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cezenergocz-my.sharepoint.com/personal/jakub_urban_cezenergo_cz/Documents/_Pracovní 2024/02_ERU/"/>
    </mc:Choice>
  </mc:AlternateContent>
  <xr:revisionPtr revIDLastSave="435" documentId="13_ncr:1_{F04DB6C4-3794-4C02-921D-B363F5373C65}" xr6:coauthVersionLast="47" xr6:coauthVersionMax="47" xr10:uidLastSave="{801535CF-1787-4B42-9456-184BEC7C9625}"/>
  <bookViews>
    <workbookView xWindow="9285" yWindow="21480" windowWidth="29040" windowHeight="15720" activeTab="6" xr2:uid="{00000000-000D-0000-FFFF-FFFF00000000}"/>
  </bookViews>
  <sheets>
    <sheet name="Kontrola ERU" sheetId="10" r:id="rId1"/>
    <sheet name="Data" sheetId="1" r:id="rId2"/>
    <sheet name="Kontrolní List" sheetId="4" r:id="rId3"/>
    <sheet name="Licence" sheetId="5" r:id="rId4"/>
    <sheet name="import" sheetId="7" r:id="rId5"/>
    <sheet name="PlynFakt" sheetId="11" r:id="rId6"/>
    <sheet name="ExportERU" sheetId="9" r:id="rId7"/>
    <sheet name="Export" sheetId="2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</externalReferences>
  <definedNames>
    <definedName name="_xlnm._FilterDatabase" localSheetId="1" hidden="1">Data!$A$4:$BP$360</definedName>
    <definedName name="_xlnm._FilterDatabase" localSheetId="4" hidden="1">import!$B$2:$Z$1650</definedName>
    <definedName name="_xlnm._FilterDatabase" localSheetId="0" hidden="1">'Kontrola ERU'!$A$1:$G$1</definedName>
    <definedName name="_xlnm._FilterDatabase" localSheetId="3" hidden="1">Licence!$A$1:$M$165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6" i="1" l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G156" i="1"/>
  <c r="H156" i="1"/>
  <c r="I156" i="1"/>
  <c r="J156" i="1"/>
  <c r="K156" i="1"/>
  <c r="L156" i="1"/>
  <c r="F155" i="9"/>
  <c r="I155" i="9"/>
  <c r="AZ155" i="9"/>
  <c r="BA155" i="9"/>
  <c r="F156" i="9"/>
  <c r="I156" i="9"/>
  <c r="AZ156" i="9"/>
  <c r="BA156" i="9"/>
  <c r="I157" i="9"/>
  <c r="BA157" i="9"/>
  <c r="BB157" i="9"/>
  <c r="BC157" i="9"/>
  <c r="BD157" i="9"/>
  <c r="BA158" i="9"/>
  <c r="BB158" i="9"/>
  <c r="BC158" i="9"/>
  <c r="BD158" i="9"/>
  <c r="F159" i="9"/>
  <c r="I159" i="9"/>
  <c r="AZ159" i="9"/>
  <c r="BA159" i="9"/>
  <c r="BB159" i="9"/>
  <c r="BC159" i="9"/>
  <c r="BD159" i="9"/>
  <c r="F160" i="9"/>
  <c r="I160" i="9"/>
  <c r="AZ160" i="9"/>
  <c r="BA160" i="9"/>
  <c r="BB160" i="9"/>
  <c r="BC160" i="9"/>
  <c r="BD160" i="9"/>
  <c r="C155" i="9"/>
  <c r="E155" i="9"/>
  <c r="C156" i="9"/>
  <c r="E156" i="9"/>
  <c r="C157" i="9"/>
  <c r="E157" i="9"/>
  <c r="C158" i="9"/>
  <c r="E158" i="9"/>
  <c r="C159" i="9"/>
  <c r="E159" i="9"/>
  <c r="C160" i="9"/>
  <c r="E160" i="9"/>
  <c r="H128" i="1" l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G128" i="1"/>
  <c r="G129" i="1"/>
  <c r="J129" i="1"/>
  <c r="K129" i="1"/>
  <c r="AK16" i="1" l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G16" i="1"/>
  <c r="BF147" i="1"/>
  <c r="BG147" i="1"/>
  <c r="G147" i="1"/>
  <c r="H147" i="1"/>
  <c r="I147" i="1"/>
  <c r="J147" i="1"/>
  <c r="K147" i="1"/>
  <c r="L93" i="1" l="1"/>
  <c r="G93" i="1"/>
  <c r="H93" i="1"/>
  <c r="I93" i="1"/>
  <c r="J93" i="1"/>
  <c r="K93" i="1"/>
  <c r="BG93" i="1"/>
  <c r="G12" i="1" l="1"/>
  <c r="H12" i="1"/>
  <c r="I12" i="1"/>
  <c r="J12" i="1"/>
  <c r="K12" i="1"/>
  <c r="BG12" i="1"/>
  <c r="G97" i="1"/>
  <c r="H97" i="1"/>
  <c r="I97" i="1"/>
  <c r="J97" i="1"/>
  <c r="K97" i="1"/>
  <c r="BG97" i="1"/>
  <c r="BG139" i="1" l="1"/>
  <c r="BF140" i="1"/>
  <c r="BF141" i="1"/>
  <c r="BF142" i="1"/>
  <c r="BF143" i="1"/>
  <c r="BF144" i="1"/>
  <c r="BF145" i="1"/>
  <c r="BF146" i="1"/>
  <c r="BF148" i="1"/>
  <c r="BF149" i="1"/>
  <c r="BF150" i="1"/>
  <c r="BF151" i="1"/>
  <c r="BF152" i="1"/>
  <c r="BF153" i="1"/>
  <c r="BF154" i="1"/>
  <c r="BF155" i="1"/>
  <c r="BF157" i="1"/>
  <c r="AY155" i="9" s="1"/>
  <c r="BF158" i="1"/>
  <c r="AY156" i="9" s="1"/>
  <c r="BF159" i="1"/>
  <c r="AY157" i="9" s="1"/>
  <c r="BF160" i="1"/>
  <c r="AY158" i="9" s="1"/>
  <c r="BF161" i="1"/>
  <c r="AY159" i="9" s="1"/>
  <c r="BF162" i="1"/>
  <c r="AY160" i="9" s="1"/>
  <c r="G139" i="1"/>
  <c r="H139" i="1"/>
  <c r="I139" i="1"/>
  <c r="J139" i="1"/>
  <c r="K139" i="1"/>
  <c r="J159" i="1"/>
  <c r="BG57" i="1"/>
  <c r="BE88" i="1"/>
  <c r="BF88" i="1"/>
  <c r="BE76" i="1"/>
  <c r="BF76" i="1"/>
  <c r="BE12" i="1"/>
  <c r="BF12" i="1"/>
  <c r="BE9" i="1"/>
  <c r="BF9" i="1"/>
  <c r="BF8" i="1"/>
  <c r="BG8" i="1"/>
  <c r="BE89" i="1"/>
  <c r="BF89" i="1"/>
  <c r="BE90" i="1"/>
  <c r="BF90" i="1"/>
  <c r="N100" i="1"/>
  <c r="Q101" i="1"/>
  <c r="N29" i="1"/>
  <c r="N40" i="1"/>
  <c r="N41" i="1"/>
  <c r="N42" i="1"/>
  <c r="N43" i="1"/>
  <c r="N44" i="1"/>
  <c r="N45" i="1"/>
  <c r="N56" i="1"/>
  <c r="G160" i="1"/>
  <c r="F158" i="9" s="1"/>
  <c r="H160" i="1"/>
  <c r="G158" i="9" s="1"/>
  <c r="I160" i="1"/>
  <c r="H158" i="9" s="1"/>
  <c r="J160" i="1"/>
  <c r="I158" i="9" s="1"/>
  <c r="K158" i="1"/>
  <c r="K155" i="5"/>
  <c r="K156" i="5"/>
  <c r="J154" i="5"/>
  <c r="J155" i="5"/>
  <c r="J156" i="5"/>
  <c r="J157" i="5"/>
  <c r="L157" i="5" s="1"/>
  <c r="K157" i="5" s="1"/>
  <c r="J158" i="5"/>
  <c r="L158" i="5" s="1"/>
  <c r="K158" i="5" s="1"/>
  <c r="J159" i="5"/>
  <c r="L159" i="5" s="1"/>
  <c r="K159" i="5" s="1"/>
  <c r="J160" i="5"/>
  <c r="L160" i="5" s="1"/>
  <c r="K160" i="5" s="1"/>
  <c r="J161" i="5"/>
  <c r="L161" i="5" s="1"/>
  <c r="K161" i="5" s="1"/>
  <c r="J162" i="5"/>
  <c r="L162" i="5" s="1"/>
  <c r="K162" i="5" s="1"/>
  <c r="J163" i="5"/>
  <c r="L163" i="5" s="1"/>
  <c r="K163" i="5" s="1"/>
  <c r="J164" i="5"/>
  <c r="L164" i="5" s="1"/>
  <c r="K164" i="5" s="1"/>
  <c r="J165" i="5"/>
  <c r="L165" i="5" s="1"/>
  <c r="K165" i="5" s="1"/>
  <c r="J166" i="5"/>
  <c r="L166" i="5" s="1"/>
  <c r="K166" i="5" s="1"/>
  <c r="J167" i="5"/>
  <c r="L167" i="5" s="1"/>
  <c r="K167" i="5" s="1"/>
  <c r="J168" i="5"/>
  <c r="L168" i="5" s="1"/>
  <c r="K168" i="5" s="1"/>
  <c r="J169" i="5"/>
  <c r="L169" i="5" s="1"/>
  <c r="K169" i="5" s="1"/>
  <c r="J170" i="5"/>
  <c r="L170" i="5" s="1"/>
  <c r="K170" i="5" s="1"/>
  <c r="J171" i="5"/>
  <c r="L171" i="5" s="1"/>
  <c r="K171" i="5" s="1"/>
  <c r="J153" i="5"/>
  <c r="D168" i="5" l="1"/>
  <c r="E168" i="5"/>
  <c r="D169" i="5"/>
  <c r="E169" i="5"/>
  <c r="D170" i="5"/>
  <c r="E170" i="5"/>
  <c r="D171" i="5"/>
  <c r="E171" i="5"/>
  <c r="H159" i="1"/>
  <c r="G157" i="9" s="1"/>
  <c r="I159" i="1"/>
  <c r="H157" i="9" s="1"/>
  <c r="K159" i="1"/>
  <c r="L159" i="1"/>
  <c r="J157" i="9" s="1"/>
  <c r="M159" i="1"/>
  <c r="K157" i="9" s="1"/>
  <c r="P159" i="1"/>
  <c r="N157" i="9" s="1"/>
  <c r="Q159" i="1"/>
  <c r="O157" i="9" s="1"/>
  <c r="S159" i="1"/>
  <c r="P157" i="9" s="1"/>
  <c r="T159" i="1"/>
  <c r="Q157" i="9" s="1"/>
  <c r="U159" i="1"/>
  <c r="R157" i="9" s="1"/>
  <c r="V159" i="1"/>
  <c r="S157" i="9" s="1"/>
  <c r="W159" i="1"/>
  <c r="T157" i="9" s="1"/>
  <c r="X159" i="1"/>
  <c r="U157" i="9" s="1"/>
  <c r="Y159" i="1"/>
  <c r="Z159" i="1"/>
  <c r="V157" i="9" s="1"/>
  <c r="AA159" i="1"/>
  <c r="AC159" i="1"/>
  <c r="X157" i="9" s="1"/>
  <c r="AD159" i="1"/>
  <c r="Y157" i="9" s="1"/>
  <c r="AE159" i="1"/>
  <c r="Z157" i="9" s="1"/>
  <c r="AF159" i="1"/>
  <c r="AG159" i="1"/>
  <c r="AA157" i="9" s="1"/>
  <c r="AH159" i="1"/>
  <c r="AI159" i="1"/>
  <c r="AB157" i="9" s="1"/>
  <c r="AK159" i="1"/>
  <c r="AD157" i="9" s="1"/>
  <c r="AL159" i="1"/>
  <c r="AE157" i="9" s="1"/>
  <c r="AM159" i="1"/>
  <c r="AF157" i="9" s="1"/>
  <c r="AN159" i="1"/>
  <c r="AG157" i="9" s="1"/>
  <c r="AO159" i="1"/>
  <c r="AH157" i="9" s="1"/>
  <c r="AP159" i="1"/>
  <c r="AI157" i="9" s="1"/>
  <c r="AQ159" i="1"/>
  <c r="AJ157" i="9" s="1"/>
  <c r="AR159" i="1"/>
  <c r="AK157" i="9" s="1"/>
  <c r="AS159" i="1"/>
  <c r="AL157" i="9" s="1"/>
  <c r="AT159" i="1"/>
  <c r="AM157" i="9" s="1"/>
  <c r="AU159" i="1"/>
  <c r="AN157" i="9" s="1"/>
  <c r="AV159" i="1"/>
  <c r="AO157" i="9" s="1"/>
  <c r="AW159" i="1"/>
  <c r="AP157" i="9" s="1"/>
  <c r="AX159" i="1"/>
  <c r="AQ157" i="9" s="1"/>
  <c r="AY159" i="1"/>
  <c r="AR157" i="9" s="1"/>
  <c r="AZ159" i="1"/>
  <c r="AS157" i="9" s="1"/>
  <c r="BA159" i="1"/>
  <c r="AT157" i="9" s="1"/>
  <c r="BB159" i="1"/>
  <c r="AU157" i="9" s="1"/>
  <c r="BC159" i="1"/>
  <c r="AV157" i="9" s="1"/>
  <c r="BD159" i="1"/>
  <c r="AW157" i="9" s="1"/>
  <c r="BE159" i="1"/>
  <c r="AX157" i="9" s="1"/>
  <c r="BG159" i="1"/>
  <c r="AZ157" i="9" s="1"/>
  <c r="K160" i="1"/>
  <c r="L160" i="1"/>
  <c r="J158" i="9" s="1"/>
  <c r="M160" i="1"/>
  <c r="K158" i="9" s="1"/>
  <c r="P160" i="1"/>
  <c r="N158" i="9" s="1"/>
  <c r="Q160" i="1"/>
  <c r="O158" i="9" s="1"/>
  <c r="S160" i="1"/>
  <c r="P158" i="9" s="1"/>
  <c r="T160" i="1"/>
  <c r="Q158" i="9" s="1"/>
  <c r="U160" i="1"/>
  <c r="R158" i="9" s="1"/>
  <c r="V160" i="1"/>
  <c r="S158" i="9" s="1"/>
  <c r="W160" i="1"/>
  <c r="T158" i="9" s="1"/>
  <c r="X160" i="1"/>
  <c r="U158" i="9" s="1"/>
  <c r="Y160" i="1"/>
  <c r="Z160" i="1"/>
  <c r="V158" i="9" s="1"/>
  <c r="AA160" i="1"/>
  <c r="AC160" i="1"/>
  <c r="X158" i="9" s="1"/>
  <c r="AD160" i="1"/>
  <c r="Y158" i="9" s="1"/>
  <c r="AE160" i="1"/>
  <c r="Z158" i="9" s="1"/>
  <c r="AF160" i="1"/>
  <c r="AG160" i="1"/>
  <c r="AA158" i="9" s="1"/>
  <c r="AH160" i="1"/>
  <c r="AI160" i="1"/>
  <c r="AB158" i="9" s="1"/>
  <c r="AK160" i="1"/>
  <c r="AD158" i="9" s="1"/>
  <c r="AL160" i="1"/>
  <c r="AE158" i="9" s="1"/>
  <c r="AM160" i="1"/>
  <c r="AF158" i="9" s="1"/>
  <c r="AN160" i="1"/>
  <c r="AG158" i="9" s="1"/>
  <c r="AO160" i="1"/>
  <c r="AH158" i="9" s="1"/>
  <c r="AP160" i="1"/>
  <c r="AI158" i="9" s="1"/>
  <c r="AQ160" i="1"/>
  <c r="AJ158" i="9" s="1"/>
  <c r="AR160" i="1"/>
  <c r="AK158" i="9" s="1"/>
  <c r="AS160" i="1"/>
  <c r="AL158" i="9" s="1"/>
  <c r="AT160" i="1"/>
  <c r="AM158" i="9" s="1"/>
  <c r="AU160" i="1"/>
  <c r="AN158" i="9" s="1"/>
  <c r="AV160" i="1"/>
  <c r="AO158" i="9" s="1"/>
  <c r="AW160" i="1"/>
  <c r="AP158" i="9" s="1"/>
  <c r="AX160" i="1"/>
  <c r="AQ158" i="9" s="1"/>
  <c r="AY160" i="1"/>
  <c r="AR158" i="9" s="1"/>
  <c r="AZ160" i="1"/>
  <c r="AS158" i="9" s="1"/>
  <c r="BA160" i="1"/>
  <c r="AT158" i="9" s="1"/>
  <c r="BB160" i="1"/>
  <c r="AU158" i="9" s="1"/>
  <c r="BC160" i="1"/>
  <c r="AV158" i="9" s="1"/>
  <c r="BD160" i="1"/>
  <c r="AW158" i="9" s="1"/>
  <c r="BE160" i="1"/>
  <c r="AX158" i="9" s="1"/>
  <c r="BG160" i="1"/>
  <c r="AZ158" i="9" s="1"/>
  <c r="K161" i="1"/>
  <c r="L161" i="1"/>
  <c r="J159" i="9" s="1"/>
  <c r="M161" i="1"/>
  <c r="K159" i="9" s="1"/>
  <c r="P161" i="1"/>
  <c r="N159" i="9" s="1"/>
  <c r="Q161" i="1"/>
  <c r="O159" i="9" s="1"/>
  <c r="S161" i="1"/>
  <c r="P159" i="9" s="1"/>
  <c r="T161" i="1"/>
  <c r="Q159" i="9" s="1"/>
  <c r="U161" i="1"/>
  <c r="R159" i="9" s="1"/>
  <c r="V161" i="1"/>
  <c r="S159" i="9" s="1"/>
  <c r="W161" i="1"/>
  <c r="T159" i="9" s="1"/>
  <c r="X161" i="1"/>
  <c r="U159" i="9" s="1"/>
  <c r="Y161" i="1"/>
  <c r="Z161" i="1"/>
  <c r="V159" i="9" s="1"/>
  <c r="AA161" i="1"/>
  <c r="AC161" i="1"/>
  <c r="X159" i="9" s="1"/>
  <c r="AD161" i="1"/>
  <c r="Y159" i="9" s="1"/>
  <c r="AE161" i="1"/>
  <c r="Z159" i="9" s="1"/>
  <c r="AF161" i="1"/>
  <c r="AG161" i="1"/>
  <c r="AA159" i="9" s="1"/>
  <c r="AH161" i="1"/>
  <c r="AI161" i="1"/>
  <c r="AB159" i="9" s="1"/>
  <c r="AK161" i="1"/>
  <c r="AD159" i="9" s="1"/>
  <c r="AL161" i="1"/>
  <c r="AE159" i="9" s="1"/>
  <c r="AM161" i="1"/>
  <c r="AF159" i="9" s="1"/>
  <c r="AN161" i="1"/>
  <c r="AG159" i="9" s="1"/>
  <c r="AO161" i="1"/>
  <c r="AH159" i="9" s="1"/>
  <c r="AP161" i="1"/>
  <c r="AI159" i="9" s="1"/>
  <c r="AQ161" i="1"/>
  <c r="AJ159" i="9" s="1"/>
  <c r="AR161" i="1"/>
  <c r="AK159" i="9" s="1"/>
  <c r="AS161" i="1"/>
  <c r="AL159" i="9" s="1"/>
  <c r="AT161" i="1"/>
  <c r="AM159" i="9" s="1"/>
  <c r="AU161" i="1"/>
  <c r="AN159" i="9" s="1"/>
  <c r="AV161" i="1"/>
  <c r="AO159" i="9" s="1"/>
  <c r="AW161" i="1"/>
  <c r="AP159" i="9" s="1"/>
  <c r="AX161" i="1"/>
  <c r="AQ159" i="9" s="1"/>
  <c r="AY161" i="1"/>
  <c r="AR159" i="9" s="1"/>
  <c r="AZ161" i="1"/>
  <c r="AS159" i="9" s="1"/>
  <c r="BA161" i="1"/>
  <c r="AT159" i="9" s="1"/>
  <c r="BB161" i="1"/>
  <c r="AU159" i="9" s="1"/>
  <c r="BC161" i="1"/>
  <c r="AV159" i="9" s="1"/>
  <c r="BD161" i="1"/>
  <c r="AW159" i="9" s="1"/>
  <c r="BE161" i="1"/>
  <c r="AX159" i="9" s="1"/>
  <c r="K162" i="1"/>
  <c r="L162" i="1"/>
  <c r="J160" i="9" s="1"/>
  <c r="M162" i="1"/>
  <c r="K160" i="9" s="1"/>
  <c r="P162" i="1"/>
  <c r="N160" i="9" s="1"/>
  <c r="Q162" i="1"/>
  <c r="O160" i="9" s="1"/>
  <c r="S162" i="1"/>
  <c r="P160" i="9" s="1"/>
  <c r="T162" i="1"/>
  <c r="Q160" i="9" s="1"/>
  <c r="U162" i="1"/>
  <c r="R160" i="9" s="1"/>
  <c r="V162" i="1"/>
  <c r="S160" i="9" s="1"/>
  <c r="W162" i="1"/>
  <c r="T160" i="9" s="1"/>
  <c r="X162" i="1"/>
  <c r="U160" i="9" s="1"/>
  <c r="Y162" i="1"/>
  <c r="Z162" i="1"/>
  <c r="V160" i="9" s="1"/>
  <c r="AA162" i="1"/>
  <c r="AC162" i="1"/>
  <c r="X160" i="9" s="1"/>
  <c r="AD162" i="1"/>
  <c r="Y160" i="9" s="1"/>
  <c r="AE162" i="1"/>
  <c r="Z160" i="9" s="1"/>
  <c r="AF162" i="1"/>
  <c r="AG162" i="1"/>
  <c r="AA160" i="9" s="1"/>
  <c r="AH162" i="1"/>
  <c r="AI162" i="1"/>
  <c r="AB160" i="9" s="1"/>
  <c r="AK162" i="1"/>
  <c r="AD160" i="9" s="1"/>
  <c r="AL162" i="1"/>
  <c r="AE160" i="9" s="1"/>
  <c r="AM162" i="1"/>
  <c r="AF160" i="9" s="1"/>
  <c r="AN162" i="1"/>
  <c r="AG160" i="9" s="1"/>
  <c r="AO162" i="1"/>
  <c r="AH160" i="9" s="1"/>
  <c r="AP162" i="1"/>
  <c r="AI160" i="9" s="1"/>
  <c r="AQ162" i="1"/>
  <c r="AJ160" i="9" s="1"/>
  <c r="AR162" i="1"/>
  <c r="AK160" i="9" s="1"/>
  <c r="AS162" i="1"/>
  <c r="AL160" i="9" s="1"/>
  <c r="AT162" i="1"/>
  <c r="AM160" i="9" s="1"/>
  <c r="AU162" i="1"/>
  <c r="AN160" i="9" s="1"/>
  <c r="AV162" i="1"/>
  <c r="AO160" i="9" s="1"/>
  <c r="AW162" i="1"/>
  <c r="AP160" i="9" s="1"/>
  <c r="AX162" i="1"/>
  <c r="AQ160" i="9" s="1"/>
  <c r="AY162" i="1"/>
  <c r="AR160" i="9" s="1"/>
  <c r="AZ162" i="1"/>
  <c r="AS160" i="9" s="1"/>
  <c r="BA162" i="1"/>
  <c r="AT160" i="9" s="1"/>
  <c r="BB162" i="1"/>
  <c r="AU160" i="9" s="1"/>
  <c r="BC162" i="1"/>
  <c r="AV160" i="9" s="1"/>
  <c r="BD162" i="1"/>
  <c r="AW160" i="9" s="1"/>
  <c r="BE162" i="1"/>
  <c r="AX160" i="9" s="1"/>
  <c r="G159" i="1"/>
  <c r="F157" i="9" s="1"/>
  <c r="BG135" i="1"/>
  <c r="G135" i="1"/>
  <c r="H135" i="1"/>
  <c r="I135" i="1"/>
  <c r="J135" i="1"/>
  <c r="N160" i="1" l="1"/>
  <c r="L158" i="9" s="1"/>
  <c r="BP160" i="1"/>
  <c r="N161" i="1"/>
  <c r="L159" i="9" s="1"/>
  <c r="N162" i="1"/>
  <c r="L160" i="9" s="1"/>
  <c r="N159" i="1"/>
  <c r="L157" i="9" s="1"/>
  <c r="BP159" i="1"/>
  <c r="O160" i="1" l="1"/>
  <c r="M158" i="9" s="1"/>
  <c r="O159" i="1"/>
  <c r="M157" i="9" s="1"/>
  <c r="O162" i="1"/>
  <c r="M160" i="9" s="1"/>
  <c r="O161" i="1"/>
  <c r="M159" i="9" s="1"/>
  <c r="AB162" i="1"/>
  <c r="W160" i="9" s="1"/>
  <c r="AB161" i="1"/>
  <c r="W159" i="9" s="1"/>
  <c r="AB160" i="1"/>
  <c r="W158" i="9" s="1"/>
  <c r="AB159" i="1"/>
  <c r="W157" i="9" s="1"/>
  <c r="S9" i="7"/>
  <c r="S11" i="7"/>
  <c r="S23" i="7"/>
  <c r="S24" i="7"/>
  <c r="S46" i="7"/>
  <c r="S50" i="7"/>
  <c r="S60" i="7"/>
  <c r="S62" i="7"/>
  <c r="S63" i="7"/>
  <c r="S68" i="7"/>
  <c r="S72" i="7"/>
  <c r="S86" i="7"/>
  <c r="S91" i="7"/>
  <c r="S108" i="7"/>
  <c r="R9" i="7"/>
  <c r="R11" i="7"/>
  <c r="R23" i="7"/>
  <c r="R24" i="7"/>
  <c r="R46" i="7"/>
  <c r="R50" i="7"/>
  <c r="R60" i="7"/>
  <c r="R62" i="7"/>
  <c r="R63" i="7"/>
  <c r="R68" i="7"/>
  <c r="R72" i="7"/>
  <c r="R86" i="7"/>
  <c r="R91" i="7"/>
  <c r="R108" i="7"/>
  <c r="G57" i="1"/>
  <c r="H57" i="1"/>
  <c r="I57" i="1"/>
  <c r="J57" i="1"/>
  <c r="R162" i="1" l="1"/>
  <c r="R159" i="1"/>
  <c r="R160" i="1"/>
  <c r="R161" i="1"/>
  <c r="G51" i="1"/>
  <c r="H51" i="1"/>
  <c r="I51" i="1"/>
  <c r="J51" i="1"/>
  <c r="BG51" i="1"/>
  <c r="G92" i="1"/>
  <c r="H92" i="1"/>
  <c r="I92" i="1"/>
  <c r="J92" i="1"/>
  <c r="J94" i="1"/>
  <c r="BP156" i="1"/>
  <c r="D166" i="5" l="1"/>
  <c r="E166" i="5"/>
  <c r="D167" i="5"/>
  <c r="E167" i="5"/>
  <c r="K157" i="1"/>
  <c r="L157" i="1"/>
  <c r="J155" i="9" s="1"/>
  <c r="M157" i="1"/>
  <c r="K155" i="9" s="1"/>
  <c r="Q157" i="1"/>
  <c r="O155" i="9" s="1"/>
  <c r="S157" i="1"/>
  <c r="P155" i="9" s="1"/>
  <c r="T157" i="1"/>
  <c r="Q155" i="9" s="1"/>
  <c r="U157" i="1"/>
  <c r="R155" i="9" s="1"/>
  <c r="V157" i="1"/>
  <c r="S155" i="9" s="1"/>
  <c r="W157" i="1"/>
  <c r="T155" i="9" s="1"/>
  <c r="X157" i="1"/>
  <c r="U155" i="9" s="1"/>
  <c r="Y157" i="1"/>
  <c r="Z157" i="1"/>
  <c r="V155" i="9" s="1"/>
  <c r="AA157" i="1"/>
  <c r="AC157" i="1"/>
  <c r="X155" i="9" s="1"/>
  <c r="AD157" i="1"/>
  <c r="Y155" i="9" s="1"/>
  <c r="AE157" i="1"/>
  <c r="Z155" i="9" s="1"/>
  <c r="AF157" i="1"/>
  <c r="AG157" i="1"/>
  <c r="AA155" i="9" s="1"/>
  <c r="AH157" i="1"/>
  <c r="AI157" i="1"/>
  <c r="AB155" i="9" s="1"/>
  <c r="AK157" i="1"/>
  <c r="AD155" i="9" s="1"/>
  <c r="AL157" i="1"/>
  <c r="AE155" i="9" s="1"/>
  <c r="AM157" i="1"/>
  <c r="AF155" i="9" s="1"/>
  <c r="AN157" i="1"/>
  <c r="AG155" i="9" s="1"/>
  <c r="AO157" i="1"/>
  <c r="AH155" i="9" s="1"/>
  <c r="AP157" i="1"/>
  <c r="AI155" i="9" s="1"/>
  <c r="AQ157" i="1"/>
  <c r="AJ155" i="9" s="1"/>
  <c r="AR157" i="1"/>
  <c r="AK155" i="9" s="1"/>
  <c r="AS157" i="1"/>
  <c r="AL155" i="9" s="1"/>
  <c r="AT157" i="1"/>
  <c r="AM155" i="9" s="1"/>
  <c r="AU157" i="1"/>
  <c r="AN155" i="9" s="1"/>
  <c r="AV157" i="1"/>
  <c r="AO155" i="9" s="1"/>
  <c r="AW157" i="1"/>
  <c r="AP155" i="9" s="1"/>
  <c r="AX157" i="1"/>
  <c r="AQ155" i="9" s="1"/>
  <c r="AY157" i="1"/>
  <c r="AR155" i="9" s="1"/>
  <c r="AZ157" i="1"/>
  <c r="AS155" i="9" s="1"/>
  <c r="BA157" i="1"/>
  <c r="AT155" i="9" s="1"/>
  <c r="BB157" i="1"/>
  <c r="AU155" i="9" s="1"/>
  <c r="BC157" i="1"/>
  <c r="AV155" i="9" s="1"/>
  <c r="BD157" i="1"/>
  <c r="AW155" i="9" s="1"/>
  <c r="BE157" i="1"/>
  <c r="AX155" i="9" s="1"/>
  <c r="L158" i="1"/>
  <c r="J156" i="9" s="1"/>
  <c r="M158" i="1"/>
  <c r="K156" i="9" s="1"/>
  <c r="Q158" i="1"/>
  <c r="O156" i="9" s="1"/>
  <c r="S158" i="1"/>
  <c r="P156" i="9" s="1"/>
  <c r="T158" i="1"/>
  <c r="Q156" i="9" s="1"/>
  <c r="U158" i="1"/>
  <c r="R156" i="9" s="1"/>
  <c r="V158" i="1"/>
  <c r="S156" i="9" s="1"/>
  <c r="W158" i="1"/>
  <c r="T156" i="9" s="1"/>
  <c r="X158" i="1"/>
  <c r="U156" i="9" s="1"/>
  <c r="Y158" i="1"/>
  <c r="Z158" i="1"/>
  <c r="V156" i="9" s="1"/>
  <c r="AA158" i="1"/>
  <c r="AC158" i="1"/>
  <c r="X156" i="9" s="1"/>
  <c r="AD158" i="1"/>
  <c r="Y156" i="9" s="1"/>
  <c r="AE158" i="1"/>
  <c r="Z156" i="9" s="1"/>
  <c r="AF158" i="1"/>
  <c r="AG158" i="1"/>
  <c r="AA156" i="9" s="1"/>
  <c r="AH158" i="1"/>
  <c r="AI158" i="1"/>
  <c r="AB156" i="9" s="1"/>
  <c r="AK158" i="1"/>
  <c r="AD156" i="9" s="1"/>
  <c r="AL158" i="1"/>
  <c r="AE156" i="9" s="1"/>
  <c r="AM158" i="1"/>
  <c r="AF156" i="9" s="1"/>
  <c r="AN158" i="1"/>
  <c r="AG156" i="9" s="1"/>
  <c r="AO158" i="1"/>
  <c r="AH156" i="9" s="1"/>
  <c r="AP158" i="1"/>
  <c r="AI156" i="9" s="1"/>
  <c r="AQ158" i="1"/>
  <c r="AJ156" i="9" s="1"/>
  <c r="AR158" i="1"/>
  <c r="AK156" i="9" s="1"/>
  <c r="AS158" i="1"/>
  <c r="AL156" i="9" s="1"/>
  <c r="AT158" i="1"/>
  <c r="AM156" i="9" s="1"/>
  <c r="AU158" i="1"/>
  <c r="AN156" i="9" s="1"/>
  <c r="AV158" i="1"/>
  <c r="AO156" i="9" s="1"/>
  <c r="AW158" i="1"/>
  <c r="AP156" i="9" s="1"/>
  <c r="AX158" i="1"/>
  <c r="AQ156" i="9" s="1"/>
  <c r="AY158" i="1"/>
  <c r="AR156" i="9" s="1"/>
  <c r="AZ158" i="1"/>
  <c r="AS156" i="9" s="1"/>
  <c r="BA158" i="1"/>
  <c r="AT156" i="9" s="1"/>
  <c r="BB158" i="1"/>
  <c r="AU156" i="9" s="1"/>
  <c r="BC158" i="1"/>
  <c r="AV156" i="9" s="1"/>
  <c r="BD158" i="1"/>
  <c r="AW156" i="9" s="1"/>
  <c r="BE158" i="1"/>
  <c r="AX156" i="9" s="1"/>
  <c r="N158" i="1" l="1"/>
  <c r="L156" i="9" s="1"/>
  <c r="N157" i="1"/>
  <c r="L155" i="9" s="1"/>
  <c r="BG55" i="1"/>
  <c r="BE86" i="1"/>
  <c r="BF86" i="1"/>
  <c r="BE87" i="1"/>
  <c r="BF87" i="1"/>
  <c r="O157" i="1" l="1"/>
  <c r="M155" i="9" s="1"/>
  <c r="O158" i="1"/>
  <c r="M156" i="9" s="1"/>
  <c r="AB157" i="1"/>
  <c r="W155" i="9" s="1"/>
  <c r="AB158" i="1"/>
  <c r="W156" i="9" s="1"/>
  <c r="P158" i="1" l="1"/>
  <c r="N156" i="9" s="1"/>
  <c r="P157" i="1"/>
  <c r="N155" i="9" s="1"/>
  <c r="J151" i="5"/>
  <c r="J15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2" i="5"/>
  <c r="E165" i="5"/>
  <c r="D165" i="5"/>
  <c r="E164" i="5"/>
  <c r="D164" i="5"/>
  <c r="E163" i="5"/>
  <c r="D163" i="5"/>
  <c r="E162" i="5"/>
  <c r="D162" i="5"/>
  <c r="E161" i="5"/>
  <c r="D161" i="5"/>
  <c r="E160" i="5"/>
  <c r="D160" i="5"/>
  <c r="E159" i="5"/>
  <c r="D159" i="5"/>
  <c r="E158" i="5"/>
  <c r="D158" i="5"/>
  <c r="E157" i="5"/>
  <c r="D157" i="5"/>
  <c r="B157" i="5"/>
  <c r="E156" i="5"/>
  <c r="D156" i="5"/>
  <c r="B156" i="5"/>
  <c r="E155" i="5"/>
  <c r="D155" i="5"/>
  <c r="B155" i="5"/>
  <c r="E154" i="5"/>
  <c r="D154" i="5"/>
  <c r="B154" i="5"/>
  <c r="E153" i="5"/>
  <c r="D153" i="5"/>
  <c r="B153" i="5"/>
  <c r="E152" i="5"/>
  <c r="D152" i="5"/>
  <c r="B152" i="5"/>
  <c r="E151" i="5"/>
  <c r="D151" i="5"/>
  <c r="B151" i="5"/>
  <c r="E150" i="5"/>
  <c r="D150" i="5"/>
  <c r="B150" i="5"/>
  <c r="E149" i="5"/>
  <c r="D149" i="5"/>
  <c r="B149" i="5"/>
  <c r="E148" i="5"/>
  <c r="D148" i="5"/>
  <c r="B148" i="5"/>
  <c r="E147" i="5"/>
  <c r="D147" i="5"/>
  <c r="B147" i="5"/>
  <c r="E146" i="5"/>
  <c r="D146" i="5"/>
  <c r="B146" i="5"/>
  <c r="E145" i="5"/>
  <c r="D145" i="5"/>
  <c r="B145" i="5"/>
  <c r="E144" i="5"/>
  <c r="D144" i="5"/>
  <c r="B144" i="5"/>
  <c r="E143" i="5"/>
  <c r="D143" i="5"/>
  <c r="B143" i="5"/>
  <c r="E142" i="5"/>
  <c r="D142" i="5"/>
  <c r="B142" i="5"/>
  <c r="E141" i="5"/>
  <c r="D141" i="5"/>
  <c r="B141" i="5"/>
  <c r="E140" i="5"/>
  <c r="D140" i="5"/>
  <c r="B140" i="5"/>
  <c r="E139" i="5"/>
  <c r="D139" i="5"/>
  <c r="B139" i="5"/>
  <c r="E138" i="5"/>
  <c r="D138" i="5"/>
  <c r="B138" i="5"/>
  <c r="E137" i="5"/>
  <c r="D137" i="5"/>
  <c r="B137" i="5"/>
  <c r="E136" i="5"/>
  <c r="D136" i="5"/>
  <c r="B136" i="5"/>
  <c r="E135" i="5"/>
  <c r="D135" i="5"/>
  <c r="B135" i="5"/>
  <c r="E134" i="5"/>
  <c r="D134" i="5"/>
  <c r="B134" i="5"/>
  <c r="E133" i="5"/>
  <c r="D133" i="5"/>
  <c r="B133" i="5"/>
  <c r="E132" i="5"/>
  <c r="D132" i="5"/>
  <c r="B132" i="5"/>
  <c r="E131" i="5"/>
  <c r="D131" i="5"/>
  <c r="B131" i="5"/>
  <c r="E130" i="5"/>
  <c r="D130" i="5"/>
  <c r="B130" i="5"/>
  <c r="E129" i="5"/>
  <c r="D129" i="5"/>
  <c r="B129" i="5"/>
  <c r="E128" i="5"/>
  <c r="D128" i="5"/>
  <c r="B128" i="5"/>
  <c r="E127" i="5"/>
  <c r="D127" i="5"/>
  <c r="B127" i="5"/>
  <c r="E126" i="5"/>
  <c r="D126" i="5"/>
  <c r="B126" i="5"/>
  <c r="E125" i="5"/>
  <c r="D125" i="5"/>
  <c r="B125" i="5"/>
  <c r="E124" i="5"/>
  <c r="D124" i="5"/>
  <c r="B124" i="5"/>
  <c r="E123" i="5"/>
  <c r="D123" i="5"/>
  <c r="B123" i="5"/>
  <c r="E122" i="5"/>
  <c r="D122" i="5"/>
  <c r="B122" i="5"/>
  <c r="E121" i="5"/>
  <c r="D121" i="5"/>
  <c r="B121" i="5"/>
  <c r="E120" i="5"/>
  <c r="D120" i="5"/>
  <c r="B120" i="5"/>
  <c r="E119" i="5"/>
  <c r="D119" i="5"/>
  <c r="B119" i="5"/>
  <c r="E118" i="5"/>
  <c r="D118" i="5"/>
  <c r="B118" i="5"/>
  <c r="E117" i="5"/>
  <c r="D117" i="5"/>
  <c r="B117" i="5"/>
  <c r="E116" i="5"/>
  <c r="D116" i="5"/>
  <c r="B116" i="5"/>
  <c r="E115" i="5"/>
  <c r="D115" i="5"/>
  <c r="B115" i="5"/>
  <c r="E114" i="5"/>
  <c r="D114" i="5"/>
  <c r="B114" i="5"/>
  <c r="E113" i="5"/>
  <c r="D113" i="5"/>
  <c r="B113" i="5"/>
  <c r="E112" i="5"/>
  <c r="D112" i="5"/>
  <c r="B112" i="5"/>
  <c r="E111" i="5"/>
  <c r="D111" i="5"/>
  <c r="B111" i="5"/>
  <c r="E110" i="5"/>
  <c r="D110" i="5"/>
  <c r="B110" i="5"/>
  <c r="E109" i="5"/>
  <c r="D109" i="5"/>
  <c r="B109" i="5"/>
  <c r="E108" i="5"/>
  <c r="D108" i="5"/>
  <c r="B108" i="5"/>
  <c r="E107" i="5"/>
  <c r="D107" i="5"/>
  <c r="B107" i="5"/>
  <c r="E106" i="5"/>
  <c r="D106" i="5"/>
  <c r="B106" i="5"/>
  <c r="E105" i="5"/>
  <c r="D105" i="5"/>
  <c r="B105" i="5"/>
  <c r="E104" i="5"/>
  <c r="D104" i="5"/>
  <c r="B104" i="5"/>
  <c r="E103" i="5"/>
  <c r="D103" i="5"/>
  <c r="B103" i="5"/>
  <c r="E102" i="5"/>
  <c r="D102" i="5"/>
  <c r="B102" i="5"/>
  <c r="E101" i="5"/>
  <c r="D101" i="5"/>
  <c r="B101" i="5"/>
  <c r="E100" i="5"/>
  <c r="D100" i="5"/>
  <c r="B100" i="5"/>
  <c r="E99" i="5"/>
  <c r="D99" i="5"/>
  <c r="B99" i="5"/>
  <c r="E98" i="5"/>
  <c r="D98" i="5"/>
  <c r="B98" i="5"/>
  <c r="E97" i="5"/>
  <c r="D97" i="5"/>
  <c r="B97" i="5"/>
  <c r="E96" i="5"/>
  <c r="D96" i="5"/>
  <c r="B96" i="5"/>
  <c r="E95" i="5"/>
  <c r="D95" i="5"/>
  <c r="B95" i="5"/>
  <c r="E94" i="5"/>
  <c r="D94" i="5"/>
  <c r="B94" i="5"/>
  <c r="E93" i="5"/>
  <c r="D93" i="5"/>
  <c r="B93" i="5"/>
  <c r="E92" i="5"/>
  <c r="D92" i="5"/>
  <c r="B92" i="5"/>
  <c r="E91" i="5"/>
  <c r="D91" i="5"/>
  <c r="B91" i="5"/>
  <c r="E90" i="5"/>
  <c r="D90" i="5"/>
  <c r="B90" i="5"/>
  <c r="E89" i="5"/>
  <c r="D89" i="5"/>
  <c r="B89" i="5"/>
  <c r="E88" i="5"/>
  <c r="D88" i="5"/>
  <c r="B88" i="5"/>
  <c r="E87" i="5"/>
  <c r="D87" i="5"/>
  <c r="B87" i="5"/>
  <c r="E86" i="5"/>
  <c r="D86" i="5"/>
  <c r="B86" i="5"/>
  <c r="E85" i="5"/>
  <c r="D85" i="5"/>
  <c r="B85" i="5"/>
  <c r="E84" i="5"/>
  <c r="D84" i="5"/>
  <c r="B84" i="5"/>
  <c r="E83" i="5"/>
  <c r="D83" i="5"/>
  <c r="B83" i="5"/>
  <c r="E82" i="5"/>
  <c r="D82" i="5"/>
  <c r="B82" i="5"/>
  <c r="E81" i="5"/>
  <c r="D81" i="5"/>
  <c r="B81" i="5"/>
  <c r="E80" i="5"/>
  <c r="D80" i="5"/>
  <c r="B80" i="5"/>
  <c r="E79" i="5"/>
  <c r="D79" i="5"/>
  <c r="B79" i="5"/>
  <c r="E78" i="5"/>
  <c r="D78" i="5"/>
  <c r="B78" i="5"/>
  <c r="E77" i="5"/>
  <c r="D77" i="5"/>
  <c r="B77" i="5"/>
  <c r="E76" i="5"/>
  <c r="D76" i="5"/>
  <c r="B76" i="5"/>
  <c r="E75" i="5"/>
  <c r="D75" i="5"/>
  <c r="B75" i="5"/>
  <c r="E74" i="5"/>
  <c r="D74" i="5"/>
  <c r="B74" i="5"/>
  <c r="E73" i="5"/>
  <c r="D73" i="5"/>
  <c r="B73" i="5"/>
  <c r="E72" i="5"/>
  <c r="D72" i="5"/>
  <c r="B72" i="5"/>
  <c r="E71" i="5"/>
  <c r="D71" i="5"/>
  <c r="B71" i="5"/>
  <c r="E70" i="5"/>
  <c r="D70" i="5"/>
  <c r="B70" i="5"/>
  <c r="E69" i="5"/>
  <c r="D69" i="5"/>
  <c r="B69" i="5"/>
  <c r="E68" i="5"/>
  <c r="D68" i="5"/>
  <c r="B68" i="5"/>
  <c r="E67" i="5"/>
  <c r="D67" i="5"/>
  <c r="B67" i="5"/>
  <c r="E66" i="5"/>
  <c r="D66" i="5"/>
  <c r="B66" i="5"/>
  <c r="E65" i="5"/>
  <c r="D65" i="5"/>
  <c r="B65" i="5"/>
  <c r="E64" i="5"/>
  <c r="D64" i="5"/>
  <c r="B64" i="5"/>
  <c r="E63" i="5"/>
  <c r="D63" i="5"/>
  <c r="B63" i="5"/>
  <c r="E62" i="5"/>
  <c r="D62" i="5"/>
  <c r="B62" i="5"/>
  <c r="E61" i="5"/>
  <c r="D61" i="5"/>
  <c r="B61" i="5"/>
  <c r="E60" i="5"/>
  <c r="D60" i="5"/>
  <c r="B60" i="5"/>
  <c r="E59" i="5"/>
  <c r="D59" i="5"/>
  <c r="B59" i="5"/>
  <c r="E58" i="5"/>
  <c r="D58" i="5"/>
  <c r="B58" i="5"/>
  <c r="E57" i="5"/>
  <c r="D57" i="5"/>
  <c r="B57" i="5"/>
  <c r="E56" i="5"/>
  <c r="D56" i="5"/>
  <c r="B56" i="5"/>
  <c r="E55" i="5"/>
  <c r="D55" i="5"/>
  <c r="B55" i="5"/>
  <c r="E54" i="5"/>
  <c r="D54" i="5"/>
  <c r="B54" i="5"/>
  <c r="E53" i="5"/>
  <c r="D53" i="5"/>
  <c r="B53" i="5"/>
  <c r="E52" i="5"/>
  <c r="D52" i="5"/>
  <c r="B52" i="5"/>
  <c r="E51" i="5"/>
  <c r="D51" i="5"/>
  <c r="B51" i="5"/>
  <c r="E50" i="5"/>
  <c r="D50" i="5"/>
  <c r="B50" i="5"/>
  <c r="E49" i="5"/>
  <c r="D49" i="5"/>
  <c r="B49" i="5"/>
  <c r="E48" i="5"/>
  <c r="D48" i="5"/>
  <c r="B48" i="5"/>
  <c r="E47" i="5"/>
  <c r="D47" i="5"/>
  <c r="B47" i="5"/>
  <c r="E46" i="5"/>
  <c r="D46" i="5"/>
  <c r="B46" i="5"/>
  <c r="E45" i="5"/>
  <c r="D45" i="5"/>
  <c r="B45" i="5"/>
  <c r="E44" i="5"/>
  <c r="D44" i="5"/>
  <c r="B44" i="5"/>
  <c r="E43" i="5"/>
  <c r="D43" i="5"/>
  <c r="B43" i="5"/>
  <c r="E42" i="5"/>
  <c r="D42" i="5"/>
  <c r="B42" i="5"/>
  <c r="E41" i="5"/>
  <c r="D41" i="5"/>
  <c r="B41" i="5"/>
  <c r="E40" i="5"/>
  <c r="D40" i="5"/>
  <c r="B40" i="5"/>
  <c r="E39" i="5"/>
  <c r="D39" i="5"/>
  <c r="B39" i="5"/>
  <c r="E38" i="5"/>
  <c r="D38" i="5"/>
  <c r="B38" i="5"/>
  <c r="E37" i="5"/>
  <c r="D37" i="5"/>
  <c r="B37" i="5"/>
  <c r="E36" i="5"/>
  <c r="D36" i="5"/>
  <c r="B36" i="5"/>
  <c r="E35" i="5"/>
  <c r="D35" i="5"/>
  <c r="B35" i="5"/>
  <c r="E34" i="5"/>
  <c r="D34" i="5"/>
  <c r="B34" i="5"/>
  <c r="E33" i="5"/>
  <c r="D33" i="5"/>
  <c r="B33" i="5"/>
  <c r="E32" i="5"/>
  <c r="D32" i="5"/>
  <c r="B32" i="5"/>
  <c r="E31" i="5"/>
  <c r="D31" i="5"/>
  <c r="B31" i="5"/>
  <c r="E30" i="5"/>
  <c r="D30" i="5"/>
  <c r="B30" i="5"/>
  <c r="E29" i="5"/>
  <c r="D29" i="5"/>
  <c r="B29" i="5"/>
  <c r="E28" i="5"/>
  <c r="D28" i="5"/>
  <c r="B28" i="5"/>
  <c r="E27" i="5"/>
  <c r="D27" i="5"/>
  <c r="B27" i="5"/>
  <c r="E26" i="5"/>
  <c r="D26" i="5"/>
  <c r="B26" i="5"/>
  <c r="E25" i="5"/>
  <c r="D25" i="5"/>
  <c r="B25" i="5"/>
  <c r="E24" i="5"/>
  <c r="D24" i="5"/>
  <c r="B24" i="5"/>
  <c r="E23" i="5"/>
  <c r="D23" i="5"/>
  <c r="B23" i="5"/>
  <c r="E22" i="5"/>
  <c r="D22" i="5"/>
  <c r="B22" i="5"/>
  <c r="E21" i="5"/>
  <c r="D21" i="5"/>
  <c r="B21" i="5"/>
  <c r="E20" i="5"/>
  <c r="D20" i="5"/>
  <c r="B20" i="5"/>
  <c r="E19" i="5"/>
  <c r="D19" i="5"/>
  <c r="B19" i="5"/>
  <c r="E18" i="5"/>
  <c r="D18" i="5"/>
  <c r="B18" i="5"/>
  <c r="E17" i="5"/>
  <c r="D17" i="5"/>
  <c r="B17" i="5"/>
  <c r="E16" i="5"/>
  <c r="D16" i="5"/>
  <c r="B16" i="5"/>
  <c r="E15" i="5"/>
  <c r="D15" i="5"/>
  <c r="B15" i="5"/>
  <c r="E14" i="5"/>
  <c r="D14" i="5"/>
  <c r="B14" i="5"/>
  <c r="E13" i="5"/>
  <c r="D13" i="5"/>
  <c r="B13" i="5"/>
  <c r="E12" i="5"/>
  <c r="D12" i="5"/>
  <c r="B12" i="5"/>
  <c r="E11" i="5"/>
  <c r="D11" i="5"/>
  <c r="B11" i="5"/>
  <c r="E10" i="5"/>
  <c r="D10" i="5"/>
  <c r="B10" i="5"/>
  <c r="E9" i="5"/>
  <c r="D9" i="5"/>
  <c r="B9" i="5"/>
  <c r="E8" i="5"/>
  <c r="D8" i="5"/>
  <c r="B8" i="5"/>
  <c r="E7" i="5"/>
  <c r="D7" i="5"/>
  <c r="B7" i="5"/>
  <c r="E6" i="5"/>
  <c r="D6" i="5"/>
  <c r="B6" i="5"/>
  <c r="E5" i="5"/>
  <c r="D5" i="5"/>
  <c r="B5" i="5"/>
  <c r="E4" i="5"/>
  <c r="D4" i="5"/>
  <c r="B4" i="5"/>
  <c r="E3" i="5"/>
  <c r="D3" i="5"/>
  <c r="B3" i="5"/>
  <c r="E2" i="5"/>
  <c r="D2" i="5"/>
  <c r="B2" i="5"/>
  <c r="R158" i="1" l="1"/>
  <c r="R157" i="1"/>
  <c r="G168" i="5"/>
  <c r="G171" i="5"/>
  <c r="G169" i="5"/>
  <c r="BN159" i="1"/>
  <c r="BE157" i="9" s="1"/>
  <c r="F169" i="5"/>
  <c r="BN160" i="1"/>
  <c r="BE158" i="9" s="1"/>
  <c r="BN162" i="1"/>
  <c r="BE160" i="9" s="1"/>
  <c r="F170" i="5"/>
  <c r="F171" i="5"/>
  <c r="BN161" i="1"/>
  <c r="BE159" i="9" s="1"/>
  <c r="G170" i="5"/>
  <c r="F168" i="5"/>
  <c r="BN157" i="1"/>
  <c r="BE155" i="9" s="1"/>
  <c r="BK158" i="1"/>
  <c r="BB156" i="9" s="1"/>
  <c r="BN158" i="1"/>
  <c r="BE156" i="9" s="1"/>
  <c r="BK157" i="1"/>
  <c r="BB155" i="9" s="1"/>
  <c r="F166" i="5"/>
  <c r="BM157" i="1" s="1"/>
  <c r="BD155" i="9" s="1"/>
  <c r="G167" i="5"/>
  <c r="BL158" i="1" s="1"/>
  <c r="BC156" i="9" s="1"/>
  <c r="G166" i="5"/>
  <c r="BL157" i="1" s="1"/>
  <c r="BC155" i="9" s="1"/>
  <c r="F167" i="5"/>
  <c r="BM158" i="1" s="1"/>
  <c r="BD156" i="9" s="1"/>
  <c r="BG33" i="1"/>
  <c r="G17" i="1" l="1"/>
  <c r="H17" i="1"/>
  <c r="I17" i="1"/>
  <c r="J17" i="1"/>
  <c r="BG17" i="1"/>
  <c r="E5" i="1" l="1"/>
  <c r="BG114" i="1"/>
  <c r="G101" i="1"/>
  <c r="H101" i="1"/>
  <c r="I101" i="1"/>
  <c r="J101" i="1"/>
  <c r="G102" i="1"/>
  <c r="H102" i="1"/>
  <c r="I102" i="1"/>
  <c r="J102" i="1"/>
  <c r="BG101" i="1"/>
  <c r="BG102" i="1"/>
  <c r="G83" i="1"/>
  <c r="H83" i="1"/>
  <c r="I83" i="1"/>
  <c r="J83" i="1"/>
  <c r="BG83" i="1"/>
  <c r="G70" i="1"/>
  <c r="H70" i="1"/>
  <c r="I70" i="1"/>
  <c r="J70" i="1"/>
  <c r="BG70" i="1"/>
  <c r="J53" i="1" l="1"/>
  <c r="BG53" i="1" l="1"/>
  <c r="G53" i="1"/>
  <c r="I53" i="1" l="1"/>
  <c r="H53" i="1"/>
  <c r="K53" i="1" l="1"/>
  <c r="G60" i="1" l="1"/>
  <c r="H60" i="1"/>
  <c r="I60" i="1"/>
  <c r="J60" i="1"/>
  <c r="BG60" i="1"/>
  <c r="BG15" i="1"/>
  <c r="G15" i="1"/>
  <c r="H15" i="1"/>
  <c r="I15" i="1"/>
  <c r="J15" i="1"/>
  <c r="G114" i="1"/>
  <c r="H114" i="1"/>
  <c r="I114" i="1"/>
  <c r="J114" i="1"/>
  <c r="K137" i="5"/>
  <c r="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AK155" i="1"/>
  <c r="L155" i="1" l="1"/>
  <c r="S155" i="1"/>
  <c r="T155" i="1"/>
  <c r="U155" i="1"/>
  <c r="V155" i="1"/>
  <c r="W155" i="1"/>
  <c r="X155" i="1"/>
  <c r="Y155" i="1"/>
  <c r="AA155" i="1"/>
  <c r="AC155" i="1"/>
  <c r="AD155" i="1"/>
  <c r="AE155" i="1"/>
  <c r="AG155" i="1"/>
  <c r="AH155" i="1"/>
  <c r="AI155" i="1"/>
  <c r="Z155" i="1" l="1"/>
  <c r="Q155" i="1" l="1"/>
  <c r="M155" i="1" l="1"/>
  <c r="N155" i="1" l="1"/>
  <c r="O155" i="1" l="1"/>
  <c r="AB155" i="1"/>
  <c r="AF155" i="1"/>
  <c r="P155" i="1" l="1"/>
  <c r="N153" i="9" s="1"/>
  <c r="C65" i="9"/>
  <c r="BA65" i="9"/>
  <c r="C66" i="9"/>
  <c r="BA66" i="9"/>
  <c r="C67" i="9"/>
  <c r="BA67" i="9"/>
  <c r="C68" i="9"/>
  <c r="BA68" i="9"/>
  <c r="C69" i="9"/>
  <c r="BA69" i="9"/>
  <c r="C70" i="9"/>
  <c r="BA70" i="9"/>
  <c r="C71" i="9"/>
  <c r="BA71" i="9"/>
  <c r="C72" i="9"/>
  <c r="BA72" i="9"/>
  <c r="C73" i="9"/>
  <c r="BA73" i="9"/>
  <c r="C74" i="9"/>
  <c r="BA74" i="9"/>
  <c r="C75" i="9"/>
  <c r="BA75" i="9"/>
  <c r="C76" i="9"/>
  <c r="BA76" i="9"/>
  <c r="C77" i="9"/>
  <c r="BA77" i="9"/>
  <c r="C78" i="9"/>
  <c r="BA78" i="9"/>
  <c r="C79" i="9"/>
  <c r="BA79" i="9"/>
  <c r="C80" i="9"/>
  <c r="BA80" i="9"/>
  <c r="C81" i="9"/>
  <c r="BA81" i="9"/>
  <c r="C82" i="9"/>
  <c r="BA82" i="9"/>
  <c r="C83" i="9"/>
  <c r="BA83" i="9"/>
  <c r="C84" i="9"/>
  <c r="BA84" i="9"/>
  <c r="C85" i="9"/>
  <c r="BA85" i="9"/>
  <c r="C86" i="9"/>
  <c r="BA86" i="9"/>
  <c r="C87" i="9"/>
  <c r="BA87" i="9"/>
  <c r="C88" i="9"/>
  <c r="BA88" i="9"/>
  <c r="C89" i="9"/>
  <c r="BA89" i="9"/>
  <c r="C90" i="9"/>
  <c r="BA90" i="9"/>
  <c r="C91" i="9"/>
  <c r="BA91" i="9"/>
  <c r="C92" i="9"/>
  <c r="BA92" i="9"/>
  <c r="C93" i="9"/>
  <c r="BA93" i="9"/>
  <c r="C94" i="9"/>
  <c r="BA94" i="9"/>
  <c r="C95" i="9"/>
  <c r="BA95" i="9"/>
  <c r="C96" i="9"/>
  <c r="BA96" i="9"/>
  <c r="C97" i="9"/>
  <c r="BA97" i="9"/>
  <c r="C98" i="9"/>
  <c r="BA98" i="9"/>
  <c r="C99" i="9"/>
  <c r="BA99" i="9"/>
  <c r="C100" i="9"/>
  <c r="BA100" i="9"/>
  <c r="C101" i="9"/>
  <c r="BA101" i="9"/>
  <c r="C102" i="9"/>
  <c r="BA102" i="9"/>
  <c r="C103" i="9"/>
  <c r="BA103" i="9"/>
  <c r="C104" i="9"/>
  <c r="BA104" i="9"/>
  <c r="C105" i="9"/>
  <c r="BA105" i="9"/>
  <c r="C106" i="9"/>
  <c r="BA106" i="9"/>
  <c r="C107" i="9"/>
  <c r="BA107" i="9"/>
  <c r="C108" i="9"/>
  <c r="BA108" i="9"/>
  <c r="C109" i="9"/>
  <c r="BA109" i="9"/>
  <c r="C110" i="9"/>
  <c r="BA110" i="9"/>
  <c r="C111" i="9"/>
  <c r="BA111" i="9"/>
  <c r="C112" i="9"/>
  <c r="BA112" i="9"/>
  <c r="C113" i="9"/>
  <c r="BA113" i="9"/>
  <c r="C114" i="9"/>
  <c r="BA114" i="9"/>
  <c r="C115" i="9"/>
  <c r="BA115" i="9"/>
  <c r="C116" i="9"/>
  <c r="BA116" i="9"/>
  <c r="C117" i="9"/>
  <c r="BA117" i="9"/>
  <c r="C118" i="9"/>
  <c r="BA118" i="9"/>
  <c r="C119" i="9"/>
  <c r="BA119" i="9"/>
  <c r="C120" i="9"/>
  <c r="BA120" i="9"/>
  <c r="C121" i="9"/>
  <c r="BA121" i="9"/>
  <c r="C122" i="9"/>
  <c r="BA122" i="9"/>
  <c r="C123" i="9"/>
  <c r="BA123" i="9"/>
  <c r="C124" i="9"/>
  <c r="BA124" i="9"/>
  <c r="C125" i="9"/>
  <c r="BA125" i="9"/>
  <c r="C126" i="9"/>
  <c r="BA126" i="9"/>
  <c r="C127" i="9"/>
  <c r="BA127" i="9"/>
  <c r="C128" i="9"/>
  <c r="BA128" i="9"/>
  <c r="C129" i="9"/>
  <c r="BA129" i="9"/>
  <c r="C130" i="9"/>
  <c r="BA130" i="9"/>
  <c r="C131" i="9"/>
  <c r="BA131" i="9"/>
  <c r="C132" i="9"/>
  <c r="BA132" i="9"/>
  <c r="C133" i="9"/>
  <c r="BA133" i="9"/>
  <c r="C134" i="9"/>
  <c r="BA134" i="9"/>
  <c r="C135" i="9"/>
  <c r="BA135" i="9"/>
  <c r="C136" i="9"/>
  <c r="BA136" i="9"/>
  <c r="C137" i="9"/>
  <c r="BA137" i="9"/>
  <c r="C138" i="9"/>
  <c r="BA138" i="9"/>
  <c r="C139" i="9"/>
  <c r="BA139" i="9"/>
  <c r="C140" i="9"/>
  <c r="BA140" i="9"/>
  <c r="C141" i="9"/>
  <c r="BA141" i="9"/>
  <c r="C142" i="9"/>
  <c r="BA142" i="9"/>
  <c r="C143" i="9"/>
  <c r="BA143" i="9"/>
  <c r="C144" i="9"/>
  <c r="BA144" i="9"/>
  <c r="C145" i="9"/>
  <c r="BA145" i="9"/>
  <c r="C146" i="9"/>
  <c r="BA146" i="9"/>
  <c r="C147" i="9"/>
  <c r="BA147" i="9"/>
  <c r="C148" i="9"/>
  <c r="BA148" i="9"/>
  <c r="C149" i="9"/>
  <c r="BA149" i="9"/>
  <c r="C150" i="9"/>
  <c r="BA150" i="9"/>
  <c r="C151" i="9"/>
  <c r="BA151" i="9"/>
  <c r="C152" i="9"/>
  <c r="BA152" i="9"/>
  <c r="C153" i="9"/>
  <c r="J153" i="9"/>
  <c r="K153" i="9"/>
  <c r="L153" i="9"/>
  <c r="M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D153" i="9"/>
  <c r="AE153" i="9"/>
  <c r="AF153" i="9"/>
  <c r="AG153" i="9"/>
  <c r="AH153" i="9"/>
  <c r="AI153" i="9"/>
  <c r="AJ153" i="9"/>
  <c r="AK153" i="9"/>
  <c r="AL153" i="9"/>
  <c r="AM153" i="9"/>
  <c r="AN153" i="9"/>
  <c r="AO153" i="9"/>
  <c r="AP153" i="9"/>
  <c r="AQ153" i="9"/>
  <c r="AR153" i="9"/>
  <c r="AS153" i="9"/>
  <c r="AT153" i="9"/>
  <c r="AU153" i="9"/>
  <c r="AV153" i="9"/>
  <c r="AW153" i="9"/>
  <c r="AX153" i="9"/>
  <c r="AY153" i="9"/>
  <c r="BA153" i="9"/>
  <c r="C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D154" i="9"/>
  <c r="AE154" i="9"/>
  <c r="AF154" i="9"/>
  <c r="AG154" i="9"/>
  <c r="AH154" i="9"/>
  <c r="AI154" i="9"/>
  <c r="AJ154" i="9"/>
  <c r="AK154" i="9"/>
  <c r="AL154" i="9"/>
  <c r="AM154" i="9"/>
  <c r="AN154" i="9"/>
  <c r="AO154" i="9"/>
  <c r="AP154" i="9"/>
  <c r="AQ154" i="9"/>
  <c r="AR154" i="9"/>
  <c r="AS154" i="9"/>
  <c r="AT154" i="9"/>
  <c r="AU154" i="9"/>
  <c r="AV154" i="9"/>
  <c r="AW154" i="9"/>
  <c r="AX154" i="9"/>
  <c r="AY154" i="9"/>
  <c r="AZ154" i="9"/>
  <c r="BA154" i="9"/>
  <c r="C4" i="9"/>
  <c r="BA4" i="9"/>
  <c r="C5" i="9"/>
  <c r="BA5" i="9"/>
  <c r="C6" i="9"/>
  <c r="BA6" i="9"/>
  <c r="C7" i="9"/>
  <c r="BA7" i="9"/>
  <c r="C8" i="9"/>
  <c r="BA8" i="9"/>
  <c r="C9" i="9"/>
  <c r="BA9" i="9"/>
  <c r="C10" i="9"/>
  <c r="BA10" i="9"/>
  <c r="C11" i="9"/>
  <c r="BA11" i="9"/>
  <c r="C12" i="9"/>
  <c r="BA12" i="9"/>
  <c r="C13" i="9"/>
  <c r="BA13" i="9"/>
  <c r="C14" i="9"/>
  <c r="BA14" i="9"/>
  <c r="C15" i="9"/>
  <c r="BA15" i="9"/>
  <c r="C16" i="9"/>
  <c r="BA16" i="9"/>
  <c r="C17" i="9"/>
  <c r="BA17" i="9"/>
  <c r="C18" i="9"/>
  <c r="BA18" i="9"/>
  <c r="C19" i="9"/>
  <c r="BA19" i="9"/>
  <c r="C20" i="9"/>
  <c r="BA20" i="9"/>
  <c r="C21" i="9"/>
  <c r="BA21" i="9"/>
  <c r="C22" i="9"/>
  <c r="BA22" i="9"/>
  <c r="C23" i="9"/>
  <c r="BA23" i="9"/>
  <c r="C24" i="9"/>
  <c r="BA24" i="9"/>
  <c r="C25" i="9"/>
  <c r="BA25" i="9"/>
  <c r="C26" i="9"/>
  <c r="BA26" i="9"/>
  <c r="C27" i="9"/>
  <c r="BA27" i="9"/>
  <c r="C28" i="9"/>
  <c r="BA28" i="9"/>
  <c r="C29" i="9"/>
  <c r="BA29" i="9"/>
  <c r="C30" i="9"/>
  <c r="BA30" i="9"/>
  <c r="C31" i="9"/>
  <c r="BA31" i="9"/>
  <c r="C32" i="9"/>
  <c r="BA32" i="9"/>
  <c r="C33" i="9"/>
  <c r="BA33" i="9"/>
  <c r="C34" i="9"/>
  <c r="BA34" i="9"/>
  <c r="C35" i="9"/>
  <c r="BA35" i="9"/>
  <c r="C36" i="9"/>
  <c r="BA36" i="9"/>
  <c r="C37" i="9"/>
  <c r="BA37" i="9"/>
  <c r="C38" i="9"/>
  <c r="BA38" i="9"/>
  <c r="C39" i="9"/>
  <c r="BA39" i="9"/>
  <c r="C40" i="9"/>
  <c r="BA40" i="9"/>
  <c r="C41" i="9"/>
  <c r="BA41" i="9"/>
  <c r="C42" i="9"/>
  <c r="BA42" i="9"/>
  <c r="C43" i="9"/>
  <c r="BA43" i="9"/>
  <c r="C44" i="9"/>
  <c r="BA44" i="9"/>
  <c r="C45" i="9"/>
  <c r="BA45" i="9"/>
  <c r="C46" i="9"/>
  <c r="BA46" i="9"/>
  <c r="C47" i="9"/>
  <c r="BA47" i="9"/>
  <c r="C48" i="9"/>
  <c r="BA48" i="9"/>
  <c r="C49" i="9"/>
  <c r="BA49" i="9"/>
  <c r="C50" i="9"/>
  <c r="BA50" i="9"/>
  <c r="C51" i="9"/>
  <c r="BA51" i="9"/>
  <c r="C52" i="9"/>
  <c r="BA52" i="9"/>
  <c r="C53" i="9"/>
  <c r="BA53" i="9"/>
  <c r="C54" i="9"/>
  <c r="BA54" i="9"/>
  <c r="C55" i="9"/>
  <c r="BA55" i="9"/>
  <c r="C56" i="9"/>
  <c r="BA56" i="9"/>
  <c r="C57" i="9"/>
  <c r="BA57" i="9"/>
  <c r="C58" i="9"/>
  <c r="BA58" i="9"/>
  <c r="C59" i="9"/>
  <c r="BA59" i="9"/>
  <c r="C60" i="9"/>
  <c r="BA60" i="9"/>
  <c r="C61" i="9"/>
  <c r="BA61" i="9"/>
  <c r="C62" i="9"/>
  <c r="BA62" i="9"/>
  <c r="C63" i="9"/>
  <c r="BA63" i="9"/>
  <c r="C64" i="9"/>
  <c r="BA64" i="9"/>
  <c r="BA3" i="9"/>
  <c r="E3" i="9"/>
  <c r="C3" i="9"/>
  <c r="G3" i="10"/>
  <c r="G4" i="10"/>
  <c r="G5" i="10"/>
  <c r="G6" i="10"/>
  <c r="G7" i="10"/>
  <c r="G8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50" i="10"/>
  <c r="G151" i="10"/>
  <c r="G149" i="10"/>
  <c r="G147" i="10"/>
  <c r="G148" i="10"/>
  <c r="G9" i="10"/>
  <c r="G2" i="10"/>
  <c r="BG153" i="1"/>
  <c r="AZ151" i="9" s="1"/>
  <c r="BG151" i="1"/>
  <c r="AZ149" i="9" s="1"/>
  <c r="R155" i="1" l="1"/>
  <c r="G153" i="1"/>
  <c r="F151" i="9" s="1"/>
  <c r="H153" i="1"/>
  <c r="G151" i="9" s="1"/>
  <c r="I153" i="1"/>
  <c r="H151" i="9" s="1"/>
  <c r="J153" i="1"/>
  <c r="I151" i="9" s="1"/>
  <c r="K153" i="1"/>
  <c r="G151" i="1"/>
  <c r="F149" i="9" s="1"/>
  <c r="H151" i="1"/>
  <c r="G149" i="9" s="1"/>
  <c r="I151" i="1"/>
  <c r="H149" i="9" s="1"/>
  <c r="J151" i="1"/>
  <c r="I149" i="9" s="1"/>
  <c r="K151" i="1"/>
  <c r="L153" i="1"/>
  <c r="M153" i="1"/>
  <c r="Q153" i="1"/>
  <c r="O151" i="9" s="1"/>
  <c r="S153" i="1"/>
  <c r="P151" i="9" s="1"/>
  <c r="T153" i="1"/>
  <c r="Q151" i="9" s="1"/>
  <c r="U153" i="1"/>
  <c r="R151" i="9" s="1"/>
  <c r="V153" i="1"/>
  <c r="S151" i="9" s="1"/>
  <c r="W153" i="1"/>
  <c r="T151" i="9" s="1"/>
  <c r="X153" i="1"/>
  <c r="U151" i="9" s="1"/>
  <c r="Y153" i="1"/>
  <c r="Z153" i="1"/>
  <c r="V151" i="9" s="1"/>
  <c r="AA153" i="1"/>
  <c r="AC153" i="1"/>
  <c r="X151" i="9" s="1"/>
  <c r="AD153" i="1"/>
  <c r="Y151" i="9" s="1"/>
  <c r="AE153" i="1"/>
  <c r="Z151" i="9" s="1"/>
  <c r="AF153" i="1"/>
  <c r="AG153" i="1"/>
  <c r="AA151" i="9" s="1"/>
  <c r="AH153" i="1"/>
  <c r="AI153" i="1"/>
  <c r="AB151" i="9" s="1"/>
  <c r="AK153" i="1"/>
  <c r="AD151" i="9" s="1"/>
  <c r="AL153" i="1"/>
  <c r="AE151" i="9" s="1"/>
  <c r="AM153" i="1"/>
  <c r="AF151" i="9" s="1"/>
  <c r="AN153" i="1"/>
  <c r="AG151" i="9" s="1"/>
  <c r="AO153" i="1"/>
  <c r="AH151" i="9" s="1"/>
  <c r="AP153" i="1"/>
  <c r="AI151" i="9" s="1"/>
  <c r="AQ153" i="1"/>
  <c r="AJ151" i="9" s="1"/>
  <c r="AR153" i="1"/>
  <c r="AK151" i="9" s="1"/>
  <c r="AS153" i="1"/>
  <c r="AL151" i="9" s="1"/>
  <c r="AT153" i="1"/>
  <c r="AM151" i="9" s="1"/>
  <c r="AU153" i="1"/>
  <c r="AN151" i="9" s="1"/>
  <c r="AV153" i="1"/>
  <c r="AO151" i="9" s="1"/>
  <c r="AW153" i="1"/>
  <c r="AP151" i="9" s="1"/>
  <c r="AX153" i="1"/>
  <c r="AQ151" i="9" s="1"/>
  <c r="AY153" i="1"/>
  <c r="AR151" i="9" s="1"/>
  <c r="AZ153" i="1"/>
  <c r="AS151" i="9" s="1"/>
  <c r="BA153" i="1"/>
  <c r="AT151" i="9" s="1"/>
  <c r="BB153" i="1"/>
  <c r="AU151" i="9" s="1"/>
  <c r="BC153" i="1"/>
  <c r="AV151" i="9" s="1"/>
  <c r="BD153" i="1"/>
  <c r="AW151" i="9" s="1"/>
  <c r="BE153" i="1"/>
  <c r="AX151" i="9" s="1"/>
  <c r="AY151" i="9"/>
  <c r="L154" i="1"/>
  <c r="M154" i="1"/>
  <c r="Q154" i="1"/>
  <c r="O152" i="9" s="1"/>
  <c r="S154" i="1"/>
  <c r="P152" i="9" s="1"/>
  <c r="T154" i="1"/>
  <c r="Q152" i="9" s="1"/>
  <c r="U154" i="1"/>
  <c r="R152" i="9" s="1"/>
  <c r="V154" i="1"/>
  <c r="S152" i="9" s="1"/>
  <c r="W154" i="1"/>
  <c r="T152" i="9" s="1"/>
  <c r="X154" i="1"/>
  <c r="U152" i="9" s="1"/>
  <c r="Y154" i="1"/>
  <c r="Z154" i="1"/>
  <c r="V152" i="9" s="1"/>
  <c r="AA154" i="1"/>
  <c r="AC154" i="1"/>
  <c r="X152" i="9" s="1"/>
  <c r="AD154" i="1"/>
  <c r="Y152" i="9" s="1"/>
  <c r="AE154" i="1"/>
  <c r="Z152" i="9" s="1"/>
  <c r="AF154" i="1"/>
  <c r="AG154" i="1"/>
  <c r="AA152" i="9" s="1"/>
  <c r="AH154" i="1"/>
  <c r="AI154" i="1"/>
  <c r="AB152" i="9" s="1"/>
  <c r="AK154" i="1"/>
  <c r="AD152" i="9" s="1"/>
  <c r="AL154" i="1"/>
  <c r="AE152" i="9" s="1"/>
  <c r="AM154" i="1"/>
  <c r="AF152" i="9" s="1"/>
  <c r="AN154" i="1"/>
  <c r="AG152" i="9" s="1"/>
  <c r="AO154" i="1"/>
  <c r="AH152" i="9" s="1"/>
  <c r="AP154" i="1"/>
  <c r="AI152" i="9" s="1"/>
  <c r="AQ154" i="1"/>
  <c r="AJ152" i="9" s="1"/>
  <c r="AR154" i="1"/>
  <c r="AK152" i="9" s="1"/>
  <c r="AS154" i="1"/>
  <c r="AL152" i="9" s="1"/>
  <c r="AT154" i="1"/>
  <c r="AM152" i="9" s="1"/>
  <c r="AU154" i="1"/>
  <c r="AN152" i="9" s="1"/>
  <c r="AV154" i="1"/>
  <c r="AO152" i="9" s="1"/>
  <c r="AW154" i="1"/>
  <c r="AP152" i="9" s="1"/>
  <c r="AX154" i="1"/>
  <c r="AQ152" i="9" s="1"/>
  <c r="AY154" i="1"/>
  <c r="AR152" i="9" s="1"/>
  <c r="AZ154" i="1"/>
  <c r="AS152" i="9" s="1"/>
  <c r="BA154" i="1"/>
  <c r="AT152" i="9" s="1"/>
  <c r="BB154" i="1"/>
  <c r="AU152" i="9" s="1"/>
  <c r="BC154" i="1"/>
  <c r="AV152" i="9" s="1"/>
  <c r="BD154" i="1"/>
  <c r="AW152" i="9" s="1"/>
  <c r="BE154" i="1"/>
  <c r="AX152" i="9" s="1"/>
  <c r="AY152" i="9"/>
  <c r="K154" i="1"/>
  <c r="L150" i="1"/>
  <c r="M150" i="1"/>
  <c r="Q150" i="1"/>
  <c r="O148" i="9" s="1"/>
  <c r="S150" i="1"/>
  <c r="P148" i="9" s="1"/>
  <c r="T150" i="1"/>
  <c r="Q148" i="9" s="1"/>
  <c r="U150" i="1"/>
  <c r="R148" i="9" s="1"/>
  <c r="V150" i="1"/>
  <c r="S148" i="9" s="1"/>
  <c r="W150" i="1"/>
  <c r="T148" i="9" s="1"/>
  <c r="X150" i="1"/>
  <c r="U148" i="9" s="1"/>
  <c r="Y150" i="1"/>
  <c r="Z150" i="1"/>
  <c r="V148" i="9" s="1"/>
  <c r="AA150" i="1"/>
  <c r="AC150" i="1"/>
  <c r="X148" i="9" s="1"/>
  <c r="AD150" i="1"/>
  <c r="Y148" i="9" s="1"/>
  <c r="AE150" i="1"/>
  <c r="Z148" i="9" s="1"/>
  <c r="AF150" i="1"/>
  <c r="AG150" i="1"/>
  <c r="AA148" i="9" s="1"/>
  <c r="AH150" i="1"/>
  <c r="AI150" i="1"/>
  <c r="AB148" i="9" s="1"/>
  <c r="AK150" i="1"/>
  <c r="AD148" i="9" s="1"/>
  <c r="AL150" i="1"/>
  <c r="AE148" i="9" s="1"/>
  <c r="AM150" i="1"/>
  <c r="AF148" i="9" s="1"/>
  <c r="AN150" i="1"/>
  <c r="AG148" i="9" s="1"/>
  <c r="AO150" i="1"/>
  <c r="AH148" i="9" s="1"/>
  <c r="AP150" i="1"/>
  <c r="AI148" i="9" s="1"/>
  <c r="AQ150" i="1"/>
  <c r="AJ148" i="9" s="1"/>
  <c r="AR150" i="1"/>
  <c r="AK148" i="9" s="1"/>
  <c r="AS150" i="1"/>
  <c r="AL148" i="9" s="1"/>
  <c r="AT150" i="1"/>
  <c r="AM148" i="9" s="1"/>
  <c r="AU150" i="1"/>
  <c r="AN148" i="9" s="1"/>
  <c r="AV150" i="1"/>
  <c r="AO148" i="9" s="1"/>
  <c r="AW150" i="1"/>
  <c r="AP148" i="9" s="1"/>
  <c r="AX150" i="1"/>
  <c r="AQ148" i="9" s="1"/>
  <c r="AY150" i="1"/>
  <c r="AR148" i="9" s="1"/>
  <c r="AZ150" i="1"/>
  <c r="AS148" i="9" s="1"/>
  <c r="BA150" i="1"/>
  <c r="AT148" i="9" s="1"/>
  <c r="BB150" i="1"/>
  <c r="AU148" i="9" s="1"/>
  <c r="BC150" i="1"/>
  <c r="AV148" i="9" s="1"/>
  <c r="BD150" i="1"/>
  <c r="AW148" i="9" s="1"/>
  <c r="BE150" i="1"/>
  <c r="AX148" i="9" s="1"/>
  <c r="AY148" i="9"/>
  <c r="L151" i="1"/>
  <c r="M151" i="1"/>
  <c r="Q151" i="1"/>
  <c r="O149" i="9" s="1"/>
  <c r="S151" i="1"/>
  <c r="P149" i="9" s="1"/>
  <c r="T151" i="1"/>
  <c r="Q149" i="9" s="1"/>
  <c r="U151" i="1"/>
  <c r="R149" i="9" s="1"/>
  <c r="V151" i="1"/>
  <c r="S149" i="9" s="1"/>
  <c r="W151" i="1"/>
  <c r="T149" i="9" s="1"/>
  <c r="X151" i="1"/>
  <c r="U149" i="9" s="1"/>
  <c r="Y151" i="1"/>
  <c r="Z151" i="1"/>
  <c r="V149" i="9" s="1"/>
  <c r="AA151" i="1"/>
  <c r="AC151" i="1"/>
  <c r="X149" i="9" s="1"/>
  <c r="AD151" i="1"/>
  <c r="Y149" i="9" s="1"/>
  <c r="AE151" i="1"/>
  <c r="Z149" i="9" s="1"/>
  <c r="AF151" i="1"/>
  <c r="AG151" i="1"/>
  <c r="AA149" i="9" s="1"/>
  <c r="AH151" i="1"/>
  <c r="AI151" i="1"/>
  <c r="AB149" i="9" s="1"/>
  <c r="AK151" i="1"/>
  <c r="AD149" i="9" s="1"/>
  <c r="AL151" i="1"/>
  <c r="AE149" i="9" s="1"/>
  <c r="AM151" i="1"/>
  <c r="AF149" i="9" s="1"/>
  <c r="AN151" i="1"/>
  <c r="AG149" i="9" s="1"/>
  <c r="AO151" i="1"/>
  <c r="AH149" i="9" s="1"/>
  <c r="AP151" i="1"/>
  <c r="AI149" i="9" s="1"/>
  <c r="AQ151" i="1"/>
  <c r="AJ149" i="9" s="1"/>
  <c r="AR151" i="1"/>
  <c r="AK149" i="9" s="1"/>
  <c r="AS151" i="1"/>
  <c r="AL149" i="9" s="1"/>
  <c r="AT151" i="1"/>
  <c r="AM149" i="9" s="1"/>
  <c r="AU151" i="1"/>
  <c r="AN149" i="9" s="1"/>
  <c r="AV151" i="1"/>
  <c r="AO149" i="9" s="1"/>
  <c r="AW151" i="1"/>
  <c r="AP149" i="9" s="1"/>
  <c r="AX151" i="1"/>
  <c r="AQ149" i="9" s="1"/>
  <c r="AY151" i="1"/>
  <c r="AR149" i="9" s="1"/>
  <c r="AZ151" i="1"/>
  <c r="AS149" i="9" s="1"/>
  <c r="BA151" i="1"/>
  <c r="AT149" i="9" s="1"/>
  <c r="BB151" i="1"/>
  <c r="AU149" i="9" s="1"/>
  <c r="BC151" i="1"/>
  <c r="AV149" i="9" s="1"/>
  <c r="BD151" i="1"/>
  <c r="AW149" i="9" s="1"/>
  <c r="BE151" i="1"/>
  <c r="AX149" i="9" s="1"/>
  <c r="AY149" i="9"/>
  <c r="K150" i="1"/>
  <c r="G23" i="1"/>
  <c r="F21" i="9" s="1"/>
  <c r="H23" i="1"/>
  <c r="G21" i="9" s="1"/>
  <c r="I23" i="1"/>
  <c r="H21" i="9" s="1"/>
  <c r="J23" i="1"/>
  <c r="I21" i="9" s="1"/>
  <c r="K23" i="1"/>
  <c r="BG23" i="1"/>
  <c r="AZ21" i="9" s="1"/>
  <c r="BG100" i="1"/>
  <c r="AZ98" i="9" s="1"/>
  <c r="AZ53" i="9"/>
  <c r="BG40" i="1"/>
  <c r="AZ38" i="9" s="1"/>
  <c r="BG41" i="1"/>
  <c r="AZ39" i="9" s="1"/>
  <c r="BG42" i="1"/>
  <c r="AZ40" i="9" s="1"/>
  <c r="BG43" i="1"/>
  <c r="AZ41" i="9" s="1"/>
  <c r="BG44" i="1"/>
  <c r="AZ42" i="9" s="1"/>
  <c r="BG45" i="1"/>
  <c r="AZ43" i="9" s="1"/>
  <c r="BG46" i="1"/>
  <c r="AZ44" i="9" s="1"/>
  <c r="BG47" i="1"/>
  <c r="AZ45" i="9" s="1"/>
  <c r="K151" i="9" l="1"/>
  <c r="K152" i="9"/>
  <c r="K149" i="9"/>
  <c r="K148" i="9"/>
  <c r="N151" i="1"/>
  <c r="AB151" i="1" s="1"/>
  <c r="W149" i="9" s="1"/>
  <c r="N153" i="1"/>
  <c r="AB153" i="1" s="1"/>
  <c r="W151" i="9" s="1"/>
  <c r="N154" i="1"/>
  <c r="AB154" i="1" s="1"/>
  <c r="W152" i="9" s="1"/>
  <c r="N150" i="1"/>
  <c r="AB150" i="1" s="1"/>
  <c r="W148" i="9" s="1"/>
  <c r="J152" i="9"/>
  <c r="J148" i="9"/>
  <c r="BP151" i="1"/>
  <c r="J149" i="9"/>
  <c r="BP153" i="1"/>
  <c r="J151" i="9"/>
  <c r="G55" i="1"/>
  <c r="F53" i="9" s="1"/>
  <c r="H55" i="1"/>
  <c r="G53" i="9" s="1"/>
  <c r="I55" i="1"/>
  <c r="H53" i="9" s="1"/>
  <c r="J55" i="1"/>
  <c r="I53" i="9" s="1"/>
  <c r="K55" i="1"/>
  <c r="G100" i="1"/>
  <c r="F98" i="9" s="1"/>
  <c r="H100" i="1"/>
  <c r="G98" i="9" s="1"/>
  <c r="I100" i="1"/>
  <c r="H98" i="9" s="1"/>
  <c r="J100" i="1"/>
  <c r="I98" i="9" s="1"/>
  <c r="K100" i="1"/>
  <c r="G45" i="1"/>
  <c r="F43" i="9" s="1"/>
  <c r="H45" i="1"/>
  <c r="G43" i="9" s="1"/>
  <c r="I45" i="1"/>
  <c r="H43" i="9" s="1"/>
  <c r="J45" i="1"/>
  <c r="I43" i="9" s="1"/>
  <c r="K45" i="1"/>
  <c r="G46" i="1"/>
  <c r="F44" i="9" s="1"/>
  <c r="H46" i="1"/>
  <c r="G44" i="9" s="1"/>
  <c r="I46" i="1"/>
  <c r="H44" i="9" s="1"/>
  <c r="J46" i="1"/>
  <c r="I44" i="9" s="1"/>
  <c r="K46" i="1"/>
  <c r="G47" i="1"/>
  <c r="F45" i="9" s="1"/>
  <c r="H47" i="1"/>
  <c r="G45" i="9" s="1"/>
  <c r="I47" i="1"/>
  <c r="H45" i="9" s="1"/>
  <c r="J47" i="1"/>
  <c r="I45" i="9" s="1"/>
  <c r="K47" i="1"/>
  <c r="G40" i="1"/>
  <c r="F38" i="9" s="1"/>
  <c r="H40" i="1"/>
  <c r="G38" i="9" s="1"/>
  <c r="I40" i="1"/>
  <c r="H38" i="9" s="1"/>
  <c r="J40" i="1"/>
  <c r="I38" i="9" s="1"/>
  <c r="K40" i="1"/>
  <c r="G41" i="1"/>
  <c r="F39" i="9" s="1"/>
  <c r="H41" i="1"/>
  <c r="G39" i="9" s="1"/>
  <c r="I41" i="1"/>
  <c r="H39" i="9" s="1"/>
  <c r="J41" i="1"/>
  <c r="I39" i="9" s="1"/>
  <c r="K41" i="1"/>
  <c r="G42" i="1"/>
  <c r="F40" i="9" s="1"/>
  <c r="H42" i="1"/>
  <c r="G40" i="9" s="1"/>
  <c r="I42" i="1"/>
  <c r="H40" i="9" s="1"/>
  <c r="J42" i="1"/>
  <c r="I40" i="9" s="1"/>
  <c r="K42" i="1"/>
  <c r="G43" i="1"/>
  <c r="F41" i="9" s="1"/>
  <c r="H43" i="1"/>
  <c r="G41" i="9" s="1"/>
  <c r="I43" i="1"/>
  <c r="H41" i="9" s="1"/>
  <c r="J43" i="1"/>
  <c r="I41" i="9" s="1"/>
  <c r="K43" i="1"/>
  <c r="G44" i="1"/>
  <c r="F42" i="9" s="1"/>
  <c r="H44" i="1"/>
  <c r="G42" i="9" s="1"/>
  <c r="I44" i="1"/>
  <c r="H42" i="9" s="1"/>
  <c r="J44" i="1"/>
  <c r="I42" i="9" s="1"/>
  <c r="K44" i="1"/>
  <c r="O150" i="1" l="1"/>
  <c r="L148" i="9"/>
  <c r="O153" i="1"/>
  <c r="P153" i="1" s="1"/>
  <c r="N151" i="9" s="1"/>
  <c r="L151" i="9"/>
  <c r="O151" i="1"/>
  <c r="M149" i="9" s="1"/>
  <c r="L149" i="9"/>
  <c r="O154" i="1"/>
  <c r="L152" i="9"/>
  <c r="BG92" i="1"/>
  <c r="AZ90" i="9" s="1"/>
  <c r="BG39" i="1"/>
  <c r="AZ37" i="9" s="1"/>
  <c r="BG34" i="1"/>
  <c r="AZ32" i="9" s="1"/>
  <c r="P151" i="1" l="1"/>
  <c r="N149" i="9" s="1"/>
  <c r="M152" i="9"/>
  <c r="P154" i="1"/>
  <c r="N152" i="9" s="1"/>
  <c r="M151" i="9"/>
  <c r="R153" i="1"/>
  <c r="M148" i="9"/>
  <c r="P150" i="1"/>
  <c r="N148" i="9" s="1"/>
  <c r="F90" i="9"/>
  <c r="G90" i="9"/>
  <c r="H90" i="9"/>
  <c r="I90" i="9"/>
  <c r="K92" i="1"/>
  <c r="G39" i="1"/>
  <c r="F37" i="9" s="1"/>
  <c r="H39" i="1"/>
  <c r="G37" i="9" s="1"/>
  <c r="I39" i="1"/>
  <c r="H37" i="9" s="1"/>
  <c r="J39" i="1"/>
  <c r="I37" i="9" s="1"/>
  <c r="K39" i="1"/>
  <c r="G34" i="1"/>
  <c r="F32" i="9" s="1"/>
  <c r="H34" i="1"/>
  <c r="G32" i="9" s="1"/>
  <c r="I34" i="1"/>
  <c r="H32" i="9" s="1"/>
  <c r="J34" i="1"/>
  <c r="I32" i="9" s="1"/>
  <c r="K34" i="1"/>
  <c r="R154" i="1" l="1"/>
  <c r="R150" i="1"/>
  <c r="R151" i="1"/>
  <c r="E6" i="1"/>
  <c r="Z1650" i="7"/>
  <c r="Y1650" i="7"/>
  <c r="X1650" i="7"/>
  <c r="W1650" i="7"/>
  <c r="V1650" i="7"/>
  <c r="U1650" i="7"/>
  <c r="Q1650" i="7"/>
  <c r="O1650" i="7" s="1"/>
  <c r="Z1649" i="7"/>
  <c r="Y1649" i="7"/>
  <c r="X1649" i="7"/>
  <c r="W1649" i="7"/>
  <c r="V1649" i="7"/>
  <c r="U1649" i="7"/>
  <c r="Q1649" i="7"/>
  <c r="O1649" i="7" s="1"/>
  <c r="Z1648" i="7"/>
  <c r="Y1648" i="7"/>
  <c r="X1648" i="7"/>
  <c r="W1648" i="7"/>
  <c r="V1648" i="7"/>
  <c r="U1648" i="7"/>
  <c r="Q1648" i="7"/>
  <c r="O1648" i="7" s="1"/>
  <c r="Z1647" i="7"/>
  <c r="Y1647" i="7"/>
  <c r="X1647" i="7"/>
  <c r="W1647" i="7"/>
  <c r="V1647" i="7"/>
  <c r="U1647" i="7"/>
  <c r="Q1647" i="7"/>
  <c r="O1647" i="7" s="1"/>
  <c r="Z1646" i="7"/>
  <c r="Y1646" i="7"/>
  <c r="X1646" i="7"/>
  <c r="W1646" i="7"/>
  <c r="V1646" i="7"/>
  <c r="U1646" i="7"/>
  <c r="Q1646" i="7"/>
  <c r="O1646" i="7" s="1"/>
  <c r="Z1645" i="7"/>
  <c r="Y1645" i="7"/>
  <c r="X1645" i="7"/>
  <c r="W1645" i="7"/>
  <c r="V1645" i="7"/>
  <c r="U1645" i="7"/>
  <c r="Q1645" i="7"/>
  <c r="O1645" i="7" s="1"/>
  <c r="Z1644" i="7"/>
  <c r="Y1644" i="7"/>
  <c r="X1644" i="7"/>
  <c r="W1644" i="7"/>
  <c r="V1644" i="7"/>
  <c r="U1644" i="7"/>
  <c r="Q1644" i="7"/>
  <c r="O1644" i="7" s="1"/>
  <c r="Z1643" i="7"/>
  <c r="Y1643" i="7"/>
  <c r="X1643" i="7"/>
  <c r="W1643" i="7"/>
  <c r="V1643" i="7"/>
  <c r="U1643" i="7"/>
  <c r="Q1643" i="7"/>
  <c r="O1643" i="7" s="1"/>
  <c r="Z1642" i="7"/>
  <c r="Y1642" i="7"/>
  <c r="X1642" i="7"/>
  <c r="W1642" i="7"/>
  <c r="V1642" i="7"/>
  <c r="U1642" i="7"/>
  <c r="Q1642" i="7"/>
  <c r="O1642" i="7" s="1"/>
  <c r="Z1641" i="7"/>
  <c r="Y1641" i="7"/>
  <c r="X1641" i="7"/>
  <c r="W1641" i="7"/>
  <c r="V1641" i="7"/>
  <c r="U1641" i="7"/>
  <c r="Q1641" i="7"/>
  <c r="O1641" i="7"/>
  <c r="Z1640" i="7"/>
  <c r="Y1640" i="7"/>
  <c r="X1640" i="7"/>
  <c r="W1640" i="7"/>
  <c r="V1640" i="7"/>
  <c r="U1640" i="7"/>
  <c r="Q1640" i="7"/>
  <c r="O1640" i="7" s="1"/>
  <c r="Z1639" i="7"/>
  <c r="Y1639" i="7"/>
  <c r="X1639" i="7"/>
  <c r="W1639" i="7"/>
  <c r="V1639" i="7"/>
  <c r="U1639" i="7"/>
  <c r="Q1639" i="7"/>
  <c r="O1639" i="7" s="1"/>
  <c r="Z1638" i="7"/>
  <c r="Y1638" i="7"/>
  <c r="X1638" i="7"/>
  <c r="W1638" i="7"/>
  <c r="V1638" i="7"/>
  <c r="U1638" i="7"/>
  <c r="Q1638" i="7"/>
  <c r="O1638" i="7" s="1"/>
  <c r="Z1637" i="7"/>
  <c r="Y1637" i="7"/>
  <c r="X1637" i="7"/>
  <c r="W1637" i="7"/>
  <c r="V1637" i="7"/>
  <c r="U1637" i="7"/>
  <c r="Q1637" i="7"/>
  <c r="O1637" i="7" s="1"/>
  <c r="Z1636" i="7"/>
  <c r="Y1636" i="7"/>
  <c r="X1636" i="7"/>
  <c r="W1636" i="7"/>
  <c r="V1636" i="7"/>
  <c r="U1636" i="7"/>
  <c r="Q1636" i="7"/>
  <c r="O1636" i="7" s="1"/>
  <c r="Z1635" i="7"/>
  <c r="Y1635" i="7"/>
  <c r="X1635" i="7"/>
  <c r="W1635" i="7"/>
  <c r="V1635" i="7"/>
  <c r="U1635" i="7"/>
  <c r="Q1635" i="7"/>
  <c r="O1635" i="7" s="1"/>
  <c r="Z1634" i="7"/>
  <c r="Y1634" i="7"/>
  <c r="X1634" i="7"/>
  <c r="W1634" i="7"/>
  <c r="V1634" i="7"/>
  <c r="U1634" i="7"/>
  <c r="Q1634" i="7"/>
  <c r="O1634" i="7" s="1"/>
  <c r="Z1633" i="7"/>
  <c r="Y1633" i="7"/>
  <c r="X1633" i="7"/>
  <c r="W1633" i="7"/>
  <c r="V1633" i="7"/>
  <c r="U1633" i="7"/>
  <c r="Q1633" i="7"/>
  <c r="O1633" i="7" s="1"/>
  <c r="Z1632" i="7"/>
  <c r="Y1632" i="7"/>
  <c r="X1632" i="7"/>
  <c r="W1632" i="7"/>
  <c r="V1632" i="7"/>
  <c r="U1632" i="7"/>
  <c r="Q1632" i="7"/>
  <c r="O1632" i="7" s="1"/>
  <c r="Z1631" i="7"/>
  <c r="Y1631" i="7"/>
  <c r="X1631" i="7"/>
  <c r="W1631" i="7"/>
  <c r="V1631" i="7"/>
  <c r="U1631" i="7"/>
  <c r="Q1631" i="7"/>
  <c r="O1631" i="7" s="1"/>
  <c r="Z1630" i="7"/>
  <c r="Y1630" i="7"/>
  <c r="X1630" i="7"/>
  <c r="W1630" i="7"/>
  <c r="V1630" i="7"/>
  <c r="U1630" i="7"/>
  <c r="Q1630" i="7"/>
  <c r="O1630" i="7" s="1"/>
  <c r="Z1629" i="7"/>
  <c r="Y1629" i="7"/>
  <c r="X1629" i="7"/>
  <c r="W1629" i="7"/>
  <c r="V1629" i="7"/>
  <c r="U1629" i="7"/>
  <c r="Q1629" i="7"/>
  <c r="O1629" i="7" s="1"/>
  <c r="Z1628" i="7"/>
  <c r="Y1628" i="7"/>
  <c r="X1628" i="7"/>
  <c r="W1628" i="7"/>
  <c r="V1628" i="7"/>
  <c r="U1628" i="7"/>
  <c r="Q1628" i="7"/>
  <c r="O1628" i="7" s="1"/>
  <c r="Z1627" i="7"/>
  <c r="Y1627" i="7"/>
  <c r="X1627" i="7"/>
  <c r="W1627" i="7"/>
  <c r="V1627" i="7"/>
  <c r="U1627" i="7"/>
  <c r="Q1627" i="7"/>
  <c r="O1627" i="7" s="1"/>
  <c r="Z1626" i="7"/>
  <c r="Y1626" i="7"/>
  <c r="X1626" i="7"/>
  <c r="W1626" i="7"/>
  <c r="V1626" i="7"/>
  <c r="U1626" i="7"/>
  <c r="Q1626" i="7"/>
  <c r="O1626" i="7" s="1"/>
  <c r="Z1625" i="7"/>
  <c r="Y1625" i="7"/>
  <c r="X1625" i="7"/>
  <c r="W1625" i="7"/>
  <c r="V1625" i="7"/>
  <c r="U1625" i="7"/>
  <c r="Q1625" i="7"/>
  <c r="O1625" i="7" s="1"/>
  <c r="Z1624" i="7"/>
  <c r="Y1624" i="7"/>
  <c r="X1624" i="7"/>
  <c r="W1624" i="7"/>
  <c r="V1624" i="7"/>
  <c r="U1624" i="7"/>
  <c r="Q1624" i="7"/>
  <c r="O1624" i="7" s="1"/>
  <c r="Z1623" i="7"/>
  <c r="Y1623" i="7"/>
  <c r="X1623" i="7"/>
  <c r="W1623" i="7"/>
  <c r="V1623" i="7"/>
  <c r="U1623" i="7"/>
  <c r="Q1623" i="7"/>
  <c r="O1623" i="7" s="1"/>
  <c r="Z1622" i="7"/>
  <c r="Y1622" i="7"/>
  <c r="X1622" i="7"/>
  <c r="W1622" i="7"/>
  <c r="V1622" i="7"/>
  <c r="U1622" i="7"/>
  <c r="Q1622" i="7"/>
  <c r="O1622" i="7" s="1"/>
  <c r="Z1621" i="7"/>
  <c r="Y1621" i="7"/>
  <c r="X1621" i="7"/>
  <c r="W1621" i="7"/>
  <c r="V1621" i="7"/>
  <c r="U1621" i="7"/>
  <c r="Q1621" i="7"/>
  <c r="O1621" i="7" s="1"/>
  <c r="Z1620" i="7"/>
  <c r="Y1620" i="7"/>
  <c r="X1620" i="7"/>
  <c r="W1620" i="7"/>
  <c r="V1620" i="7"/>
  <c r="U1620" i="7"/>
  <c r="Q1620" i="7"/>
  <c r="O1620" i="7" s="1"/>
  <c r="Z1619" i="7"/>
  <c r="Y1619" i="7"/>
  <c r="X1619" i="7"/>
  <c r="W1619" i="7"/>
  <c r="V1619" i="7"/>
  <c r="U1619" i="7"/>
  <c r="Q1619" i="7"/>
  <c r="O1619" i="7" s="1"/>
  <c r="Z1618" i="7"/>
  <c r="Y1618" i="7"/>
  <c r="X1618" i="7"/>
  <c r="W1618" i="7"/>
  <c r="V1618" i="7"/>
  <c r="U1618" i="7"/>
  <c r="Q1618" i="7"/>
  <c r="O1618" i="7" s="1"/>
  <c r="Z1617" i="7"/>
  <c r="Y1617" i="7"/>
  <c r="X1617" i="7"/>
  <c r="W1617" i="7"/>
  <c r="V1617" i="7"/>
  <c r="U1617" i="7"/>
  <c r="Q1617" i="7"/>
  <c r="O1617" i="7" s="1"/>
  <c r="Z1616" i="7"/>
  <c r="Y1616" i="7"/>
  <c r="X1616" i="7"/>
  <c r="W1616" i="7"/>
  <c r="V1616" i="7"/>
  <c r="U1616" i="7"/>
  <c r="Q1616" i="7"/>
  <c r="O1616" i="7" s="1"/>
  <c r="Z1615" i="7"/>
  <c r="Y1615" i="7"/>
  <c r="X1615" i="7"/>
  <c r="W1615" i="7"/>
  <c r="V1615" i="7"/>
  <c r="U1615" i="7"/>
  <c r="Q1615" i="7"/>
  <c r="O1615" i="7" s="1"/>
  <c r="Z1614" i="7"/>
  <c r="Y1614" i="7"/>
  <c r="X1614" i="7"/>
  <c r="W1614" i="7"/>
  <c r="V1614" i="7"/>
  <c r="U1614" i="7"/>
  <c r="Q1614" i="7"/>
  <c r="O1614" i="7" s="1"/>
  <c r="Z1613" i="7"/>
  <c r="Y1613" i="7"/>
  <c r="X1613" i="7"/>
  <c r="W1613" i="7"/>
  <c r="V1613" i="7"/>
  <c r="U1613" i="7"/>
  <c r="Q1613" i="7"/>
  <c r="O1613" i="7" s="1"/>
  <c r="Z1612" i="7"/>
  <c r="Y1612" i="7"/>
  <c r="X1612" i="7"/>
  <c r="W1612" i="7"/>
  <c r="V1612" i="7"/>
  <c r="U1612" i="7"/>
  <c r="Q1612" i="7"/>
  <c r="O1612" i="7" s="1"/>
  <c r="Z1611" i="7"/>
  <c r="Y1611" i="7"/>
  <c r="X1611" i="7"/>
  <c r="W1611" i="7"/>
  <c r="V1611" i="7"/>
  <c r="U1611" i="7"/>
  <c r="Q1611" i="7"/>
  <c r="O1611" i="7" s="1"/>
  <c r="Z1610" i="7"/>
  <c r="Y1610" i="7"/>
  <c r="X1610" i="7"/>
  <c r="W1610" i="7"/>
  <c r="V1610" i="7"/>
  <c r="U1610" i="7"/>
  <c r="Q1610" i="7"/>
  <c r="O1610" i="7" s="1"/>
  <c r="Z1609" i="7"/>
  <c r="Y1609" i="7"/>
  <c r="X1609" i="7"/>
  <c r="W1609" i="7"/>
  <c r="V1609" i="7"/>
  <c r="U1609" i="7"/>
  <c r="Q1609" i="7"/>
  <c r="O1609" i="7" s="1"/>
  <c r="Z1608" i="7"/>
  <c r="Y1608" i="7"/>
  <c r="X1608" i="7"/>
  <c r="W1608" i="7"/>
  <c r="V1608" i="7"/>
  <c r="U1608" i="7"/>
  <c r="Q1608" i="7"/>
  <c r="O1608" i="7" s="1"/>
  <c r="Z1607" i="7"/>
  <c r="Y1607" i="7"/>
  <c r="X1607" i="7"/>
  <c r="W1607" i="7"/>
  <c r="V1607" i="7"/>
  <c r="U1607" i="7"/>
  <c r="Q1607" i="7"/>
  <c r="O1607" i="7" s="1"/>
  <c r="Z1606" i="7"/>
  <c r="Y1606" i="7"/>
  <c r="X1606" i="7"/>
  <c r="W1606" i="7"/>
  <c r="V1606" i="7"/>
  <c r="U1606" i="7"/>
  <c r="Q1606" i="7"/>
  <c r="O1606" i="7" s="1"/>
  <c r="Z1605" i="7"/>
  <c r="Y1605" i="7"/>
  <c r="X1605" i="7"/>
  <c r="W1605" i="7"/>
  <c r="V1605" i="7"/>
  <c r="U1605" i="7"/>
  <c r="Q1605" i="7"/>
  <c r="O1605" i="7" s="1"/>
  <c r="Z1604" i="7"/>
  <c r="Y1604" i="7"/>
  <c r="X1604" i="7"/>
  <c r="W1604" i="7"/>
  <c r="V1604" i="7"/>
  <c r="U1604" i="7"/>
  <c r="Q1604" i="7"/>
  <c r="O1604" i="7" s="1"/>
  <c r="Z1603" i="7"/>
  <c r="Y1603" i="7"/>
  <c r="X1603" i="7"/>
  <c r="W1603" i="7"/>
  <c r="V1603" i="7"/>
  <c r="U1603" i="7"/>
  <c r="Q1603" i="7"/>
  <c r="O1603" i="7" s="1"/>
  <c r="Z1602" i="7"/>
  <c r="Y1602" i="7"/>
  <c r="X1602" i="7"/>
  <c r="W1602" i="7"/>
  <c r="V1602" i="7"/>
  <c r="U1602" i="7"/>
  <c r="Q1602" i="7"/>
  <c r="O1602" i="7" s="1"/>
  <c r="Z1601" i="7"/>
  <c r="Y1601" i="7"/>
  <c r="X1601" i="7"/>
  <c r="W1601" i="7"/>
  <c r="V1601" i="7"/>
  <c r="U1601" i="7"/>
  <c r="Q1601" i="7"/>
  <c r="O1601" i="7" s="1"/>
  <c r="Z1600" i="7"/>
  <c r="Y1600" i="7"/>
  <c r="X1600" i="7"/>
  <c r="W1600" i="7"/>
  <c r="V1600" i="7"/>
  <c r="U1600" i="7"/>
  <c r="Q1600" i="7"/>
  <c r="O1600" i="7" s="1"/>
  <c r="Z1599" i="7"/>
  <c r="Y1599" i="7"/>
  <c r="X1599" i="7"/>
  <c r="W1599" i="7"/>
  <c r="V1599" i="7"/>
  <c r="U1599" i="7"/>
  <c r="Q1599" i="7"/>
  <c r="O1599" i="7" s="1"/>
  <c r="Z1598" i="7"/>
  <c r="Y1598" i="7"/>
  <c r="X1598" i="7"/>
  <c r="W1598" i="7"/>
  <c r="V1598" i="7"/>
  <c r="U1598" i="7"/>
  <c r="Q1598" i="7"/>
  <c r="O1598" i="7" s="1"/>
  <c r="Z1597" i="7"/>
  <c r="Y1597" i="7"/>
  <c r="X1597" i="7"/>
  <c r="W1597" i="7"/>
  <c r="V1597" i="7"/>
  <c r="U1597" i="7"/>
  <c r="Q1597" i="7"/>
  <c r="O1597" i="7" s="1"/>
  <c r="Z1596" i="7"/>
  <c r="Y1596" i="7"/>
  <c r="X1596" i="7"/>
  <c r="W1596" i="7"/>
  <c r="V1596" i="7"/>
  <c r="U1596" i="7"/>
  <c r="Q1596" i="7"/>
  <c r="O1596" i="7" s="1"/>
  <c r="Z1595" i="7"/>
  <c r="Y1595" i="7"/>
  <c r="X1595" i="7"/>
  <c r="W1595" i="7"/>
  <c r="V1595" i="7"/>
  <c r="U1595" i="7"/>
  <c r="Q1595" i="7"/>
  <c r="O1595" i="7" s="1"/>
  <c r="Z1594" i="7"/>
  <c r="Y1594" i="7"/>
  <c r="X1594" i="7"/>
  <c r="W1594" i="7"/>
  <c r="V1594" i="7"/>
  <c r="U1594" i="7"/>
  <c r="Q1594" i="7"/>
  <c r="O1594" i="7" s="1"/>
  <c r="Z1593" i="7"/>
  <c r="Y1593" i="7"/>
  <c r="X1593" i="7"/>
  <c r="W1593" i="7"/>
  <c r="V1593" i="7"/>
  <c r="U1593" i="7"/>
  <c r="Q1593" i="7"/>
  <c r="O1593" i="7" s="1"/>
  <c r="Z1592" i="7"/>
  <c r="Y1592" i="7"/>
  <c r="X1592" i="7"/>
  <c r="W1592" i="7"/>
  <c r="V1592" i="7"/>
  <c r="U1592" i="7"/>
  <c r="Q1592" i="7"/>
  <c r="O1592" i="7" s="1"/>
  <c r="Z1591" i="7"/>
  <c r="Y1591" i="7"/>
  <c r="X1591" i="7"/>
  <c r="W1591" i="7"/>
  <c r="V1591" i="7"/>
  <c r="U1591" i="7"/>
  <c r="Q1591" i="7"/>
  <c r="O1591" i="7" s="1"/>
  <c r="Z1590" i="7"/>
  <c r="Y1590" i="7"/>
  <c r="X1590" i="7"/>
  <c r="W1590" i="7"/>
  <c r="V1590" i="7"/>
  <c r="U1590" i="7"/>
  <c r="Q1590" i="7"/>
  <c r="O1590" i="7" s="1"/>
  <c r="Z1589" i="7"/>
  <c r="Y1589" i="7"/>
  <c r="X1589" i="7"/>
  <c r="W1589" i="7"/>
  <c r="V1589" i="7"/>
  <c r="U1589" i="7"/>
  <c r="Q1589" i="7"/>
  <c r="O1589" i="7" s="1"/>
  <c r="Z1588" i="7"/>
  <c r="Y1588" i="7"/>
  <c r="X1588" i="7"/>
  <c r="W1588" i="7"/>
  <c r="V1588" i="7"/>
  <c r="U1588" i="7"/>
  <c r="Q1588" i="7"/>
  <c r="O1588" i="7" s="1"/>
  <c r="Z1587" i="7"/>
  <c r="Y1587" i="7"/>
  <c r="X1587" i="7"/>
  <c r="W1587" i="7"/>
  <c r="V1587" i="7"/>
  <c r="U1587" i="7"/>
  <c r="Q1587" i="7"/>
  <c r="O1587" i="7" s="1"/>
  <c r="Z1586" i="7"/>
  <c r="Y1586" i="7"/>
  <c r="X1586" i="7"/>
  <c r="W1586" i="7"/>
  <c r="V1586" i="7"/>
  <c r="U1586" i="7"/>
  <c r="Q1586" i="7"/>
  <c r="O1586" i="7" s="1"/>
  <c r="Z1585" i="7"/>
  <c r="Y1585" i="7"/>
  <c r="X1585" i="7"/>
  <c r="W1585" i="7"/>
  <c r="V1585" i="7"/>
  <c r="U1585" i="7"/>
  <c r="Q1585" i="7"/>
  <c r="O1585" i="7" s="1"/>
  <c r="Z1584" i="7"/>
  <c r="Y1584" i="7"/>
  <c r="X1584" i="7"/>
  <c r="W1584" i="7"/>
  <c r="V1584" i="7"/>
  <c r="U1584" i="7"/>
  <c r="Q1584" i="7"/>
  <c r="O1584" i="7" s="1"/>
  <c r="Z1583" i="7"/>
  <c r="Y1583" i="7"/>
  <c r="X1583" i="7"/>
  <c r="W1583" i="7"/>
  <c r="V1583" i="7"/>
  <c r="U1583" i="7"/>
  <c r="Q1583" i="7"/>
  <c r="O1583" i="7" s="1"/>
  <c r="Z1582" i="7"/>
  <c r="Y1582" i="7"/>
  <c r="X1582" i="7"/>
  <c r="W1582" i="7"/>
  <c r="V1582" i="7"/>
  <c r="U1582" i="7"/>
  <c r="Q1582" i="7"/>
  <c r="O1582" i="7" s="1"/>
  <c r="Z1581" i="7"/>
  <c r="Y1581" i="7"/>
  <c r="X1581" i="7"/>
  <c r="W1581" i="7"/>
  <c r="V1581" i="7"/>
  <c r="U1581" i="7"/>
  <c r="Q1581" i="7"/>
  <c r="O1581" i="7" s="1"/>
  <c r="Z1580" i="7"/>
  <c r="Y1580" i="7"/>
  <c r="X1580" i="7"/>
  <c r="W1580" i="7"/>
  <c r="V1580" i="7"/>
  <c r="U1580" i="7"/>
  <c r="Q1580" i="7"/>
  <c r="O1580" i="7" s="1"/>
  <c r="Z1579" i="7"/>
  <c r="Y1579" i="7"/>
  <c r="X1579" i="7"/>
  <c r="W1579" i="7"/>
  <c r="V1579" i="7"/>
  <c r="U1579" i="7"/>
  <c r="Q1579" i="7"/>
  <c r="O1579" i="7" s="1"/>
  <c r="Z1578" i="7"/>
  <c r="Y1578" i="7"/>
  <c r="X1578" i="7"/>
  <c r="W1578" i="7"/>
  <c r="V1578" i="7"/>
  <c r="U1578" i="7"/>
  <c r="Q1578" i="7"/>
  <c r="O1578" i="7" s="1"/>
  <c r="Z1577" i="7"/>
  <c r="Y1577" i="7"/>
  <c r="X1577" i="7"/>
  <c r="W1577" i="7"/>
  <c r="V1577" i="7"/>
  <c r="U1577" i="7"/>
  <c r="Q1577" i="7"/>
  <c r="O1577" i="7" s="1"/>
  <c r="Z1576" i="7"/>
  <c r="Y1576" i="7"/>
  <c r="X1576" i="7"/>
  <c r="W1576" i="7"/>
  <c r="V1576" i="7"/>
  <c r="U1576" i="7"/>
  <c r="Q1576" i="7"/>
  <c r="O1576" i="7" s="1"/>
  <c r="Z1575" i="7"/>
  <c r="Y1575" i="7"/>
  <c r="X1575" i="7"/>
  <c r="W1575" i="7"/>
  <c r="V1575" i="7"/>
  <c r="U1575" i="7"/>
  <c r="Q1575" i="7"/>
  <c r="O1575" i="7" s="1"/>
  <c r="Z1574" i="7"/>
  <c r="Y1574" i="7"/>
  <c r="X1574" i="7"/>
  <c r="W1574" i="7"/>
  <c r="V1574" i="7"/>
  <c r="U1574" i="7"/>
  <c r="Q1574" i="7"/>
  <c r="O1574" i="7" s="1"/>
  <c r="Z1573" i="7"/>
  <c r="Y1573" i="7"/>
  <c r="X1573" i="7"/>
  <c r="W1573" i="7"/>
  <c r="V1573" i="7"/>
  <c r="U1573" i="7"/>
  <c r="Q1573" i="7"/>
  <c r="O1573" i="7" s="1"/>
  <c r="Z1572" i="7"/>
  <c r="Y1572" i="7"/>
  <c r="X1572" i="7"/>
  <c r="W1572" i="7"/>
  <c r="V1572" i="7"/>
  <c r="U1572" i="7"/>
  <c r="Q1572" i="7"/>
  <c r="O1572" i="7" s="1"/>
  <c r="Z1571" i="7"/>
  <c r="Y1571" i="7"/>
  <c r="X1571" i="7"/>
  <c r="W1571" i="7"/>
  <c r="V1571" i="7"/>
  <c r="U1571" i="7"/>
  <c r="Q1571" i="7"/>
  <c r="O1571" i="7" s="1"/>
  <c r="Z1570" i="7"/>
  <c r="Y1570" i="7"/>
  <c r="X1570" i="7"/>
  <c r="W1570" i="7"/>
  <c r="V1570" i="7"/>
  <c r="U1570" i="7"/>
  <c r="Q1570" i="7"/>
  <c r="O1570" i="7" s="1"/>
  <c r="Z1569" i="7"/>
  <c r="Y1569" i="7"/>
  <c r="X1569" i="7"/>
  <c r="W1569" i="7"/>
  <c r="V1569" i="7"/>
  <c r="U1569" i="7"/>
  <c r="Q1569" i="7"/>
  <c r="O1569" i="7" s="1"/>
  <c r="Z1568" i="7"/>
  <c r="Y1568" i="7"/>
  <c r="X1568" i="7"/>
  <c r="W1568" i="7"/>
  <c r="V1568" i="7"/>
  <c r="U1568" i="7"/>
  <c r="Q1568" i="7"/>
  <c r="O1568" i="7" s="1"/>
  <c r="Z1567" i="7"/>
  <c r="Y1567" i="7"/>
  <c r="X1567" i="7"/>
  <c r="W1567" i="7"/>
  <c r="V1567" i="7"/>
  <c r="U1567" i="7"/>
  <c r="Q1567" i="7"/>
  <c r="O1567" i="7" s="1"/>
  <c r="Z1566" i="7"/>
  <c r="Y1566" i="7"/>
  <c r="X1566" i="7"/>
  <c r="W1566" i="7"/>
  <c r="V1566" i="7"/>
  <c r="U1566" i="7"/>
  <c r="Q1566" i="7"/>
  <c r="O1566" i="7" s="1"/>
  <c r="Z1565" i="7"/>
  <c r="Y1565" i="7"/>
  <c r="X1565" i="7"/>
  <c r="W1565" i="7"/>
  <c r="V1565" i="7"/>
  <c r="U1565" i="7"/>
  <c r="Q1565" i="7"/>
  <c r="O1565" i="7" s="1"/>
  <c r="Z1564" i="7"/>
  <c r="Y1564" i="7"/>
  <c r="X1564" i="7"/>
  <c r="W1564" i="7"/>
  <c r="V1564" i="7"/>
  <c r="U1564" i="7"/>
  <c r="Q1564" i="7"/>
  <c r="O1564" i="7" s="1"/>
  <c r="Z1563" i="7"/>
  <c r="Y1563" i="7"/>
  <c r="X1563" i="7"/>
  <c r="W1563" i="7"/>
  <c r="V1563" i="7"/>
  <c r="U1563" i="7"/>
  <c r="Q1563" i="7"/>
  <c r="O1563" i="7" s="1"/>
  <c r="Z1562" i="7"/>
  <c r="Y1562" i="7"/>
  <c r="X1562" i="7"/>
  <c r="W1562" i="7"/>
  <c r="V1562" i="7"/>
  <c r="U1562" i="7"/>
  <c r="Q1562" i="7"/>
  <c r="O1562" i="7" s="1"/>
  <c r="Z1561" i="7"/>
  <c r="Y1561" i="7"/>
  <c r="X1561" i="7"/>
  <c r="W1561" i="7"/>
  <c r="V1561" i="7"/>
  <c r="U1561" i="7"/>
  <c r="Q1561" i="7"/>
  <c r="O1561" i="7" s="1"/>
  <c r="Z1560" i="7"/>
  <c r="Y1560" i="7"/>
  <c r="X1560" i="7"/>
  <c r="W1560" i="7"/>
  <c r="V1560" i="7"/>
  <c r="U1560" i="7"/>
  <c r="Q1560" i="7"/>
  <c r="O1560" i="7" s="1"/>
  <c r="Z1559" i="7"/>
  <c r="Y1559" i="7"/>
  <c r="X1559" i="7"/>
  <c r="W1559" i="7"/>
  <c r="V1559" i="7"/>
  <c r="U1559" i="7"/>
  <c r="Q1559" i="7"/>
  <c r="O1559" i="7" s="1"/>
  <c r="Z1558" i="7"/>
  <c r="Y1558" i="7"/>
  <c r="X1558" i="7"/>
  <c r="W1558" i="7"/>
  <c r="V1558" i="7"/>
  <c r="U1558" i="7"/>
  <c r="Q1558" i="7"/>
  <c r="O1558" i="7" s="1"/>
  <c r="Z1557" i="7"/>
  <c r="Y1557" i="7"/>
  <c r="X1557" i="7"/>
  <c r="W1557" i="7"/>
  <c r="V1557" i="7"/>
  <c r="U1557" i="7"/>
  <c r="Q1557" i="7"/>
  <c r="O1557" i="7" s="1"/>
  <c r="Z1556" i="7"/>
  <c r="Y1556" i="7"/>
  <c r="X1556" i="7"/>
  <c r="W1556" i="7"/>
  <c r="V1556" i="7"/>
  <c r="U1556" i="7"/>
  <c r="Q1556" i="7"/>
  <c r="O1556" i="7" s="1"/>
  <c r="Z1555" i="7"/>
  <c r="Y1555" i="7"/>
  <c r="X1555" i="7"/>
  <c r="W1555" i="7"/>
  <c r="V1555" i="7"/>
  <c r="U1555" i="7"/>
  <c r="Q1555" i="7"/>
  <c r="O1555" i="7" s="1"/>
  <c r="Z1554" i="7"/>
  <c r="Y1554" i="7"/>
  <c r="X1554" i="7"/>
  <c r="W1554" i="7"/>
  <c r="V1554" i="7"/>
  <c r="U1554" i="7"/>
  <c r="Q1554" i="7"/>
  <c r="O1554" i="7" s="1"/>
  <c r="Z1553" i="7"/>
  <c r="Y1553" i="7"/>
  <c r="X1553" i="7"/>
  <c r="W1553" i="7"/>
  <c r="V1553" i="7"/>
  <c r="U1553" i="7"/>
  <c r="Q1553" i="7"/>
  <c r="O1553" i="7" s="1"/>
  <c r="Z1552" i="7"/>
  <c r="Y1552" i="7"/>
  <c r="X1552" i="7"/>
  <c r="W1552" i="7"/>
  <c r="V1552" i="7"/>
  <c r="U1552" i="7"/>
  <c r="Q1552" i="7"/>
  <c r="O1552" i="7" s="1"/>
  <c r="Z1551" i="7"/>
  <c r="Y1551" i="7"/>
  <c r="X1551" i="7"/>
  <c r="W1551" i="7"/>
  <c r="V1551" i="7"/>
  <c r="U1551" i="7"/>
  <c r="Q1551" i="7"/>
  <c r="O1551" i="7" s="1"/>
  <c r="Z1550" i="7"/>
  <c r="Y1550" i="7"/>
  <c r="X1550" i="7"/>
  <c r="W1550" i="7"/>
  <c r="V1550" i="7"/>
  <c r="U1550" i="7"/>
  <c r="Q1550" i="7"/>
  <c r="O1550" i="7" s="1"/>
  <c r="Z1549" i="7"/>
  <c r="Y1549" i="7"/>
  <c r="X1549" i="7"/>
  <c r="W1549" i="7"/>
  <c r="V1549" i="7"/>
  <c r="U1549" i="7"/>
  <c r="Q1549" i="7"/>
  <c r="O1549" i="7" s="1"/>
  <c r="Z1548" i="7"/>
  <c r="Y1548" i="7"/>
  <c r="X1548" i="7"/>
  <c r="W1548" i="7"/>
  <c r="V1548" i="7"/>
  <c r="U1548" i="7"/>
  <c r="Q1548" i="7"/>
  <c r="O1548" i="7" s="1"/>
  <c r="Z1547" i="7"/>
  <c r="Y1547" i="7"/>
  <c r="X1547" i="7"/>
  <c r="W1547" i="7"/>
  <c r="V1547" i="7"/>
  <c r="U1547" i="7"/>
  <c r="Q1547" i="7"/>
  <c r="O1547" i="7" s="1"/>
  <c r="Z1546" i="7"/>
  <c r="Y1546" i="7"/>
  <c r="X1546" i="7"/>
  <c r="W1546" i="7"/>
  <c r="V1546" i="7"/>
  <c r="U1546" i="7"/>
  <c r="Q1546" i="7"/>
  <c r="O1546" i="7" s="1"/>
  <c r="Z1545" i="7"/>
  <c r="Y1545" i="7"/>
  <c r="X1545" i="7"/>
  <c r="W1545" i="7"/>
  <c r="V1545" i="7"/>
  <c r="U1545" i="7"/>
  <c r="Q1545" i="7"/>
  <c r="O1545" i="7" s="1"/>
  <c r="Z1544" i="7"/>
  <c r="Y1544" i="7"/>
  <c r="X1544" i="7"/>
  <c r="W1544" i="7"/>
  <c r="V1544" i="7"/>
  <c r="U1544" i="7"/>
  <c r="Q1544" i="7"/>
  <c r="O1544" i="7" s="1"/>
  <c r="Z1543" i="7"/>
  <c r="Y1543" i="7"/>
  <c r="X1543" i="7"/>
  <c r="W1543" i="7"/>
  <c r="V1543" i="7"/>
  <c r="U1543" i="7"/>
  <c r="Q1543" i="7"/>
  <c r="O1543" i="7" s="1"/>
  <c r="Z1542" i="7"/>
  <c r="Y1542" i="7"/>
  <c r="X1542" i="7"/>
  <c r="W1542" i="7"/>
  <c r="V1542" i="7"/>
  <c r="U1542" i="7"/>
  <c r="Q1542" i="7"/>
  <c r="O1542" i="7" s="1"/>
  <c r="Z1541" i="7"/>
  <c r="Y1541" i="7"/>
  <c r="X1541" i="7"/>
  <c r="W1541" i="7"/>
  <c r="V1541" i="7"/>
  <c r="U1541" i="7"/>
  <c r="Q1541" i="7"/>
  <c r="O1541" i="7" s="1"/>
  <c r="Z1540" i="7"/>
  <c r="Y1540" i="7"/>
  <c r="X1540" i="7"/>
  <c r="W1540" i="7"/>
  <c r="V1540" i="7"/>
  <c r="U1540" i="7"/>
  <c r="Q1540" i="7"/>
  <c r="O1540" i="7" s="1"/>
  <c r="Z1539" i="7"/>
  <c r="Y1539" i="7"/>
  <c r="X1539" i="7"/>
  <c r="W1539" i="7"/>
  <c r="V1539" i="7"/>
  <c r="U1539" i="7"/>
  <c r="Q1539" i="7"/>
  <c r="O1539" i="7" s="1"/>
  <c r="Z1538" i="7"/>
  <c r="Y1538" i="7"/>
  <c r="X1538" i="7"/>
  <c r="W1538" i="7"/>
  <c r="V1538" i="7"/>
  <c r="U1538" i="7"/>
  <c r="Q1538" i="7"/>
  <c r="O1538" i="7" s="1"/>
  <c r="Z1537" i="7"/>
  <c r="Y1537" i="7"/>
  <c r="X1537" i="7"/>
  <c r="W1537" i="7"/>
  <c r="V1537" i="7"/>
  <c r="U1537" i="7"/>
  <c r="Q1537" i="7"/>
  <c r="O1537" i="7" s="1"/>
  <c r="Z1536" i="7"/>
  <c r="Y1536" i="7"/>
  <c r="X1536" i="7"/>
  <c r="W1536" i="7"/>
  <c r="V1536" i="7"/>
  <c r="U1536" i="7"/>
  <c r="Q1536" i="7"/>
  <c r="O1536" i="7" s="1"/>
  <c r="Z1535" i="7"/>
  <c r="Y1535" i="7"/>
  <c r="X1535" i="7"/>
  <c r="W1535" i="7"/>
  <c r="V1535" i="7"/>
  <c r="U1535" i="7"/>
  <c r="Q1535" i="7"/>
  <c r="O1535" i="7" s="1"/>
  <c r="Z1534" i="7"/>
  <c r="Y1534" i="7"/>
  <c r="X1534" i="7"/>
  <c r="W1534" i="7"/>
  <c r="V1534" i="7"/>
  <c r="U1534" i="7"/>
  <c r="Q1534" i="7"/>
  <c r="O1534" i="7" s="1"/>
  <c r="Z1533" i="7"/>
  <c r="Y1533" i="7"/>
  <c r="X1533" i="7"/>
  <c r="W1533" i="7"/>
  <c r="V1533" i="7"/>
  <c r="U1533" i="7"/>
  <c r="Q1533" i="7"/>
  <c r="O1533" i="7" s="1"/>
  <c r="Z1532" i="7"/>
  <c r="Y1532" i="7"/>
  <c r="X1532" i="7"/>
  <c r="W1532" i="7"/>
  <c r="V1532" i="7"/>
  <c r="U1532" i="7"/>
  <c r="Q1532" i="7"/>
  <c r="O1532" i="7" s="1"/>
  <c r="Z1531" i="7"/>
  <c r="Y1531" i="7"/>
  <c r="X1531" i="7"/>
  <c r="W1531" i="7"/>
  <c r="V1531" i="7"/>
  <c r="U1531" i="7"/>
  <c r="Q1531" i="7"/>
  <c r="O1531" i="7" s="1"/>
  <c r="Z1530" i="7"/>
  <c r="Y1530" i="7"/>
  <c r="X1530" i="7"/>
  <c r="W1530" i="7"/>
  <c r="V1530" i="7"/>
  <c r="U1530" i="7"/>
  <c r="Q1530" i="7"/>
  <c r="O1530" i="7" s="1"/>
  <c r="Z1529" i="7"/>
  <c r="Y1529" i="7"/>
  <c r="X1529" i="7"/>
  <c r="W1529" i="7"/>
  <c r="V1529" i="7"/>
  <c r="U1529" i="7"/>
  <c r="Q1529" i="7"/>
  <c r="O1529" i="7" s="1"/>
  <c r="Z1528" i="7"/>
  <c r="Y1528" i="7"/>
  <c r="X1528" i="7"/>
  <c r="W1528" i="7"/>
  <c r="V1528" i="7"/>
  <c r="U1528" i="7"/>
  <c r="Q1528" i="7"/>
  <c r="O1528" i="7" s="1"/>
  <c r="Z1527" i="7"/>
  <c r="Y1527" i="7"/>
  <c r="X1527" i="7"/>
  <c r="W1527" i="7"/>
  <c r="V1527" i="7"/>
  <c r="U1527" i="7"/>
  <c r="Q1527" i="7"/>
  <c r="O1527" i="7" s="1"/>
  <c r="Z1526" i="7"/>
  <c r="Y1526" i="7"/>
  <c r="X1526" i="7"/>
  <c r="W1526" i="7"/>
  <c r="V1526" i="7"/>
  <c r="U1526" i="7"/>
  <c r="Q1526" i="7"/>
  <c r="O1526" i="7" s="1"/>
  <c r="Z1525" i="7"/>
  <c r="Y1525" i="7"/>
  <c r="X1525" i="7"/>
  <c r="W1525" i="7"/>
  <c r="V1525" i="7"/>
  <c r="U1525" i="7"/>
  <c r="Q1525" i="7"/>
  <c r="O1525" i="7" s="1"/>
  <c r="Z1524" i="7"/>
  <c r="Y1524" i="7"/>
  <c r="X1524" i="7"/>
  <c r="W1524" i="7"/>
  <c r="V1524" i="7"/>
  <c r="U1524" i="7"/>
  <c r="Q1524" i="7"/>
  <c r="O1524" i="7" s="1"/>
  <c r="Z1523" i="7"/>
  <c r="Y1523" i="7"/>
  <c r="X1523" i="7"/>
  <c r="W1523" i="7"/>
  <c r="V1523" i="7"/>
  <c r="U1523" i="7"/>
  <c r="Q1523" i="7"/>
  <c r="O1523" i="7" s="1"/>
  <c r="Z1522" i="7"/>
  <c r="Y1522" i="7"/>
  <c r="X1522" i="7"/>
  <c r="W1522" i="7"/>
  <c r="V1522" i="7"/>
  <c r="U1522" i="7"/>
  <c r="Q1522" i="7"/>
  <c r="O1522" i="7" s="1"/>
  <c r="Z1521" i="7"/>
  <c r="Y1521" i="7"/>
  <c r="X1521" i="7"/>
  <c r="W1521" i="7"/>
  <c r="V1521" i="7"/>
  <c r="U1521" i="7"/>
  <c r="Q1521" i="7"/>
  <c r="O1521" i="7" s="1"/>
  <c r="Z1520" i="7"/>
  <c r="Y1520" i="7"/>
  <c r="X1520" i="7"/>
  <c r="W1520" i="7"/>
  <c r="V1520" i="7"/>
  <c r="U1520" i="7"/>
  <c r="Q1520" i="7"/>
  <c r="O1520" i="7" s="1"/>
  <c r="Z1519" i="7"/>
  <c r="Y1519" i="7"/>
  <c r="X1519" i="7"/>
  <c r="W1519" i="7"/>
  <c r="V1519" i="7"/>
  <c r="U1519" i="7"/>
  <c r="Q1519" i="7"/>
  <c r="O1519" i="7" s="1"/>
  <c r="Z1518" i="7"/>
  <c r="Y1518" i="7"/>
  <c r="X1518" i="7"/>
  <c r="W1518" i="7"/>
  <c r="V1518" i="7"/>
  <c r="U1518" i="7"/>
  <c r="Q1518" i="7"/>
  <c r="O1518" i="7" s="1"/>
  <c r="Z1517" i="7"/>
  <c r="Y1517" i="7"/>
  <c r="X1517" i="7"/>
  <c r="W1517" i="7"/>
  <c r="V1517" i="7"/>
  <c r="U1517" i="7"/>
  <c r="Q1517" i="7"/>
  <c r="O1517" i="7" s="1"/>
  <c r="Z1516" i="7"/>
  <c r="Y1516" i="7"/>
  <c r="X1516" i="7"/>
  <c r="W1516" i="7"/>
  <c r="V1516" i="7"/>
  <c r="U1516" i="7"/>
  <c r="Q1516" i="7"/>
  <c r="O1516" i="7" s="1"/>
  <c r="Z1515" i="7"/>
  <c r="Y1515" i="7"/>
  <c r="X1515" i="7"/>
  <c r="W1515" i="7"/>
  <c r="V1515" i="7"/>
  <c r="U1515" i="7"/>
  <c r="Q1515" i="7"/>
  <c r="O1515" i="7" s="1"/>
  <c r="Z1514" i="7"/>
  <c r="Y1514" i="7"/>
  <c r="X1514" i="7"/>
  <c r="W1514" i="7"/>
  <c r="V1514" i="7"/>
  <c r="U1514" i="7"/>
  <c r="Q1514" i="7"/>
  <c r="O1514" i="7" s="1"/>
  <c r="Z1513" i="7"/>
  <c r="Y1513" i="7"/>
  <c r="X1513" i="7"/>
  <c r="W1513" i="7"/>
  <c r="V1513" i="7"/>
  <c r="U1513" i="7"/>
  <c r="Q1513" i="7"/>
  <c r="O1513" i="7" s="1"/>
  <c r="Z1512" i="7"/>
  <c r="Y1512" i="7"/>
  <c r="X1512" i="7"/>
  <c r="W1512" i="7"/>
  <c r="V1512" i="7"/>
  <c r="U1512" i="7"/>
  <c r="Q1512" i="7"/>
  <c r="O1512" i="7" s="1"/>
  <c r="Z1511" i="7"/>
  <c r="Y1511" i="7"/>
  <c r="X1511" i="7"/>
  <c r="W1511" i="7"/>
  <c r="V1511" i="7"/>
  <c r="U1511" i="7"/>
  <c r="Q1511" i="7"/>
  <c r="O1511" i="7" s="1"/>
  <c r="Z1510" i="7"/>
  <c r="Y1510" i="7"/>
  <c r="X1510" i="7"/>
  <c r="W1510" i="7"/>
  <c r="V1510" i="7"/>
  <c r="U1510" i="7"/>
  <c r="Q1510" i="7"/>
  <c r="O1510" i="7" s="1"/>
  <c r="Z1509" i="7"/>
  <c r="Y1509" i="7"/>
  <c r="X1509" i="7"/>
  <c r="W1509" i="7"/>
  <c r="V1509" i="7"/>
  <c r="U1509" i="7"/>
  <c r="Q1509" i="7"/>
  <c r="O1509" i="7" s="1"/>
  <c r="Z1508" i="7"/>
  <c r="Y1508" i="7"/>
  <c r="X1508" i="7"/>
  <c r="W1508" i="7"/>
  <c r="V1508" i="7"/>
  <c r="U1508" i="7"/>
  <c r="Q1508" i="7"/>
  <c r="O1508" i="7" s="1"/>
  <c r="Z1507" i="7"/>
  <c r="Y1507" i="7"/>
  <c r="X1507" i="7"/>
  <c r="W1507" i="7"/>
  <c r="V1507" i="7"/>
  <c r="U1507" i="7"/>
  <c r="Q1507" i="7"/>
  <c r="O1507" i="7" s="1"/>
  <c r="Z1506" i="7"/>
  <c r="Y1506" i="7"/>
  <c r="X1506" i="7"/>
  <c r="W1506" i="7"/>
  <c r="V1506" i="7"/>
  <c r="U1506" i="7"/>
  <c r="Q1506" i="7"/>
  <c r="O1506" i="7" s="1"/>
  <c r="Z1505" i="7"/>
  <c r="Y1505" i="7"/>
  <c r="X1505" i="7"/>
  <c r="W1505" i="7"/>
  <c r="V1505" i="7"/>
  <c r="U1505" i="7"/>
  <c r="Q1505" i="7"/>
  <c r="O1505" i="7" s="1"/>
  <c r="Z1504" i="7"/>
  <c r="Y1504" i="7"/>
  <c r="X1504" i="7"/>
  <c r="W1504" i="7"/>
  <c r="V1504" i="7"/>
  <c r="U1504" i="7"/>
  <c r="Q1504" i="7"/>
  <c r="O1504" i="7" s="1"/>
  <c r="Z1503" i="7"/>
  <c r="Y1503" i="7"/>
  <c r="X1503" i="7"/>
  <c r="W1503" i="7"/>
  <c r="V1503" i="7"/>
  <c r="U1503" i="7"/>
  <c r="Q1503" i="7"/>
  <c r="O1503" i="7" s="1"/>
  <c r="Z1502" i="7"/>
  <c r="Y1502" i="7"/>
  <c r="X1502" i="7"/>
  <c r="W1502" i="7"/>
  <c r="V1502" i="7"/>
  <c r="U1502" i="7"/>
  <c r="Q1502" i="7"/>
  <c r="O1502" i="7" s="1"/>
  <c r="Z1501" i="7"/>
  <c r="Y1501" i="7"/>
  <c r="X1501" i="7"/>
  <c r="W1501" i="7"/>
  <c r="V1501" i="7"/>
  <c r="U1501" i="7"/>
  <c r="Q1501" i="7"/>
  <c r="O1501" i="7" s="1"/>
  <c r="Z1500" i="7"/>
  <c r="Y1500" i="7"/>
  <c r="X1500" i="7"/>
  <c r="W1500" i="7"/>
  <c r="V1500" i="7"/>
  <c r="U1500" i="7"/>
  <c r="Q1500" i="7"/>
  <c r="O1500" i="7" s="1"/>
  <c r="Z1499" i="7"/>
  <c r="Y1499" i="7"/>
  <c r="X1499" i="7"/>
  <c r="W1499" i="7"/>
  <c r="V1499" i="7"/>
  <c r="U1499" i="7"/>
  <c r="Q1499" i="7"/>
  <c r="O1499" i="7" s="1"/>
  <c r="Z1498" i="7"/>
  <c r="Y1498" i="7"/>
  <c r="X1498" i="7"/>
  <c r="W1498" i="7"/>
  <c r="V1498" i="7"/>
  <c r="U1498" i="7"/>
  <c r="Q1498" i="7"/>
  <c r="O1498" i="7" s="1"/>
  <c r="Z1497" i="7"/>
  <c r="Y1497" i="7"/>
  <c r="X1497" i="7"/>
  <c r="W1497" i="7"/>
  <c r="V1497" i="7"/>
  <c r="U1497" i="7"/>
  <c r="Q1497" i="7"/>
  <c r="O1497" i="7" s="1"/>
  <c r="Z1496" i="7"/>
  <c r="Y1496" i="7"/>
  <c r="X1496" i="7"/>
  <c r="W1496" i="7"/>
  <c r="V1496" i="7"/>
  <c r="U1496" i="7"/>
  <c r="Q1496" i="7"/>
  <c r="O1496" i="7" s="1"/>
  <c r="Z1495" i="7"/>
  <c r="Y1495" i="7"/>
  <c r="X1495" i="7"/>
  <c r="W1495" i="7"/>
  <c r="V1495" i="7"/>
  <c r="U1495" i="7"/>
  <c r="Q1495" i="7"/>
  <c r="O1495" i="7" s="1"/>
  <c r="Z1494" i="7"/>
  <c r="Y1494" i="7"/>
  <c r="X1494" i="7"/>
  <c r="W1494" i="7"/>
  <c r="V1494" i="7"/>
  <c r="U1494" i="7"/>
  <c r="Q1494" i="7"/>
  <c r="O1494" i="7" s="1"/>
  <c r="Z1493" i="7"/>
  <c r="Y1493" i="7"/>
  <c r="X1493" i="7"/>
  <c r="W1493" i="7"/>
  <c r="V1493" i="7"/>
  <c r="U1493" i="7"/>
  <c r="Q1493" i="7"/>
  <c r="O1493" i="7" s="1"/>
  <c r="Z1492" i="7"/>
  <c r="Y1492" i="7"/>
  <c r="X1492" i="7"/>
  <c r="W1492" i="7"/>
  <c r="V1492" i="7"/>
  <c r="U1492" i="7"/>
  <c r="Q1492" i="7"/>
  <c r="O1492" i="7" s="1"/>
  <c r="Z1491" i="7"/>
  <c r="Y1491" i="7"/>
  <c r="X1491" i="7"/>
  <c r="W1491" i="7"/>
  <c r="V1491" i="7"/>
  <c r="U1491" i="7"/>
  <c r="Q1491" i="7"/>
  <c r="O1491" i="7" s="1"/>
  <c r="Z1490" i="7"/>
  <c r="Y1490" i="7"/>
  <c r="X1490" i="7"/>
  <c r="W1490" i="7"/>
  <c r="V1490" i="7"/>
  <c r="U1490" i="7"/>
  <c r="Q1490" i="7"/>
  <c r="O1490" i="7" s="1"/>
  <c r="Z1489" i="7"/>
  <c r="Y1489" i="7"/>
  <c r="X1489" i="7"/>
  <c r="W1489" i="7"/>
  <c r="V1489" i="7"/>
  <c r="U1489" i="7"/>
  <c r="Q1489" i="7"/>
  <c r="O1489" i="7" s="1"/>
  <c r="Z1488" i="7"/>
  <c r="Y1488" i="7"/>
  <c r="X1488" i="7"/>
  <c r="W1488" i="7"/>
  <c r="V1488" i="7"/>
  <c r="U1488" i="7"/>
  <c r="Q1488" i="7"/>
  <c r="O1488" i="7" s="1"/>
  <c r="Z1487" i="7"/>
  <c r="Y1487" i="7"/>
  <c r="X1487" i="7"/>
  <c r="W1487" i="7"/>
  <c r="V1487" i="7"/>
  <c r="U1487" i="7"/>
  <c r="Q1487" i="7"/>
  <c r="O1487" i="7" s="1"/>
  <c r="Z1486" i="7"/>
  <c r="Y1486" i="7"/>
  <c r="X1486" i="7"/>
  <c r="W1486" i="7"/>
  <c r="V1486" i="7"/>
  <c r="U1486" i="7"/>
  <c r="Q1486" i="7"/>
  <c r="O1486" i="7" s="1"/>
  <c r="Z1485" i="7"/>
  <c r="Y1485" i="7"/>
  <c r="X1485" i="7"/>
  <c r="W1485" i="7"/>
  <c r="V1485" i="7"/>
  <c r="U1485" i="7"/>
  <c r="Q1485" i="7"/>
  <c r="O1485" i="7" s="1"/>
  <c r="Z1484" i="7"/>
  <c r="Y1484" i="7"/>
  <c r="X1484" i="7"/>
  <c r="W1484" i="7"/>
  <c r="V1484" i="7"/>
  <c r="U1484" i="7"/>
  <c r="Q1484" i="7"/>
  <c r="O1484" i="7" s="1"/>
  <c r="Z1483" i="7"/>
  <c r="Y1483" i="7"/>
  <c r="X1483" i="7"/>
  <c r="W1483" i="7"/>
  <c r="V1483" i="7"/>
  <c r="U1483" i="7"/>
  <c r="Q1483" i="7"/>
  <c r="O1483" i="7" s="1"/>
  <c r="Z1482" i="7"/>
  <c r="Y1482" i="7"/>
  <c r="X1482" i="7"/>
  <c r="W1482" i="7"/>
  <c r="V1482" i="7"/>
  <c r="U1482" i="7"/>
  <c r="Q1482" i="7"/>
  <c r="O1482" i="7" s="1"/>
  <c r="Z1481" i="7"/>
  <c r="Y1481" i="7"/>
  <c r="X1481" i="7"/>
  <c r="W1481" i="7"/>
  <c r="V1481" i="7"/>
  <c r="U1481" i="7"/>
  <c r="Q1481" i="7"/>
  <c r="O1481" i="7" s="1"/>
  <c r="Z1480" i="7"/>
  <c r="Y1480" i="7"/>
  <c r="X1480" i="7"/>
  <c r="W1480" i="7"/>
  <c r="V1480" i="7"/>
  <c r="U1480" i="7"/>
  <c r="Q1480" i="7"/>
  <c r="O1480" i="7" s="1"/>
  <c r="Z1479" i="7"/>
  <c r="Y1479" i="7"/>
  <c r="X1479" i="7"/>
  <c r="W1479" i="7"/>
  <c r="V1479" i="7"/>
  <c r="U1479" i="7"/>
  <c r="Q1479" i="7"/>
  <c r="O1479" i="7" s="1"/>
  <c r="Z1478" i="7"/>
  <c r="Y1478" i="7"/>
  <c r="X1478" i="7"/>
  <c r="W1478" i="7"/>
  <c r="V1478" i="7"/>
  <c r="U1478" i="7"/>
  <c r="Q1478" i="7"/>
  <c r="O1478" i="7" s="1"/>
  <c r="Z1477" i="7"/>
  <c r="Y1477" i="7"/>
  <c r="X1477" i="7"/>
  <c r="W1477" i="7"/>
  <c r="V1477" i="7"/>
  <c r="U1477" i="7"/>
  <c r="Q1477" i="7"/>
  <c r="O1477" i="7" s="1"/>
  <c r="Z1476" i="7"/>
  <c r="Y1476" i="7"/>
  <c r="X1476" i="7"/>
  <c r="W1476" i="7"/>
  <c r="V1476" i="7"/>
  <c r="U1476" i="7"/>
  <c r="Q1476" i="7"/>
  <c r="O1476" i="7" s="1"/>
  <c r="Z1475" i="7"/>
  <c r="Y1475" i="7"/>
  <c r="X1475" i="7"/>
  <c r="W1475" i="7"/>
  <c r="V1475" i="7"/>
  <c r="U1475" i="7"/>
  <c r="Q1475" i="7"/>
  <c r="O1475" i="7" s="1"/>
  <c r="Z1474" i="7"/>
  <c r="Y1474" i="7"/>
  <c r="X1474" i="7"/>
  <c r="W1474" i="7"/>
  <c r="V1474" i="7"/>
  <c r="U1474" i="7"/>
  <c r="Q1474" i="7"/>
  <c r="O1474" i="7" s="1"/>
  <c r="Z1473" i="7"/>
  <c r="Y1473" i="7"/>
  <c r="X1473" i="7"/>
  <c r="W1473" i="7"/>
  <c r="V1473" i="7"/>
  <c r="U1473" i="7"/>
  <c r="Q1473" i="7"/>
  <c r="O1473" i="7" s="1"/>
  <c r="Z1472" i="7"/>
  <c r="Y1472" i="7"/>
  <c r="X1472" i="7"/>
  <c r="W1472" i="7"/>
  <c r="V1472" i="7"/>
  <c r="U1472" i="7"/>
  <c r="Q1472" i="7"/>
  <c r="O1472" i="7" s="1"/>
  <c r="Z1471" i="7"/>
  <c r="Y1471" i="7"/>
  <c r="X1471" i="7"/>
  <c r="W1471" i="7"/>
  <c r="V1471" i="7"/>
  <c r="U1471" i="7"/>
  <c r="Q1471" i="7"/>
  <c r="O1471" i="7" s="1"/>
  <c r="Z1470" i="7"/>
  <c r="Y1470" i="7"/>
  <c r="X1470" i="7"/>
  <c r="W1470" i="7"/>
  <c r="V1470" i="7"/>
  <c r="U1470" i="7"/>
  <c r="Q1470" i="7"/>
  <c r="O1470" i="7" s="1"/>
  <c r="Z1469" i="7"/>
  <c r="Y1469" i="7"/>
  <c r="X1469" i="7"/>
  <c r="W1469" i="7"/>
  <c r="V1469" i="7"/>
  <c r="U1469" i="7"/>
  <c r="Q1469" i="7"/>
  <c r="O1469" i="7" s="1"/>
  <c r="Z1468" i="7"/>
  <c r="Y1468" i="7"/>
  <c r="X1468" i="7"/>
  <c r="W1468" i="7"/>
  <c r="V1468" i="7"/>
  <c r="U1468" i="7"/>
  <c r="Q1468" i="7"/>
  <c r="O1468" i="7" s="1"/>
  <c r="Z1467" i="7"/>
  <c r="Y1467" i="7"/>
  <c r="X1467" i="7"/>
  <c r="W1467" i="7"/>
  <c r="V1467" i="7"/>
  <c r="U1467" i="7"/>
  <c r="Q1467" i="7"/>
  <c r="O1467" i="7" s="1"/>
  <c r="Z1466" i="7"/>
  <c r="Y1466" i="7"/>
  <c r="X1466" i="7"/>
  <c r="W1466" i="7"/>
  <c r="V1466" i="7"/>
  <c r="U1466" i="7"/>
  <c r="Q1466" i="7"/>
  <c r="O1466" i="7" s="1"/>
  <c r="Z1465" i="7"/>
  <c r="Y1465" i="7"/>
  <c r="X1465" i="7"/>
  <c r="W1465" i="7"/>
  <c r="V1465" i="7"/>
  <c r="U1465" i="7"/>
  <c r="Q1465" i="7"/>
  <c r="O1465" i="7" s="1"/>
  <c r="Z1464" i="7"/>
  <c r="Y1464" i="7"/>
  <c r="X1464" i="7"/>
  <c r="W1464" i="7"/>
  <c r="V1464" i="7"/>
  <c r="U1464" i="7"/>
  <c r="Q1464" i="7"/>
  <c r="O1464" i="7" s="1"/>
  <c r="Z1463" i="7"/>
  <c r="Y1463" i="7"/>
  <c r="X1463" i="7"/>
  <c r="W1463" i="7"/>
  <c r="V1463" i="7"/>
  <c r="U1463" i="7"/>
  <c r="Q1463" i="7"/>
  <c r="O1463" i="7" s="1"/>
  <c r="Z1462" i="7"/>
  <c r="Y1462" i="7"/>
  <c r="X1462" i="7"/>
  <c r="W1462" i="7"/>
  <c r="V1462" i="7"/>
  <c r="U1462" i="7"/>
  <c r="Q1462" i="7"/>
  <c r="O1462" i="7" s="1"/>
  <c r="Z1461" i="7"/>
  <c r="Y1461" i="7"/>
  <c r="X1461" i="7"/>
  <c r="W1461" i="7"/>
  <c r="V1461" i="7"/>
  <c r="U1461" i="7"/>
  <c r="Q1461" i="7"/>
  <c r="O1461" i="7" s="1"/>
  <c r="Z1460" i="7"/>
  <c r="Y1460" i="7"/>
  <c r="X1460" i="7"/>
  <c r="W1460" i="7"/>
  <c r="V1460" i="7"/>
  <c r="U1460" i="7"/>
  <c r="Q1460" i="7"/>
  <c r="O1460" i="7" s="1"/>
  <c r="Z1459" i="7"/>
  <c r="Y1459" i="7"/>
  <c r="X1459" i="7"/>
  <c r="W1459" i="7"/>
  <c r="V1459" i="7"/>
  <c r="U1459" i="7"/>
  <c r="Q1459" i="7"/>
  <c r="O1459" i="7" s="1"/>
  <c r="Z1458" i="7"/>
  <c r="Y1458" i="7"/>
  <c r="X1458" i="7"/>
  <c r="W1458" i="7"/>
  <c r="V1458" i="7"/>
  <c r="U1458" i="7"/>
  <c r="Q1458" i="7"/>
  <c r="O1458" i="7" s="1"/>
  <c r="Z1457" i="7"/>
  <c r="Y1457" i="7"/>
  <c r="X1457" i="7"/>
  <c r="W1457" i="7"/>
  <c r="V1457" i="7"/>
  <c r="U1457" i="7"/>
  <c r="Q1457" i="7"/>
  <c r="O1457" i="7" s="1"/>
  <c r="Z1456" i="7"/>
  <c r="Y1456" i="7"/>
  <c r="X1456" i="7"/>
  <c r="W1456" i="7"/>
  <c r="V1456" i="7"/>
  <c r="U1456" i="7"/>
  <c r="Q1456" i="7"/>
  <c r="O1456" i="7" s="1"/>
  <c r="Z1455" i="7"/>
  <c r="Y1455" i="7"/>
  <c r="X1455" i="7"/>
  <c r="W1455" i="7"/>
  <c r="V1455" i="7"/>
  <c r="U1455" i="7"/>
  <c r="Q1455" i="7"/>
  <c r="O1455" i="7" s="1"/>
  <c r="Z1454" i="7"/>
  <c r="Y1454" i="7"/>
  <c r="X1454" i="7"/>
  <c r="W1454" i="7"/>
  <c r="V1454" i="7"/>
  <c r="U1454" i="7"/>
  <c r="Q1454" i="7"/>
  <c r="O1454" i="7" s="1"/>
  <c r="Z1453" i="7"/>
  <c r="Y1453" i="7"/>
  <c r="X1453" i="7"/>
  <c r="W1453" i="7"/>
  <c r="V1453" i="7"/>
  <c r="U1453" i="7"/>
  <c r="Q1453" i="7"/>
  <c r="O1453" i="7" s="1"/>
  <c r="Z1452" i="7"/>
  <c r="Y1452" i="7"/>
  <c r="X1452" i="7"/>
  <c r="W1452" i="7"/>
  <c r="V1452" i="7"/>
  <c r="U1452" i="7"/>
  <c r="Q1452" i="7"/>
  <c r="O1452" i="7" s="1"/>
  <c r="Z1451" i="7"/>
  <c r="Y1451" i="7"/>
  <c r="X1451" i="7"/>
  <c r="W1451" i="7"/>
  <c r="V1451" i="7"/>
  <c r="U1451" i="7"/>
  <c r="Q1451" i="7"/>
  <c r="O1451" i="7" s="1"/>
  <c r="Z1450" i="7"/>
  <c r="Y1450" i="7"/>
  <c r="X1450" i="7"/>
  <c r="W1450" i="7"/>
  <c r="V1450" i="7"/>
  <c r="U1450" i="7"/>
  <c r="Q1450" i="7"/>
  <c r="O1450" i="7" s="1"/>
  <c r="Z1449" i="7"/>
  <c r="Y1449" i="7"/>
  <c r="X1449" i="7"/>
  <c r="W1449" i="7"/>
  <c r="V1449" i="7"/>
  <c r="U1449" i="7"/>
  <c r="Q1449" i="7"/>
  <c r="O1449" i="7" s="1"/>
  <c r="Z1448" i="7"/>
  <c r="Y1448" i="7"/>
  <c r="X1448" i="7"/>
  <c r="W1448" i="7"/>
  <c r="V1448" i="7"/>
  <c r="U1448" i="7"/>
  <c r="Q1448" i="7"/>
  <c r="O1448" i="7" s="1"/>
  <c r="Z1447" i="7"/>
  <c r="Y1447" i="7"/>
  <c r="X1447" i="7"/>
  <c r="W1447" i="7"/>
  <c r="V1447" i="7"/>
  <c r="U1447" i="7"/>
  <c r="Q1447" i="7"/>
  <c r="O1447" i="7" s="1"/>
  <c r="Z1446" i="7"/>
  <c r="Y1446" i="7"/>
  <c r="X1446" i="7"/>
  <c r="W1446" i="7"/>
  <c r="V1446" i="7"/>
  <c r="U1446" i="7"/>
  <c r="Q1446" i="7"/>
  <c r="O1446" i="7" s="1"/>
  <c r="Z1445" i="7"/>
  <c r="Y1445" i="7"/>
  <c r="X1445" i="7"/>
  <c r="W1445" i="7"/>
  <c r="V1445" i="7"/>
  <c r="U1445" i="7"/>
  <c r="Q1445" i="7"/>
  <c r="O1445" i="7" s="1"/>
  <c r="Z1444" i="7"/>
  <c r="Y1444" i="7"/>
  <c r="X1444" i="7"/>
  <c r="W1444" i="7"/>
  <c r="V1444" i="7"/>
  <c r="U1444" i="7"/>
  <c r="Q1444" i="7"/>
  <c r="O1444" i="7" s="1"/>
  <c r="Z1443" i="7"/>
  <c r="Y1443" i="7"/>
  <c r="X1443" i="7"/>
  <c r="W1443" i="7"/>
  <c r="V1443" i="7"/>
  <c r="U1443" i="7"/>
  <c r="Q1443" i="7"/>
  <c r="O1443" i="7" s="1"/>
  <c r="Z1442" i="7"/>
  <c r="Y1442" i="7"/>
  <c r="X1442" i="7"/>
  <c r="W1442" i="7"/>
  <c r="V1442" i="7"/>
  <c r="U1442" i="7"/>
  <c r="Q1442" i="7"/>
  <c r="O1442" i="7" s="1"/>
  <c r="Z1441" i="7"/>
  <c r="Y1441" i="7"/>
  <c r="X1441" i="7"/>
  <c r="W1441" i="7"/>
  <c r="V1441" i="7"/>
  <c r="U1441" i="7"/>
  <c r="Q1441" i="7"/>
  <c r="O1441" i="7" s="1"/>
  <c r="Z1440" i="7"/>
  <c r="Y1440" i="7"/>
  <c r="X1440" i="7"/>
  <c r="W1440" i="7"/>
  <c r="V1440" i="7"/>
  <c r="U1440" i="7"/>
  <c r="Q1440" i="7"/>
  <c r="O1440" i="7" s="1"/>
  <c r="Z1439" i="7"/>
  <c r="Y1439" i="7"/>
  <c r="X1439" i="7"/>
  <c r="W1439" i="7"/>
  <c r="V1439" i="7"/>
  <c r="U1439" i="7"/>
  <c r="Q1439" i="7"/>
  <c r="O1439" i="7" s="1"/>
  <c r="Z1438" i="7"/>
  <c r="Y1438" i="7"/>
  <c r="X1438" i="7"/>
  <c r="W1438" i="7"/>
  <c r="V1438" i="7"/>
  <c r="U1438" i="7"/>
  <c r="Q1438" i="7"/>
  <c r="O1438" i="7" s="1"/>
  <c r="Z1437" i="7"/>
  <c r="Y1437" i="7"/>
  <c r="X1437" i="7"/>
  <c r="W1437" i="7"/>
  <c r="V1437" i="7"/>
  <c r="U1437" i="7"/>
  <c r="Q1437" i="7"/>
  <c r="O1437" i="7" s="1"/>
  <c r="Z1436" i="7"/>
  <c r="Y1436" i="7"/>
  <c r="X1436" i="7"/>
  <c r="W1436" i="7"/>
  <c r="V1436" i="7"/>
  <c r="U1436" i="7"/>
  <c r="Q1436" i="7"/>
  <c r="O1436" i="7" s="1"/>
  <c r="Z1435" i="7"/>
  <c r="Y1435" i="7"/>
  <c r="X1435" i="7"/>
  <c r="W1435" i="7"/>
  <c r="V1435" i="7"/>
  <c r="U1435" i="7"/>
  <c r="Q1435" i="7"/>
  <c r="O1435" i="7" s="1"/>
  <c r="Z1434" i="7"/>
  <c r="Y1434" i="7"/>
  <c r="X1434" i="7"/>
  <c r="W1434" i="7"/>
  <c r="V1434" i="7"/>
  <c r="U1434" i="7"/>
  <c r="Q1434" i="7"/>
  <c r="O1434" i="7" s="1"/>
  <c r="Z1433" i="7"/>
  <c r="Y1433" i="7"/>
  <c r="X1433" i="7"/>
  <c r="W1433" i="7"/>
  <c r="V1433" i="7"/>
  <c r="U1433" i="7"/>
  <c r="Q1433" i="7"/>
  <c r="O1433" i="7" s="1"/>
  <c r="Z1432" i="7"/>
  <c r="Y1432" i="7"/>
  <c r="X1432" i="7"/>
  <c r="W1432" i="7"/>
  <c r="V1432" i="7"/>
  <c r="U1432" i="7"/>
  <c r="Q1432" i="7"/>
  <c r="O1432" i="7" s="1"/>
  <c r="Z1431" i="7"/>
  <c r="Y1431" i="7"/>
  <c r="X1431" i="7"/>
  <c r="W1431" i="7"/>
  <c r="V1431" i="7"/>
  <c r="U1431" i="7"/>
  <c r="Q1431" i="7"/>
  <c r="O1431" i="7" s="1"/>
  <c r="Z1430" i="7"/>
  <c r="Y1430" i="7"/>
  <c r="X1430" i="7"/>
  <c r="W1430" i="7"/>
  <c r="V1430" i="7"/>
  <c r="U1430" i="7"/>
  <c r="Q1430" i="7"/>
  <c r="O1430" i="7" s="1"/>
  <c r="Z1429" i="7"/>
  <c r="Y1429" i="7"/>
  <c r="X1429" i="7"/>
  <c r="W1429" i="7"/>
  <c r="V1429" i="7"/>
  <c r="U1429" i="7"/>
  <c r="Q1429" i="7"/>
  <c r="O1429" i="7" s="1"/>
  <c r="Z1428" i="7"/>
  <c r="Y1428" i="7"/>
  <c r="X1428" i="7"/>
  <c r="W1428" i="7"/>
  <c r="V1428" i="7"/>
  <c r="U1428" i="7"/>
  <c r="Q1428" i="7"/>
  <c r="O1428" i="7" s="1"/>
  <c r="Z1427" i="7"/>
  <c r="Y1427" i="7"/>
  <c r="X1427" i="7"/>
  <c r="W1427" i="7"/>
  <c r="V1427" i="7"/>
  <c r="U1427" i="7"/>
  <c r="Q1427" i="7"/>
  <c r="O1427" i="7" s="1"/>
  <c r="Z1426" i="7"/>
  <c r="Y1426" i="7"/>
  <c r="X1426" i="7"/>
  <c r="W1426" i="7"/>
  <c r="V1426" i="7"/>
  <c r="U1426" i="7"/>
  <c r="Q1426" i="7"/>
  <c r="O1426" i="7" s="1"/>
  <c r="Z1425" i="7"/>
  <c r="Y1425" i="7"/>
  <c r="X1425" i="7"/>
  <c r="W1425" i="7"/>
  <c r="V1425" i="7"/>
  <c r="U1425" i="7"/>
  <c r="Q1425" i="7"/>
  <c r="O1425" i="7" s="1"/>
  <c r="Z1424" i="7"/>
  <c r="Y1424" i="7"/>
  <c r="X1424" i="7"/>
  <c r="W1424" i="7"/>
  <c r="V1424" i="7"/>
  <c r="U1424" i="7"/>
  <c r="Q1424" i="7"/>
  <c r="O1424" i="7" s="1"/>
  <c r="Z1423" i="7"/>
  <c r="Y1423" i="7"/>
  <c r="X1423" i="7"/>
  <c r="W1423" i="7"/>
  <c r="V1423" i="7"/>
  <c r="U1423" i="7"/>
  <c r="Q1423" i="7"/>
  <c r="O1423" i="7" s="1"/>
  <c r="Z1422" i="7"/>
  <c r="Y1422" i="7"/>
  <c r="X1422" i="7"/>
  <c r="W1422" i="7"/>
  <c r="V1422" i="7"/>
  <c r="U1422" i="7"/>
  <c r="Q1422" i="7"/>
  <c r="O1422" i="7" s="1"/>
  <c r="Z1421" i="7"/>
  <c r="Y1421" i="7"/>
  <c r="X1421" i="7"/>
  <c r="W1421" i="7"/>
  <c r="V1421" i="7"/>
  <c r="U1421" i="7"/>
  <c r="Q1421" i="7"/>
  <c r="O1421" i="7" s="1"/>
  <c r="Z1420" i="7"/>
  <c r="Y1420" i="7"/>
  <c r="X1420" i="7"/>
  <c r="W1420" i="7"/>
  <c r="V1420" i="7"/>
  <c r="U1420" i="7"/>
  <c r="Q1420" i="7"/>
  <c r="O1420" i="7" s="1"/>
  <c r="Z1419" i="7"/>
  <c r="Y1419" i="7"/>
  <c r="X1419" i="7"/>
  <c r="W1419" i="7"/>
  <c r="V1419" i="7"/>
  <c r="U1419" i="7"/>
  <c r="Q1419" i="7"/>
  <c r="O1419" i="7" s="1"/>
  <c r="Z1418" i="7"/>
  <c r="Y1418" i="7"/>
  <c r="X1418" i="7"/>
  <c r="W1418" i="7"/>
  <c r="V1418" i="7"/>
  <c r="U1418" i="7"/>
  <c r="Q1418" i="7"/>
  <c r="O1418" i="7" s="1"/>
  <c r="Z1417" i="7"/>
  <c r="Y1417" i="7"/>
  <c r="X1417" i="7"/>
  <c r="W1417" i="7"/>
  <c r="V1417" i="7"/>
  <c r="U1417" i="7"/>
  <c r="Q1417" i="7"/>
  <c r="O1417" i="7" s="1"/>
  <c r="Z1416" i="7"/>
  <c r="Y1416" i="7"/>
  <c r="X1416" i="7"/>
  <c r="W1416" i="7"/>
  <c r="V1416" i="7"/>
  <c r="U1416" i="7"/>
  <c r="Q1416" i="7"/>
  <c r="O1416" i="7" s="1"/>
  <c r="Z1415" i="7"/>
  <c r="Y1415" i="7"/>
  <c r="X1415" i="7"/>
  <c r="W1415" i="7"/>
  <c r="V1415" i="7"/>
  <c r="U1415" i="7"/>
  <c r="Q1415" i="7"/>
  <c r="O1415" i="7" s="1"/>
  <c r="Z1414" i="7"/>
  <c r="Y1414" i="7"/>
  <c r="X1414" i="7"/>
  <c r="W1414" i="7"/>
  <c r="V1414" i="7"/>
  <c r="U1414" i="7"/>
  <c r="Q1414" i="7"/>
  <c r="O1414" i="7" s="1"/>
  <c r="Z1413" i="7"/>
  <c r="Y1413" i="7"/>
  <c r="X1413" i="7"/>
  <c r="W1413" i="7"/>
  <c r="V1413" i="7"/>
  <c r="U1413" i="7"/>
  <c r="Q1413" i="7"/>
  <c r="O1413" i="7" s="1"/>
  <c r="Z1412" i="7"/>
  <c r="Y1412" i="7"/>
  <c r="X1412" i="7"/>
  <c r="W1412" i="7"/>
  <c r="V1412" i="7"/>
  <c r="U1412" i="7"/>
  <c r="Q1412" i="7"/>
  <c r="O1412" i="7" s="1"/>
  <c r="Z1411" i="7"/>
  <c r="Y1411" i="7"/>
  <c r="X1411" i="7"/>
  <c r="W1411" i="7"/>
  <c r="V1411" i="7"/>
  <c r="U1411" i="7"/>
  <c r="Q1411" i="7"/>
  <c r="O1411" i="7" s="1"/>
  <c r="Z1410" i="7"/>
  <c r="Y1410" i="7"/>
  <c r="X1410" i="7"/>
  <c r="W1410" i="7"/>
  <c r="V1410" i="7"/>
  <c r="U1410" i="7"/>
  <c r="Q1410" i="7"/>
  <c r="O1410" i="7" s="1"/>
  <c r="Z1409" i="7"/>
  <c r="Y1409" i="7"/>
  <c r="X1409" i="7"/>
  <c r="W1409" i="7"/>
  <c r="V1409" i="7"/>
  <c r="U1409" i="7"/>
  <c r="Q1409" i="7"/>
  <c r="O1409" i="7" s="1"/>
  <c r="Z1408" i="7"/>
  <c r="Y1408" i="7"/>
  <c r="X1408" i="7"/>
  <c r="W1408" i="7"/>
  <c r="V1408" i="7"/>
  <c r="U1408" i="7"/>
  <c r="Q1408" i="7"/>
  <c r="O1408" i="7" s="1"/>
  <c r="Z1407" i="7"/>
  <c r="Y1407" i="7"/>
  <c r="X1407" i="7"/>
  <c r="W1407" i="7"/>
  <c r="V1407" i="7"/>
  <c r="U1407" i="7"/>
  <c r="Q1407" i="7"/>
  <c r="O1407" i="7" s="1"/>
  <c r="Z1406" i="7"/>
  <c r="Y1406" i="7"/>
  <c r="X1406" i="7"/>
  <c r="W1406" i="7"/>
  <c r="V1406" i="7"/>
  <c r="U1406" i="7"/>
  <c r="Q1406" i="7"/>
  <c r="O1406" i="7" s="1"/>
  <c r="Z1405" i="7"/>
  <c r="Y1405" i="7"/>
  <c r="X1405" i="7"/>
  <c r="W1405" i="7"/>
  <c r="V1405" i="7"/>
  <c r="U1405" i="7"/>
  <c r="Q1405" i="7"/>
  <c r="O1405" i="7" s="1"/>
  <c r="Z1404" i="7"/>
  <c r="Y1404" i="7"/>
  <c r="X1404" i="7"/>
  <c r="W1404" i="7"/>
  <c r="V1404" i="7"/>
  <c r="U1404" i="7"/>
  <c r="Q1404" i="7"/>
  <c r="O1404" i="7" s="1"/>
  <c r="Z1403" i="7"/>
  <c r="Y1403" i="7"/>
  <c r="X1403" i="7"/>
  <c r="W1403" i="7"/>
  <c r="V1403" i="7"/>
  <c r="U1403" i="7"/>
  <c r="Q1403" i="7"/>
  <c r="O1403" i="7" s="1"/>
  <c r="Z1402" i="7"/>
  <c r="Y1402" i="7"/>
  <c r="X1402" i="7"/>
  <c r="W1402" i="7"/>
  <c r="V1402" i="7"/>
  <c r="U1402" i="7"/>
  <c r="Q1402" i="7"/>
  <c r="O1402" i="7" s="1"/>
  <c r="Z1401" i="7"/>
  <c r="Y1401" i="7"/>
  <c r="X1401" i="7"/>
  <c r="W1401" i="7"/>
  <c r="V1401" i="7"/>
  <c r="U1401" i="7"/>
  <c r="Q1401" i="7"/>
  <c r="O1401" i="7" s="1"/>
  <c r="Z1400" i="7"/>
  <c r="Y1400" i="7"/>
  <c r="X1400" i="7"/>
  <c r="W1400" i="7"/>
  <c r="V1400" i="7"/>
  <c r="U1400" i="7"/>
  <c r="Q1400" i="7"/>
  <c r="O1400" i="7" s="1"/>
  <c r="Z1399" i="7"/>
  <c r="Y1399" i="7"/>
  <c r="X1399" i="7"/>
  <c r="W1399" i="7"/>
  <c r="V1399" i="7"/>
  <c r="U1399" i="7"/>
  <c r="Q1399" i="7"/>
  <c r="O1399" i="7" s="1"/>
  <c r="Z1398" i="7"/>
  <c r="Y1398" i="7"/>
  <c r="X1398" i="7"/>
  <c r="W1398" i="7"/>
  <c r="V1398" i="7"/>
  <c r="U1398" i="7"/>
  <c r="Q1398" i="7"/>
  <c r="O1398" i="7" s="1"/>
  <c r="Z1397" i="7"/>
  <c r="Y1397" i="7"/>
  <c r="X1397" i="7"/>
  <c r="W1397" i="7"/>
  <c r="V1397" i="7"/>
  <c r="U1397" i="7"/>
  <c r="Q1397" i="7"/>
  <c r="O1397" i="7" s="1"/>
  <c r="Z1396" i="7"/>
  <c r="Y1396" i="7"/>
  <c r="X1396" i="7"/>
  <c r="W1396" i="7"/>
  <c r="V1396" i="7"/>
  <c r="U1396" i="7"/>
  <c r="Q1396" i="7"/>
  <c r="O1396" i="7" s="1"/>
  <c r="Z1395" i="7"/>
  <c r="Y1395" i="7"/>
  <c r="X1395" i="7"/>
  <c r="W1395" i="7"/>
  <c r="V1395" i="7"/>
  <c r="U1395" i="7"/>
  <c r="Q1395" i="7"/>
  <c r="O1395" i="7" s="1"/>
  <c r="Z1394" i="7"/>
  <c r="Y1394" i="7"/>
  <c r="X1394" i="7"/>
  <c r="W1394" i="7"/>
  <c r="V1394" i="7"/>
  <c r="U1394" i="7"/>
  <c r="Q1394" i="7"/>
  <c r="O1394" i="7" s="1"/>
  <c r="Z1393" i="7"/>
  <c r="Y1393" i="7"/>
  <c r="X1393" i="7"/>
  <c r="W1393" i="7"/>
  <c r="V1393" i="7"/>
  <c r="U1393" i="7"/>
  <c r="Q1393" i="7"/>
  <c r="O1393" i="7" s="1"/>
  <c r="Z1392" i="7"/>
  <c r="Y1392" i="7"/>
  <c r="X1392" i="7"/>
  <c r="W1392" i="7"/>
  <c r="V1392" i="7"/>
  <c r="U1392" i="7"/>
  <c r="Q1392" i="7"/>
  <c r="O1392" i="7" s="1"/>
  <c r="Z1391" i="7"/>
  <c r="Y1391" i="7"/>
  <c r="X1391" i="7"/>
  <c r="W1391" i="7"/>
  <c r="V1391" i="7"/>
  <c r="U1391" i="7"/>
  <c r="Q1391" i="7"/>
  <c r="O1391" i="7" s="1"/>
  <c r="Z1390" i="7"/>
  <c r="Y1390" i="7"/>
  <c r="X1390" i="7"/>
  <c r="W1390" i="7"/>
  <c r="V1390" i="7"/>
  <c r="U1390" i="7"/>
  <c r="Q1390" i="7"/>
  <c r="O1390" i="7" s="1"/>
  <c r="Z1389" i="7"/>
  <c r="Y1389" i="7"/>
  <c r="X1389" i="7"/>
  <c r="W1389" i="7"/>
  <c r="V1389" i="7"/>
  <c r="U1389" i="7"/>
  <c r="Q1389" i="7"/>
  <c r="O1389" i="7" s="1"/>
  <c r="Z1388" i="7"/>
  <c r="Y1388" i="7"/>
  <c r="X1388" i="7"/>
  <c r="W1388" i="7"/>
  <c r="V1388" i="7"/>
  <c r="U1388" i="7"/>
  <c r="Q1388" i="7"/>
  <c r="O1388" i="7" s="1"/>
  <c r="Z1387" i="7"/>
  <c r="Y1387" i="7"/>
  <c r="X1387" i="7"/>
  <c r="W1387" i="7"/>
  <c r="V1387" i="7"/>
  <c r="U1387" i="7"/>
  <c r="Q1387" i="7"/>
  <c r="O1387" i="7" s="1"/>
  <c r="Z1386" i="7"/>
  <c r="Y1386" i="7"/>
  <c r="X1386" i="7"/>
  <c r="W1386" i="7"/>
  <c r="V1386" i="7"/>
  <c r="U1386" i="7"/>
  <c r="Q1386" i="7"/>
  <c r="O1386" i="7" s="1"/>
  <c r="Z1385" i="7"/>
  <c r="Y1385" i="7"/>
  <c r="X1385" i="7"/>
  <c r="W1385" i="7"/>
  <c r="V1385" i="7"/>
  <c r="U1385" i="7"/>
  <c r="Q1385" i="7"/>
  <c r="O1385" i="7" s="1"/>
  <c r="Z1384" i="7"/>
  <c r="Y1384" i="7"/>
  <c r="X1384" i="7"/>
  <c r="W1384" i="7"/>
  <c r="V1384" i="7"/>
  <c r="U1384" i="7"/>
  <c r="Q1384" i="7"/>
  <c r="O1384" i="7" s="1"/>
  <c r="Z1383" i="7"/>
  <c r="Y1383" i="7"/>
  <c r="X1383" i="7"/>
  <c r="W1383" i="7"/>
  <c r="V1383" i="7"/>
  <c r="U1383" i="7"/>
  <c r="Q1383" i="7"/>
  <c r="O1383" i="7" s="1"/>
  <c r="Z1382" i="7"/>
  <c r="Y1382" i="7"/>
  <c r="X1382" i="7"/>
  <c r="W1382" i="7"/>
  <c r="V1382" i="7"/>
  <c r="U1382" i="7"/>
  <c r="Q1382" i="7"/>
  <c r="O1382" i="7" s="1"/>
  <c r="Z1381" i="7"/>
  <c r="Y1381" i="7"/>
  <c r="X1381" i="7"/>
  <c r="W1381" i="7"/>
  <c r="V1381" i="7"/>
  <c r="U1381" i="7"/>
  <c r="Q1381" i="7"/>
  <c r="O1381" i="7" s="1"/>
  <c r="Z1380" i="7"/>
  <c r="Y1380" i="7"/>
  <c r="X1380" i="7"/>
  <c r="W1380" i="7"/>
  <c r="V1380" i="7"/>
  <c r="U1380" i="7"/>
  <c r="Q1380" i="7"/>
  <c r="O1380" i="7" s="1"/>
  <c r="Z1379" i="7"/>
  <c r="Y1379" i="7"/>
  <c r="X1379" i="7"/>
  <c r="W1379" i="7"/>
  <c r="V1379" i="7"/>
  <c r="U1379" i="7"/>
  <c r="Q1379" i="7"/>
  <c r="O1379" i="7" s="1"/>
  <c r="Z1378" i="7"/>
  <c r="Y1378" i="7"/>
  <c r="X1378" i="7"/>
  <c r="W1378" i="7"/>
  <c r="V1378" i="7"/>
  <c r="U1378" i="7"/>
  <c r="Q1378" i="7"/>
  <c r="O1378" i="7" s="1"/>
  <c r="Z1377" i="7"/>
  <c r="Y1377" i="7"/>
  <c r="X1377" i="7"/>
  <c r="W1377" i="7"/>
  <c r="V1377" i="7"/>
  <c r="U1377" i="7"/>
  <c r="Q1377" i="7"/>
  <c r="O1377" i="7" s="1"/>
  <c r="Z1376" i="7"/>
  <c r="Y1376" i="7"/>
  <c r="X1376" i="7"/>
  <c r="W1376" i="7"/>
  <c r="V1376" i="7"/>
  <c r="U1376" i="7"/>
  <c r="Q1376" i="7"/>
  <c r="O1376" i="7" s="1"/>
  <c r="Z1375" i="7"/>
  <c r="Y1375" i="7"/>
  <c r="X1375" i="7"/>
  <c r="W1375" i="7"/>
  <c r="V1375" i="7"/>
  <c r="U1375" i="7"/>
  <c r="Q1375" i="7"/>
  <c r="O1375" i="7" s="1"/>
  <c r="Z1374" i="7"/>
  <c r="Y1374" i="7"/>
  <c r="X1374" i="7"/>
  <c r="W1374" i="7"/>
  <c r="V1374" i="7"/>
  <c r="U1374" i="7"/>
  <c r="Q1374" i="7"/>
  <c r="O1374" i="7" s="1"/>
  <c r="Z1373" i="7"/>
  <c r="Y1373" i="7"/>
  <c r="X1373" i="7"/>
  <c r="W1373" i="7"/>
  <c r="V1373" i="7"/>
  <c r="U1373" i="7"/>
  <c r="Q1373" i="7"/>
  <c r="O1373" i="7" s="1"/>
  <c r="Z1372" i="7"/>
  <c r="Y1372" i="7"/>
  <c r="X1372" i="7"/>
  <c r="W1372" i="7"/>
  <c r="V1372" i="7"/>
  <c r="U1372" i="7"/>
  <c r="Q1372" i="7"/>
  <c r="O1372" i="7" s="1"/>
  <c r="Z1371" i="7"/>
  <c r="Y1371" i="7"/>
  <c r="X1371" i="7"/>
  <c r="W1371" i="7"/>
  <c r="V1371" i="7"/>
  <c r="U1371" i="7"/>
  <c r="Q1371" i="7"/>
  <c r="O1371" i="7" s="1"/>
  <c r="Z1370" i="7"/>
  <c r="Y1370" i="7"/>
  <c r="X1370" i="7"/>
  <c r="W1370" i="7"/>
  <c r="V1370" i="7"/>
  <c r="U1370" i="7"/>
  <c r="Q1370" i="7"/>
  <c r="O1370" i="7" s="1"/>
  <c r="Z1369" i="7"/>
  <c r="Y1369" i="7"/>
  <c r="X1369" i="7"/>
  <c r="W1369" i="7"/>
  <c r="V1369" i="7"/>
  <c r="U1369" i="7"/>
  <c r="Q1369" i="7"/>
  <c r="O1369" i="7" s="1"/>
  <c r="Z1368" i="7"/>
  <c r="Y1368" i="7"/>
  <c r="X1368" i="7"/>
  <c r="W1368" i="7"/>
  <c r="V1368" i="7"/>
  <c r="U1368" i="7"/>
  <c r="Q1368" i="7"/>
  <c r="O1368" i="7" s="1"/>
  <c r="Z1367" i="7"/>
  <c r="Y1367" i="7"/>
  <c r="X1367" i="7"/>
  <c r="W1367" i="7"/>
  <c r="V1367" i="7"/>
  <c r="U1367" i="7"/>
  <c r="Q1367" i="7"/>
  <c r="O1367" i="7" s="1"/>
  <c r="Z1366" i="7"/>
  <c r="Y1366" i="7"/>
  <c r="X1366" i="7"/>
  <c r="W1366" i="7"/>
  <c r="V1366" i="7"/>
  <c r="U1366" i="7"/>
  <c r="Q1366" i="7"/>
  <c r="O1366" i="7" s="1"/>
  <c r="Z1365" i="7"/>
  <c r="Y1365" i="7"/>
  <c r="X1365" i="7"/>
  <c r="W1365" i="7"/>
  <c r="V1365" i="7"/>
  <c r="U1365" i="7"/>
  <c r="Q1365" i="7"/>
  <c r="O1365" i="7" s="1"/>
  <c r="Z1364" i="7"/>
  <c r="Y1364" i="7"/>
  <c r="X1364" i="7"/>
  <c r="W1364" i="7"/>
  <c r="V1364" i="7"/>
  <c r="U1364" i="7"/>
  <c r="Q1364" i="7"/>
  <c r="O1364" i="7" s="1"/>
  <c r="Z1363" i="7"/>
  <c r="Y1363" i="7"/>
  <c r="X1363" i="7"/>
  <c r="W1363" i="7"/>
  <c r="V1363" i="7"/>
  <c r="U1363" i="7"/>
  <c r="Q1363" i="7"/>
  <c r="O1363" i="7" s="1"/>
  <c r="Z1362" i="7"/>
  <c r="Y1362" i="7"/>
  <c r="X1362" i="7"/>
  <c r="W1362" i="7"/>
  <c r="V1362" i="7"/>
  <c r="U1362" i="7"/>
  <c r="Q1362" i="7"/>
  <c r="O1362" i="7" s="1"/>
  <c r="Z1361" i="7"/>
  <c r="Y1361" i="7"/>
  <c r="X1361" i="7"/>
  <c r="W1361" i="7"/>
  <c r="V1361" i="7"/>
  <c r="U1361" i="7"/>
  <c r="Q1361" i="7"/>
  <c r="O1361" i="7" s="1"/>
  <c r="Z1360" i="7"/>
  <c r="Y1360" i="7"/>
  <c r="X1360" i="7"/>
  <c r="W1360" i="7"/>
  <c r="V1360" i="7"/>
  <c r="U1360" i="7"/>
  <c r="Q1360" i="7"/>
  <c r="O1360" i="7" s="1"/>
  <c r="Z1359" i="7"/>
  <c r="Y1359" i="7"/>
  <c r="X1359" i="7"/>
  <c r="W1359" i="7"/>
  <c r="V1359" i="7"/>
  <c r="U1359" i="7"/>
  <c r="Q1359" i="7"/>
  <c r="O1359" i="7" s="1"/>
  <c r="Z1358" i="7"/>
  <c r="Y1358" i="7"/>
  <c r="X1358" i="7"/>
  <c r="W1358" i="7"/>
  <c r="V1358" i="7"/>
  <c r="U1358" i="7"/>
  <c r="Q1358" i="7"/>
  <c r="O1358" i="7" s="1"/>
  <c r="Z1357" i="7"/>
  <c r="Y1357" i="7"/>
  <c r="X1357" i="7"/>
  <c r="W1357" i="7"/>
  <c r="V1357" i="7"/>
  <c r="U1357" i="7"/>
  <c r="Q1357" i="7"/>
  <c r="O1357" i="7" s="1"/>
  <c r="Z1356" i="7"/>
  <c r="Y1356" i="7"/>
  <c r="X1356" i="7"/>
  <c r="W1356" i="7"/>
  <c r="V1356" i="7"/>
  <c r="U1356" i="7"/>
  <c r="Q1356" i="7"/>
  <c r="O1356" i="7" s="1"/>
  <c r="Z1355" i="7"/>
  <c r="Y1355" i="7"/>
  <c r="X1355" i="7"/>
  <c r="W1355" i="7"/>
  <c r="V1355" i="7"/>
  <c r="U1355" i="7"/>
  <c r="Q1355" i="7"/>
  <c r="O1355" i="7" s="1"/>
  <c r="Z1354" i="7"/>
  <c r="Y1354" i="7"/>
  <c r="X1354" i="7"/>
  <c r="W1354" i="7"/>
  <c r="V1354" i="7"/>
  <c r="U1354" i="7"/>
  <c r="Q1354" i="7"/>
  <c r="O1354" i="7" s="1"/>
  <c r="Z1353" i="7"/>
  <c r="Y1353" i="7"/>
  <c r="X1353" i="7"/>
  <c r="W1353" i="7"/>
  <c r="V1353" i="7"/>
  <c r="U1353" i="7"/>
  <c r="Q1353" i="7"/>
  <c r="O1353" i="7" s="1"/>
  <c r="Z1352" i="7"/>
  <c r="Y1352" i="7"/>
  <c r="X1352" i="7"/>
  <c r="W1352" i="7"/>
  <c r="V1352" i="7"/>
  <c r="U1352" i="7"/>
  <c r="Q1352" i="7"/>
  <c r="O1352" i="7" s="1"/>
  <c r="Z1351" i="7"/>
  <c r="Y1351" i="7"/>
  <c r="X1351" i="7"/>
  <c r="W1351" i="7"/>
  <c r="V1351" i="7"/>
  <c r="U1351" i="7"/>
  <c r="Q1351" i="7"/>
  <c r="O1351" i="7" s="1"/>
  <c r="Z1350" i="7"/>
  <c r="Y1350" i="7"/>
  <c r="X1350" i="7"/>
  <c r="W1350" i="7"/>
  <c r="V1350" i="7"/>
  <c r="U1350" i="7"/>
  <c r="Q1350" i="7"/>
  <c r="O1350" i="7" s="1"/>
  <c r="Z1349" i="7"/>
  <c r="Y1349" i="7"/>
  <c r="X1349" i="7"/>
  <c r="W1349" i="7"/>
  <c r="V1349" i="7"/>
  <c r="U1349" i="7"/>
  <c r="Q1349" i="7"/>
  <c r="O1349" i="7" s="1"/>
  <c r="Z1348" i="7"/>
  <c r="Y1348" i="7"/>
  <c r="X1348" i="7"/>
  <c r="W1348" i="7"/>
  <c r="V1348" i="7"/>
  <c r="U1348" i="7"/>
  <c r="Q1348" i="7"/>
  <c r="O1348" i="7" s="1"/>
  <c r="Z1347" i="7"/>
  <c r="Y1347" i="7"/>
  <c r="X1347" i="7"/>
  <c r="W1347" i="7"/>
  <c r="V1347" i="7"/>
  <c r="U1347" i="7"/>
  <c r="Q1347" i="7"/>
  <c r="O1347" i="7" s="1"/>
  <c r="Z1346" i="7"/>
  <c r="Y1346" i="7"/>
  <c r="X1346" i="7"/>
  <c r="W1346" i="7"/>
  <c r="V1346" i="7"/>
  <c r="U1346" i="7"/>
  <c r="Q1346" i="7"/>
  <c r="O1346" i="7" s="1"/>
  <c r="Z1345" i="7"/>
  <c r="Y1345" i="7"/>
  <c r="X1345" i="7"/>
  <c r="W1345" i="7"/>
  <c r="V1345" i="7"/>
  <c r="U1345" i="7"/>
  <c r="Q1345" i="7"/>
  <c r="O1345" i="7" s="1"/>
  <c r="Z1344" i="7"/>
  <c r="Y1344" i="7"/>
  <c r="X1344" i="7"/>
  <c r="W1344" i="7"/>
  <c r="V1344" i="7"/>
  <c r="U1344" i="7"/>
  <c r="Q1344" i="7"/>
  <c r="O1344" i="7" s="1"/>
  <c r="Z1343" i="7"/>
  <c r="Y1343" i="7"/>
  <c r="X1343" i="7"/>
  <c r="W1343" i="7"/>
  <c r="V1343" i="7"/>
  <c r="U1343" i="7"/>
  <c r="Q1343" i="7"/>
  <c r="O1343" i="7" s="1"/>
  <c r="Z1342" i="7"/>
  <c r="Y1342" i="7"/>
  <c r="X1342" i="7"/>
  <c r="W1342" i="7"/>
  <c r="V1342" i="7"/>
  <c r="U1342" i="7"/>
  <c r="Q1342" i="7"/>
  <c r="O1342" i="7" s="1"/>
  <c r="Z1341" i="7"/>
  <c r="Y1341" i="7"/>
  <c r="X1341" i="7"/>
  <c r="W1341" i="7"/>
  <c r="V1341" i="7"/>
  <c r="U1341" i="7"/>
  <c r="Q1341" i="7"/>
  <c r="O1341" i="7" s="1"/>
  <c r="Z1340" i="7"/>
  <c r="Y1340" i="7"/>
  <c r="X1340" i="7"/>
  <c r="W1340" i="7"/>
  <c r="V1340" i="7"/>
  <c r="U1340" i="7"/>
  <c r="Q1340" i="7"/>
  <c r="O1340" i="7" s="1"/>
  <c r="Z1339" i="7"/>
  <c r="Y1339" i="7"/>
  <c r="X1339" i="7"/>
  <c r="W1339" i="7"/>
  <c r="V1339" i="7"/>
  <c r="U1339" i="7"/>
  <c r="Q1339" i="7"/>
  <c r="O1339" i="7" s="1"/>
  <c r="Z1338" i="7"/>
  <c r="Y1338" i="7"/>
  <c r="X1338" i="7"/>
  <c r="W1338" i="7"/>
  <c r="V1338" i="7"/>
  <c r="U1338" i="7"/>
  <c r="Q1338" i="7"/>
  <c r="O1338" i="7" s="1"/>
  <c r="Z1337" i="7"/>
  <c r="Y1337" i="7"/>
  <c r="X1337" i="7"/>
  <c r="W1337" i="7"/>
  <c r="V1337" i="7"/>
  <c r="U1337" i="7"/>
  <c r="Q1337" i="7"/>
  <c r="O1337" i="7" s="1"/>
  <c r="Z1336" i="7"/>
  <c r="Y1336" i="7"/>
  <c r="X1336" i="7"/>
  <c r="W1336" i="7"/>
  <c r="V1336" i="7"/>
  <c r="U1336" i="7"/>
  <c r="Q1336" i="7"/>
  <c r="O1336" i="7" s="1"/>
  <c r="Z1335" i="7"/>
  <c r="Y1335" i="7"/>
  <c r="X1335" i="7"/>
  <c r="W1335" i="7"/>
  <c r="V1335" i="7"/>
  <c r="U1335" i="7"/>
  <c r="Q1335" i="7"/>
  <c r="O1335" i="7" s="1"/>
  <c r="Z1334" i="7"/>
  <c r="Y1334" i="7"/>
  <c r="X1334" i="7"/>
  <c r="W1334" i="7"/>
  <c r="V1334" i="7"/>
  <c r="U1334" i="7"/>
  <c r="Q1334" i="7"/>
  <c r="O1334" i="7" s="1"/>
  <c r="Z1333" i="7"/>
  <c r="Y1333" i="7"/>
  <c r="X1333" i="7"/>
  <c r="W1333" i="7"/>
  <c r="V1333" i="7"/>
  <c r="U1333" i="7"/>
  <c r="Q1333" i="7"/>
  <c r="O1333" i="7" s="1"/>
  <c r="Z1332" i="7"/>
  <c r="Y1332" i="7"/>
  <c r="X1332" i="7"/>
  <c r="W1332" i="7"/>
  <c r="V1332" i="7"/>
  <c r="U1332" i="7"/>
  <c r="Q1332" i="7"/>
  <c r="O1332" i="7" s="1"/>
  <c r="Z1331" i="7"/>
  <c r="Y1331" i="7"/>
  <c r="X1331" i="7"/>
  <c r="W1331" i="7"/>
  <c r="V1331" i="7"/>
  <c r="U1331" i="7"/>
  <c r="Q1331" i="7"/>
  <c r="O1331" i="7" s="1"/>
  <c r="Z1330" i="7"/>
  <c r="Y1330" i="7"/>
  <c r="X1330" i="7"/>
  <c r="W1330" i="7"/>
  <c r="V1330" i="7"/>
  <c r="U1330" i="7"/>
  <c r="Q1330" i="7"/>
  <c r="O1330" i="7" s="1"/>
  <c r="Z1329" i="7"/>
  <c r="Y1329" i="7"/>
  <c r="X1329" i="7"/>
  <c r="W1329" i="7"/>
  <c r="V1329" i="7"/>
  <c r="U1329" i="7"/>
  <c r="Q1329" i="7"/>
  <c r="O1329" i="7" s="1"/>
  <c r="Z1328" i="7"/>
  <c r="Y1328" i="7"/>
  <c r="X1328" i="7"/>
  <c r="W1328" i="7"/>
  <c r="V1328" i="7"/>
  <c r="U1328" i="7"/>
  <c r="Q1328" i="7"/>
  <c r="O1328" i="7" s="1"/>
  <c r="Z1327" i="7"/>
  <c r="Y1327" i="7"/>
  <c r="X1327" i="7"/>
  <c r="W1327" i="7"/>
  <c r="V1327" i="7"/>
  <c r="U1327" i="7"/>
  <c r="Q1327" i="7"/>
  <c r="O1327" i="7" s="1"/>
  <c r="Z1326" i="7"/>
  <c r="Y1326" i="7"/>
  <c r="X1326" i="7"/>
  <c r="W1326" i="7"/>
  <c r="V1326" i="7"/>
  <c r="U1326" i="7"/>
  <c r="Q1326" i="7"/>
  <c r="O1326" i="7" s="1"/>
  <c r="Z1325" i="7"/>
  <c r="Y1325" i="7"/>
  <c r="X1325" i="7"/>
  <c r="W1325" i="7"/>
  <c r="V1325" i="7"/>
  <c r="U1325" i="7"/>
  <c r="Q1325" i="7"/>
  <c r="O1325" i="7" s="1"/>
  <c r="Z1324" i="7"/>
  <c r="Y1324" i="7"/>
  <c r="X1324" i="7"/>
  <c r="W1324" i="7"/>
  <c r="V1324" i="7"/>
  <c r="U1324" i="7"/>
  <c r="Q1324" i="7"/>
  <c r="O1324" i="7" s="1"/>
  <c r="Z1323" i="7"/>
  <c r="Y1323" i="7"/>
  <c r="X1323" i="7"/>
  <c r="W1323" i="7"/>
  <c r="V1323" i="7"/>
  <c r="U1323" i="7"/>
  <c r="Q1323" i="7"/>
  <c r="O1323" i="7" s="1"/>
  <c r="Z1322" i="7"/>
  <c r="Y1322" i="7"/>
  <c r="X1322" i="7"/>
  <c r="W1322" i="7"/>
  <c r="V1322" i="7"/>
  <c r="U1322" i="7"/>
  <c r="Q1322" i="7"/>
  <c r="O1322" i="7" s="1"/>
  <c r="Z1321" i="7"/>
  <c r="Y1321" i="7"/>
  <c r="X1321" i="7"/>
  <c r="W1321" i="7"/>
  <c r="V1321" i="7"/>
  <c r="U1321" i="7"/>
  <c r="Q1321" i="7"/>
  <c r="O1321" i="7" s="1"/>
  <c r="Z1320" i="7"/>
  <c r="Y1320" i="7"/>
  <c r="X1320" i="7"/>
  <c r="W1320" i="7"/>
  <c r="V1320" i="7"/>
  <c r="U1320" i="7"/>
  <c r="Q1320" i="7"/>
  <c r="O1320" i="7" s="1"/>
  <c r="Z1319" i="7"/>
  <c r="Y1319" i="7"/>
  <c r="X1319" i="7"/>
  <c r="W1319" i="7"/>
  <c r="V1319" i="7"/>
  <c r="U1319" i="7"/>
  <c r="Q1319" i="7"/>
  <c r="O1319" i="7" s="1"/>
  <c r="Z1318" i="7"/>
  <c r="Y1318" i="7"/>
  <c r="X1318" i="7"/>
  <c r="W1318" i="7"/>
  <c r="V1318" i="7"/>
  <c r="U1318" i="7"/>
  <c r="Q1318" i="7"/>
  <c r="O1318" i="7" s="1"/>
  <c r="Z1317" i="7"/>
  <c r="Y1317" i="7"/>
  <c r="X1317" i="7"/>
  <c r="W1317" i="7"/>
  <c r="V1317" i="7"/>
  <c r="U1317" i="7"/>
  <c r="Q1317" i="7"/>
  <c r="O1317" i="7" s="1"/>
  <c r="Z1316" i="7"/>
  <c r="Y1316" i="7"/>
  <c r="X1316" i="7"/>
  <c r="W1316" i="7"/>
  <c r="V1316" i="7"/>
  <c r="U1316" i="7"/>
  <c r="Q1316" i="7"/>
  <c r="O1316" i="7" s="1"/>
  <c r="Z1315" i="7"/>
  <c r="Y1315" i="7"/>
  <c r="X1315" i="7"/>
  <c r="W1315" i="7"/>
  <c r="V1315" i="7"/>
  <c r="U1315" i="7"/>
  <c r="Q1315" i="7"/>
  <c r="O1315" i="7" s="1"/>
  <c r="Z1314" i="7"/>
  <c r="Y1314" i="7"/>
  <c r="X1314" i="7"/>
  <c r="W1314" i="7"/>
  <c r="V1314" i="7"/>
  <c r="U1314" i="7"/>
  <c r="Q1314" i="7"/>
  <c r="O1314" i="7" s="1"/>
  <c r="Z1313" i="7"/>
  <c r="Y1313" i="7"/>
  <c r="X1313" i="7"/>
  <c r="W1313" i="7"/>
  <c r="V1313" i="7"/>
  <c r="U1313" i="7"/>
  <c r="Q1313" i="7"/>
  <c r="O1313" i="7" s="1"/>
  <c r="Z1312" i="7"/>
  <c r="Y1312" i="7"/>
  <c r="X1312" i="7"/>
  <c r="W1312" i="7"/>
  <c r="V1312" i="7"/>
  <c r="U1312" i="7"/>
  <c r="Q1312" i="7"/>
  <c r="O1312" i="7" s="1"/>
  <c r="Z1311" i="7"/>
  <c r="Y1311" i="7"/>
  <c r="X1311" i="7"/>
  <c r="W1311" i="7"/>
  <c r="V1311" i="7"/>
  <c r="U1311" i="7"/>
  <c r="Q1311" i="7"/>
  <c r="O1311" i="7" s="1"/>
  <c r="Z1310" i="7"/>
  <c r="Y1310" i="7"/>
  <c r="X1310" i="7"/>
  <c r="W1310" i="7"/>
  <c r="V1310" i="7"/>
  <c r="U1310" i="7"/>
  <c r="Q1310" i="7"/>
  <c r="O1310" i="7" s="1"/>
  <c r="Z1309" i="7"/>
  <c r="Y1309" i="7"/>
  <c r="X1309" i="7"/>
  <c r="W1309" i="7"/>
  <c r="V1309" i="7"/>
  <c r="U1309" i="7"/>
  <c r="Q1309" i="7"/>
  <c r="O1309" i="7" s="1"/>
  <c r="Z1308" i="7"/>
  <c r="Y1308" i="7"/>
  <c r="X1308" i="7"/>
  <c r="W1308" i="7"/>
  <c r="V1308" i="7"/>
  <c r="U1308" i="7"/>
  <c r="Q1308" i="7"/>
  <c r="O1308" i="7" s="1"/>
  <c r="Z1307" i="7"/>
  <c r="Y1307" i="7"/>
  <c r="X1307" i="7"/>
  <c r="W1307" i="7"/>
  <c r="V1307" i="7"/>
  <c r="U1307" i="7"/>
  <c r="Q1307" i="7"/>
  <c r="O1307" i="7" s="1"/>
  <c r="Z1306" i="7"/>
  <c r="Y1306" i="7"/>
  <c r="X1306" i="7"/>
  <c r="W1306" i="7"/>
  <c r="V1306" i="7"/>
  <c r="U1306" i="7"/>
  <c r="Q1306" i="7"/>
  <c r="O1306" i="7" s="1"/>
  <c r="Z1305" i="7"/>
  <c r="Y1305" i="7"/>
  <c r="X1305" i="7"/>
  <c r="W1305" i="7"/>
  <c r="V1305" i="7"/>
  <c r="U1305" i="7"/>
  <c r="Q1305" i="7"/>
  <c r="O1305" i="7" s="1"/>
  <c r="Z1304" i="7"/>
  <c r="Y1304" i="7"/>
  <c r="X1304" i="7"/>
  <c r="W1304" i="7"/>
  <c r="V1304" i="7"/>
  <c r="U1304" i="7"/>
  <c r="Q1304" i="7"/>
  <c r="O1304" i="7" s="1"/>
  <c r="Z1303" i="7"/>
  <c r="Y1303" i="7"/>
  <c r="X1303" i="7"/>
  <c r="W1303" i="7"/>
  <c r="V1303" i="7"/>
  <c r="U1303" i="7"/>
  <c r="Q1303" i="7"/>
  <c r="O1303" i="7" s="1"/>
  <c r="Z1302" i="7"/>
  <c r="Y1302" i="7"/>
  <c r="X1302" i="7"/>
  <c r="W1302" i="7"/>
  <c r="V1302" i="7"/>
  <c r="U1302" i="7"/>
  <c r="Q1302" i="7"/>
  <c r="O1302" i="7" s="1"/>
  <c r="Z1301" i="7"/>
  <c r="Y1301" i="7"/>
  <c r="X1301" i="7"/>
  <c r="W1301" i="7"/>
  <c r="V1301" i="7"/>
  <c r="U1301" i="7"/>
  <c r="Q1301" i="7"/>
  <c r="O1301" i="7" s="1"/>
  <c r="Z1300" i="7"/>
  <c r="Y1300" i="7"/>
  <c r="X1300" i="7"/>
  <c r="W1300" i="7"/>
  <c r="V1300" i="7"/>
  <c r="U1300" i="7"/>
  <c r="Q1300" i="7"/>
  <c r="O1300" i="7" s="1"/>
  <c r="Z1299" i="7"/>
  <c r="Y1299" i="7"/>
  <c r="X1299" i="7"/>
  <c r="W1299" i="7"/>
  <c r="V1299" i="7"/>
  <c r="U1299" i="7"/>
  <c r="Q1299" i="7"/>
  <c r="O1299" i="7" s="1"/>
  <c r="Z1298" i="7"/>
  <c r="Y1298" i="7"/>
  <c r="X1298" i="7"/>
  <c r="W1298" i="7"/>
  <c r="V1298" i="7"/>
  <c r="U1298" i="7"/>
  <c r="Q1298" i="7"/>
  <c r="O1298" i="7" s="1"/>
  <c r="Z1297" i="7"/>
  <c r="Y1297" i="7"/>
  <c r="X1297" i="7"/>
  <c r="W1297" i="7"/>
  <c r="V1297" i="7"/>
  <c r="U1297" i="7"/>
  <c r="Q1297" i="7"/>
  <c r="O1297" i="7" s="1"/>
  <c r="Z1296" i="7"/>
  <c r="Y1296" i="7"/>
  <c r="X1296" i="7"/>
  <c r="W1296" i="7"/>
  <c r="V1296" i="7"/>
  <c r="U1296" i="7"/>
  <c r="Q1296" i="7"/>
  <c r="O1296" i="7" s="1"/>
  <c r="Z1295" i="7"/>
  <c r="Y1295" i="7"/>
  <c r="X1295" i="7"/>
  <c r="W1295" i="7"/>
  <c r="V1295" i="7"/>
  <c r="U1295" i="7"/>
  <c r="Q1295" i="7"/>
  <c r="O1295" i="7" s="1"/>
  <c r="Z1294" i="7"/>
  <c r="Y1294" i="7"/>
  <c r="X1294" i="7"/>
  <c r="W1294" i="7"/>
  <c r="V1294" i="7"/>
  <c r="U1294" i="7"/>
  <c r="Q1294" i="7"/>
  <c r="O1294" i="7" s="1"/>
  <c r="Z1293" i="7"/>
  <c r="Y1293" i="7"/>
  <c r="X1293" i="7"/>
  <c r="W1293" i="7"/>
  <c r="V1293" i="7"/>
  <c r="U1293" i="7"/>
  <c r="Q1293" i="7"/>
  <c r="O1293" i="7" s="1"/>
  <c r="Z1292" i="7"/>
  <c r="Y1292" i="7"/>
  <c r="X1292" i="7"/>
  <c r="W1292" i="7"/>
  <c r="V1292" i="7"/>
  <c r="U1292" i="7"/>
  <c r="Q1292" i="7"/>
  <c r="O1292" i="7" s="1"/>
  <c r="Z1291" i="7"/>
  <c r="Y1291" i="7"/>
  <c r="X1291" i="7"/>
  <c r="W1291" i="7"/>
  <c r="V1291" i="7"/>
  <c r="U1291" i="7"/>
  <c r="Q1291" i="7"/>
  <c r="O1291" i="7" s="1"/>
  <c r="Z1290" i="7"/>
  <c r="Y1290" i="7"/>
  <c r="X1290" i="7"/>
  <c r="W1290" i="7"/>
  <c r="V1290" i="7"/>
  <c r="U1290" i="7"/>
  <c r="Q1290" i="7"/>
  <c r="O1290" i="7" s="1"/>
  <c r="Z1289" i="7"/>
  <c r="Y1289" i="7"/>
  <c r="X1289" i="7"/>
  <c r="W1289" i="7"/>
  <c r="V1289" i="7"/>
  <c r="U1289" i="7"/>
  <c r="Q1289" i="7"/>
  <c r="O1289" i="7" s="1"/>
  <c r="Z1288" i="7"/>
  <c r="Y1288" i="7"/>
  <c r="X1288" i="7"/>
  <c r="W1288" i="7"/>
  <c r="V1288" i="7"/>
  <c r="U1288" i="7"/>
  <c r="Q1288" i="7"/>
  <c r="O1288" i="7" s="1"/>
  <c r="Z1287" i="7"/>
  <c r="Y1287" i="7"/>
  <c r="X1287" i="7"/>
  <c r="W1287" i="7"/>
  <c r="V1287" i="7"/>
  <c r="U1287" i="7"/>
  <c r="Q1287" i="7"/>
  <c r="O1287" i="7" s="1"/>
  <c r="Z1286" i="7"/>
  <c r="Y1286" i="7"/>
  <c r="X1286" i="7"/>
  <c r="W1286" i="7"/>
  <c r="V1286" i="7"/>
  <c r="U1286" i="7"/>
  <c r="Q1286" i="7"/>
  <c r="O1286" i="7" s="1"/>
  <c r="Z1285" i="7"/>
  <c r="Y1285" i="7"/>
  <c r="X1285" i="7"/>
  <c r="W1285" i="7"/>
  <c r="V1285" i="7"/>
  <c r="U1285" i="7"/>
  <c r="Q1285" i="7"/>
  <c r="O1285" i="7" s="1"/>
  <c r="Z1284" i="7"/>
  <c r="Y1284" i="7"/>
  <c r="X1284" i="7"/>
  <c r="W1284" i="7"/>
  <c r="V1284" i="7"/>
  <c r="U1284" i="7"/>
  <c r="Q1284" i="7"/>
  <c r="O1284" i="7" s="1"/>
  <c r="Z1283" i="7"/>
  <c r="Y1283" i="7"/>
  <c r="X1283" i="7"/>
  <c r="W1283" i="7"/>
  <c r="V1283" i="7"/>
  <c r="U1283" i="7"/>
  <c r="Q1283" i="7"/>
  <c r="O1283" i="7" s="1"/>
  <c r="Z1282" i="7"/>
  <c r="Y1282" i="7"/>
  <c r="X1282" i="7"/>
  <c r="W1282" i="7"/>
  <c r="V1282" i="7"/>
  <c r="U1282" i="7"/>
  <c r="Q1282" i="7"/>
  <c r="O1282" i="7" s="1"/>
  <c r="Z1281" i="7"/>
  <c r="Y1281" i="7"/>
  <c r="X1281" i="7"/>
  <c r="W1281" i="7"/>
  <c r="V1281" i="7"/>
  <c r="U1281" i="7"/>
  <c r="Q1281" i="7"/>
  <c r="O1281" i="7" s="1"/>
  <c r="Z1280" i="7"/>
  <c r="Y1280" i="7"/>
  <c r="X1280" i="7"/>
  <c r="W1280" i="7"/>
  <c r="V1280" i="7"/>
  <c r="U1280" i="7"/>
  <c r="Q1280" i="7"/>
  <c r="O1280" i="7" s="1"/>
  <c r="Z1279" i="7"/>
  <c r="Y1279" i="7"/>
  <c r="X1279" i="7"/>
  <c r="W1279" i="7"/>
  <c r="V1279" i="7"/>
  <c r="U1279" i="7"/>
  <c r="Q1279" i="7"/>
  <c r="O1279" i="7" s="1"/>
  <c r="Z1278" i="7"/>
  <c r="Y1278" i="7"/>
  <c r="X1278" i="7"/>
  <c r="W1278" i="7"/>
  <c r="V1278" i="7"/>
  <c r="U1278" i="7"/>
  <c r="Q1278" i="7"/>
  <c r="O1278" i="7" s="1"/>
  <c r="Z1277" i="7"/>
  <c r="Y1277" i="7"/>
  <c r="X1277" i="7"/>
  <c r="W1277" i="7"/>
  <c r="V1277" i="7"/>
  <c r="U1277" i="7"/>
  <c r="Q1277" i="7"/>
  <c r="O1277" i="7" s="1"/>
  <c r="Z1276" i="7"/>
  <c r="Y1276" i="7"/>
  <c r="X1276" i="7"/>
  <c r="W1276" i="7"/>
  <c r="V1276" i="7"/>
  <c r="U1276" i="7"/>
  <c r="Q1276" i="7"/>
  <c r="O1276" i="7" s="1"/>
  <c r="Z1275" i="7"/>
  <c r="Y1275" i="7"/>
  <c r="X1275" i="7"/>
  <c r="W1275" i="7"/>
  <c r="V1275" i="7"/>
  <c r="U1275" i="7"/>
  <c r="Q1275" i="7"/>
  <c r="O1275" i="7" s="1"/>
  <c r="Z1274" i="7"/>
  <c r="Y1274" i="7"/>
  <c r="X1274" i="7"/>
  <c r="W1274" i="7"/>
  <c r="V1274" i="7"/>
  <c r="U1274" i="7"/>
  <c r="Q1274" i="7"/>
  <c r="O1274" i="7" s="1"/>
  <c r="Z1273" i="7"/>
  <c r="Y1273" i="7"/>
  <c r="X1273" i="7"/>
  <c r="W1273" i="7"/>
  <c r="V1273" i="7"/>
  <c r="U1273" i="7"/>
  <c r="Q1273" i="7"/>
  <c r="O1273" i="7" s="1"/>
  <c r="Z1272" i="7"/>
  <c r="Y1272" i="7"/>
  <c r="X1272" i="7"/>
  <c r="W1272" i="7"/>
  <c r="V1272" i="7"/>
  <c r="U1272" i="7"/>
  <c r="Q1272" i="7"/>
  <c r="O1272" i="7" s="1"/>
  <c r="Z1271" i="7"/>
  <c r="Y1271" i="7"/>
  <c r="X1271" i="7"/>
  <c r="W1271" i="7"/>
  <c r="V1271" i="7"/>
  <c r="U1271" i="7"/>
  <c r="Q1271" i="7"/>
  <c r="O1271" i="7" s="1"/>
  <c r="Z1270" i="7"/>
  <c r="Y1270" i="7"/>
  <c r="X1270" i="7"/>
  <c r="W1270" i="7"/>
  <c r="V1270" i="7"/>
  <c r="U1270" i="7"/>
  <c r="Q1270" i="7"/>
  <c r="O1270" i="7" s="1"/>
  <c r="Z1269" i="7"/>
  <c r="Y1269" i="7"/>
  <c r="X1269" i="7"/>
  <c r="W1269" i="7"/>
  <c r="V1269" i="7"/>
  <c r="U1269" i="7"/>
  <c r="Q1269" i="7"/>
  <c r="O1269" i="7" s="1"/>
  <c r="Z1268" i="7"/>
  <c r="Y1268" i="7"/>
  <c r="X1268" i="7"/>
  <c r="W1268" i="7"/>
  <c r="V1268" i="7"/>
  <c r="U1268" i="7"/>
  <c r="Q1268" i="7"/>
  <c r="O1268" i="7" s="1"/>
  <c r="Z1267" i="7"/>
  <c r="Y1267" i="7"/>
  <c r="X1267" i="7"/>
  <c r="W1267" i="7"/>
  <c r="V1267" i="7"/>
  <c r="U1267" i="7"/>
  <c r="Q1267" i="7"/>
  <c r="O1267" i="7" s="1"/>
  <c r="Z1266" i="7"/>
  <c r="Y1266" i="7"/>
  <c r="X1266" i="7"/>
  <c r="W1266" i="7"/>
  <c r="V1266" i="7"/>
  <c r="U1266" i="7"/>
  <c r="Q1266" i="7"/>
  <c r="O1266" i="7" s="1"/>
  <c r="Z1265" i="7"/>
  <c r="Y1265" i="7"/>
  <c r="X1265" i="7"/>
  <c r="W1265" i="7"/>
  <c r="V1265" i="7"/>
  <c r="U1265" i="7"/>
  <c r="Q1265" i="7"/>
  <c r="O1265" i="7" s="1"/>
  <c r="Z1264" i="7"/>
  <c r="Y1264" i="7"/>
  <c r="X1264" i="7"/>
  <c r="W1264" i="7"/>
  <c r="V1264" i="7"/>
  <c r="U1264" i="7"/>
  <c r="Q1264" i="7"/>
  <c r="O1264" i="7" s="1"/>
  <c r="Z1263" i="7"/>
  <c r="Y1263" i="7"/>
  <c r="X1263" i="7"/>
  <c r="W1263" i="7"/>
  <c r="V1263" i="7"/>
  <c r="U1263" i="7"/>
  <c r="Q1263" i="7"/>
  <c r="O1263" i="7" s="1"/>
  <c r="Z1262" i="7"/>
  <c r="Y1262" i="7"/>
  <c r="X1262" i="7"/>
  <c r="W1262" i="7"/>
  <c r="V1262" i="7"/>
  <c r="U1262" i="7"/>
  <c r="Q1262" i="7"/>
  <c r="O1262" i="7" s="1"/>
  <c r="Z1261" i="7"/>
  <c r="Y1261" i="7"/>
  <c r="X1261" i="7"/>
  <c r="W1261" i="7"/>
  <c r="V1261" i="7"/>
  <c r="U1261" i="7"/>
  <c r="Q1261" i="7"/>
  <c r="O1261" i="7" s="1"/>
  <c r="Z1260" i="7"/>
  <c r="Y1260" i="7"/>
  <c r="X1260" i="7"/>
  <c r="W1260" i="7"/>
  <c r="V1260" i="7"/>
  <c r="U1260" i="7"/>
  <c r="Q1260" i="7"/>
  <c r="O1260" i="7" s="1"/>
  <c r="Z1259" i="7"/>
  <c r="Y1259" i="7"/>
  <c r="X1259" i="7"/>
  <c r="W1259" i="7"/>
  <c r="V1259" i="7"/>
  <c r="U1259" i="7"/>
  <c r="Q1259" i="7"/>
  <c r="O1259" i="7" s="1"/>
  <c r="Z1258" i="7"/>
  <c r="Y1258" i="7"/>
  <c r="X1258" i="7"/>
  <c r="W1258" i="7"/>
  <c r="V1258" i="7"/>
  <c r="U1258" i="7"/>
  <c r="Q1258" i="7"/>
  <c r="O1258" i="7" s="1"/>
  <c r="Z1257" i="7"/>
  <c r="Y1257" i="7"/>
  <c r="X1257" i="7"/>
  <c r="W1257" i="7"/>
  <c r="V1257" i="7"/>
  <c r="U1257" i="7"/>
  <c r="Q1257" i="7"/>
  <c r="O1257" i="7" s="1"/>
  <c r="Z1256" i="7"/>
  <c r="Y1256" i="7"/>
  <c r="X1256" i="7"/>
  <c r="W1256" i="7"/>
  <c r="V1256" i="7"/>
  <c r="U1256" i="7"/>
  <c r="Q1256" i="7"/>
  <c r="O1256" i="7" s="1"/>
  <c r="Z1255" i="7"/>
  <c r="Y1255" i="7"/>
  <c r="X1255" i="7"/>
  <c r="W1255" i="7"/>
  <c r="V1255" i="7"/>
  <c r="U1255" i="7"/>
  <c r="Q1255" i="7"/>
  <c r="O1255" i="7" s="1"/>
  <c r="Z1254" i="7"/>
  <c r="Y1254" i="7"/>
  <c r="X1254" i="7"/>
  <c r="W1254" i="7"/>
  <c r="V1254" i="7"/>
  <c r="U1254" i="7"/>
  <c r="Q1254" i="7"/>
  <c r="O1254" i="7" s="1"/>
  <c r="Z1253" i="7"/>
  <c r="Y1253" i="7"/>
  <c r="X1253" i="7"/>
  <c r="W1253" i="7"/>
  <c r="V1253" i="7"/>
  <c r="U1253" i="7"/>
  <c r="Q1253" i="7"/>
  <c r="O1253" i="7" s="1"/>
  <c r="Z1252" i="7"/>
  <c r="Y1252" i="7"/>
  <c r="X1252" i="7"/>
  <c r="W1252" i="7"/>
  <c r="V1252" i="7"/>
  <c r="U1252" i="7"/>
  <c r="Q1252" i="7"/>
  <c r="O1252" i="7" s="1"/>
  <c r="Z1251" i="7"/>
  <c r="Y1251" i="7"/>
  <c r="X1251" i="7"/>
  <c r="W1251" i="7"/>
  <c r="V1251" i="7"/>
  <c r="U1251" i="7"/>
  <c r="Q1251" i="7"/>
  <c r="O1251" i="7" s="1"/>
  <c r="Z1250" i="7"/>
  <c r="Y1250" i="7"/>
  <c r="X1250" i="7"/>
  <c r="W1250" i="7"/>
  <c r="V1250" i="7"/>
  <c r="U1250" i="7"/>
  <c r="Q1250" i="7"/>
  <c r="O1250" i="7" s="1"/>
  <c r="Z1249" i="7"/>
  <c r="Y1249" i="7"/>
  <c r="X1249" i="7"/>
  <c r="W1249" i="7"/>
  <c r="V1249" i="7"/>
  <c r="U1249" i="7"/>
  <c r="Q1249" i="7"/>
  <c r="O1249" i="7" s="1"/>
  <c r="Z1248" i="7"/>
  <c r="Y1248" i="7"/>
  <c r="X1248" i="7"/>
  <c r="W1248" i="7"/>
  <c r="V1248" i="7"/>
  <c r="U1248" i="7"/>
  <c r="Q1248" i="7"/>
  <c r="O1248" i="7" s="1"/>
  <c r="Z1247" i="7"/>
  <c r="Y1247" i="7"/>
  <c r="X1247" i="7"/>
  <c r="W1247" i="7"/>
  <c r="V1247" i="7"/>
  <c r="U1247" i="7"/>
  <c r="Q1247" i="7"/>
  <c r="O1247" i="7" s="1"/>
  <c r="Z1246" i="7"/>
  <c r="Y1246" i="7"/>
  <c r="X1246" i="7"/>
  <c r="W1246" i="7"/>
  <c r="V1246" i="7"/>
  <c r="U1246" i="7"/>
  <c r="Q1246" i="7"/>
  <c r="O1246" i="7" s="1"/>
  <c r="Z1245" i="7"/>
  <c r="Y1245" i="7"/>
  <c r="X1245" i="7"/>
  <c r="W1245" i="7"/>
  <c r="V1245" i="7"/>
  <c r="U1245" i="7"/>
  <c r="Q1245" i="7"/>
  <c r="O1245" i="7" s="1"/>
  <c r="Z1244" i="7"/>
  <c r="Y1244" i="7"/>
  <c r="X1244" i="7"/>
  <c r="W1244" i="7"/>
  <c r="V1244" i="7"/>
  <c r="U1244" i="7"/>
  <c r="Q1244" i="7"/>
  <c r="O1244" i="7" s="1"/>
  <c r="Z1243" i="7"/>
  <c r="Y1243" i="7"/>
  <c r="X1243" i="7"/>
  <c r="W1243" i="7"/>
  <c r="V1243" i="7"/>
  <c r="U1243" i="7"/>
  <c r="Q1243" i="7"/>
  <c r="O1243" i="7" s="1"/>
  <c r="Z1242" i="7"/>
  <c r="Y1242" i="7"/>
  <c r="X1242" i="7"/>
  <c r="W1242" i="7"/>
  <c r="V1242" i="7"/>
  <c r="U1242" i="7"/>
  <c r="Q1242" i="7"/>
  <c r="O1242" i="7" s="1"/>
  <c r="Z1241" i="7"/>
  <c r="Y1241" i="7"/>
  <c r="X1241" i="7"/>
  <c r="W1241" i="7"/>
  <c r="V1241" i="7"/>
  <c r="U1241" i="7"/>
  <c r="Q1241" i="7"/>
  <c r="O1241" i="7" s="1"/>
  <c r="Z1240" i="7"/>
  <c r="Y1240" i="7"/>
  <c r="X1240" i="7"/>
  <c r="W1240" i="7"/>
  <c r="V1240" i="7"/>
  <c r="U1240" i="7"/>
  <c r="Q1240" i="7"/>
  <c r="O1240" i="7" s="1"/>
  <c r="Z1239" i="7"/>
  <c r="Y1239" i="7"/>
  <c r="X1239" i="7"/>
  <c r="W1239" i="7"/>
  <c r="V1239" i="7"/>
  <c r="U1239" i="7"/>
  <c r="Q1239" i="7"/>
  <c r="O1239" i="7" s="1"/>
  <c r="Z1238" i="7"/>
  <c r="Y1238" i="7"/>
  <c r="X1238" i="7"/>
  <c r="W1238" i="7"/>
  <c r="V1238" i="7"/>
  <c r="U1238" i="7"/>
  <c r="Q1238" i="7"/>
  <c r="O1238" i="7" s="1"/>
  <c r="Z1237" i="7"/>
  <c r="Y1237" i="7"/>
  <c r="X1237" i="7"/>
  <c r="W1237" i="7"/>
  <c r="V1237" i="7"/>
  <c r="U1237" i="7"/>
  <c r="Q1237" i="7"/>
  <c r="O1237" i="7" s="1"/>
  <c r="Z1236" i="7"/>
  <c r="Y1236" i="7"/>
  <c r="X1236" i="7"/>
  <c r="W1236" i="7"/>
  <c r="V1236" i="7"/>
  <c r="U1236" i="7"/>
  <c r="Q1236" i="7"/>
  <c r="O1236" i="7" s="1"/>
  <c r="Z1235" i="7"/>
  <c r="Y1235" i="7"/>
  <c r="X1235" i="7"/>
  <c r="W1235" i="7"/>
  <c r="V1235" i="7"/>
  <c r="U1235" i="7"/>
  <c r="Q1235" i="7"/>
  <c r="O1235" i="7" s="1"/>
  <c r="Z1234" i="7"/>
  <c r="Y1234" i="7"/>
  <c r="X1234" i="7"/>
  <c r="W1234" i="7"/>
  <c r="V1234" i="7"/>
  <c r="U1234" i="7"/>
  <c r="Q1234" i="7"/>
  <c r="O1234" i="7" s="1"/>
  <c r="Z1233" i="7"/>
  <c r="Y1233" i="7"/>
  <c r="X1233" i="7"/>
  <c r="W1233" i="7"/>
  <c r="V1233" i="7"/>
  <c r="U1233" i="7"/>
  <c r="Q1233" i="7"/>
  <c r="O1233" i="7" s="1"/>
  <c r="Z1232" i="7"/>
  <c r="Y1232" i="7"/>
  <c r="X1232" i="7"/>
  <c r="W1232" i="7"/>
  <c r="V1232" i="7"/>
  <c r="U1232" i="7"/>
  <c r="Q1232" i="7"/>
  <c r="O1232" i="7" s="1"/>
  <c r="Z1231" i="7"/>
  <c r="Y1231" i="7"/>
  <c r="X1231" i="7"/>
  <c r="W1231" i="7"/>
  <c r="V1231" i="7"/>
  <c r="U1231" i="7"/>
  <c r="Q1231" i="7"/>
  <c r="O1231" i="7" s="1"/>
  <c r="Z1230" i="7"/>
  <c r="Y1230" i="7"/>
  <c r="X1230" i="7"/>
  <c r="W1230" i="7"/>
  <c r="V1230" i="7"/>
  <c r="U1230" i="7"/>
  <c r="Q1230" i="7"/>
  <c r="O1230" i="7" s="1"/>
  <c r="Z1229" i="7"/>
  <c r="Y1229" i="7"/>
  <c r="X1229" i="7"/>
  <c r="W1229" i="7"/>
  <c r="V1229" i="7"/>
  <c r="U1229" i="7"/>
  <c r="Q1229" i="7"/>
  <c r="O1229" i="7" s="1"/>
  <c r="Z1228" i="7"/>
  <c r="Y1228" i="7"/>
  <c r="X1228" i="7"/>
  <c r="W1228" i="7"/>
  <c r="V1228" i="7"/>
  <c r="U1228" i="7"/>
  <c r="Q1228" i="7"/>
  <c r="O1228" i="7" s="1"/>
  <c r="Z1227" i="7"/>
  <c r="Y1227" i="7"/>
  <c r="X1227" i="7"/>
  <c r="W1227" i="7"/>
  <c r="V1227" i="7"/>
  <c r="U1227" i="7"/>
  <c r="Q1227" i="7"/>
  <c r="O1227" i="7" s="1"/>
  <c r="Z1226" i="7"/>
  <c r="Y1226" i="7"/>
  <c r="X1226" i="7"/>
  <c r="W1226" i="7"/>
  <c r="V1226" i="7"/>
  <c r="U1226" i="7"/>
  <c r="Q1226" i="7"/>
  <c r="O1226" i="7" s="1"/>
  <c r="Z1225" i="7"/>
  <c r="Y1225" i="7"/>
  <c r="X1225" i="7"/>
  <c r="W1225" i="7"/>
  <c r="V1225" i="7"/>
  <c r="U1225" i="7"/>
  <c r="Q1225" i="7"/>
  <c r="O1225" i="7" s="1"/>
  <c r="Z1224" i="7"/>
  <c r="Y1224" i="7"/>
  <c r="X1224" i="7"/>
  <c r="W1224" i="7"/>
  <c r="V1224" i="7"/>
  <c r="U1224" i="7"/>
  <c r="Q1224" i="7"/>
  <c r="O1224" i="7" s="1"/>
  <c r="Z1223" i="7"/>
  <c r="Y1223" i="7"/>
  <c r="X1223" i="7"/>
  <c r="W1223" i="7"/>
  <c r="V1223" i="7"/>
  <c r="U1223" i="7"/>
  <c r="Q1223" i="7"/>
  <c r="O1223" i="7" s="1"/>
  <c r="Z1222" i="7"/>
  <c r="Y1222" i="7"/>
  <c r="X1222" i="7"/>
  <c r="W1222" i="7"/>
  <c r="V1222" i="7"/>
  <c r="U1222" i="7"/>
  <c r="Q1222" i="7"/>
  <c r="O1222" i="7" s="1"/>
  <c r="Z1221" i="7"/>
  <c r="Y1221" i="7"/>
  <c r="X1221" i="7"/>
  <c r="W1221" i="7"/>
  <c r="V1221" i="7"/>
  <c r="U1221" i="7"/>
  <c r="Q1221" i="7"/>
  <c r="O1221" i="7" s="1"/>
  <c r="Z1220" i="7"/>
  <c r="Y1220" i="7"/>
  <c r="X1220" i="7"/>
  <c r="W1220" i="7"/>
  <c r="V1220" i="7"/>
  <c r="U1220" i="7"/>
  <c r="Q1220" i="7"/>
  <c r="O1220" i="7" s="1"/>
  <c r="Z1219" i="7"/>
  <c r="Y1219" i="7"/>
  <c r="X1219" i="7"/>
  <c r="W1219" i="7"/>
  <c r="V1219" i="7"/>
  <c r="U1219" i="7"/>
  <c r="Q1219" i="7"/>
  <c r="O1219" i="7" s="1"/>
  <c r="Z1218" i="7"/>
  <c r="Y1218" i="7"/>
  <c r="X1218" i="7"/>
  <c r="W1218" i="7"/>
  <c r="V1218" i="7"/>
  <c r="U1218" i="7"/>
  <c r="Q1218" i="7"/>
  <c r="O1218" i="7" s="1"/>
  <c r="Z1217" i="7"/>
  <c r="Y1217" i="7"/>
  <c r="X1217" i="7"/>
  <c r="W1217" i="7"/>
  <c r="V1217" i="7"/>
  <c r="U1217" i="7"/>
  <c r="Q1217" i="7"/>
  <c r="O1217" i="7" s="1"/>
  <c r="Z1216" i="7"/>
  <c r="Y1216" i="7"/>
  <c r="X1216" i="7"/>
  <c r="W1216" i="7"/>
  <c r="V1216" i="7"/>
  <c r="U1216" i="7"/>
  <c r="Q1216" i="7"/>
  <c r="O1216" i="7" s="1"/>
  <c r="Z1215" i="7"/>
  <c r="Y1215" i="7"/>
  <c r="X1215" i="7"/>
  <c r="W1215" i="7"/>
  <c r="V1215" i="7"/>
  <c r="U1215" i="7"/>
  <c r="Q1215" i="7"/>
  <c r="O1215" i="7" s="1"/>
  <c r="Z1214" i="7"/>
  <c r="Y1214" i="7"/>
  <c r="X1214" i="7"/>
  <c r="W1214" i="7"/>
  <c r="V1214" i="7"/>
  <c r="U1214" i="7"/>
  <c r="Q1214" i="7"/>
  <c r="O1214" i="7" s="1"/>
  <c r="Z1213" i="7"/>
  <c r="Y1213" i="7"/>
  <c r="X1213" i="7"/>
  <c r="W1213" i="7"/>
  <c r="V1213" i="7"/>
  <c r="U1213" i="7"/>
  <c r="Q1213" i="7"/>
  <c r="O1213" i="7" s="1"/>
  <c r="Z1212" i="7"/>
  <c r="Y1212" i="7"/>
  <c r="X1212" i="7"/>
  <c r="W1212" i="7"/>
  <c r="V1212" i="7"/>
  <c r="U1212" i="7"/>
  <c r="Q1212" i="7"/>
  <c r="O1212" i="7" s="1"/>
  <c r="Z1211" i="7"/>
  <c r="Y1211" i="7"/>
  <c r="X1211" i="7"/>
  <c r="W1211" i="7"/>
  <c r="V1211" i="7"/>
  <c r="U1211" i="7"/>
  <c r="Q1211" i="7"/>
  <c r="O1211" i="7" s="1"/>
  <c r="Z1210" i="7"/>
  <c r="Y1210" i="7"/>
  <c r="X1210" i="7"/>
  <c r="W1210" i="7"/>
  <c r="V1210" i="7"/>
  <c r="U1210" i="7"/>
  <c r="Q1210" i="7"/>
  <c r="O1210" i="7" s="1"/>
  <c r="Z1209" i="7"/>
  <c r="Y1209" i="7"/>
  <c r="X1209" i="7"/>
  <c r="W1209" i="7"/>
  <c r="V1209" i="7"/>
  <c r="U1209" i="7"/>
  <c r="Q1209" i="7"/>
  <c r="O1209" i="7" s="1"/>
  <c r="Z1208" i="7"/>
  <c r="Y1208" i="7"/>
  <c r="X1208" i="7"/>
  <c r="W1208" i="7"/>
  <c r="V1208" i="7"/>
  <c r="U1208" i="7"/>
  <c r="Q1208" i="7"/>
  <c r="O1208" i="7" s="1"/>
  <c r="Z1207" i="7"/>
  <c r="Y1207" i="7"/>
  <c r="X1207" i="7"/>
  <c r="W1207" i="7"/>
  <c r="V1207" i="7"/>
  <c r="U1207" i="7"/>
  <c r="Q1207" i="7"/>
  <c r="O1207" i="7" s="1"/>
  <c r="Z1206" i="7"/>
  <c r="Y1206" i="7"/>
  <c r="X1206" i="7"/>
  <c r="W1206" i="7"/>
  <c r="V1206" i="7"/>
  <c r="U1206" i="7"/>
  <c r="Q1206" i="7"/>
  <c r="O1206" i="7" s="1"/>
  <c r="Z1205" i="7"/>
  <c r="Y1205" i="7"/>
  <c r="X1205" i="7"/>
  <c r="W1205" i="7"/>
  <c r="V1205" i="7"/>
  <c r="U1205" i="7"/>
  <c r="Q1205" i="7"/>
  <c r="O1205" i="7" s="1"/>
  <c r="Z1204" i="7"/>
  <c r="Y1204" i="7"/>
  <c r="X1204" i="7"/>
  <c r="W1204" i="7"/>
  <c r="V1204" i="7"/>
  <c r="U1204" i="7"/>
  <c r="Q1204" i="7"/>
  <c r="O1204" i="7" s="1"/>
  <c r="Z1203" i="7"/>
  <c r="Y1203" i="7"/>
  <c r="X1203" i="7"/>
  <c r="W1203" i="7"/>
  <c r="V1203" i="7"/>
  <c r="U1203" i="7"/>
  <c r="Q1203" i="7"/>
  <c r="O1203" i="7" s="1"/>
  <c r="Z1202" i="7"/>
  <c r="Y1202" i="7"/>
  <c r="X1202" i="7"/>
  <c r="W1202" i="7"/>
  <c r="V1202" i="7"/>
  <c r="U1202" i="7"/>
  <c r="Q1202" i="7"/>
  <c r="O1202" i="7" s="1"/>
  <c r="Z1201" i="7"/>
  <c r="Y1201" i="7"/>
  <c r="X1201" i="7"/>
  <c r="W1201" i="7"/>
  <c r="V1201" i="7"/>
  <c r="U1201" i="7"/>
  <c r="Q1201" i="7"/>
  <c r="O1201" i="7" s="1"/>
  <c r="Z1200" i="7"/>
  <c r="Y1200" i="7"/>
  <c r="X1200" i="7"/>
  <c r="W1200" i="7"/>
  <c r="V1200" i="7"/>
  <c r="U1200" i="7"/>
  <c r="Q1200" i="7"/>
  <c r="O1200" i="7" s="1"/>
  <c r="Z1199" i="7"/>
  <c r="Y1199" i="7"/>
  <c r="X1199" i="7"/>
  <c r="W1199" i="7"/>
  <c r="V1199" i="7"/>
  <c r="U1199" i="7"/>
  <c r="Q1199" i="7"/>
  <c r="O1199" i="7" s="1"/>
  <c r="Z1198" i="7"/>
  <c r="Y1198" i="7"/>
  <c r="X1198" i="7"/>
  <c r="W1198" i="7"/>
  <c r="V1198" i="7"/>
  <c r="U1198" i="7"/>
  <c r="Q1198" i="7"/>
  <c r="O1198" i="7" s="1"/>
  <c r="Z1197" i="7"/>
  <c r="Y1197" i="7"/>
  <c r="X1197" i="7"/>
  <c r="W1197" i="7"/>
  <c r="V1197" i="7"/>
  <c r="U1197" i="7"/>
  <c r="Q1197" i="7"/>
  <c r="O1197" i="7" s="1"/>
  <c r="Z1196" i="7"/>
  <c r="Y1196" i="7"/>
  <c r="X1196" i="7"/>
  <c r="W1196" i="7"/>
  <c r="V1196" i="7"/>
  <c r="U1196" i="7"/>
  <c r="Q1196" i="7"/>
  <c r="O1196" i="7" s="1"/>
  <c r="Z1195" i="7"/>
  <c r="Y1195" i="7"/>
  <c r="X1195" i="7"/>
  <c r="W1195" i="7"/>
  <c r="V1195" i="7"/>
  <c r="U1195" i="7"/>
  <c r="Q1195" i="7"/>
  <c r="O1195" i="7" s="1"/>
  <c r="Z1194" i="7"/>
  <c r="Y1194" i="7"/>
  <c r="X1194" i="7"/>
  <c r="W1194" i="7"/>
  <c r="V1194" i="7"/>
  <c r="U1194" i="7"/>
  <c r="Q1194" i="7"/>
  <c r="O1194" i="7" s="1"/>
  <c r="Z1193" i="7"/>
  <c r="Y1193" i="7"/>
  <c r="X1193" i="7"/>
  <c r="W1193" i="7"/>
  <c r="V1193" i="7"/>
  <c r="U1193" i="7"/>
  <c r="Q1193" i="7"/>
  <c r="O1193" i="7" s="1"/>
  <c r="Z1192" i="7"/>
  <c r="Y1192" i="7"/>
  <c r="X1192" i="7"/>
  <c r="W1192" i="7"/>
  <c r="V1192" i="7"/>
  <c r="U1192" i="7"/>
  <c r="Q1192" i="7"/>
  <c r="O1192" i="7" s="1"/>
  <c r="Z1191" i="7"/>
  <c r="Y1191" i="7"/>
  <c r="X1191" i="7"/>
  <c r="W1191" i="7"/>
  <c r="V1191" i="7"/>
  <c r="U1191" i="7"/>
  <c r="Q1191" i="7"/>
  <c r="O1191" i="7" s="1"/>
  <c r="Z1190" i="7"/>
  <c r="Y1190" i="7"/>
  <c r="X1190" i="7"/>
  <c r="W1190" i="7"/>
  <c r="V1190" i="7"/>
  <c r="U1190" i="7"/>
  <c r="Q1190" i="7"/>
  <c r="O1190" i="7" s="1"/>
  <c r="Z1189" i="7"/>
  <c r="Y1189" i="7"/>
  <c r="X1189" i="7"/>
  <c r="W1189" i="7"/>
  <c r="V1189" i="7"/>
  <c r="U1189" i="7"/>
  <c r="Q1189" i="7"/>
  <c r="O1189" i="7" s="1"/>
  <c r="Z1188" i="7"/>
  <c r="Y1188" i="7"/>
  <c r="X1188" i="7"/>
  <c r="W1188" i="7"/>
  <c r="V1188" i="7"/>
  <c r="U1188" i="7"/>
  <c r="Q1188" i="7"/>
  <c r="O1188" i="7" s="1"/>
  <c r="Z1187" i="7"/>
  <c r="Y1187" i="7"/>
  <c r="X1187" i="7"/>
  <c r="W1187" i="7"/>
  <c r="V1187" i="7"/>
  <c r="U1187" i="7"/>
  <c r="Q1187" i="7"/>
  <c r="O1187" i="7" s="1"/>
  <c r="Z1186" i="7"/>
  <c r="Y1186" i="7"/>
  <c r="X1186" i="7"/>
  <c r="W1186" i="7"/>
  <c r="V1186" i="7"/>
  <c r="U1186" i="7"/>
  <c r="Q1186" i="7"/>
  <c r="O1186" i="7" s="1"/>
  <c r="Z1185" i="7"/>
  <c r="Y1185" i="7"/>
  <c r="X1185" i="7"/>
  <c r="W1185" i="7"/>
  <c r="V1185" i="7"/>
  <c r="U1185" i="7"/>
  <c r="Q1185" i="7"/>
  <c r="O1185" i="7" s="1"/>
  <c r="Z1184" i="7"/>
  <c r="Y1184" i="7"/>
  <c r="X1184" i="7"/>
  <c r="W1184" i="7"/>
  <c r="V1184" i="7"/>
  <c r="U1184" i="7"/>
  <c r="Q1184" i="7"/>
  <c r="O1184" i="7" s="1"/>
  <c r="Z1183" i="7"/>
  <c r="Y1183" i="7"/>
  <c r="X1183" i="7"/>
  <c r="W1183" i="7"/>
  <c r="V1183" i="7"/>
  <c r="U1183" i="7"/>
  <c r="Q1183" i="7"/>
  <c r="O1183" i="7" s="1"/>
  <c r="Z1182" i="7"/>
  <c r="Y1182" i="7"/>
  <c r="X1182" i="7"/>
  <c r="W1182" i="7"/>
  <c r="V1182" i="7"/>
  <c r="U1182" i="7"/>
  <c r="Q1182" i="7"/>
  <c r="O1182" i="7" s="1"/>
  <c r="Z1181" i="7"/>
  <c r="Y1181" i="7"/>
  <c r="X1181" i="7"/>
  <c r="W1181" i="7"/>
  <c r="V1181" i="7"/>
  <c r="U1181" i="7"/>
  <c r="Q1181" i="7"/>
  <c r="O1181" i="7" s="1"/>
  <c r="Z1180" i="7"/>
  <c r="Y1180" i="7"/>
  <c r="X1180" i="7"/>
  <c r="W1180" i="7"/>
  <c r="V1180" i="7"/>
  <c r="U1180" i="7"/>
  <c r="Q1180" i="7"/>
  <c r="O1180" i="7" s="1"/>
  <c r="Z1179" i="7"/>
  <c r="Y1179" i="7"/>
  <c r="X1179" i="7"/>
  <c r="W1179" i="7"/>
  <c r="V1179" i="7"/>
  <c r="U1179" i="7"/>
  <c r="Q1179" i="7"/>
  <c r="O1179" i="7" s="1"/>
  <c r="Z1178" i="7"/>
  <c r="Y1178" i="7"/>
  <c r="X1178" i="7"/>
  <c r="W1178" i="7"/>
  <c r="V1178" i="7"/>
  <c r="U1178" i="7"/>
  <c r="Q1178" i="7"/>
  <c r="O1178" i="7" s="1"/>
  <c r="Z1177" i="7"/>
  <c r="Y1177" i="7"/>
  <c r="X1177" i="7"/>
  <c r="W1177" i="7"/>
  <c r="V1177" i="7"/>
  <c r="U1177" i="7"/>
  <c r="Q1177" i="7"/>
  <c r="O1177" i="7" s="1"/>
  <c r="Z1176" i="7"/>
  <c r="Y1176" i="7"/>
  <c r="X1176" i="7"/>
  <c r="W1176" i="7"/>
  <c r="V1176" i="7"/>
  <c r="U1176" i="7"/>
  <c r="Q1176" i="7"/>
  <c r="O1176" i="7" s="1"/>
  <c r="Z1175" i="7"/>
  <c r="Y1175" i="7"/>
  <c r="X1175" i="7"/>
  <c r="W1175" i="7"/>
  <c r="V1175" i="7"/>
  <c r="U1175" i="7"/>
  <c r="Q1175" i="7"/>
  <c r="O1175" i="7" s="1"/>
  <c r="Z1174" i="7"/>
  <c r="Y1174" i="7"/>
  <c r="X1174" i="7"/>
  <c r="W1174" i="7"/>
  <c r="V1174" i="7"/>
  <c r="U1174" i="7"/>
  <c r="Q1174" i="7"/>
  <c r="O1174" i="7" s="1"/>
  <c r="Z1173" i="7"/>
  <c r="Y1173" i="7"/>
  <c r="X1173" i="7"/>
  <c r="W1173" i="7"/>
  <c r="V1173" i="7"/>
  <c r="U1173" i="7"/>
  <c r="Q1173" i="7"/>
  <c r="O1173" i="7" s="1"/>
  <c r="Z1172" i="7"/>
  <c r="Y1172" i="7"/>
  <c r="X1172" i="7"/>
  <c r="W1172" i="7"/>
  <c r="V1172" i="7"/>
  <c r="U1172" i="7"/>
  <c r="Q1172" i="7"/>
  <c r="O1172" i="7" s="1"/>
  <c r="Z1171" i="7"/>
  <c r="Y1171" i="7"/>
  <c r="X1171" i="7"/>
  <c r="W1171" i="7"/>
  <c r="V1171" i="7"/>
  <c r="U1171" i="7"/>
  <c r="Q1171" i="7"/>
  <c r="O1171" i="7" s="1"/>
  <c r="Z1170" i="7"/>
  <c r="Y1170" i="7"/>
  <c r="X1170" i="7"/>
  <c r="W1170" i="7"/>
  <c r="V1170" i="7"/>
  <c r="U1170" i="7"/>
  <c r="Q1170" i="7"/>
  <c r="O1170" i="7" s="1"/>
  <c r="Z1169" i="7"/>
  <c r="Y1169" i="7"/>
  <c r="X1169" i="7"/>
  <c r="W1169" i="7"/>
  <c r="V1169" i="7"/>
  <c r="U1169" i="7"/>
  <c r="Q1169" i="7"/>
  <c r="O1169" i="7" s="1"/>
  <c r="Z1168" i="7"/>
  <c r="Y1168" i="7"/>
  <c r="X1168" i="7"/>
  <c r="W1168" i="7"/>
  <c r="V1168" i="7"/>
  <c r="U1168" i="7"/>
  <c r="Q1168" i="7"/>
  <c r="O1168" i="7" s="1"/>
  <c r="Z1167" i="7"/>
  <c r="Y1167" i="7"/>
  <c r="X1167" i="7"/>
  <c r="W1167" i="7"/>
  <c r="V1167" i="7"/>
  <c r="U1167" i="7"/>
  <c r="Q1167" i="7"/>
  <c r="O1167" i="7" s="1"/>
  <c r="Z1166" i="7"/>
  <c r="Y1166" i="7"/>
  <c r="X1166" i="7"/>
  <c r="W1166" i="7"/>
  <c r="V1166" i="7"/>
  <c r="U1166" i="7"/>
  <c r="Q1166" i="7"/>
  <c r="O1166" i="7" s="1"/>
  <c r="Z1165" i="7"/>
  <c r="Y1165" i="7"/>
  <c r="X1165" i="7"/>
  <c r="W1165" i="7"/>
  <c r="V1165" i="7"/>
  <c r="U1165" i="7"/>
  <c r="Q1165" i="7"/>
  <c r="O1165" i="7" s="1"/>
  <c r="Z1164" i="7"/>
  <c r="Y1164" i="7"/>
  <c r="X1164" i="7"/>
  <c r="W1164" i="7"/>
  <c r="V1164" i="7"/>
  <c r="U1164" i="7"/>
  <c r="Q1164" i="7"/>
  <c r="O1164" i="7" s="1"/>
  <c r="Z1163" i="7"/>
  <c r="Y1163" i="7"/>
  <c r="X1163" i="7"/>
  <c r="W1163" i="7"/>
  <c r="V1163" i="7"/>
  <c r="U1163" i="7"/>
  <c r="Q1163" i="7"/>
  <c r="O1163" i="7" s="1"/>
  <c r="Z1162" i="7"/>
  <c r="Y1162" i="7"/>
  <c r="X1162" i="7"/>
  <c r="W1162" i="7"/>
  <c r="V1162" i="7"/>
  <c r="U1162" i="7"/>
  <c r="Q1162" i="7"/>
  <c r="O1162" i="7" s="1"/>
  <c r="Z1161" i="7"/>
  <c r="Y1161" i="7"/>
  <c r="X1161" i="7"/>
  <c r="W1161" i="7"/>
  <c r="V1161" i="7"/>
  <c r="U1161" i="7"/>
  <c r="Q1161" i="7"/>
  <c r="O1161" i="7" s="1"/>
  <c r="Z1160" i="7"/>
  <c r="Y1160" i="7"/>
  <c r="X1160" i="7"/>
  <c r="W1160" i="7"/>
  <c r="V1160" i="7"/>
  <c r="U1160" i="7"/>
  <c r="Q1160" i="7"/>
  <c r="O1160" i="7" s="1"/>
  <c r="Z1159" i="7"/>
  <c r="Y1159" i="7"/>
  <c r="X1159" i="7"/>
  <c r="W1159" i="7"/>
  <c r="V1159" i="7"/>
  <c r="U1159" i="7"/>
  <c r="Q1159" i="7"/>
  <c r="O1159" i="7" s="1"/>
  <c r="Z1158" i="7"/>
  <c r="Y1158" i="7"/>
  <c r="X1158" i="7"/>
  <c r="W1158" i="7"/>
  <c r="V1158" i="7"/>
  <c r="U1158" i="7"/>
  <c r="Q1158" i="7"/>
  <c r="O1158" i="7" s="1"/>
  <c r="Z1157" i="7"/>
  <c r="Y1157" i="7"/>
  <c r="X1157" i="7"/>
  <c r="W1157" i="7"/>
  <c r="V1157" i="7"/>
  <c r="U1157" i="7"/>
  <c r="Q1157" i="7"/>
  <c r="O1157" i="7" s="1"/>
  <c r="Z1156" i="7"/>
  <c r="Y1156" i="7"/>
  <c r="X1156" i="7"/>
  <c r="W1156" i="7"/>
  <c r="V1156" i="7"/>
  <c r="U1156" i="7"/>
  <c r="Q1156" i="7"/>
  <c r="O1156" i="7" s="1"/>
  <c r="Z1155" i="7"/>
  <c r="Y1155" i="7"/>
  <c r="X1155" i="7"/>
  <c r="W1155" i="7"/>
  <c r="V1155" i="7"/>
  <c r="U1155" i="7"/>
  <c r="Q1155" i="7"/>
  <c r="O1155" i="7" s="1"/>
  <c r="Z1154" i="7"/>
  <c r="Y1154" i="7"/>
  <c r="X1154" i="7"/>
  <c r="W1154" i="7"/>
  <c r="V1154" i="7"/>
  <c r="U1154" i="7"/>
  <c r="Q1154" i="7"/>
  <c r="O1154" i="7" s="1"/>
  <c r="Z1153" i="7"/>
  <c r="Y1153" i="7"/>
  <c r="X1153" i="7"/>
  <c r="W1153" i="7"/>
  <c r="V1153" i="7"/>
  <c r="U1153" i="7"/>
  <c r="Q1153" i="7"/>
  <c r="O1153" i="7" s="1"/>
  <c r="Z1152" i="7"/>
  <c r="Y1152" i="7"/>
  <c r="X1152" i="7"/>
  <c r="W1152" i="7"/>
  <c r="V1152" i="7"/>
  <c r="U1152" i="7"/>
  <c r="Q1152" i="7"/>
  <c r="O1152" i="7" s="1"/>
  <c r="Z1151" i="7"/>
  <c r="Y1151" i="7"/>
  <c r="X1151" i="7"/>
  <c r="W1151" i="7"/>
  <c r="V1151" i="7"/>
  <c r="U1151" i="7"/>
  <c r="Q1151" i="7"/>
  <c r="O1151" i="7" s="1"/>
  <c r="Z1150" i="7"/>
  <c r="Y1150" i="7"/>
  <c r="X1150" i="7"/>
  <c r="W1150" i="7"/>
  <c r="V1150" i="7"/>
  <c r="U1150" i="7"/>
  <c r="Q1150" i="7"/>
  <c r="O1150" i="7" s="1"/>
  <c r="Z1149" i="7"/>
  <c r="Y1149" i="7"/>
  <c r="X1149" i="7"/>
  <c r="W1149" i="7"/>
  <c r="V1149" i="7"/>
  <c r="U1149" i="7"/>
  <c r="Q1149" i="7"/>
  <c r="O1149" i="7" s="1"/>
  <c r="Z1148" i="7"/>
  <c r="Y1148" i="7"/>
  <c r="X1148" i="7"/>
  <c r="W1148" i="7"/>
  <c r="V1148" i="7"/>
  <c r="U1148" i="7"/>
  <c r="Q1148" i="7"/>
  <c r="O1148" i="7" s="1"/>
  <c r="Z1147" i="7"/>
  <c r="Y1147" i="7"/>
  <c r="X1147" i="7"/>
  <c r="W1147" i="7"/>
  <c r="V1147" i="7"/>
  <c r="U1147" i="7"/>
  <c r="Q1147" i="7"/>
  <c r="O1147" i="7" s="1"/>
  <c r="Z1146" i="7"/>
  <c r="Y1146" i="7"/>
  <c r="X1146" i="7"/>
  <c r="W1146" i="7"/>
  <c r="V1146" i="7"/>
  <c r="U1146" i="7"/>
  <c r="Q1146" i="7"/>
  <c r="O1146" i="7" s="1"/>
  <c r="Z1145" i="7"/>
  <c r="Y1145" i="7"/>
  <c r="X1145" i="7"/>
  <c r="W1145" i="7"/>
  <c r="V1145" i="7"/>
  <c r="U1145" i="7"/>
  <c r="Q1145" i="7"/>
  <c r="O1145" i="7" s="1"/>
  <c r="Z1144" i="7"/>
  <c r="Y1144" i="7"/>
  <c r="X1144" i="7"/>
  <c r="W1144" i="7"/>
  <c r="V1144" i="7"/>
  <c r="U1144" i="7"/>
  <c r="Q1144" i="7"/>
  <c r="O1144" i="7" s="1"/>
  <c r="Z1143" i="7"/>
  <c r="Y1143" i="7"/>
  <c r="X1143" i="7"/>
  <c r="W1143" i="7"/>
  <c r="V1143" i="7"/>
  <c r="U1143" i="7"/>
  <c r="Q1143" i="7"/>
  <c r="O1143" i="7" s="1"/>
  <c r="Z1142" i="7"/>
  <c r="Y1142" i="7"/>
  <c r="X1142" i="7"/>
  <c r="W1142" i="7"/>
  <c r="V1142" i="7"/>
  <c r="U1142" i="7"/>
  <c r="Q1142" i="7"/>
  <c r="O1142" i="7" s="1"/>
  <c r="Z1141" i="7"/>
  <c r="Y1141" i="7"/>
  <c r="X1141" i="7"/>
  <c r="W1141" i="7"/>
  <c r="V1141" i="7"/>
  <c r="U1141" i="7"/>
  <c r="Q1141" i="7"/>
  <c r="O1141" i="7" s="1"/>
  <c r="Z1140" i="7"/>
  <c r="Y1140" i="7"/>
  <c r="X1140" i="7"/>
  <c r="W1140" i="7"/>
  <c r="V1140" i="7"/>
  <c r="U1140" i="7"/>
  <c r="Q1140" i="7"/>
  <c r="O1140" i="7" s="1"/>
  <c r="Z1139" i="7"/>
  <c r="Y1139" i="7"/>
  <c r="X1139" i="7"/>
  <c r="W1139" i="7"/>
  <c r="V1139" i="7"/>
  <c r="U1139" i="7"/>
  <c r="Q1139" i="7"/>
  <c r="O1139" i="7" s="1"/>
  <c r="Z1138" i="7"/>
  <c r="Y1138" i="7"/>
  <c r="X1138" i="7"/>
  <c r="W1138" i="7"/>
  <c r="V1138" i="7"/>
  <c r="U1138" i="7"/>
  <c r="Q1138" i="7"/>
  <c r="O1138" i="7" s="1"/>
  <c r="Z1137" i="7"/>
  <c r="Y1137" i="7"/>
  <c r="X1137" i="7"/>
  <c r="W1137" i="7"/>
  <c r="V1137" i="7"/>
  <c r="U1137" i="7"/>
  <c r="Q1137" i="7"/>
  <c r="O1137" i="7" s="1"/>
  <c r="Z1136" i="7"/>
  <c r="Y1136" i="7"/>
  <c r="X1136" i="7"/>
  <c r="W1136" i="7"/>
  <c r="V1136" i="7"/>
  <c r="U1136" i="7"/>
  <c r="Q1136" i="7"/>
  <c r="O1136" i="7" s="1"/>
  <c r="Z1135" i="7"/>
  <c r="Y1135" i="7"/>
  <c r="X1135" i="7"/>
  <c r="W1135" i="7"/>
  <c r="V1135" i="7"/>
  <c r="U1135" i="7"/>
  <c r="Q1135" i="7"/>
  <c r="O1135" i="7" s="1"/>
  <c r="Z1134" i="7"/>
  <c r="Y1134" i="7"/>
  <c r="X1134" i="7"/>
  <c r="W1134" i="7"/>
  <c r="V1134" i="7"/>
  <c r="U1134" i="7"/>
  <c r="Q1134" i="7"/>
  <c r="O1134" i="7" s="1"/>
  <c r="Z1133" i="7"/>
  <c r="Y1133" i="7"/>
  <c r="X1133" i="7"/>
  <c r="W1133" i="7"/>
  <c r="V1133" i="7"/>
  <c r="U1133" i="7"/>
  <c r="Q1133" i="7"/>
  <c r="O1133" i="7" s="1"/>
  <c r="Z1132" i="7"/>
  <c r="Y1132" i="7"/>
  <c r="X1132" i="7"/>
  <c r="W1132" i="7"/>
  <c r="V1132" i="7"/>
  <c r="U1132" i="7"/>
  <c r="Q1132" i="7"/>
  <c r="O1132" i="7" s="1"/>
  <c r="Z1131" i="7"/>
  <c r="Y1131" i="7"/>
  <c r="X1131" i="7"/>
  <c r="W1131" i="7"/>
  <c r="V1131" i="7"/>
  <c r="U1131" i="7"/>
  <c r="Q1131" i="7"/>
  <c r="O1131" i="7" s="1"/>
  <c r="Z1130" i="7"/>
  <c r="Y1130" i="7"/>
  <c r="X1130" i="7"/>
  <c r="W1130" i="7"/>
  <c r="V1130" i="7"/>
  <c r="U1130" i="7"/>
  <c r="Q1130" i="7"/>
  <c r="O1130" i="7" s="1"/>
  <c r="Z1129" i="7"/>
  <c r="Y1129" i="7"/>
  <c r="X1129" i="7"/>
  <c r="W1129" i="7"/>
  <c r="V1129" i="7"/>
  <c r="U1129" i="7"/>
  <c r="Q1129" i="7"/>
  <c r="O1129" i="7" s="1"/>
  <c r="Z1128" i="7"/>
  <c r="Y1128" i="7"/>
  <c r="X1128" i="7"/>
  <c r="W1128" i="7"/>
  <c r="V1128" i="7"/>
  <c r="U1128" i="7"/>
  <c r="Q1128" i="7"/>
  <c r="O1128" i="7" s="1"/>
  <c r="Z1127" i="7"/>
  <c r="Y1127" i="7"/>
  <c r="X1127" i="7"/>
  <c r="W1127" i="7"/>
  <c r="V1127" i="7"/>
  <c r="U1127" i="7"/>
  <c r="Q1127" i="7"/>
  <c r="O1127" i="7" s="1"/>
  <c r="Z1126" i="7"/>
  <c r="Y1126" i="7"/>
  <c r="X1126" i="7"/>
  <c r="W1126" i="7"/>
  <c r="V1126" i="7"/>
  <c r="U1126" i="7"/>
  <c r="Q1126" i="7"/>
  <c r="O1126" i="7" s="1"/>
  <c r="Z1125" i="7"/>
  <c r="Y1125" i="7"/>
  <c r="X1125" i="7"/>
  <c r="W1125" i="7"/>
  <c r="V1125" i="7"/>
  <c r="U1125" i="7"/>
  <c r="Q1125" i="7"/>
  <c r="O1125" i="7" s="1"/>
  <c r="Z1124" i="7"/>
  <c r="Y1124" i="7"/>
  <c r="X1124" i="7"/>
  <c r="W1124" i="7"/>
  <c r="V1124" i="7"/>
  <c r="U1124" i="7"/>
  <c r="Q1124" i="7"/>
  <c r="O1124" i="7" s="1"/>
  <c r="Z1123" i="7"/>
  <c r="Y1123" i="7"/>
  <c r="X1123" i="7"/>
  <c r="W1123" i="7"/>
  <c r="V1123" i="7"/>
  <c r="U1123" i="7"/>
  <c r="Q1123" i="7"/>
  <c r="O1123" i="7" s="1"/>
  <c r="Z1122" i="7"/>
  <c r="Y1122" i="7"/>
  <c r="X1122" i="7"/>
  <c r="W1122" i="7"/>
  <c r="V1122" i="7"/>
  <c r="U1122" i="7"/>
  <c r="Q1122" i="7"/>
  <c r="O1122" i="7" s="1"/>
  <c r="Z1121" i="7"/>
  <c r="Y1121" i="7"/>
  <c r="X1121" i="7"/>
  <c r="W1121" i="7"/>
  <c r="V1121" i="7"/>
  <c r="U1121" i="7"/>
  <c r="Q1121" i="7"/>
  <c r="O1121" i="7" s="1"/>
  <c r="Z1120" i="7"/>
  <c r="Y1120" i="7"/>
  <c r="X1120" i="7"/>
  <c r="W1120" i="7"/>
  <c r="V1120" i="7"/>
  <c r="U1120" i="7"/>
  <c r="Q1120" i="7"/>
  <c r="O1120" i="7" s="1"/>
  <c r="Z1119" i="7"/>
  <c r="Y1119" i="7"/>
  <c r="X1119" i="7"/>
  <c r="W1119" i="7"/>
  <c r="V1119" i="7"/>
  <c r="U1119" i="7"/>
  <c r="Q1119" i="7"/>
  <c r="O1119" i="7" s="1"/>
  <c r="Z1118" i="7"/>
  <c r="Y1118" i="7"/>
  <c r="X1118" i="7"/>
  <c r="W1118" i="7"/>
  <c r="V1118" i="7"/>
  <c r="U1118" i="7"/>
  <c r="Q1118" i="7"/>
  <c r="O1118" i="7" s="1"/>
  <c r="Z1117" i="7"/>
  <c r="Y1117" i="7"/>
  <c r="X1117" i="7"/>
  <c r="W1117" i="7"/>
  <c r="V1117" i="7"/>
  <c r="U1117" i="7"/>
  <c r="Q1117" i="7"/>
  <c r="O1117" i="7" s="1"/>
  <c r="Z1116" i="7"/>
  <c r="Y1116" i="7"/>
  <c r="X1116" i="7"/>
  <c r="W1116" i="7"/>
  <c r="V1116" i="7"/>
  <c r="U1116" i="7"/>
  <c r="Q1116" i="7"/>
  <c r="O1116" i="7" s="1"/>
  <c r="Z1115" i="7"/>
  <c r="Y1115" i="7"/>
  <c r="X1115" i="7"/>
  <c r="W1115" i="7"/>
  <c r="V1115" i="7"/>
  <c r="U1115" i="7"/>
  <c r="Q1115" i="7"/>
  <c r="O1115" i="7" s="1"/>
  <c r="Z1114" i="7"/>
  <c r="Y1114" i="7"/>
  <c r="X1114" i="7"/>
  <c r="W1114" i="7"/>
  <c r="V1114" i="7"/>
  <c r="U1114" i="7"/>
  <c r="Q1114" i="7"/>
  <c r="O1114" i="7" s="1"/>
  <c r="Z1113" i="7"/>
  <c r="Y1113" i="7"/>
  <c r="X1113" i="7"/>
  <c r="W1113" i="7"/>
  <c r="V1113" i="7"/>
  <c r="U1113" i="7"/>
  <c r="Q1113" i="7"/>
  <c r="O1113" i="7" s="1"/>
  <c r="Z1112" i="7"/>
  <c r="Y1112" i="7"/>
  <c r="X1112" i="7"/>
  <c r="W1112" i="7"/>
  <c r="V1112" i="7"/>
  <c r="U1112" i="7"/>
  <c r="Q1112" i="7"/>
  <c r="O1112" i="7" s="1"/>
  <c r="Z1111" i="7"/>
  <c r="Y1111" i="7"/>
  <c r="X1111" i="7"/>
  <c r="W1111" i="7"/>
  <c r="V1111" i="7"/>
  <c r="U1111" i="7"/>
  <c r="Q1111" i="7"/>
  <c r="O1111" i="7" s="1"/>
  <c r="Z1110" i="7"/>
  <c r="Y1110" i="7"/>
  <c r="X1110" i="7"/>
  <c r="W1110" i="7"/>
  <c r="V1110" i="7"/>
  <c r="U1110" i="7"/>
  <c r="Q1110" i="7"/>
  <c r="O1110" i="7" s="1"/>
  <c r="Z1109" i="7"/>
  <c r="Y1109" i="7"/>
  <c r="X1109" i="7"/>
  <c r="W1109" i="7"/>
  <c r="V1109" i="7"/>
  <c r="U1109" i="7"/>
  <c r="Q1109" i="7"/>
  <c r="O1109" i="7" s="1"/>
  <c r="Z1108" i="7"/>
  <c r="Y1108" i="7"/>
  <c r="X1108" i="7"/>
  <c r="W1108" i="7"/>
  <c r="V1108" i="7"/>
  <c r="U1108" i="7"/>
  <c r="Q1108" i="7"/>
  <c r="O1108" i="7" s="1"/>
  <c r="Z1107" i="7"/>
  <c r="Y1107" i="7"/>
  <c r="X1107" i="7"/>
  <c r="W1107" i="7"/>
  <c r="V1107" i="7"/>
  <c r="U1107" i="7"/>
  <c r="Q1107" i="7"/>
  <c r="O1107" i="7" s="1"/>
  <c r="Z1106" i="7"/>
  <c r="Y1106" i="7"/>
  <c r="X1106" i="7"/>
  <c r="W1106" i="7"/>
  <c r="V1106" i="7"/>
  <c r="U1106" i="7"/>
  <c r="Q1106" i="7"/>
  <c r="O1106" i="7" s="1"/>
  <c r="Z1105" i="7"/>
  <c r="Y1105" i="7"/>
  <c r="X1105" i="7"/>
  <c r="W1105" i="7"/>
  <c r="V1105" i="7"/>
  <c r="U1105" i="7"/>
  <c r="Q1105" i="7"/>
  <c r="O1105" i="7" s="1"/>
  <c r="Z1104" i="7"/>
  <c r="Y1104" i="7"/>
  <c r="X1104" i="7"/>
  <c r="W1104" i="7"/>
  <c r="V1104" i="7"/>
  <c r="U1104" i="7"/>
  <c r="Q1104" i="7"/>
  <c r="O1104" i="7" s="1"/>
  <c r="Z1103" i="7"/>
  <c r="Y1103" i="7"/>
  <c r="X1103" i="7"/>
  <c r="W1103" i="7"/>
  <c r="V1103" i="7"/>
  <c r="U1103" i="7"/>
  <c r="Q1103" i="7"/>
  <c r="O1103" i="7" s="1"/>
  <c r="Z1102" i="7"/>
  <c r="Y1102" i="7"/>
  <c r="X1102" i="7"/>
  <c r="W1102" i="7"/>
  <c r="V1102" i="7"/>
  <c r="U1102" i="7"/>
  <c r="Q1102" i="7"/>
  <c r="O1102" i="7" s="1"/>
  <c r="Z1101" i="7"/>
  <c r="Y1101" i="7"/>
  <c r="X1101" i="7"/>
  <c r="W1101" i="7"/>
  <c r="V1101" i="7"/>
  <c r="U1101" i="7"/>
  <c r="Q1101" i="7"/>
  <c r="O1101" i="7" s="1"/>
  <c r="Z1100" i="7"/>
  <c r="Y1100" i="7"/>
  <c r="X1100" i="7"/>
  <c r="W1100" i="7"/>
  <c r="V1100" i="7"/>
  <c r="U1100" i="7"/>
  <c r="Q1100" i="7"/>
  <c r="O1100" i="7" s="1"/>
  <c r="Z1099" i="7"/>
  <c r="Y1099" i="7"/>
  <c r="X1099" i="7"/>
  <c r="W1099" i="7"/>
  <c r="V1099" i="7"/>
  <c r="U1099" i="7"/>
  <c r="Q1099" i="7"/>
  <c r="O1099" i="7" s="1"/>
  <c r="Z1098" i="7"/>
  <c r="Y1098" i="7"/>
  <c r="X1098" i="7"/>
  <c r="W1098" i="7"/>
  <c r="V1098" i="7"/>
  <c r="U1098" i="7"/>
  <c r="Q1098" i="7"/>
  <c r="O1098" i="7" s="1"/>
  <c r="Z1097" i="7"/>
  <c r="Y1097" i="7"/>
  <c r="X1097" i="7"/>
  <c r="W1097" i="7"/>
  <c r="V1097" i="7"/>
  <c r="U1097" i="7"/>
  <c r="Q1097" i="7"/>
  <c r="O1097" i="7" s="1"/>
  <c r="Z1096" i="7"/>
  <c r="Y1096" i="7"/>
  <c r="X1096" i="7"/>
  <c r="W1096" i="7"/>
  <c r="V1096" i="7"/>
  <c r="U1096" i="7"/>
  <c r="Q1096" i="7"/>
  <c r="O1096" i="7" s="1"/>
  <c r="Z1095" i="7"/>
  <c r="Y1095" i="7"/>
  <c r="X1095" i="7"/>
  <c r="W1095" i="7"/>
  <c r="V1095" i="7"/>
  <c r="U1095" i="7"/>
  <c r="Q1095" i="7"/>
  <c r="O1095" i="7" s="1"/>
  <c r="Z1094" i="7"/>
  <c r="Y1094" i="7"/>
  <c r="X1094" i="7"/>
  <c r="W1094" i="7"/>
  <c r="V1094" i="7"/>
  <c r="U1094" i="7"/>
  <c r="Q1094" i="7"/>
  <c r="O1094" i="7" s="1"/>
  <c r="Z1093" i="7"/>
  <c r="Y1093" i="7"/>
  <c r="X1093" i="7"/>
  <c r="W1093" i="7"/>
  <c r="V1093" i="7"/>
  <c r="U1093" i="7"/>
  <c r="Q1093" i="7"/>
  <c r="O1093" i="7" s="1"/>
  <c r="Z1092" i="7"/>
  <c r="Y1092" i="7"/>
  <c r="X1092" i="7"/>
  <c r="W1092" i="7"/>
  <c r="V1092" i="7"/>
  <c r="U1092" i="7"/>
  <c r="Q1092" i="7"/>
  <c r="O1092" i="7" s="1"/>
  <c r="Z1091" i="7"/>
  <c r="Y1091" i="7"/>
  <c r="X1091" i="7"/>
  <c r="W1091" i="7"/>
  <c r="V1091" i="7"/>
  <c r="U1091" i="7"/>
  <c r="Q1091" i="7"/>
  <c r="O1091" i="7" s="1"/>
  <c r="Z1090" i="7"/>
  <c r="Y1090" i="7"/>
  <c r="X1090" i="7"/>
  <c r="W1090" i="7"/>
  <c r="V1090" i="7"/>
  <c r="U1090" i="7"/>
  <c r="Q1090" i="7"/>
  <c r="O1090" i="7" s="1"/>
  <c r="Z1089" i="7"/>
  <c r="Y1089" i="7"/>
  <c r="X1089" i="7"/>
  <c r="W1089" i="7"/>
  <c r="V1089" i="7"/>
  <c r="U1089" i="7"/>
  <c r="Q1089" i="7"/>
  <c r="O1089" i="7" s="1"/>
  <c r="Z1088" i="7"/>
  <c r="Y1088" i="7"/>
  <c r="X1088" i="7"/>
  <c r="W1088" i="7"/>
  <c r="V1088" i="7"/>
  <c r="U1088" i="7"/>
  <c r="Q1088" i="7"/>
  <c r="O1088" i="7" s="1"/>
  <c r="Z1087" i="7"/>
  <c r="Y1087" i="7"/>
  <c r="X1087" i="7"/>
  <c r="W1087" i="7"/>
  <c r="V1087" i="7"/>
  <c r="U1087" i="7"/>
  <c r="Q1087" i="7"/>
  <c r="O1087" i="7" s="1"/>
  <c r="Z1086" i="7"/>
  <c r="Y1086" i="7"/>
  <c r="X1086" i="7"/>
  <c r="W1086" i="7"/>
  <c r="V1086" i="7"/>
  <c r="U1086" i="7"/>
  <c r="Q1086" i="7"/>
  <c r="O1086" i="7" s="1"/>
  <c r="Z1085" i="7"/>
  <c r="Y1085" i="7"/>
  <c r="X1085" i="7"/>
  <c r="W1085" i="7"/>
  <c r="V1085" i="7"/>
  <c r="U1085" i="7"/>
  <c r="Q1085" i="7"/>
  <c r="O1085" i="7" s="1"/>
  <c r="Z1084" i="7"/>
  <c r="Y1084" i="7"/>
  <c r="X1084" i="7"/>
  <c r="W1084" i="7"/>
  <c r="V1084" i="7"/>
  <c r="U1084" i="7"/>
  <c r="Q1084" i="7"/>
  <c r="O1084" i="7" s="1"/>
  <c r="Z1083" i="7"/>
  <c r="Y1083" i="7"/>
  <c r="X1083" i="7"/>
  <c r="W1083" i="7"/>
  <c r="V1083" i="7"/>
  <c r="U1083" i="7"/>
  <c r="Q1083" i="7"/>
  <c r="O1083" i="7" s="1"/>
  <c r="Z1082" i="7"/>
  <c r="Y1082" i="7"/>
  <c r="X1082" i="7"/>
  <c r="W1082" i="7"/>
  <c r="V1082" i="7"/>
  <c r="U1082" i="7"/>
  <c r="Q1082" i="7"/>
  <c r="O1082" i="7" s="1"/>
  <c r="Z1081" i="7"/>
  <c r="Y1081" i="7"/>
  <c r="X1081" i="7"/>
  <c r="W1081" i="7"/>
  <c r="V1081" i="7"/>
  <c r="U1081" i="7"/>
  <c r="Q1081" i="7"/>
  <c r="O1081" i="7" s="1"/>
  <c r="Z1080" i="7"/>
  <c r="Y1080" i="7"/>
  <c r="X1080" i="7"/>
  <c r="W1080" i="7"/>
  <c r="V1080" i="7"/>
  <c r="U1080" i="7"/>
  <c r="Q1080" i="7"/>
  <c r="O1080" i="7" s="1"/>
  <c r="Z1079" i="7"/>
  <c r="Y1079" i="7"/>
  <c r="X1079" i="7"/>
  <c r="W1079" i="7"/>
  <c r="V1079" i="7"/>
  <c r="U1079" i="7"/>
  <c r="Q1079" i="7"/>
  <c r="O1079" i="7" s="1"/>
  <c r="Z1078" i="7"/>
  <c r="Y1078" i="7"/>
  <c r="X1078" i="7"/>
  <c r="W1078" i="7"/>
  <c r="V1078" i="7"/>
  <c r="U1078" i="7"/>
  <c r="Q1078" i="7"/>
  <c r="O1078" i="7" s="1"/>
  <c r="Z1077" i="7"/>
  <c r="Y1077" i="7"/>
  <c r="X1077" i="7"/>
  <c r="W1077" i="7"/>
  <c r="V1077" i="7"/>
  <c r="U1077" i="7"/>
  <c r="Q1077" i="7"/>
  <c r="O1077" i="7" s="1"/>
  <c r="Z1076" i="7"/>
  <c r="Y1076" i="7"/>
  <c r="X1076" i="7"/>
  <c r="W1076" i="7"/>
  <c r="V1076" i="7"/>
  <c r="U1076" i="7"/>
  <c r="Q1076" i="7"/>
  <c r="O1076" i="7" s="1"/>
  <c r="Z1075" i="7"/>
  <c r="Y1075" i="7"/>
  <c r="X1075" i="7"/>
  <c r="W1075" i="7"/>
  <c r="V1075" i="7"/>
  <c r="U1075" i="7"/>
  <c r="Q1075" i="7"/>
  <c r="O1075" i="7" s="1"/>
  <c r="Z1074" i="7"/>
  <c r="Y1074" i="7"/>
  <c r="X1074" i="7"/>
  <c r="W1074" i="7"/>
  <c r="V1074" i="7"/>
  <c r="U1074" i="7"/>
  <c r="Q1074" i="7"/>
  <c r="O1074" i="7" s="1"/>
  <c r="Z1073" i="7"/>
  <c r="Y1073" i="7"/>
  <c r="X1073" i="7"/>
  <c r="W1073" i="7"/>
  <c r="V1073" i="7"/>
  <c r="U1073" i="7"/>
  <c r="Q1073" i="7"/>
  <c r="O1073" i="7" s="1"/>
  <c r="Z1072" i="7"/>
  <c r="Y1072" i="7"/>
  <c r="X1072" i="7"/>
  <c r="W1072" i="7"/>
  <c r="V1072" i="7"/>
  <c r="U1072" i="7"/>
  <c r="Q1072" i="7"/>
  <c r="O1072" i="7" s="1"/>
  <c r="Z1071" i="7"/>
  <c r="Y1071" i="7"/>
  <c r="X1071" i="7"/>
  <c r="W1071" i="7"/>
  <c r="V1071" i="7"/>
  <c r="U1071" i="7"/>
  <c r="Q1071" i="7"/>
  <c r="O1071" i="7" s="1"/>
  <c r="Z1070" i="7"/>
  <c r="Y1070" i="7"/>
  <c r="X1070" i="7"/>
  <c r="W1070" i="7"/>
  <c r="V1070" i="7"/>
  <c r="U1070" i="7"/>
  <c r="Q1070" i="7"/>
  <c r="O1070" i="7" s="1"/>
  <c r="Z1069" i="7"/>
  <c r="Y1069" i="7"/>
  <c r="X1069" i="7"/>
  <c r="W1069" i="7"/>
  <c r="V1069" i="7"/>
  <c r="U1069" i="7"/>
  <c r="Q1069" i="7"/>
  <c r="O1069" i="7" s="1"/>
  <c r="Z1068" i="7"/>
  <c r="Y1068" i="7"/>
  <c r="X1068" i="7"/>
  <c r="W1068" i="7"/>
  <c r="V1068" i="7"/>
  <c r="U1068" i="7"/>
  <c r="Q1068" i="7"/>
  <c r="O1068" i="7" s="1"/>
  <c r="Z1067" i="7"/>
  <c r="Y1067" i="7"/>
  <c r="X1067" i="7"/>
  <c r="W1067" i="7"/>
  <c r="V1067" i="7"/>
  <c r="U1067" i="7"/>
  <c r="Q1067" i="7"/>
  <c r="O1067" i="7" s="1"/>
  <c r="Z1066" i="7"/>
  <c r="Y1066" i="7"/>
  <c r="X1066" i="7"/>
  <c r="W1066" i="7"/>
  <c r="V1066" i="7"/>
  <c r="U1066" i="7"/>
  <c r="Q1066" i="7"/>
  <c r="O1066" i="7" s="1"/>
  <c r="Z1065" i="7"/>
  <c r="Y1065" i="7"/>
  <c r="X1065" i="7"/>
  <c r="W1065" i="7"/>
  <c r="V1065" i="7"/>
  <c r="U1065" i="7"/>
  <c r="Q1065" i="7"/>
  <c r="O1065" i="7" s="1"/>
  <c r="Z1064" i="7"/>
  <c r="Y1064" i="7"/>
  <c r="X1064" i="7"/>
  <c r="W1064" i="7"/>
  <c r="V1064" i="7"/>
  <c r="U1064" i="7"/>
  <c r="Q1064" i="7"/>
  <c r="O1064" i="7" s="1"/>
  <c r="Z1063" i="7"/>
  <c r="Y1063" i="7"/>
  <c r="X1063" i="7"/>
  <c r="W1063" i="7"/>
  <c r="V1063" i="7"/>
  <c r="U1063" i="7"/>
  <c r="Q1063" i="7"/>
  <c r="O1063" i="7" s="1"/>
  <c r="Z1062" i="7"/>
  <c r="Y1062" i="7"/>
  <c r="X1062" i="7"/>
  <c r="W1062" i="7"/>
  <c r="V1062" i="7"/>
  <c r="U1062" i="7"/>
  <c r="Q1062" i="7"/>
  <c r="O1062" i="7" s="1"/>
  <c r="Z1061" i="7"/>
  <c r="Y1061" i="7"/>
  <c r="X1061" i="7"/>
  <c r="W1061" i="7"/>
  <c r="V1061" i="7"/>
  <c r="U1061" i="7"/>
  <c r="Q1061" i="7"/>
  <c r="O1061" i="7" s="1"/>
  <c r="Z1060" i="7"/>
  <c r="Y1060" i="7"/>
  <c r="X1060" i="7"/>
  <c r="W1060" i="7"/>
  <c r="V1060" i="7"/>
  <c r="U1060" i="7"/>
  <c r="Q1060" i="7"/>
  <c r="O1060" i="7" s="1"/>
  <c r="Z1059" i="7"/>
  <c r="Y1059" i="7"/>
  <c r="X1059" i="7"/>
  <c r="W1059" i="7"/>
  <c r="V1059" i="7"/>
  <c r="U1059" i="7"/>
  <c r="Q1059" i="7"/>
  <c r="O1059" i="7" s="1"/>
  <c r="Z1058" i="7"/>
  <c r="Y1058" i="7"/>
  <c r="X1058" i="7"/>
  <c r="W1058" i="7"/>
  <c r="V1058" i="7"/>
  <c r="U1058" i="7"/>
  <c r="Q1058" i="7"/>
  <c r="O1058" i="7" s="1"/>
  <c r="Z1057" i="7"/>
  <c r="Y1057" i="7"/>
  <c r="X1057" i="7"/>
  <c r="W1057" i="7"/>
  <c r="V1057" i="7"/>
  <c r="U1057" i="7"/>
  <c r="Q1057" i="7"/>
  <c r="O1057" i="7" s="1"/>
  <c r="Z1056" i="7"/>
  <c r="Y1056" i="7"/>
  <c r="X1056" i="7"/>
  <c r="W1056" i="7"/>
  <c r="V1056" i="7"/>
  <c r="U1056" i="7"/>
  <c r="Q1056" i="7"/>
  <c r="O1056" i="7" s="1"/>
  <c r="Z1055" i="7"/>
  <c r="Y1055" i="7"/>
  <c r="X1055" i="7"/>
  <c r="W1055" i="7"/>
  <c r="V1055" i="7"/>
  <c r="U1055" i="7"/>
  <c r="Q1055" i="7"/>
  <c r="O1055" i="7" s="1"/>
  <c r="Z1054" i="7"/>
  <c r="Y1054" i="7"/>
  <c r="X1054" i="7"/>
  <c r="W1054" i="7"/>
  <c r="V1054" i="7"/>
  <c r="U1054" i="7"/>
  <c r="Q1054" i="7"/>
  <c r="O1054" i="7" s="1"/>
  <c r="Z1053" i="7"/>
  <c r="Y1053" i="7"/>
  <c r="X1053" i="7"/>
  <c r="W1053" i="7"/>
  <c r="V1053" i="7"/>
  <c r="U1053" i="7"/>
  <c r="Q1053" i="7"/>
  <c r="O1053" i="7" s="1"/>
  <c r="Z1052" i="7"/>
  <c r="Y1052" i="7"/>
  <c r="X1052" i="7"/>
  <c r="W1052" i="7"/>
  <c r="V1052" i="7"/>
  <c r="U1052" i="7"/>
  <c r="Q1052" i="7"/>
  <c r="O1052" i="7" s="1"/>
  <c r="Z1051" i="7"/>
  <c r="Y1051" i="7"/>
  <c r="X1051" i="7"/>
  <c r="W1051" i="7"/>
  <c r="V1051" i="7"/>
  <c r="U1051" i="7"/>
  <c r="Q1051" i="7"/>
  <c r="O1051" i="7" s="1"/>
  <c r="Z1050" i="7"/>
  <c r="Y1050" i="7"/>
  <c r="X1050" i="7"/>
  <c r="W1050" i="7"/>
  <c r="V1050" i="7"/>
  <c r="U1050" i="7"/>
  <c r="Q1050" i="7"/>
  <c r="O1050" i="7" s="1"/>
  <c r="Z1049" i="7"/>
  <c r="Y1049" i="7"/>
  <c r="X1049" i="7"/>
  <c r="W1049" i="7"/>
  <c r="V1049" i="7"/>
  <c r="U1049" i="7"/>
  <c r="Q1049" i="7"/>
  <c r="O1049" i="7" s="1"/>
  <c r="Z1048" i="7"/>
  <c r="Y1048" i="7"/>
  <c r="X1048" i="7"/>
  <c r="W1048" i="7"/>
  <c r="V1048" i="7"/>
  <c r="U1048" i="7"/>
  <c r="Q1048" i="7"/>
  <c r="O1048" i="7" s="1"/>
  <c r="Z1047" i="7"/>
  <c r="Y1047" i="7"/>
  <c r="X1047" i="7"/>
  <c r="W1047" i="7"/>
  <c r="V1047" i="7"/>
  <c r="U1047" i="7"/>
  <c r="Q1047" i="7"/>
  <c r="O1047" i="7" s="1"/>
  <c r="Z1046" i="7"/>
  <c r="Y1046" i="7"/>
  <c r="X1046" i="7"/>
  <c r="W1046" i="7"/>
  <c r="V1046" i="7"/>
  <c r="U1046" i="7"/>
  <c r="Q1046" i="7"/>
  <c r="O1046" i="7" s="1"/>
  <c r="Z1045" i="7"/>
  <c r="Y1045" i="7"/>
  <c r="X1045" i="7"/>
  <c r="W1045" i="7"/>
  <c r="V1045" i="7"/>
  <c r="U1045" i="7"/>
  <c r="Q1045" i="7"/>
  <c r="O1045" i="7" s="1"/>
  <c r="Z1044" i="7"/>
  <c r="Y1044" i="7"/>
  <c r="X1044" i="7"/>
  <c r="W1044" i="7"/>
  <c r="V1044" i="7"/>
  <c r="U1044" i="7"/>
  <c r="Q1044" i="7"/>
  <c r="O1044" i="7" s="1"/>
  <c r="Z1043" i="7"/>
  <c r="Y1043" i="7"/>
  <c r="X1043" i="7"/>
  <c r="W1043" i="7"/>
  <c r="V1043" i="7"/>
  <c r="U1043" i="7"/>
  <c r="Q1043" i="7"/>
  <c r="O1043" i="7" s="1"/>
  <c r="Z1042" i="7"/>
  <c r="Y1042" i="7"/>
  <c r="X1042" i="7"/>
  <c r="W1042" i="7"/>
  <c r="V1042" i="7"/>
  <c r="U1042" i="7"/>
  <c r="Q1042" i="7"/>
  <c r="O1042" i="7" s="1"/>
  <c r="Z1041" i="7"/>
  <c r="Y1041" i="7"/>
  <c r="X1041" i="7"/>
  <c r="W1041" i="7"/>
  <c r="V1041" i="7"/>
  <c r="U1041" i="7"/>
  <c r="Q1041" i="7"/>
  <c r="O1041" i="7" s="1"/>
  <c r="Z1040" i="7"/>
  <c r="Y1040" i="7"/>
  <c r="X1040" i="7"/>
  <c r="W1040" i="7"/>
  <c r="V1040" i="7"/>
  <c r="U1040" i="7"/>
  <c r="Q1040" i="7"/>
  <c r="O1040" i="7" s="1"/>
  <c r="Z1039" i="7"/>
  <c r="Y1039" i="7"/>
  <c r="X1039" i="7"/>
  <c r="W1039" i="7"/>
  <c r="V1039" i="7"/>
  <c r="U1039" i="7"/>
  <c r="Q1039" i="7"/>
  <c r="O1039" i="7" s="1"/>
  <c r="Z1038" i="7"/>
  <c r="Y1038" i="7"/>
  <c r="X1038" i="7"/>
  <c r="W1038" i="7"/>
  <c r="V1038" i="7"/>
  <c r="U1038" i="7"/>
  <c r="Q1038" i="7"/>
  <c r="O1038" i="7" s="1"/>
  <c r="Z1037" i="7"/>
  <c r="Y1037" i="7"/>
  <c r="X1037" i="7"/>
  <c r="W1037" i="7"/>
  <c r="V1037" i="7"/>
  <c r="U1037" i="7"/>
  <c r="Q1037" i="7"/>
  <c r="O1037" i="7" s="1"/>
  <c r="Z1036" i="7"/>
  <c r="Y1036" i="7"/>
  <c r="X1036" i="7"/>
  <c r="W1036" i="7"/>
  <c r="V1036" i="7"/>
  <c r="U1036" i="7"/>
  <c r="Q1036" i="7"/>
  <c r="O1036" i="7" s="1"/>
  <c r="Z1035" i="7"/>
  <c r="Y1035" i="7"/>
  <c r="X1035" i="7"/>
  <c r="W1035" i="7"/>
  <c r="V1035" i="7"/>
  <c r="U1035" i="7"/>
  <c r="Q1035" i="7"/>
  <c r="O1035" i="7" s="1"/>
  <c r="Z1034" i="7"/>
  <c r="Y1034" i="7"/>
  <c r="X1034" i="7"/>
  <c r="W1034" i="7"/>
  <c r="V1034" i="7"/>
  <c r="U1034" i="7"/>
  <c r="Q1034" i="7"/>
  <c r="O1034" i="7" s="1"/>
  <c r="Z1033" i="7"/>
  <c r="Y1033" i="7"/>
  <c r="X1033" i="7"/>
  <c r="W1033" i="7"/>
  <c r="V1033" i="7"/>
  <c r="U1033" i="7"/>
  <c r="Q1033" i="7"/>
  <c r="O1033" i="7" s="1"/>
  <c r="Z1032" i="7"/>
  <c r="Y1032" i="7"/>
  <c r="X1032" i="7"/>
  <c r="W1032" i="7"/>
  <c r="V1032" i="7"/>
  <c r="U1032" i="7"/>
  <c r="Q1032" i="7"/>
  <c r="O1032" i="7" s="1"/>
  <c r="Z1031" i="7"/>
  <c r="Y1031" i="7"/>
  <c r="X1031" i="7"/>
  <c r="W1031" i="7"/>
  <c r="V1031" i="7"/>
  <c r="U1031" i="7"/>
  <c r="Q1031" i="7"/>
  <c r="O1031" i="7" s="1"/>
  <c r="Z1030" i="7"/>
  <c r="Y1030" i="7"/>
  <c r="X1030" i="7"/>
  <c r="W1030" i="7"/>
  <c r="V1030" i="7"/>
  <c r="U1030" i="7"/>
  <c r="Q1030" i="7"/>
  <c r="O1030" i="7" s="1"/>
  <c r="Z1029" i="7"/>
  <c r="Y1029" i="7"/>
  <c r="X1029" i="7"/>
  <c r="W1029" i="7"/>
  <c r="V1029" i="7"/>
  <c r="U1029" i="7"/>
  <c r="Q1029" i="7"/>
  <c r="O1029" i="7" s="1"/>
  <c r="Z1028" i="7"/>
  <c r="Y1028" i="7"/>
  <c r="X1028" i="7"/>
  <c r="W1028" i="7"/>
  <c r="V1028" i="7"/>
  <c r="U1028" i="7"/>
  <c r="Q1028" i="7"/>
  <c r="O1028" i="7" s="1"/>
  <c r="Z1027" i="7"/>
  <c r="Y1027" i="7"/>
  <c r="X1027" i="7"/>
  <c r="W1027" i="7"/>
  <c r="V1027" i="7"/>
  <c r="U1027" i="7"/>
  <c r="Q1027" i="7"/>
  <c r="O1027" i="7" s="1"/>
  <c r="Z1026" i="7"/>
  <c r="Y1026" i="7"/>
  <c r="X1026" i="7"/>
  <c r="W1026" i="7"/>
  <c r="V1026" i="7"/>
  <c r="U1026" i="7"/>
  <c r="Q1026" i="7"/>
  <c r="O1026" i="7" s="1"/>
  <c r="Z1025" i="7"/>
  <c r="Y1025" i="7"/>
  <c r="X1025" i="7"/>
  <c r="W1025" i="7"/>
  <c r="V1025" i="7"/>
  <c r="U1025" i="7"/>
  <c r="Q1025" i="7"/>
  <c r="O1025" i="7" s="1"/>
  <c r="Z1024" i="7"/>
  <c r="Y1024" i="7"/>
  <c r="X1024" i="7"/>
  <c r="W1024" i="7"/>
  <c r="V1024" i="7"/>
  <c r="U1024" i="7"/>
  <c r="Q1024" i="7"/>
  <c r="O1024" i="7" s="1"/>
  <c r="Z1023" i="7"/>
  <c r="Y1023" i="7"/>
  <c r="X1023" i="7"/>
  <c r="W1023" i="7"/>
  <c r="V1023" i="7"/>
  <c r="U1023" i="7"/>
  <c r="Q1023" i="7"/>
  <c r="O1023" i="7" s="1"/>
  <c r="Z1022" i="7"/>
  <c r="Y1022" i="7"/>
  <c r="X1022" i="7"/>
  <c r="W1022" i="7"/>
  <c r="V1022" i="7"/>
  <c r="U1022" i="7"/>
  <c r="Q1022" i="7"/>
  <c r="O1022" i="7" s="1"/>
  <c r="Z1021" i="7"/>
  <c r="Y1021" i="7"/>
  <c r="X1021" i="7"/>
  <c r="W1021" i="7"/>
  <c r="V1021" i="7"/>
  <c r="U1021" i="7"/>
  <c r="Q1021" i="7"/>
  <c r="O1021" i="7" s="1"/>
  <c r="Z1020" i="7"/>
  <c r="Y1020" i="7"/>
  <c r="X1020" i="7"/>
  <c r="W1020" i="7"/>
  <c r="V1020" i="7"/>
  <c r="U1020" i="7"/>
  <c r="Q1020" i="7"/>
  <c r="O1020" i="7" s="1"/>
  <c r="Z1019" i="7"/>
  <c r="Y1019" i="7"/>
  <c r="X1019" i="7"/>
  <c r="W1019" i="7"/>
  <c r="V1019" i="7"/>
  <c r="U1019" i="7"/>
  <c r="Q1019" i="7"/>
  <c r="O1019" i="7" s="1"/>
  <c r="Z1018" i="7"/>
  <c r="Y1018" i="7"/>
  <c r="X1018" i="7"/>
  <c r="W1018" i="7"/>
  <c r="V1018" i="7"/>
  <c r="U1018" i="7"/>
  <c r="Q1018" i="7"/>
  <c r="O1018" i="7" s="1"/>
  <c r="Z1017" i="7"/>
  <c r="Y1017" i="7"/>
  <c r="X1017" i="7"/>
  <c r="W1017" i="7"/>
  <c r="V1017" i="7"/>
  <c r="U1017" i="7"/>
  <c r="Q1017" i="7"/>
  <c r="O1017" i="7" s="1"/>
  <c r="Z1016" i="7"/>
  <c r="Y1016" i="7"/>
  <c r="X1016" i="7"/>
  <c r="W1016" i="7"/>
  <c r="V1016" i="7"/>
  <c r="U1016" i="7"/>
  <c r="Q1016" i="7"/>
  <c r="O1016" i="7" s="1"/>
  <c r="Z1015" i="7"/>
  <c r="Y1015" i="7"/>
  <c r="X1015" i="7"/>
  <c r="W1015" i="7"/>
  <c r="V1015" i="7"/>
  <c r="U1015" i="7"/>
  <c r="Q1015" i="7"/>
  <c r="O1015" i="7" s="1"/>
  <c r="Z1014" i="7"/>
  <c r="Y1014" i="7"/>
  <c r="X1014" i="7"/>
  <c r="W1014" i="7"/>
  <c r="V1014" i="7"/>
  <c r="U1014" i="7"/>
  <c r="Q1014" i="7"/>
  <c r="O1014" i="7" s="1"/>
  <c r="Z1013" i="7"/>
  <c r="Y1013" i="7"/>
  <c r="X1013" i="7"/>
  <c r="W1013" i="7"/>
  <c r="V1013" i="7"/>
  <c r="U1013" i="7"/>
  <c r="Q1013" i="7"/>
  <c r="O1013" i="7" s="1"/>
  <c r="Z1012" i="7"/>
  <c r="Y1012" i="7"/>
  <c r="X1012" i="7"/>
  <c r="W1012" i="7"/>
  <c r="V1012" i="7"/>
  <c r="U1012" i="7"/>
  <c r="Q1012" i="7"/>
  <c r="O1012" i="7" s="1"/>
  <c r="Z1011" i="7"/>
  <c r="Y1011" i="7"/>
  <c r="X1011" i="7"/>
  <c r="W1011" i="7"/>
  <c r="V1011" i="7"/>
  <c r="U1011" i="7"/>
  <c r="Q1011" i="7"/>
  <c r="O1011" i="7" s="1"/>
  <c r="Z1010" i="7"/>
  <c r="Y1010" i="7"/>
  <c r="X1010" i="7"/>
  <c r="W1010" i="7"/>
  <c r="V1010" i="7"/>
  <c r="U1010" i="7"/>
  <c r="Q1010" i="7"/>
  <c r="O1010" i="7" s="1"/>
  <c r="Z1009" i="7"/>
  <c r="Y1009" i="7"/>
  <c r="X1009" i="7"/>
  <c r="W1009" i="7"/>
  <c r="V1009" i="7"/>
  <c r="U1009" i="7"/>
  <c r="Q1009" i="7"/>
  <c r="O1009" i="7" s="1"/>
  <c r="Z1008" i="7"/>
  <c r="Y1008" i="7"/>
  <c r="X1008" i="7"/>
  <c r="W1008" i="7"/>
  <c r="V1008" i="7"/>
  <c r="U1008" i="7"/>
  <c r="Q1008" i="7"/>
  <c r="O1008" i="7" s="1"/>
  <c r="Z1007" i="7"/>
  <c r="Y1007" i="7"/>
  <c r="X1007" i="7"/>
  <c r="W1007" i="7"/>
  <c r="V1007" i="7"/>
  <c r="U1007" i="7"/>
  <c r="Q1007" i="7"/>
  <c r="O1007" i="7" s="1"/>
  <c r="Z1006" i="7"/>
  <c r="Y1006" i="7"/>
  <c r="X1006" i="7"/>
  <c r="W1006" i="7"/>
  <c r="V1006" i="7"/>
  <c r="U1006" i="7"/>
  <c r="Q1006" i="7"/>
  <c r="O1006" i="7" s="1"/>
  <c r="Z1005" i="7"/>
  <c r="Y1005" i="7"/>
  <c r="X1005" i="7"/>
  <c r="W1005" i="7"/>
  <c r="V1005" i="7"/>
  <c r="U1005" i="7"/>
  <c r="Q1005" i="7"/>
  <c r="O1005" i="7" s="1"/>
  <c r="Z1004" i="7"/>
  <c r="Y1004" i="7"/>
  <c r="X1004" i="7"/>
  <c r="W1004" i="7"/>
  <c r="V1004" i="7"/>
  <c r="U1004" i="7"/>
  <c r="Q1004" i="7"/>
  <c r="O1004" i="7" s="1"/>
  <c r="Z1003" i="7"/>
  <c r="Y1003" i="7"/>
  <c r="X1003" i="7"/>
  <c r="W1003" i="7"/>
  <c r="V1003" i="7"/>
  <c r="U1003" i="7"/>
  <c r="Q1003" i="7"/>
  <c r="O1003" i="7" s="1"/>
  <c r="Z1002" i="7"/>
  <c r="Y1002" i="7"/>
  <c r="X1002" i="7"/>
  <c r="W1002" i="7"/>
  <c r="V1002" i="7"/>
  <c r="U1002" i="7"/>
  <c r="Q1002" i="7"/>
  <c r="O1002" i="7" s="1"/>
  <c r="Z1001" i="7"/>
  <c r="Y1001" i="7"/>
  <c r="X1001" i="7"/>
  <c r="W1001" i="7"/>
  <c r="V1001" i="7"/>
  <c r="U1001" i="7"/>
  <c r="Q1001" i="7"/>
  <c r="O1001" i="7" s="1"/>
  <c r="Z1000" i="7"/>
  <c r="Y1000" i="7"/>
  <c r="X1000" i="7"/>
  <c r="W1000" i="7"/>
  <c r="V1000" i="7"/>
  <c r="U1000" i="7"/>
  <c r="Q1000" i="7"/>
  <c r="O1000" i="7" s="1"/>
  <c r="Z999" i="7"/>
  <c r="Y999" i="7"/>
  <c r="X999" i="7"/>
  <c r="W999" i="7"/>
  <c r="V999" i="7"/>
  <c r="U999" i="7"/>
  <c r="Q999" i="7"/>
  <c r="O999" i="7" s="1"/>
  <c r="Z998" i="7"/>
  <c r="Y998" i="7"/>
  <c r="X998" i="7"/>
  <c r="W998" i="7"/>
  <c r="V998" i="7"/>
  <c r="U998" i="7"/>
  <c r="Q998" i="7"/>
  <c r="O998" i="7" s="1"/>
  <c r="Z997" i="7"/>
  <c r="Y997" i="7"/>
  <c r="X997" i="7"/>
  <c r="W997" i="7"/>
  <c r="V997" i="7"/>
  <c r="U997" i="7"/>
  <c r="Q997" i="7"/>
  <c r="O997" i="7" s="1"/>
  <c r="Z996" i="7"/>
  <c r="Y996" i="7"/>
  <c r="X996" i="7"/>
  <c r="W996" i="7"/>
  <c r="V996" i="7"/>
  <c r="U996" i="7"/>
  <c r="Q996" i="7"/>
  <c r="O996" i="7" s="1"/>
  <c r="Z995" i="7"/>
  <c r="Y995" i="7"/>
  <c r="X995" i="7"/>
  <c r="W995" i="7"/>
  <c r="V995" i="7"/>
  <c r="U995" i="7"/>
  <c r="Q995" i="7"/>
  <c r="O995" i="7" s="1"/>
  <c r="Z994" i="7"/>
  <c r="Y994" i="7"/>
  <c r="X994" i="7"/>
  <c r="W994" i="7"/>
  <c r="V994" i="7"/>
  <c r="U994" i="7"/>
  <c r="Q994" i="7"/>
  <c r="O994" i="7" s="1"/>
  <c r="Z993" i="7"/>
  <c r="Y993" i="7"/>
  <c r="X993" i="7"/>
  <c r="W993" i="7"/>
  <c r="V993" i="7"/>
  <c r="U993" i="7"/>
  <c r="Q993" i="7"/>
  <c r="O993" i="7" s="1"/>
  <c r="Z992" i="7"/>
  <c r="Y992" i="7"/>
  <c r="X992" i="7"/>
  <c r="W992" i="7"/>
  <c r="V992" i="7"/>
  <c r="U992" i="7"/>
  <c r="Q992" i="7"/>
  <c r="O992" i="7" s="1"/>
  <c r="Z991" i="7"/>
  <c r="Y991" i="7"/>
  <c r="X991" i="7"/>
  <c r="W991" i="7"/>
  <c r="V991" i="7"/>
  <c r="U991" i="7"/>
  <c r="Q991" i="7"/>
  <c r="O991" i="7" s="1"/>
  <c r="Z990" i="7"/>
  <c r="Y990" i="7"/>
  <c r="X990" i="7"/>
  <c r="W990" i="7"/>
  <c r="V990" i="7"/>
  <c r="U990" i="7"/>
  <c r="Q990" i="7"/>
  <c r="O990" i="7" s="1"/>
  <c r="Z989" i="7"/>
  <c r="Y989" i="7"/>
  <c r="X989" i="7"/>
  <c r="W989" i="7"/>
  <c r="V989" i="7"/>
  <c r="U989" i="7"/>
  <c r="Q989" i="7"/>
  <c r="O989" i="7" s="1"/>
  <c r="Z988" i="7"/>
  <c r="Y988" i="7"/>
  <c r="X988" i="7"/>
  <c r="W988" i="7"/>
  <c r="V988" i="7"/>
  <c r="U988" i="7"/>
  <c r="Q988" i="7"/>
  <c r="O988" i="7" s="1"/>
  <c r="Z987" i="7"/>
  <c r="Y987" i="7"/>
  <c r="X987" i="7"/>
  <c r="W987" i="7"/>
  <c r="V987" i="7"/>
  <c r="U987" i="7"/>
  <c r="Q987" i="7"/>
  <c r="O987" i="7" s="1"/>
  <c r="Z986" i="7"/>
  <c r="Y986" i="7"/>
  <c r="X986" i="7"/>
  <c r="W986" i="7"/>
  <c r="V986" i="7"/>
  <c r="U986" i="7"/>
  <c r="Q986" i="7"/>
  <c r="O986" i="7" s="1"/>
  <c r="Z985" i="7"/>
  <c r="Y985" i="7"/>
  <c r="X985" i="7"/>
  <c r="W985" i="7"/>
  <c r="V985" i="7"/>
  <c r="U985" i="7"/>
  <c r="Q985" i="7"/>
  <c r="O985" i="7" s="1"/>
  <c r="Z984" i="7"/>
  <c r="Y984" i="7"/>
  <c r="X984" i="7"/>
  <c r="W984" i="7"/>
  <c r="V984" i="7"/>
  <c r="U984" i="7"/>
  <c r="Q984" i="7"/>
  <c r="O984" i="7" s="1"/>
  <c r="Z983" i="7"/>
  <c r="Y983" i="7"/>
  <c r="X983" i="7"/>
  <c r="W983" i="7"/>
  <c r="V983" i="7"/>
  <c r="U983" i="7"/>
  <c r="Q983" i="7"/>
  <c r="O983" i="7" s="1"/>
  <c r="Z982" i="7"/>
  <c r="Y982" i="7"/>
  <c r="X982" i="7"/>
  <c r="W982" i="7"/>
  <c r="V982" i="7"/>
  <c r="U982" i="7"/>
  <c r="Q982" i="7"/>
  <c r="O982" i="7" s="1"/>
  <c r="Z981" i="7"/>
  <c r="Y981" i="7"/>
  <c r="X981" i="7"/>
  <c r="W981" i="7"/>
  <c r="V981" i="7"/>
  <c r="U981" i="7"/>
  <c r="Q981" i="7"/>
  <c r="O981" i="7" s="1"/>
  <c r="Z980" i="7"/>
  <c r="Y980" i="7"/>
  <c r="X980" i="7"/>
  <c r="W980" i="7"/>
  <c r="V980" i="7"/>
  <c r="U980" i="7"/>
  <c r="Q980" i="7"/>
  <c r="O980" i="7" s="1"/>
  <c r="Z979" i="7"/>
  <c r="Y979" i="7"/>
  <c r="X979" i="7"/>
  <c r="W979" i="7"/>
  <c r="V979" i="7"/>
  <c r="U979" i="7"/>
  <c r="Q979" i="7"/>
  <c r="O979" i="7" s="1"/>
  <c r="Z978" i="7"/>
  <c r="Y978" i="7"/>
  <c r="X978" i="7"/>
  <c r="W978" i="7"/>
  <c r="V978" i="7"/>
  <c r="U978" i="7"/>
  <c r="Q978" i="7"/>
  <c r="O978" i="7" s="1"/>
  <c r="Z977" i="7"/>
  <c r="Y977" i="7"/>
  <c r="X977" i="7"/>
  <c r="W977" i="7"/>
  <c r="V977" i="7"/>
  <c r="U977" i="7"/>
  <c r="Q977" i="7"/>
  <c r="O977" i="7" s="1"/>
  <c r="Z976" i="7"/>
  <c r="Y976" i="7"/>
  <c r="X976" i="7"/>
  <c r="W976" i="7"/>
  <c r="V976" i="7"/>
  <c r="U976" i="7"/>
  <c r="Q976" i="7"/>
  <c r="O976" i="7" s="1"/>
  <c r="Z975" i="7"/>
  <c r="Y975" i="7"/>
  <c r="X975" i="7"/>
  <c r="W975" i="7"/>
  <c r="V975" i="7"/>
  <c r="U975" i="7"/>
  <c r="Q975" i="7"/>
  <c r="O975" i="7" s="1"/>
  <c r="Z974" i="7"/>
  <c r="Y974" i="7"/>
  <c r="X974" i="7"/>
  <c r="W974" i="7"/>
  <c r="V974" i="7"/>
  <c r="U974" i="7"/>
  <c r="Q974" i="7"/>
  <c r="O974" i="7" s="1"/>
  <c r="Z973" i="7"/>
  <c r="Y973" i="7"/>
  <c r="X973" i="7"/>
  <c r="W973" i="7"/>
  <c r="V973" i="7"/>
  <c r="U973" i="7"/>
  <c r="Q973" i="7"/>
  <c r="O973" i="7" s="1"/>
  <c r="Z972" i="7"/>
  <c r="Y972" i="7"/>
  <c r="X972" i="7"/>
  <c r="W972" i="7"/>
  <c r="V972" i="7"/>
  <c r="U972" i="7"/>
  <c r="Q972" i="7"/>
  <c r="O972" i="7" s="1"/>
  <c r="Z971" i="7"/>
  <c r="Y971" i="7"/>
  <c r="X971" i="7"/>
  <c r="W971" i="7"/>
  <c r="V971" i="7"/>
  <c r="U971" i="7"/>
  <c r="Q971" i="7"/>
  <c r="O971" i="7" s="1"/>
  <c r="Z970" i="7"/>
  <c r="Y970" i="7"/>
  <c r="X970" i="7"/>
  <c r="W970" i="7"/>
  <c r="V970" i="7"/>
  <c r="U970" i="7"/>
  <c r="Q970" i="7"/>
  <c r="O970" i="7" s="1"/>
  <c r="Z969" i="7"/>
  <c r="Y969" i="7"/>
  <c r="X969" i="7"/>
  <c r="W969" i="7"/>
  <c r="V969" i="7"/>
  <c r="U969" i="7"/>
  <c r="Q969" i="7"/>
  <c r="O969" i="7" s="1"/>
  <c r="Z968" i="7"/>
  <c r="Y968" i="7"/>
  <c r="X968" i="7"/>
  <c r="W968" i="7"/>
  <c r="V968" i="7"/>
  <c r="U968" i="7"/>
  <c r="Q968" i="7"/>
  <c r="O968" i="7" s="1"/>
  <c r="Z967" i="7"/>
  <c r="Y967" i="7"/>
  <c r="X967" i="7"/>
  <c r="W967" i="7"/>
  <c r="V967" i="7"/>
  <c r="U967" i="7"/>
  <c r="Q967" i="7"/>
  <c r="O967" i="7" s="1"/>
  <c r="Z966" i="7"/>
  <c r="Y966" i="7"/>
  <c r="X966" i="7"/>
  <c r="W966" i="7"/>
  <c r="V966" i="7"/>
  <c r="U966" i="7"/>
  <c r="Q966" i="7"/>
  <c r="O966" i="7" s="1"/>
  <c r="Z965" i="7"/>
  <c r="Y965" i="7"/>
  <c r="X965" i="7"/>
  <c r="W965" i="7"/>
  <c r="V965" i="7"/>
  <c r="U965" i="7"/>
  <c r="Q965" i="7"/>
  <c r="O965" i="7" s="1"/>
  <c r="Z964" i="7"/>
  <c r="Y964" i="7"/>
  <c r="X964" i="7"/>
  <c r="W964" i="7"/>
  <c r="V964" i="7"/>
  <c r="U964" i="7"/>
  <c r="Q964" i="7"/>
  <c r="O964" i="7" s="1"/>
  <c r="Z963" i="7"/>
  <c r="Y963" i="7"/>
  <c r="X963" i="7"/>
  <c r="W963" i="7"/>
  <c r="V963" i="7"/>
  <c r="U963" i="7"/>
  <c r="Q963" i="7"/>
  <c r="O963" i="7" s="1"/>
  <c r="Z962" i="7"/>
  <c r="Y962" i="7"/>
  <c r="X962" i="7"/>
  <c r="W962" i="7"/>
  <c r="V962" i="7"/>
  <c r="U962" i="7"/>
  <c r="Q962" i="7"/>
  <c r="O962" i="7" s="1"/>
  <c r="Z961" i="7"/>
  <c r="Y961" i="7"/>
  <c r="X961" i="7"/>
  <c r="W961" i="7"/>
  <c r="V961" i="7"/>
  <c r="U961" i="7"/>
  <c r="Q961" i="7"/>
  <c r="O961" i="7" s="1"/>
  <c r="Z960" i="7"/>
  <c r="Y960" i="7"/>
  <c r="X960" i="7"/>
  <c r="W960" i="7"/>
  <c r="V960" i="7"/>
  <c r="U960" i="7"/>
  <c r="Q960" i="7"/>
  <c r="O960" i="7" s="1"/>
  <c r="Z959" i="7"/>
  <c r="Y959" i="7"/>
  <c r="X959" i="7"/>
  <c r="W959" i="7"/>
  <c r="V959" i="7"/>
  <c r="U959" i="7"/>
  <c r="Q959" i="7"/>
  <c r="O959" i="7" s="1"/>
  <c r="Z958" i="7"/>
  <c r="Y958" i="7"/>
  <c r="X958" i="7"/>
  <c r="W958" i="7"/>
  <c r="V958" i="7"/>
  <c r="U958" i="7"/>
  <c r="Q958" i="7"/>
  <c r="O958" i="7" s="1"/>
  <c r="Z957" i="7"/>
  <c r="Y957" i="7"/>
  <c r="X957" i="7"/>
  <c r="W957" i="7"/>
  <c r="V957" i="7"/>
  <c r="U957" i="7"/>
  <c r="Q957" i="7"/>
  <c r="O957" i="7" s="1"/>
  <c r="Z956" i="7"/>
  <c r="Y956" i="7"/>
  <c r="X956" i="7"/>
  <c r="W956" i="7"/>
  <c r="V956" i="7"/>
  <c r="U956" i="7"/>
  <c r="Q956" i="7"/>
  <c r="O956" i="7" s="1"/>
  <c r="Z955" i="7"/>
  <c r="Y955" i="7"/>
  <c r="X955" i="7"/>
  <c r="W955" i="7"/>
  <c r="V955" i="7"/>
  <c r="U955" i="7"/>
  <c r="Q955" i="7"/>
  <c r="O955" i="7" s="1"/>
  <c r="Z954" i="7"/>
  <c r="Y954" i="7"/>
  <c r="X954" i="7"/>
  <c r="W954" i="7"/>
  <c r="V954" i="7"/>
  <c r="U954" i="7"/>
  <c r="Q954" i="7"/>
  <c r="O954" i="7" s="1"/>
  <c r="Z953" i="7"/>
  <c r="Y953" i="7"/>
  <c r="X953" i="7"/>
  <c r="W953" i="7"/>
  <c r="V953" i="7"/>
  <c r="U953" i="7"/>
  <c r="Q953" i="7"/>
  <c r="O953" i="7" s="1"/>
  <c r="Z952" i="7"/>
  <c r="Y952" i="7"/>
  <c r="X952" i="7"/>
  <c r="W952" i="7"/>
  <c r="V952" i="7"/>
  <c r="U952" i="7"/>
  <c r="Q952" i="7"/>
  <c r="O952" i="7" s="1"/>
  <c r="Z951" i="7"/>
  <c r="Y951" i="7"/>
  <c r="X951" i="7"/>
  <c r="W951" i="7"/>
  <c r="V951" i="7"/>
  <c r="U951" i="7"/>
  <c r="Q951" i="7"/>
  <c r="O951" i="7" s="1"/>
  <c r="Z950" i="7"/>
  <c r="Y950" i="7"/>
  <c r="X950" i="7"/>
  <c r="W950" i="7"/>
  <c r="V950" i="7"/>
  <c r="U950" i="7"/>
  <c r="Q950" i="7"/>
  <c r="O950" i="7" s="1"/>
  <c r="Z949" i="7"/>
  <c r="Y949" i="7"/>
  <c r="X949" i="7"/>
  <c r="W949" i="7"/>
  <c r="V949" i="7"/>
  <c r="U949" i="7"/>
  <c r="Q949" i="7"/>
  <c r="O949" i="7" s="1"/>
  <c r="Z948" i="7"/>
  <c r="Y948" i="7"/>
  <c r="X948" i="7"/>
  <c r="W948" i="7"/>
  <c r="V948" i="7"/>
  <c r="U948" i="7"/>
  <c r="Q948" i="7"/>
  <c r="O948" i="7" s="1"/>
  <c r="Z947" i="7"/>
  <c r="Y947" i="7"/>
  <c r="X947" i="7"/>
  <c r="W947" i="7"/>
  <c r="V947" i="7"/>
  <c r="U947" i="7"/>
  <c r="Q947" i="7"/>
  <c r="O947" i="7" s="1"/>
  <c r="Z946" i="7"/>
  <c r="Y946" i="7"/>
  <c r="X946" i="7"/>
  <c r="W946" i="7"/>
  <c r="V946" i="7"/>
  <c r="U946" i="7"/>
  <c r="Q946" i="7"/>
  <c r="O946" i="7" s="1"/>
  <c r="Z945" i="7"/>
  <c r="Y945" i="7"/>
  <c r="X945" i="7"/>
  <c r="W945" i="7"/>
  <c r="V945" i="7"/>
  <c r="U945" i="7"/>
  <c r="Q945" i="7"/>
  <c r="O945" i="7" s="1"/>
  <c r="Z944" i="7"/>
  <c r="Y944" i="7"/>
  <c r="X944" i="7"/>
  <c r="W944" i="7"/>
  <c r="V944" i="7"/>
  <c r="U944" i="7"/>
  <c r="Q944" i="7"/>
  <c r="O944" i="7" s="1"/>
  <c r="Z943" i="7"/>
  <c r="Y943" i="7"/>
  <c r="X943" i="7"/>
  <c r="W943" i="7"/>
  <c r="V943" i="7"/>
  <c r="U943" i="7"/>
  <c r="Q943" i="7"/>
  <c r="O943" i="7" s="1"/>
  <c r="Z942" i="7"/>
  <c r="Y942" i="7"/>
  <c r="X942" i="7"/>
  <c r="W942" i="7"/>
  <c r="V942" i="7"/>
  <c r="U942" i="7"/>
  <c r="Q942" i="7"/>
  <c r="O942" i="7" s="1"/>
  <c r="Z941" i="7"/>
  <c r="Y941" i="7"/>
  <c r="X941" i="7"/>
  <c r="W941" i="7"/>
  <c r="V941" i="7"/>
  <c r="U941" i="7"/>
  <c r="Q941" i="7"/>
  <c r="O941" i="7" s="1"/>
  <c r="Z940" i="7"/>
  <c r="Y940" i="7"/>
  <c r="X940" i="7"/>
  <c r="W940" i="7"/>
  <c r="V940" i="7"/>
  <c r="U940" i="7"/>
  <c r="Q940" i="7"/>
  <c r="O940" i="7" s="1"/>
  <c r="Z939" i="7"/>
  <c r="Y939" i="7"/>
  <c r="X939" i="7"/>
  <c r="W939" i="7"/>
  <c r="V939" i="7"/>
  <c r="U939" i="7"/>
  <c r="Q939" i="7"/>
  <c r="O939" i="7" s="1"/>
  <c r="Z938" i="7"/>
  <c r="Y938" i="7"/>
  <c r="X938" i="7"/>
  <c r="W938" i="7"/>
  <c r="V938" i="7"/>
  <c r="U938" i="7"/>
  <c r="Q938" i="7"/>
  <c r="O938" i="7" s="1"/>
  <c r="Z937" i="7"/>
  <c r="Y937" i="7"/>
  <c r="X937" i="7"/>
  <c r="W937" i="7"/>
  <c r="V937" i="7"/>
  <c r="U937" i="7"/>
  <c r="Q937" i="7"/>
  <c r="O937" i="7" s="1"/>
  <c r="Z936" i="7"/>
  <c r="Y936" i="7"/>
  <c r="X936" i="7"/>
  <c r="W936" i="7"/>
  <c r="V936" i="7"/>
  <c r="U936" i="7"/>
  <c r="Q936" i="7"/>
  <c r="O936" i="7" s="1"/>
  <c r="Z935" i="7"/>
  <c r="Y935" i="7"/>
  <c r="X935" i="7"/>
  <c r="W935" i="7"/>
  <c r="V935" i="7"/>
  <c r="U935" i="7"/>
  <c r="Q935" i="7"/>
  <c r="O935" i="7" s="1"/>
  <c r="Z934" i="7"/>
  <c r="Y934" i="7"/>
  <c r="X934" i="7"/>
  <c r="W934" i="7"/>
  <c r="V934" i="7"/>
  <c r="U934" i="7"/>
  <c r="Q934" i="7"/>
  <c r="O934" i="7" s="1"/>
  <c r="Z933" i="7"/>
  <c r="Y933" i="7"/>
  <c r="X933" i="7"/>
  <c r="W933" i="7"/>
  <c r="V933" i="7"/>
  <c r="U933" i="7"/>
  <c r="Q933" i="7"/>
  <c r="O933" i="7" s="1"/>
  <c r="Z932" i="7"/>
  <c r="Y932" i="7"/>
  <c r="X932" i="7"/>
  <c r="W932" i="7"/>
  <c r="V932" i="7"/>
  <c r="U932" i="7"/>
  <c r="Q932" i="7"/>
  <c r="O932" i="7" s="1"/>
  <c r="Z931" i="7"/>
  <c r="Y931" i="7"/>
  <c r="X931" i="7"/>
  <c r="W931" i="7"/>
  <c r="V931" i="7"/>
  <c r="U931" i="7"/>
  <c r="Q931" i="7"/>
  <c r="O931" i="7" s="1"/>
  <c r="Z930" i="7"/>
  <c r="Y930" i="7"/>
  <c r="X930" i="7"/>
  <c r="W930" i="7"/>
  <c r="V930" i="7"/>
  <c r="U930" i="7"/>
  <c r="Q930" i="7"/>
  <c r="O930" i="7" s="1"/>
  <c r="Z929" i="7"/>
  <c r="Y929" i="7"/>
  <c r="X929" i="7"/>
  <c r="W929" i="7"/>
  <c r="V929" i="7"/>
  <c r="U929" i="7"/>
  <c r="Q929" i="7"/>
  <c r="O929" i="7" s="1"/>
  <c r="Z928" i="7"/>
  <c r="Y928" i="7"/>
  <c r="X928" i="7"/>
  <c r="W928" i="7"/>
  <c r="V928" i="7"/>
  <c r="U928" i="7"/>
  <c r="Q928" i="7"/>
  <c r="O928" i="7" s="1"/>
  <c r="Z927" i="7"/>
  <c r="Y927" i="7"/>
  <c r="X927" i="7"/>
  <c r="W927" i="7"/>
  <c r="V927" i="7"/>
  <c r="U927" i="7"/>
  <c r="Q927" i="7"/>
  <c r="O927" i="7" s="1"/>
  <c r="Z926" i="7"/>
  <c r="Y926" i="7"/>
  <c r="X926" i="7"/>
  <c r="W926" i="7"/>
  <c r="V926" i="7"/>
  <c r="U926" i="7"/>
  <c r="Q926" i="7"/>
  <c r="O926" i="7" s="1"/>
  <c r="Z925" i="7"/>
  <c r="Y925" i="7"/>
  <c r="X925" i="7"/>
  <c r="W925" i="7"/>
  <c r="V925" i="7"/>
  <c r="U925" i="7"/>
  <c r="Q925" i="7"/>
  <c r="O925" i="7" s="1"/>
  <c r="Z924" i="7"/>
  <c r="Y924" i="7"/>
  <c r="X924" i="7"/>
  <c r="W924" i="7"/>
  <c r="V924" i="7"/>
  <c r="U924" i="7"/>
  <c r="Q924" i="7"/>
  <c r="O924" i="7" s="1"/>
  <c r="Z923" i="7"/>
  <c r="Y923" i="7"/>
  <c r="X923" i="7"/>
  <c r="W923" i="7"/>
  <c r="V923" i="7"/>
  <c r="U923" i="7"/>
  <c r="Q923" i="7"/>
  <c r="O923" i="7" s="1"/>
  <c r="Z922" i="7"/>
  <c r="Y922" i="7"/>
  <c r="X922" i="7"/>
  <c r="W922" i="7"/>
  <c r="V922" i="7"/>
  <c r="U922" i="7"/>
  <c r="Q922" i="7"/>
  <c r="O922" i="7" s="1"/>
  <c r="Z921" i="7"/>
  <c r="Y921" i="7"/>
  <c r="X921" i="7"/>
  <c r="W921" i="7"/>
  <c r="V921" i="7"/>
  <c r="U921" i="7"/>
  <c r="Q921" i="7"/>
  <c r="O921" i="7" s="1"/>
  <c r="Z920" i="7"/>
  <c r="Y920" i="7"/>
  <c r="X920" i="7"/>
  <c r="W920" i="7"/>
  <c r="V920" i="7"/>
  <c r="U920" i="7"/>
  <c r="Q920" i="7"/>
  <c r="O920" i="7" s="1"/>
  <c r="Z919" i="7"/>
  <c r="Y919" i="7"/>
  <c r="X919" i="7"/>
  <c r="W919" i="7"/>
  <c r="V919" i="7"/>
  <c r="U919" i="7"/>
  <c r="Q919" i="7"/>
  <c r="O919" i="7" s="1"/>
  <c r="Z918" i="7"/>
  <c r="Y918" i="7"/>
  <c r="X918" i="7"/>
  <c r="W918" i="7"/>
  <c r="V918" i="7"/>
  <c r="U918" i="7"/>
  <c r="Q918" i="7"/>
  <c r="O918" i="7" s="1"/>
  <c r="Z917" i="7"/>
  <c r="Y917" i="7"/>
  <c r="X917" i="7"/>
  <c r="W917" i="7"/>
  <c r="V917" i="7"/>
  <c r="U917" i="7"/>
  <c r="Q917" i="7"/>
  <c r="O917" i="7" s="1"/>
  <c r="Z916" i="7"/>
  <c r="Y916" i="7"/>
  <c r="X916" i="7"/>
  <c r="W916" i="7"/>
  <c r="V916" i="7"/>
  <c r="U916" i="7"/>
  <c r="Q916" i="7"/>
  <c r="O916" i="7" s="1"/>
  <c r="Z915" i="7"/>
  <c r="Y915" i="7"/>
  <c r="X915" i="7"/>
  <c r="W915" i="7"/>
  <c r="V915" i="7"/>
  <c r="U915" i="7"/>
  <c r="Q915" i="7"/>
  <c r="O915" i="7" s="1"/>
  <c r="Z914" i="7"/>
  <c r="Y914" i="7"/>
  <c r="X914" i="7"/>
  <c r="W914" i="7"/>
  <c r="V914" i="7"/>
  <c r="U914" i="7"/>
  <c r="Q914" i="7"/>
  <c r="O914" i="7" s="1"/>
  <c r="Z913" i="7"/>
  <c r="Y913" i="7"/>
  <c r="X913" i="7"/>
  <c r="W913" i="7"/>
  <c r="V913" i="7"/>
  <c r="U913" i="7"/>
  <c r="Q913" i="7"/>
  <c r="O913" i="7" s="1"/>
  <c r="Z912" i="7"/>
  <c r="Y912" i="7"/>
  <c r="X912" i="7"/>
  <c r="W912" i="7"/>
  <c r="V912" i="7"/>
  <c r="U912" i="7"/>
  <c r="Q912" i="7"/>
  <c r="O912" i="7" s="1"/>
  <c r="Z911" i="7"/>
  <c r="Y911" i="7"/>
  <c r="X911" i="7"/>
  <c r="W911" i="7"/>
  <c r="V911" i="7"/>
  <c r="U911" i="7"/>
  <c r="Q911" i="7"/>
  <c r="O911" i="7" s="1"/>
  <c r="Z910" i="7"/>
  <c r="Y910" i="7"/>
  <c r="X910" i="7"/>
  <c r="W910" i="7"/>
  <c r="V910" i="7"/>
  <c r="U910" i="7"/>
  <c r="Q910" i="7"/>
  <c r="O910" i="7" s="1"/>
  <c r="Z909" i="7"/>
  <c r="Y909" i="7"/>
  <c r="X909" i="7"/>
  <c r="W909" i="7"/>
  <c r="V909" i="7"/>
  <c r="U909" i="7"/>
  <c r="Q909" i="7"/>
  <c r="O909" i="7" s="1"/>
  <c r="Z908" i="7"/>
  <c r="Y908" i="7"/>
  <c r="X908" i="7"/>
  <c r="W908" i="7"/>
  <c r="V908" i="7"/>
  <c r="U908" i="7"/>
  <c r="Q908" i="7"/>
  <c r="O908" i="7" s="1"/>
  <c r="Z907" i="7"/>
  <c r="Y907" i="7"/>
  <c r="X907" i="7"/>
  <c r="W907" i="7"/>
  <c r="V907" i="7"/>
  <c r="U907" i="7"/>
  <c r="Q907" i="7"/>
  <c r="O907" i="7" s="1"/>
  <c r="Z906" i="7"/>
  <c r="Y906" i="7"/>
  <c r="X906" i="7"/>
  <c r="W906" i="7"/>
  <c r="V906" i="7"/>
  <c r="U906" i="7"/>
  <c r="Q906" i="7"/>
  <c r="O906" i="7" s="1"/>
  <c r="Z905" i="7"/>
  <c r="Y905" i="7"/>
  <c r="X905" i="7"/>
  <c r="W905" i="7"/>
  <c r="V905" i="7"/>
  <c r="U905" i="7"/>
  <c r="Q905" i="7"/>
  <c r="O905" i="7" s="1"/>
  <c r="Z904" i="7"/>
  <c r="Y904" i="7"/>
  <c r="X904" i="7"/>
  <c r="W904" i="7"/>
  <c r="V904" i="7"/>
  <c r="U904" i="7"/>
  <c r="Q904" i="7"/>
  <c r="O904" i="7" s="1"/>
  <c r="Z903" i="7"/>
  <c r="Y903" i="7"/>
  <c r="X903" i="7"/>
  <c r="W903" i="7"/>
  <c r="V903" i="7"/>
  <c r="U903" i="7"/>
  <c r="Q903" i="7"/>
  <c r="O903" i="7" s="1"/>
  <c r="Z902" i="7"/>
  <c r="Y902" i="7"/>
  <c r="X902" i="7"/>
  <c r="W902" i="7"/>
  <c r="V902" i="7"/>
  <c r="U902" i="7"/>
  <c r="Q902" i="7"/>
  <c r="O902" i="7" s="1"/>
  <c r="Z901" i="7"/>
  <c r="Y901" i="7"/>
  <c r="X901" i="7"/>
  <c r="W901" i="7"/>
  <c r="V901" i="7"/>
  <c r="U901" i="7"/>
  <c r="Q901" i="7"/>
  <c r="O901" i="7" s="1"/>
  <c r="Z900" i="7"/>
  <c r="Y900" i="7"/>
  <c r="X900" i="7"/>
  <c r="W900" i="7"/>
  <c r="V900" i="7"/>
  <c r="U900" i="7"/>
  <c r="Q900" i="7"/>
  <c r="O900" i="7" s="1"/>
  <c r="Z899" i="7"/>
  <c r="Y899" i="7"/>
  <c r="X899" i="7"/>
  <c r="W899" i="7"/>
  <c r="V899" i="7"/>
  <c r="U899" i="7"/>
  <c r="Q899" i="7"/>
  <c r="O899" i="7" s="1"/>
  <c r="Z898" i="7"/>
  <c r="Y898" i="7"/>
  <c r="X898" i="7"/>
  <c r="W898" i="7"/>
  <c r="V898" i="7"/>
  <c r="U898" i="7"/>
  <c r="Q898" i="7"/>
  <c r="O898" i="7" s="1"/>
  <c r="Z897" i="7"/>
  <c r="Y897" i="7"/>
  <c r="X897" i="7"/>
  <c r="W897" i="7"/>
  <c r="V897" i="7"/>
  <c r="U897" i="7"/>
  <c r="Q897" i="7"/>
  <c r="O897" i="7" s="1"/>
  <c r="Z896" i="7"/>
  <c r="Y896" i="7"/>
  <c r="X896" i="7"/>
  <c r="W896" i="7"/>
  <c r="V896" i="7"/>
  <c r="U896" i="7"/>
  <c r="Q896" i="7"/>
  <c r="O896" i="7" s="1"/>
  <c r="Z895" i="7"/>
  <c r="Y895" i="7"/>
  <c r="X895" i="7"/>
  <c r="W895" i="7"/>
  <c r="V895" i="7"/>
  <c r="U895" i="7"/>
  <c r="Q895" i="7"/>
  <c r="O895" i="7" s="1"/>
  <c r="Z894" i="7"/>
  <c r="Y894" i="7"/>
  <c r="X894" i="7"/>
  <c r="W894" i="7"/>
  <c r="V894" i="7"/>
  <c r="U894" i="7"/>
  <c r="Q894" i="7"/>
  <c r="O894" i="7" s="1"/>
  <c r="Z893" i="7"/>
  <c r="Y893" i="7"/>
  <c r="X893" i="7"/>
  <c r="W893" i="7"/>
  <c r="V893" i="7"/>
  <c r="U893" i="7"/>
  <c r="Q893" i="7"/>
  <c r="O893" i="7" s="1"/>
  <c r="Z892" i="7"/>
  <c r="Y892" i="7"/>
  <c r="X892" i="7"/>
  <c r="W892" i="7"/>
  <c r="V892" i="7"/>
  <c r="U892" i="7"/>
  <c r="Q892" i="7"/>
  <c r="O892" i="7" s="1"/>
  <c r="Z891" i="7"/>
  <c r="Y891" i="7"/>
  <c r="X891" i="7"/>
  <c r="W891" i="7"/>
  <c r="V891" i="7"/>
  <c r="U891" i="7"/>
  <c r="Q891" i="7"/>
  <c r="O891" i="7" s="1"/>
  <c r="Z890" i="7"/>
  <c r="Y890" i="7"/>
  <c r="X890" i="7"/>
  <c r="W890" i="7"/>
  <c r="V890" i="7"/>
  <c r="U890" i="7"/>
  <c r="Q890" i="7"/>
  <c r="O890" i="7" s="1"/>
  <c r="Z889" i="7"/>
  <c r="Y889" i="7"/>
  <c r="X889" i="7"/>
  <c r="W889" i="7"/>
  <c r="V889" i="7"/>
  <c r="U889" i="7"/>
  <c r="Q889" i="7"/>
  <c r="O889" i="7" s="1"/>
  <c r="Z888" i="7"/>
  <c r="Y888" i="7"/>
  <c r="X888" i="7"/>
  <c r="W888" i="7"/>
  <c r="V888" i="7"/>
  <c r="U888" i="7"/>
  <c r="Q888" i="7"/>
  <c r="O888" i="7" s="1"/>
  <c r="Z887" i="7"/>
  <c r="Y887" i="7"/>
  <c r="X887" i="7"/>
  <c r="W887" i="7"/>
  <c r="V887" i="7"/>
  <c r="U887" i="7"/>
  <c r="Q887" i="7"/>
  <c r="O887" i="7" s="1"/>
  <c r="Z886" i="7"/>
  <c r="Y886" i="7"/>
  <c r="X886" i="7"/>
  <c r="W886" i="7"/>
  <c r="V886" i="7"/>
  <c r="U886" i="7"/>
  <c r="Q886" i="7"/>
  <c r="O886" i="7" s="1"/>
  <c r="Z885" i="7"/>
  <c r="Y885" i="7"/>
  <c r="X885" i="7"/>
  <c r="W885" i="7"/>
  <c r="V885" i="7"/>
  <c r="U885" i="7"/>
  <c r="Q885" i="7"/>
  <c r="O885" i="7" s="1"/>
  <c r="Z884" i="7"/>
  <c r="Y884" i="7"/>
  <c r="X884" i="7"/>
  <c r="W884" i="7"/>
  <c r="V884" i="7"/>
  <c r="U884" i="7"/>
  <c r="Q884" i="7"/>
  <c r="O884" i="7" s="1"/>
  <c r="Z883" i="7"/>
  <c r="Y883" i="7"/>
  <c r="X883" i="7"/>
  <c r="W883" i="7"/>
  <c r="V883" i="7"/>
  <c r="U883" i="7"/>
  <c r="Q883" i="7"/>
  <c r="O883" i="7" s="1"/>
  <c r="Z882" i="7"/>
  <c r="Y882" i="7"/>
  <c r="X882" i="7"/>
  <c r="W882" i="7"/>
  <c r="V882" i="7"/>
  <c r="U882" i="7"/>
  <c r="Q882" i="7"/>
  <c r="O882" i="7" s="1"/>
  <c r="Z881" i="7"/>
  <c r="Y881" i="7"/>
  <c r="X881" i="7"/>
  <c r="W881" i="7"/>
  <c r="V881" i="7"/>
  <c r="U881" i="7"/>
  <c r="Q881" i="7"/>
  <c r="O881" i="7" s="1"/>
  <c r="Z880" i="7"/>
  <c r="Y880" i="7"/>
  <c r="X880" i="7"/>
  <c r="W880" i="7"/>
  <c r="V880" i="7"/>
  <c r="U880" i="7"/>
  <c r="Q880" i="7"/>
  <c r="O880" i="7" s="1"/>
  <c r="Z879" i="7"/>
  <c r="Y879" i="7"/>
  <c r="X879" i="7"/>
  <c r="W879" i="7"/>
  <c r="V879" i="7"/>
  <c r="U879" i="7"/>
  <c r="Q879" i="7"/>
  <c r="O879" i="7" s="1"/>
  <c r="Z878" i="7"/>
  <c r="Y878" i="7"/>
  <c r="X878" i="7"/>
  <c r="W878" i="7"/>
  <c r="V878" i="7"/>
  <c r="U878" i="7"/>
  <c r="Q878" i="7"/>
  <c r="O878" i="7" s="1"/>
  <c r="Z877" i="7"/>
  <c r="Y877" i="7"/>
  <c r="X877" i="7"/>
  <c r="W877" i="7"/>
  <c r="V877" i="7"/>
  <c r="U877" i="7"/>
  <c r="Q877" i="7"/>
  <c r="O877" i="7" s="1"/>
  <c r="Z876" i="7"/>
  <c r="Y876" i="7"/>
  <c r="X876" i="7"/>
  <c r="W876" i="7"/>
  <c r="V876" i="7"/>
  <c r="U876" i="7"/>
  <c r="Q876" i="7"/>
  <c r="O876" i="7" s="1"/>
  <c r="Z875" i="7"/>
  <c r="Y875" i="7"/>
  <c r="X875" i="7"/>
  <c r="W875" i="7"/>
  <c r="V875" i="7"/>
  <c r="U875" i="7"/>
  <c r="Q875" i="7"/>
  <c r="O875" i="7" s="1"/>
  <c r="Z874" i="7"/>
  <c r="Y874" i="7"/>
  <c r="X874" i="7"/>
  <c r="W874" i="7"/>
  <c r="V874" i="7"/>
  <c r="U874" i="7"/>
  <c r="Q874" i="7"/>
  <c r="O874" i="7" s="1"/>
  <c r="Z873" i="7"/>
  <c r="Y873" i="7"/>
  <c r="X873" i="7"/>
  <c r="W873" i="7"/>
  <c r="V873" i="7"/>
  <c r="U873" i="7"/>
  <c r="Q873" i="7"/>
  <c r="O873" i="7" s="1"/>
  <c r="Z872" i="7"/>
  <c r="Y872" i="7"/>
  <c r="X872" i="7"/>
  <c r="W872" i="7"/>
  <c r="V872" i="7"/>
  <c r="U872" i="7"/>
  <c r="Q872" i="7"/>
  <c r="O872" i="7" s="1"/>
  <c r="Z871" i="7"/>
  <c r="Y871" i="7"/>
  <c r="X871" i="7"/>
  <c r="W871" i="7"/>
  <c r="V871" i="7"/>
  <c r="U871" i="7"/>
  <c r="Q871" i="7"/>
  <c r="O871" i="7" s="1"/>
  <c r="Z870" i="7"/>
  <c r="Y870" i="7"/>
  <c r="X870" i="7"/>
  <c r="W870" i="7"/>
  <c r="V870" i="7"/>
  <c r="U870" i="7"/>
  <c r="Q870" i="7"/>
  <c r="O870" i="7" s="1"/>
  <c r="Z869" i="7"/>
  <c r="Y869" i="7"/>
  <c r="X869" i="7"/>
  <c r="W869" i="7"/>
  <c r="V869" i="7"/>
  <c r="U869" i="7"/>
  <c r="Q869" i="7"/>
  <c r="O869" i="7" s="1"/>
  <c r="Z868" i="7"/>
  <c r="Y868" i="7"/>
  <c r="X868" i="7"/>
  <c r="W868" i="7"/>
  <c r="V868" i="7"/>
  <c r="U868" i="7"/>
  <c r="Q868" i="7"/>
  <c r="O868" i="7" s="1"/>
  <c r="Z867" i="7"/>
  <c r="Y867" i="7"/>
  <c r="X867" i="7"/>
  <c r="W867" i="7"/>
  <c r="V867" i="7"/>
  <c r="U867" i="7"/>
  <c r="Q867" i="7"/>
  <c r="O867" i="7" s="1"/>
  <c r="Z866" i="7"/>
  <c r="Y866" i="7"/>
  <c r="X866" i="7"/>
  <c r="W866" i="7"/>
  <c r="V866" i="7"/>
  <c r="U866" i="7"/>
  <c r="Q866" i="7"/>
  <c r="O866" i="7" s="1"/>
  <c r="Z865" i="7"/>
  <c r="Y865" i="7"/>
  <c r="X865" i="7"/>
  <c r="W865" i="7"/>
  <c r="V865" i="7"/>
  <c r="U865" i="7"/>
  <c r="Q865" i="7"/>
  <c r="O865" i="7" s="1"/>
  <c r="Z864" i="7"/>
  <c r="Y864" i="7"/>
  <c r="X864" i="7"/>
  <c r="W864" i="7"/>
  <c r="V864" i="7"/>
  <c r="U864" i="7"/>
  <c r="Q864" i="7"/>
  <c r="O864" i="7" s="1"/>
  <c r="Z863" i="7"/>
  <c r="Y863" i="7"/>
  <c r="X863" i="7"/>
  <c r="W863" i="7"/>
  <c r="V863" i="7"/>
  <c r="U863" i="7"/>
  <c r="Q863" i="7"/>
  <c r="O863" i="7" s="1"/>
  <c r="Z862" i="7"/>
  <c r="Y862" i="7"/>
  <c r="X862" i="7"/>
  <c r="W862" i="7"/>
  <c r="V862" i="7"/>
  <c r="U862" i="7"/>
  <c r="Q862" i="7"/>
  <c r="O862" i="7" s="1"/>
  <c r="Z861" i="7"/>
  <c r="Y861" i="7"/>
  <c r="X861" i="7"/>
  <c r="W861" i="7"/>
  <c r="V861" i="7"/>
  <c r="U861" i="7"/>
  <c r="Q861" i="7"/>
  <c r="O861" i="7" s="1"/>
  <c r="Z860" i="7"/>
  <c r="Y860" i="7"/>
  <c r="X860" i="7"/>
  <c r="W860" i="7"/>
  <c r="V860" i="7"/>
  <c r="U860" i="7"/>
  <c r="Q860" i="7"/>
  <c r="O860" i="7" s="1"/>
  <c r="Z859" i="7"/>
  <c r="Y859" i="7"/>
  <c r="X859" i="7"/>
  <c r="W859" i="7"/>
  <c r="V859" i="7"/>
  <c r="U859" i="7"/>
  <c r="Q859" i="7"/>
  <c r="O859" i="7" s="1"/>
  <c r="Z858" i="7"/>
  <c r="Y858" i="7"/>
  <c r="X858" i="7"/>
  <c r="W858" i="7"/>
  <c r="V858" i="7"/>
  <c r="U858" i="7"/>
  <c r="Q858" i="7"/>
  <c r="O858" i="7" s="1"/>
  <c r="Z857" i="7"/>
  <c r="Y857" i="7"/>
  <c r="X857" i="7"/>
  <c r="W857" i="7"/>
  <c r="V857" i="7"/>
  <c r="U857" i="7"/>
  <c r="Q857" i="7"/>
  <c r="O857" i="7" s="1"/>
  <c r="Z856" i="7"/>
  <c r="Y856" i="7"/>
  <c r="X856" i="7"/>
  <c r="W856" i="7"/>
  <c r="V856" i="7"/>
  <c r="U856" i="7"/>
  <c r="Q856" i="7"/>
  <c r="O856" i="7" s="1"/>
  <c r="Z855" i="7"/>
  <c r="Y855" i="7"/>
  <c r="X855" i="7"/>
  <c r="W855" i="7"/>
  <c r="V855" i="7"/>
  <c r="U855" i="7"/>
  <c r="Q855" i="7"/>
  <c r="O855" i="7" s="1"/>
  <c r="Z854" i="7"/>
  <c r="Y854" i="7"/>
  <c r="X854" i="7"/>
  <c r="W854" i="7"/>
  <c r="V854" i="7"/>
  <c r="U854" i="7"/>
  <c r="Q854" i="7"/>
  <c r="O854" i="7" s="1"/>
  <c r="Z853" i="7"/>
  <c r="Y853" i="7"/>
  <c r="X853" i="7"/>
  <c r="W853" i="7"/>
  <c r="V853" i="7"/>
  <c r="U853" i="7"/>
  <c r="Q853" i="7"/>
  <c r="O853" i="7" s="1"/>
  <c r="Z852" i="7"/>
  <c r="Y852" i="7"/>
  <c r="X852" i="7"/>
  <c r="W852" i="7"/>
  <c r="V852" i="7"/>
  <c r="U852" i="7"/>
  <c r="Q852" i="7"/>
  <c r="O852" i="7" s="1"/>
  <c r="Z851" i="7"/>
  <c r="Y851" i="7"/>
  <c r="X851" i="7"/>
  <c r="W851" i="7"/>
  <c r="V851" i="7"/>
  <c r="U851" i="7"/>
  <c r="Q851" i="7"/>
  <c r="O851" i="7" s="1"/>
  <c r="Z850" i="7"/>
  <c r="Y850" i="7"/>
  <c r="X850" i="7"/>
  <c r="W850" i="7"/>
  <c r="V850" i="7"/>
  <c r="U850" i="7"/>
  <c r="Q850" i="7"/>
  <c r="O850" i="7" s="1"/>
  <c r="Z849" i="7"/>
  <c r="Y849" i="7"/>
  <c r="X849" i="7"/>
  <c r="W849" i="7"/>
  <c r="V849" i="7"/>
  <c r="U849" i="7"/>
  <c r="Q849" i="7"/>
  <c r="O849" i="7" s="1"/>
  <c r="Z848" i="7"/>
  <c r="Y848" i="7"/>
  <c r="X848" i="7"/>
  <c r="W848" i="7"/>
  <c r="V848" i="7"/>
  <c r="U848" i="7"/>
  <c r="Q848" i="7"/>
  <c r="O848" i="7" s="1"/>
  <c r="Z847" i="7"/>
  <c r="Y847" i="7"/>
  <c r="X847" i="7"/>
  <c r="W847" i="7"/>
  <c r="V847" i="7"/>
  <c r="U847" i="7"/>
  <c r="Q847" i="7"/>
  <c r="O847" i="7" s="1"/>
  <c r="Z846" i="7"/>
  <c r="Y846" i="7"/>
  <c r="X846" i="7"/>
  <c r="W846" i="7"/>
  <c r="V846" i="7"/>
  <c r="U846" i="7"/>
  <c r="Q846" i="7"/>
  <c r="O846" i="7" s="1"/>
  <c r="Z845" i="7"/>
  <c r="Y845" i="7"/>
  <c r="X845" i="7"/>
  <c r="W845" i="7"/>
  <c r="V845" i="7"/>
  <c r="U845" i="7"/>
  <c r="Q845" i="7"/>
  <c r="O845" i="7" s="1"/>
  <c r="Z844" i="7"/>
  <c r="Y844" i="7"/>
  <c r="X844" i="7"/>
  <c r="W844" i="7"/>
  <c r="V844" i="7"/>
  <c r="U844" i="7"/>
  <c r="Q844" i="7"/>
  <c r="O844" i="7" s="1"/>
  <c r="Z843" i="7"/>
  <c r="Y843" i="7"/>
  <c r="X843" i="7"/>
  <c r="W843" i="7"/>
  <c r="V843" i="7"/>
  <c r="U843" i="7"/>
  <c r="Q843" i="7"/>
  <c r="O843" i="7" s="1"/>
  <c r="Z842" i="7"/>
  <c r="Y842" i="7"/>
  <c r="X842" i="7"/>
  <c r="W842" i="7"/>
  <c r="V842" i="7"/>
  <c r="U842" i="7"/>
  <c r="Q842" i="7"/>
  <c r="O842" i="7" s="1"/>
  <c r="Z841" i="7"/>
  <c r="Y841" i="7"/>
  <c r="X841" i="7"/>
  <c r="W841" i="7"/>
  <c r="V841" i="7"/>
  <c r="U841" i="7"/>
  <c r="Q841" i="7"/>
  <c r="O841" i="7" s="1"/>
  <c r="Z840" i="7"/>
  <c r="Y840" i="7"/>
  <c r="X840" i="7"/>
  <c r="W840" i="7"/>
  <c r="V840" i="7"/>
  <c r="U840" i="7"/>
  <c r="Q840" i="7"/>
  <c r="O840" i="7" s="1"/>
  <c r="Z839" i="7"/>
  <c r="Y839" i="7"/>
  <c r="X839" i="7"/>
  <c r="W839" i="7"/>
  <c r="V839" i="7"/>
  <c r="U839" i="7"/>
  <c r="Q839" i="7"/>
  <c r="O839" i="7" s="1"/>
  <c r="Z838" i="7"/>
  <c r="Y838" i="7"/>
  <c r="X838" i="7"/>
  <c r="W838" i="7"/>
  <c r="V838" i="7"/>
  <c r="U838" i="7"/>
  <c r="Q838" i="7"/>
  <c r="O838" i="7" s="1"/>
  <c r="Z837" i="7"/>
  <c r="Y837" i="7"/>
  <c r="X837" i="7"/>
  <c r="W837" i="7"/>
  <c r="V837" i="7"/>
  <c r="U837" i="7"/>
  <c r="Q837" i="7"/>
  <c r="O837" i="7" s="1"/>
  <c r="Z836" i="7"/>
  <c r="Y836" i="7"/>
  <c r="X836" i="7"/>
  <c r="W836" i="7"/>
  <c r="V836" i="7"/>
  <c r="U836" i="7"/>
  <c r="Q836" i="7"/>
  <c r="O836" i="7" s="1"/>
  <c r="Z835" i="7"/>
  <c r="Y835" i="7"/>
  <c r="X835" i="7"/>
  <c r="W835" i="7"/>
  <c r="V835" i="7"/>
  <c r="U835" i="7"/>
  <c r="Q835" i="7"/>
  <c r="O835" i="7" s="1"/>
  <c r="Z834" i="7"/>
  <c r="Y834" i="7"/>
  <c r="X834" i="7"/>
  <c r="W834" i="7"/>
  <c r="V834" i="7"/>
  <c r="U834" i="7"/>
  <c r="Q834" i="7"/>
  <c r="O834" i="7" s="1"/>
  <c r="Z833" i="7"/>
  <c r="Y833" i="7"/>
  <c r="X833" i="7"/>
  <c r="W833" i="7"/>
  <c r="V833" i="7"/>
  <c r="U833" i="7"/>
  <c r="Q833" i="7"/>
  <c r="O833" i="7" s="1"/>
  <c r="Z832" i="7"/>
  <c r="Y832" i="7"/>
  <c r="X832" i="7"/>
  <c r="W832" i="7"/>
  <c r="V832" i="7"/>
  <c r="U832" i="7"/>
  <c r="Q832" i="7"/>
  <c r="O832" i="7" s="1"/>
  <c r="Z831" i="7"/>
  <c r="Y831" i="7"/>
  <c r="X831" i="7"/>
  <c r="W831" i="7"/>
  <c r="V831" i="7"/>
  <c r="U831" i="7"/>
  <c r="Q831" i="7"/>
  <c r="O831" i="7" s="1"/>
  <c r="Z830" i="7"/>
  <c r="Y830" i="7"/>
  <c r="X830" i="7"/>
  <c r="W830" i="7"/>
  <c r="V830" i="7"/>
  <c r="U830" i="7"/>
  <c r="Q830" i="7"/>
  <c r="O830" i="7" s="1"/>
  <c r="Z829" i="7"/>
  <c r="Y829" i="7"/>
  <c r="X829" i="7"/>
  <c r="W829" i="7"/>
  <c r="V829" i="7"/>
  <c r="U829" i="7"/>
  <c r="Q829" i="7"/>
  <c r="O829" i="7" s="1"/>
  <c r="Z828" i="7"/>
  <c r="Y828" i="7"/>
  <c r="X828" i="7"/>
  <c r="W828" i="7"/>
  <c r="V828" i="7"/>
  <c r="U828" i="7"/>
  <c r="Q828" i="7"/>
  <c r="O828" i="7" s="1"/>
  <c r="Z827" i="7"/>
  <c r="Y827" i="7"/>
  <c r="X827" i="7"/>
  <c r="W827" i="7"/>
  <c r="V827" i="7"/>
  <c r="U827" i="7"/>
  <c r="Q827" i="7"/>
  <c r="O827" i="7" s="1"/>
  <c r="Z826" i="7"/>
  <c r="Y826" i="7"/>
  <c r="X826" i="7"/>
  <c r="W826" i="7"/>
  <c r="V826" i="7"/>
  <c r="U826" i="7"/>
  <c r="Q826" i="7"/>
  <c r="O826" i="7" s="1"/>
  <c r="Z825" i="7"/>
  <c r="Y825" i="7"/>
  <c r="X825" i="7"/>
  <c r="W825" i="7"/>
  <c r="V825" i="7"/>
  <c r="U825" i="7"/>
  <c r="Q825" i="7"/>
  <c r="O825" i="7" s="1"/>
  <c r="Z824" i="7"/>
  <c r="Y824" i="7"/>
  <c r="X824" i="7"/>
  <c r="W824" i="7"/>
  <c r="V824" i="7"/>
  <c r="U824" i="7"/>
  <c r="Q824" i="7"/>
  <c r="O824" i="7" s="1"/>
  <c r="Z823" i="7"/>
  <c r="Y823" i="7"/>
  <c r="X823" i="7"/>
  <c r="W823" i="7"/>
  <c r="V823" i="7"/>
  <c r="U823" i="7"/>
  <c r="Q823" i="7"/>
  <c r="O823" i="7" s="1"/>
  <c r="Z822" i="7"/>
  <c r="Y822" i="7"/>
  <c r="X822" i="7"/>
  <c r="W822" i="7"/>
  <c r="V822" i="7"/>
  <c r="U822" i="7"/>
  <c r="Q822" i="7"/>
  <c r="O822" i="7" s="1"/>
  <c r="Z821" i="7"/>
  <c r="Y821" i="7"/>
  <c r="X821" i="7"/>
  <c r="W821" i="7"/>
  <c r="V821" i="7"/>
  <c r="U821" i="7"/>
  <c r="Q821" i="7"/>
  <c r="O821" i="7" s="1"/>
  <c r="Z820" i="7"/>
  <c r="Y820" i="7"/>
  <c r="X820" i="7"/>
  <c r="W820" i="7"/>
  <c r="V820" i="7"/>
  <c r="U820" i="7"/>
  <c r="Q820" i="7"/>
  <c r="O820" i="7" s="1"/>
  <c r="Z819" i="7"/>
  <c r="Y819" i="7"/>
  <c r="X819" i="7"/>
  <c r="W819" i="7"/>
  <c r="V819" i="7"/>
  <c r="U819" i="7"/>
  <c r="Q819" i="7"/>
  <c r="O819" i="7" s="1"/>
  <c r="Z818" i="7"/>
  <c r="Y818" i="7"/>
  <c r="X818" i="7"/>
  <c r="W818" i="7"/>
  <c r="V818" i="7"/>
  <c r="U818" i="7"/>
  <c r="Q818" i="7"/>
  <c r="O818" i="7" s="1"/>
  <c r="Z817" i="7"/>
  <c r="Y817" i="7"/>
  <c r="X817" i="7"/>
  <c r="W817" i="7"/>
  <c r="V817" i="7"/>
  <c r="U817" i="7"/>
  <c r="Q817" i="7"/>
  <c r="O817" i="7" s="1"/>
  <c r="Z816" i="7"/>
  <c r="Y816" i="7"/>
  <c r="X816" i="7"/>
  <c r="W816" i="7"/>
  <c r="V816" i="7"/>
  <c r="U816" i="7"/>
  <c r="Q816" i="7"/>
  <c r="O816" i="7" s="1"/>
  <c r="Z815" i="7"/>
  <c r="Y815" i="7"/>
  <c r="X815" i="7"/>
  <c r="W815" i="7"/>
  <c r="V815" i="7"/>
  <c r="U815" i="7"/>
  <c r="Q815" i="7"/>
  <c r="O815" i="7" s="1"/>
  <c r="Z814" i="7"/>
  <c r="Y814" i="7"/>
  <c r="X814" i="7"/>
  <c r="W814" i="7"/>
  <c r="V814" i="7"/>
  <c r="U814" i="7"/>
  <c r="Q814" i="7"/>
  <c r="O814" i="7" s="1"/>
  <c r="Z813" i="7"/>
  <c r="Y813" i="7"/>
  <c r="X813" i="7"/>
  <c r="W813" i="7"/>
  <c r="V813" i="7"/>
  <c r="U813" i="7"/>
  <c r="Q813" i="7"/>
  <c r="O813" i="7" s="1"/>
  <c r="Z812" i="7"/>
  <c r="Y812" i="7"/>
  <c r="X812" i="7"/>
  <c r="W812" i="7"/>
  <c r="V812" i="7"/>
  <c r="U812" i="7"/>
  <c r="Q812" i="7"/>
  <c r="O812" i="7" s="1"/>
  <c r="Z811" i="7"/>
  <c r="Y811" i="7"/>
  <c r="X811" i="7"/>
  <c r="W811" i="7"/>
  <c r="V811" i="7"/>
  <c r="U811" i="7"/>
  <c r="Q811" i="7"/>
  <c r="O811" i="7" s="1"/>
  <c r="Z810" i="7"/>
  <c r="Y810" i="7"/>
  <c r="X810" i="7"/>
  <c r="W810" i="7"/>
  <c r="V810" i="7"/>
  <c r="U810" i="7"/>
  <c r="Q810" i="7"/>
  <c r="O810" i="7" s="1"/>
  <c r="Z809" i="7"/>
  <c r="Y809" i="7"/>
  <c r="X809" i="7"/>
  <c r="W809" i="7"/>
  <c r="V809" i="7"/>
  <c r="U809" i="7"/>
  <c r="Q809" i="7"/>
  <c r="O809" i="7" s="1"/>
  <c r="Z808" i="7"/>
  <c r="Y808" i="7"/>
  <c r="X808" i="7"/>
  <c r="W808" i="7"/>
  <c r="V808" i="7"/>
  <c r="U808" i="7"/>
  <c r="Q808" i="7"/>
  <c r="O808" i="7" s="1"/>
  <c r="Z807" i="7"/>
  <c r="Y807" i="7"/>
  <c r="X807" i="7"/>
  <c r="W807" i="7"/>
  <c r="V807" i="7"/>
  <c r="U807" i="7"/>
  <c r="Q807" i="7"/>
  <c r="O807" i="7" s="1"/>
  <c r="Z806" i="7"/>
  <c r="Y806" i="7"/>
  <c r="X806" i="7"/>
  <c r="W806" i="7"/>
  <c r="V806" i="7"/>
  <c r="U806" i="7"/>
  <c r="Q806" i="7"/>
  <c r="O806" i="7" s="1"/>
  <c r="Z805" i="7"/>
  <c r="Y805" i="7"/>
  <c r="X805" i="7"/>
  <c r="W805" i="7"/>
  <c r="V805" i="7"/>
  <c r="U805" i="7"/>
  <c r="Q805" i="7"/>
  <c r="O805" i="7" s="1"/>
  <c r="Z804" i="7"/>
  <c r="Y804" i="7"/>
  <c r="X804" i="7"/>
  <c r="W804" i="7"/>
  <c r="V804" i="7"/>
  <c r="U804" i="7"/>
  <c r="Q804" i="7"/>
  <c r="O804" i="7" s="1"/>
  <c r="Z803" i="7"/>
  <c r="Y803" i="7"/>
  <c r="X803" i="7"/>
  <c r="W803" i="7"/>
  <c r="V803" i="7"/>
  <c r="U803" i="7"/>
  <c r="Q803" i="7"/>
  <c r="O803" i="7" s="1"/>
  <c r="Z802" i="7"/>
  <c r="Y802" i="7"/>
  <c r="X802" i="7"/>
  <c r="W802" i="7"/>
  <c r="V802" i="7"/>
  <c r="U802" i="7"/>
  <c r="Q802" i="7"/>
  <c r="O802" i="7" s="1"/>
  <c r="Z801" i="7"/>
  <c r="Y801" i="7"/>
  <c r="X801" i="7"/>
  <c r="W801" i="7"/>
  <c r="V801" i="7"/>
  <c r="U801" i="7"/>
  <c r="Q801" i="7"/>
  <c r="O801" i="7" s="1"/>
  <c r="Z800" i="7"/>
  <c r="Y800" i="7"/>
  <c r="X800" i="7"/>
  <c r="W800" i="7"/>
  <c r="V800" i="7"/>
  <c r="U800" i="7"/>
  <c r="Q800" i="7"/>
  <c r="O800" i="7" s="1"/>
  <c r="Z799" i="7"/>
  <c r="Y799" i="7"/>
  <c r="X799" i="7"/>
  <c r="W799" i="7"/>
  <c r="V799" i="7"/>
  <c r="U799" i="7"/>
  <c r="Q799" i="7"/>
  <c r="O799" i="7" s="1"/>
  <c r="Z798" i="7"/>
  <c r="Y798" i="7"/>
  <c r="X798" i="7"/>
  <c r="W798" i="7"/>
  <c r="V798" i="7"/>
  <c r="U798" i="7"/>
  <c r="Q798" i="7"/>
  <c r="O798" i="7" s="1"/>
  <c r="Z797" i="7"/>
  <c r="Y797" i="7"/>
  <c r="X797" i="7"/>
  <c r="W797" i="7"/>
  <c r="V797" i="7"/>
  <c r="U797" i="7"/>
  <c r="Q797" i="7"/>
  <c r="O797" i="7" s="1"/>
  <c r="Z796" i="7"/>
  <c r="Y796" i="7"/>
  <c r="X796" i="7"/>
  <c r="W796" i="7"/>
  <c r="V796" i="7"/>
  <c r="U796" i="7"/>
  <c r="Q796" i="7"/>
  <c r="O796" i="7" s="1"/>
  <c r="Z795" i="7"/>
  <c r="Y795" i="7"/>
  <c r="X795" i="7"/>
  <c r="W795" i="7"/>
  <c r="V795" i="7"/>
  <c r="U795" i="7"/>
  <c r="Q795" i="7"/>
  <c r="O795" i="7" s="1"/>
  <c r="Z794" i="7"/>
  <c r="Y794" i="7"/>
  <c r="X794" i="7"/>
  <c r="W794" i="7"/>
  <c r="V794" i="7"/>
  <c r="U794" i="7"/>
  <c r="Q794" i="7"/>
  <c r="O794" i="7" s="1"/>
  <c r="Z793" i="7"/>
  <c r="Y793" i="7"/>
  <c r="X793" i="7"/>
  <c r="W793" i="7"/>
  <c r="V793" i="7"/>
  <c r="U793" i="7"/>
  <c r="Q793" i="7"/>
  <c r="O793" i="7" s="1"/>
  <c r="Z792" i="7"/>
  <c r="Y792" i="7"/>
  <c r="X792" i="7"/>
  <c r="W792" i="7"/>
  <c r="V792" i="7"/>
  <c r="U792" i="7"/>
  <c r="Q792" i="7"/>
  <c r="O792" i="7" s="1"/>
  <c r="Z791" i="7"/>
  <c r="Y791" i="7"/>
  <c r="X791" i="7"/>
  <c r="W791" i="7"/>
  <c r="V791" i="7"/>
  <c r="U791" i="7"/>
  <c r="Q791" i="7"/>
  <c r="O791" i="7" s="1"/>
  <c r="Z790" i="7"/>
  <c r="Y790" i="7"/>
  <c r="X790" i="7"/>
  <c r="W790" i="7"/>
  <c r="V790" i="7"/>
  <c r="U790" i="7"/>
  <c r="Q790" i="7"/>
  <c r="O790" i="7" s="1"/>
  <c r="Z789" i="7"/>
  <c r="Y789" i="7"/>
  <c r="X789" i="7"/>
  <c r="W789" i="7"/>
  <c r="V789" i="7"/>
  <c r="U789" i="7"/>
  <c r="Q789" i="7"/>
  <c r="O789" i="7" s="1"/>
  <c r="Z788" i="7"/>
  <c r="Y788" i="7"/>
  <c r="X788" i="7"/>
  <c r="W788" i="7"/>
  <c r="V788" i="7"/>
  <c r="U788" i="7"/>
  <c r="Q788" i="7"/>
  <c r="O788" i="7" s="1"/>
  <c r="Z787" i="7"/>
  <c r="Y787" i="7"/>
  <c r="X787" i="7"/>
  <c r="W787" i="7"/>
  <c r="V787" i="7"/>
  <c r="U787" i="7"/>
  <c r="Q787" i="7"/>
  <c r="O787" i="7" s="1"/>
  <c r="Z786" i="7"/>
  <c r="Y786" i="7"/>
  <c r="X786" i="7"/>
  <c r="W786" i="7"/>
  <c r="V786" i="7"/>
  <c r="U786" i="7"/>
  <c r="Q786" i="7"/>
  <c r="O786" i="7" s="1"/>
  <c r="Z785" i="7"/>
  <c r="Y785" i="7"/>
  <c r="X785" i="7"/>
  <c r="W785" i="7"/>
  <c r="V785" i="7"/>
  <c r="U785" i="7"/>
  <c r="Q785" i="7"/>
  <c r="O785" i="7" s="1"/>
  <c r="Z784" i="7"/>
  <c r="Y784" i="7"/>
  <c r="X784" i="7"/>
  <c r="W784" i="7"/>
  <c r="V784" i="7"/>
  <c r="U784" i="7"/>
  <c r="Q784" i="7"/>
  <c r="O784" i="7" s="1"/>
  <c r="Z783" i="7"/>
  <c r="Y783" i="7"/>
  <c r="X783" i="7"/>
  <c r="W783" i="7"/>
  <c r="V783" i="7"/>
  <c r="U783" i="7"/>
  <c r="Q783" i="7"/>
  <c r="O783" i="7" s="1"/>
  <c r="Z782" i="7"/>
  <c r="Y782" i="7"/>
  <c r="X782" i="7"/>
  <c r="W782" i="7"/>
  <c r="V782" i="7"/>
  <c r="U782" i="7"/>
  <c r="Q782" i="7"/>
  <c r="O782" i="7" s="1"/>
  <c r="Z781" i="7"/>
  <c r="Y781" i="7"/>
  <c r="X781" i="7"/>
  <c r="W781" i="7"/>
  <c r="V781" i="7"/>
  <c r="U781" i="7"/>
  <c r="Q781" i="7"/>
  <c r="O781" i="7" s="1"/>
  <c r="Z780" i="7"/>
  <c r="Y780" i="7"/>
  <c r="X780" i="7"/>
  <c r="W780" i="7"/>
  <c r="V780" i="7"/>
  <c r="U780" i="7"/>
  <c r="Q780" i="7"/>
  <c r="O780" i="7" s="1"/>
  <c r="Z779" i="7"/>
  <c r="Y779" i="7"/>
  <c r="X779" i="7"/>
  <c r="W779" i="7"/>
  <c r="V779" i="7"/>
  <c r="U779" i="7"/>
  <c r="Q779" i="7"/>
  <c r="O779" i="7" s="1"/>
  <c r="Z778" i="7"/>
  <c r="Y778" i="7"/>
  <c r="X778" i="7"/>
  <c r="W778" i="7"/>
  <c r="V778" i="7"/>
  <c r="U778" i="7"/>
  <c r="Q778" i="7"/>
  <c r="O778" i="7" s="1"/>
  <c r="Z777" i="7"/>
  <c r="Y777" i="7"/>
  <c r="X777" i="7"/>
  <c r="W777" i="7"/>
  <c r="V777" i="7"/>
  <c r="U777" i="7"/>
  <c r="Q777" i="7"/>
  <c r="O777" i="7" s="1"/>
  <c r="Z776" i="7"/>
  <c r="Y776" i="7"/>
  <c r="X776" i="7"/>
  <c r="W776" i="7"/>
  <c r="V776" i="7"/>
  <c r="U776" i="7"/>
  <c r="Q776" i="7"/>
  <c r="O776" i="7" s="1"/>
  <c r="Z775" i="7"/>
  <c r="Y775" i="7"/>
  <c r="X775" i="7"/>
  <c r="W775" i="7"/>
  <c r="V775" i="7"/>
  <c r="U775" i="7"/>
  <c r="Q775" i="7"/>
  <c r="O775" i="7" s="1"/>
  <c r="Z774" i="7"/>
  <c r="Y774" i="7"/>
  <c r="X774" i="7"/>
  <c r="W774" i="7"/>
  <c r="V774" i="7"/>
  <c r="U774" i="7"/>
  <c r="Q774" i="7"/>
  <c r="O774" i="7" s="1"/>
  <c r="Z773" i="7"/>
  <c r="Y773" i="7"/>
  <c r="X773" i="7"/>
  <c r="W773" i="7"/>
  <c r="V773" i="7"/>
  <c r="U773" i="7"/>
  <c r="Q773" i="7"/>
  <c r="O773" i="7" s="1"/>
  <c r="Z772" i="7"/>
  <c r="Y772" i="7"/>
  <c r="X772" i="7"/>
  <c r="W772" i="7"/>
  <c r="V772" i="7"/>
  <c r="U772" i="7"/>
  <c r="Q772" i="7"/>
  <c r="O772" i="7" s="1"/>
  <c r="Z771" i="7"/>
  <c r="Y771" i="7"/>
  <c r="X771" i="7"/>
  <c r="W771" i="7"/>
  <c r="V771" i="7"/>
  <c r="U771" i="7"/>
  <c r="Q771" i="7"/>
  <c r="O771" i="7" s="1"/>
  <c r="Z770" i="7"/>
  <c r="Y770" i="7"/>
  <c r="X770" i="7"/>
  <c r="W770" i="7"/>
  <c r="V770" i="7"/>
  <c r="U770" i="7"/>
  <c r="Q770" i="7"/>
  <c r="O770" i="7" s="1"/>
  <c r="Z769" i="7"/>
  <c r="Y769" i="7"/>
  <c r="X769" i="7"/>
  <c r="W769" i="7"/>
  <c r="V769" i="7"/>
  <c r="U769" i="7"/>
  <c r="Q769" i="7"/>
  <c r="O769" i="7" s="1"/>
  <c r="Z768" i="7"/>
  <c r="Y768" i="7"/>
  <c r="X768" i="7"/>
  <c r="W768" i="7"/>
  <c r="V768" i="7"/>
  <c r="U768" i="7"/>
  <c r="Q768" i="7"/>
  <c r="O768" i="7" s="1"/>
  <c r="Z767" i="7"/>
  <c r="Y767" i="7"/>
  <c r="X767" i="7"/>
  <c r="W767" i="7"/>
  <c r="V767" i="7"/>
  <c r="U767" i="7"/>
  <c r="Q767" i="7"/>
  <c r="O767" i="7" s="1"/>
  <c r="Z766" i="7"/>
  <c r="Y766" i="7"/>
  <c r="X766" i="7"/>
  <c r="W766" i="7"/>
  <c r="V766" i="7"/>
  <c r="U766" i="7"/>
  <c r="Q766" i="7"/>
  <c r="O766" i="7" s="1"/>
  <c r="Z765" i="7"/>
  <c r="Y765" i="7"/>
  <c r="X765" i="7"/>
  <c r="W765" i="7"/>
  <c r="V765" i="7"/>
  <c r="U765" i="7"/>
  <c r="Q765" i="7"/>
  <c r="O765" i="7" s="1"/>
  <c r="Z764" i="7"/>
  <c r="Y764" i="7"/>
  <c r="X764" i="7"/>
  <c r="W764" i="7"/>
  <c r="V764" i="7"/>
  <c r="U764" i="7"/>
  <c r="Q764" i="7"/>
  <c r="O764" i="7" s="1"/>
  <c r="Z763" i="7"/>
  <c r="Y763" i="7"/>
  <c r="X763" i="7"/>
  <c r="W763" i="7"/>
  <c r="V763" i="7"/>
  <c r="U763" i="7"/>
  <c r="Q763" i="7"/>
  <c r="O763" i="7" s="1"/>
  <c r="Z762" i="7"/>
  <c r="Y762" i="7"/>
  <c r="X762" i="7"/>
  <c r="W762" i="7"/>
  <c r="V762" i="7"/>
  <c r="U762" i="7"/>
  <c r="Q762" i="7"/>
  <c r="O762" i="7" s="1"/>
  <c r="Z761" i="7"/>
  <c r="Y761" i="7"/>
  <c r="X761" i="7"/>
  <c r="W761" i="7"/>
  <c r="V761" i="7"/>
  <c r="U761" i="7"/>
  <c r="Q761" i="7"/>
  <c r="O761" i="7" s="1"/>
  <c r="Z760" i="7"/>
  <c r="Y760" i="7"/>
  <c r="X760" i="7"/>
  <c r="W760" i="7"/>
  <c r="V760" i="7"/>
  <c r="U760" i="7"/>
  <c r="Q760" i="7"/>
  <c r="O760" i="7" s="1"/>
  <c r="Z759" i="7"/>
  <c r="Y759" i="7"/>
  <c r="X759" i="7"/>
  <c r="W759" i="7"/>
  <c r="V759" i="7"/>
  <c r="U759" i="7"/>
  <c r="Q759" i="7"/>
  <c r="O759" i="7" s="1"/>
  <c r="Z758" i="7"/>
  <c r="Y758" i="7"/>
  <c r="X758" i="7"/>
  <c r="W758" i="7"/>
  <c r="V758" i="7"/>
  <c r="U758" i="7"/>
  <c r="Q758" i="7"/>
  <c r="O758" i="7" s="1"/>
  <c r="Z757" i="7"/>
  <c r="Y757" i="7"/>
  <c r="X757" i="7"/>
  <c r="W757" i="7"/>
  <c r="V757" i="7"/>
  <c r="U757" i="7"/>
  <c r="Q757" i="7"/>
  <c r="O757" i="7" s="1"/>
  <c r="Z756" i="7"/>
  <c r="Y756" i="7"/>
  <c r="X756" i="7"/>
  <c r="W756" i="7"/>
  <c r="V756" i="7"/>
  <c r="U756" i="7"/>
  <c r="Q756" i="7"/>
  <c r="O756" i="7" s="1"/>
  <c r="Z755" i="7"/>
  <c r="Y755" i="7"/>
  <c r="X755" i="7"/>
  <c r="W755" i="7"/>
  <c r="V755" i="7"/>
  <c r="U755" i="7"/>
  <c r="Q755" i="7"/>
  <c r="O755" i="7" s="1"/>
  <c r="Z754" i="7"/>
  <c r="Y754" i="7"/>
  <c r="X754" i="7"/>
  <c r="W754" i="7"/>
  <c r="V754" i="7"/>
  <c r="U754" i="7"/>
  <c r="Q754" i="7"/>
  <c r="O754" i="7" s="1"/>
  <c r="Z753" i="7"/>
  <c r="Y753" i="7"/>
  <c r="X753" i="7"/>
  <c r="W753" i="7"/>
  <c r="V753" i="7"/>
  <c r="U753" i="7"/>
  <c r="Q753" i="7"/>
  <c r="O753" i="7" s="1"/>
  <c r="Z752" i="7"/>
  <c r="Y752" i="7"/>
  <c r="X752" i="7"/>
  <c r="W752" i="7"/>
  <c r="V752" i="7"/>
  <c r="U752" i="7"/>
  <c r="Q752" i="7"/>
  <c r="O752" i="7" s="1"/>
  <c r="Z751" i="7"/>
  <c r="Y751" i="7"/>
  <c r="X751" i="7"/>
  <c r="W751" i="7"/>
  <c r="V751" i="7"/>
  <c r="U751" i="7"/>
  <c r="Q751" i="7"/>
  <c r="O751" i="7" s="1"/>
  <c r="Z750" i="7"/>
  <c r="Y750" i="7"/>
  <c r="X750" i="7"/>
  <c r="W750" i="7"/>
  <c r="V750" i="7"/>
  <c r="U750" i="7"/>
  <c r="Q750" i="7"/>
  <c r="O750" i="7" s="1"/>
  <c r="Z749" i="7"/>
  <c r="Y749" i="7"/>
  <c r="X749" i="7"/>
  <c r="W749" i="7"/>
  <c r="V749" i="7"/>
  <c r="U749" i="7"/>
  <c r="Q749" i="7"/>
  <c r="O749" i="7" s="1"/>
  <c r="Z748" i="7"/>
  <c r="Y748" i="7"/>
  <c r="X748" i="7"/>
  <c r="W748" i="7"/>
  <c r="V748" i="7"/>
  <c r="U748" i="7"/>
  <c r="Q748" i="7"/>
  <c r="O748" i="7" s="1"/>
  <c r="Z747" i="7"/>
  <c r="Y747" i="7"/>
  <c r="X747" i="7"/>
  <c r="W747" i="7"/>
  <c r="V747" i="7"/>
  <c r="U747" i="7"/>
  <c r="Q747" i="7"/>
  <c r="O747" i="7" s="1"/>
  <c r="Z746" i="7"/>
  <c r="Y746" i="7"/>
  <c r="X746" i="7"/>
  <c r="W746" i="7"/>
  <c r="V746" i="7"/>
  <c r="U746" i="7"/>
  <c r="Q746" i="7"/>
  <c r="O746" i="7" s="1"/>
  <c r="Z745" i="7"/>
  <c r="Y745" i="7"/>
  <c r="X745" i="7"/>
  <c r="W745" i="7"/>
  <c r="V745" i="7"/>
  <c r="U745" i="7"/>
  <c r="Q745" i="7"/>
  <c r="O745" i="7" s="1"/>
  <c r="Z744" i="7"/>
  <c r="Y744" i="7"/>
  <c r="X744" i="7"/>
  <c r="W744" i="7"/>
  <c r="V744" i="7"/>
  <c r="U744" i="7"/>
  <c r="Q744" i="7"/>
  <c r="O744" i="7" s="1"/>
  <c r="Z743" i="7"/>
  <c r="Y743" i="7"/>
  <c r="X743" i="7"/>
  <c r="W743" i="7"/>
  <c r="V743" i="7"/>
  <c r="U743" i="7"/>
  <c r="Q743" i="7"/>
  <c r="O743" i="7" s="1"/>
  <c r="Z742" i="7"/>
  <c r="Y742" i="7"/>
  <c r="X742" i="7"/>
  <c r="W742" i="7"/>
  <c r="V742" i="7"/>
  <c r="U742" i="7"/>
  <c r="Q742" i="7"/>
  <c r="O742" i="7" s="1"/>
  <c r="Z741" i="7"/>
  <c r="Y741" i="7"/>
  <c r="X741" i="7"/>
  <c r="W741" i="7"/>
  <c r="V741" i="7"/>
  <c r="U741" i="7"/>
  <c r="Q741" i="7"/>
  <c r="O741" i="7" s="1"/>
  <c r="Z740" i="7"/>
  <c r="Y740" i="7"/>
  <c r="X740" i="7"/>
  <c r="W740" i="7"/>
  <c r="V740" i="7"/>
  <c r="U740" i="7"/>
  <c r="Q740" i="7"/>
  <c r="O740" i="7" s="1"/>
  <c r="Z739" i="7"/>
  <c r="Y739" i="7"/>
  <c r="X739" i="7"/>
  <c r="W739" i="7"/>
  <c r="V739" i="7"/>
  <c r="U739" i="7"/>
  <c r="Q739" i="7"/>
  <c r="O739" i="7" s="1"/>
  <c r="Z738" i="7"/>
  <c r="Y738" i="7"/>
  <c r="X738" i="7"/>
  <c r="W738" i="7"/>
  <c r="V738" i="7"/>
  <c r="U738" i="7"/>
  <c r="Q738" i="7"/>
  <c r="O738" i="7" s="1"/>
  <c r="Z737" i="7"/>
  <c r="Y737" i="7"/>
  <c r="X737" i="7"/>
  <c r="W737" i="7"/>
  <c r="V737" i="7"/>
  <c r="U737" i="7"/>
  <c r="Q737" i="7"/>
  <c r="O737" i="7" s="1"/>
  <c r="Z736" i="7"/>
  <c r="Y736" i="7"/>
  <c r="X736" i="7"/>
  <c r="W736" i="7"/>
  <c r="V736" i="7"/>
  <c r="U736" i="7"/>
  <c r="Q736" i="7"/>
  <c r="O736" i="7" s="1"/>
  <c r="Z735" i="7"/>
  <c r="Y735" i="7"/>
  <c r="X735" i="7"/>
  <c r="W735" i="7"/>
  <c r="V735" i="7"/>
  <c r="U735" i="7"/>
  <c r="Q735" i="7"/>
  <c r="O735" i="7" s="1"/>
  <c r="Z734" i="7"/>
  <c r="Y734" i="7"/>
  <c r="X734" i="7"/>
  <c r="W734" i="7"/>
  <c r="V734" i="7"/>
  <c r="U734" i="7"/>
  <c r="Q734" i="7"/>
  <c r="O734" i="7" s="1"/>
  <c r="Z733" i="7"/>
  <c r="Y733" i="7"/>
  <c r="X733" i="7"/>
  <c r="W733" i="7"/>
  <c r="V733" i="7"/>
  <c r="U733" i="7"/>
  <c r="Q733" i="7"/>
  <c r="O733" i="7" s="1"/>
  <c r="Z732" i="7"/>
  <c r="Y732" i="7"/>
  <c r="X732" i="7"/>
  <c r="W732" i="7"/>
  <c r="V732" i="7"/>
  <c r="U732" i="7"/>
  <c r="Q732" i="7"/>
  <c r="O732" i="7" s="1"/>
  <c r="Z731" i="7"/>
  <c r="Y731" i="7"/>
  <c r="X731" i="7"/>
  <c r="W731" i="7"/>
  <c r="V731" i="7"/>
  <c r="U731" i="7"/>
  <c r="Q731" i="7"/>
  <c r="O731" i="7" s="1"/>
  <c r="Z730" i="7"/>
  <c r="Y730" i="7"/>
  <c r="X730" i="7"/>
  <c r="W730" i="7"/>
  <c r="V730" i="7"/>
  <c r="U730" i="7"/>
  <c r="Q730" i="7"/>
  <c r="O730" i="7" s="1"/>
  <c r="Z729" i="7"/>
  <c r="Y729" i="7"/>
  <c r="X729" i="7"/>
  <c r="W729" i="7"/>
  <c r="V729" i="7"/>
  <c r="U729" i="7"/>
  <c r="Q729" i="7"/>
  <c r="O729" i="7" s="1"/>
  <c r="Z728" i="7"/>
  <c r="Y728" i="7"/>
  <c r="X728" i="7"/>
  <c r="W728" i="7"/>
  <c r="V728" i="7"/>
  <c r="U728" i="7"/>
  <c r="Q728" i="7"/>
  <c r="O728" i="7" s="1"/>
  <c r="Z727" i="7"/>
  <c r="Y727" i="7"/>
  <c r="X727" i="7"/>
  <c r="W727" i="7"/>
  <c r="V727" i="7"/>
  <c r="U727" i="7"/>
  <c r="Q727" i="7"/>
  <c r="O727" i="7" s="1"/>
  <c r="Z726" i="7"/>
  <c r="Y726" i="7"/>
  <c r="X726" i="7"/>
  <c r="W726" i="7"/>
  <c r="V726" i="7"/>
  <c r="U726" i="7"/>
  <c r="Q726" i="7"/>
  <c r="O726" i="7" s="1"/>
  <c r="Z725" i="7"/>
  <c r="Y725" i="7"/>
  <c r="X725" i="7"/>
  <c r="W725" i="7"/>
  <c r="V725" i="7"/>
  <c r="U725" i="7"/>
  <c r="Q725" i="7"/>
  <c r="O725" i="7" s="1"/>
  <c r="Z724" i="7"/>
  <c r="Y724" i="7"/>
  <c r="X724" i="7"/>
  <c r="W724" i="7"/>
  <c r="V724" i="7"/>
  <c r="U724" i="7"/>
  <c r="Q724" i="7"/>
  <c r="O724" i="7" s="1"/>
  <c r="Z723" i="7"/>
  <c r="Y723" i="7"/>
  <c r="X723" i="7"/>
  <c r="W723" i="7"/>
  <c r="V723" i="7"/>
  <c r="U723" i="7"/>
  <c r="Q723" i="7"/>
  <c r="O723" i="7" s="1"/>
  <c r="Z722" i="7"/>
  <c r="Y722" i="7"/>
  <c r="X722" i="7"/>
  <c r="W722" i="7"/>
  <c r="V722" i="7"/>
  <c r="U722" i="7"/>
  <c r="Q722" i="7"/>
  <c r="O722" i="7" s="1"/>
  <c r="Z721" i="7"/>
  <c r="Y721" i="7"/>
  <c r="X721" i="7"/>
  <c r="W721" i="7"/>
  <c r="V721" i="7"/>
  <c r="U721" i="7"/>
  <c r="Q721" i="7"/>
  <c r="O721" i="7" s="1"/>
  <c r="Z720" i="7"/>
  <c r="Y720" i="7"/>
  <c r="X720" i="7"/>
  <c r="W720" i="7"/>
  <c r="V720" i="7"/>
  <c r="U720" i="7"/>
  <c r="Q720" i="7"/>
  <c r="O720" i="7" s="1"/>
  <c r="Z719" i="7"/>
  <c r="Y719" i="7"/>
  <c r="X719" i="7"/>
  <c r="W719" i="7"/>
  <c r="V719" i="7"/>
  <c r="U719" i="7"/>
  <c r="Q719" i="7"/>
  <c r="O719" i="7" s="1"/>
  <c r="Z718" i="7"/>
  <c r="Y718" i="7"/>
  <c r="X718" i="7"/>
  <c r="W718" i="7"/>
  <c r="V718" i="7"/>
  <c r="U718" i="7"/>
  <c r="Q718" i="7"/>
  <c r="O718" i="7" s="1"/>
  <c r="Z717" i="7"/>
  <c r="Y717" i="7"/>
  <c r="X717" i="7"/>
  <c r="W717" i="7"/>
  <c r="V717" i="7"/>
  <c r="U717" i="7"/>
  <c r="Q717" i="7"/>
  <c r="O717" i="7" s="1"/>
  <c r="Z716" i="7"/>
  <c r="Y716" i="7"/>
  <c r="X716" i="7"/>
  <c r="W716" i="7"/>
  <c r="V716" i="7"/>
  <c r="U716" i="7"/>
  <c r="Q716" i="7"/>
  <c r="O716" i="7" s="1"/>
  <c r="Z715" i="7"/>
  <c r="Y715" i="7"/>
  <c r="X715" i="7"/>
  <c r="W715" i="7"/>
  <c r="V715" i="7"/>
  <c r="U715" i="7"/>
  <c r="Q715" i="7"/>
  <c r="O715" i="7" s="1"/>
  <c r="Z714" i="7"/>
  <c r="Y714" i="7"/>
  <c r="X714" i="7"/>
  <c r="W714" i="7"/>
  <c r="V714" i="7"/>
  <c r="U714" i="7"/>
  <c r="Q714" i="7"/>
  <c r="O714" i="7" s="1"/>
  <c r="Z713" i="7"/>
  <c r="Y713" i="7"/>
  <c r="X713" i="7"/>
  <c r="W713" i="7"/>
  <c r="V713" i="7"/>
  <c r="U713" i="7"/>
  <c r="Q713" i="7"/>
  <c r="O713" i="7" s="1"/>
  <c r="Z712" i="7"/>
  <c r="Y712" i="7"/>
  <c r="X712" i="7"/>
  <c r="W712" i="7"/>
  <c r="V712" i="7"/>
  <c r="U712" i="7"/>
  <c r="Q712" i="7"/>
  <c r="O712" i="7" s="1"/>
  <c r="Z711" i="7"/>
  <c r="Y711" i="7"/>
  <c r="X711" i="7"/>
  <c r="W711" i="7"/>
  <c r="V711" i="7"/>
  <c r="U711" i="7"/>
  <c r="Q711" i="7"/>
  <c r="O711" i="7" s="1"/>
  <c r="Z710" i="7"/>
  <c r="Y710" i="7"/>
  <c r="X710" i="7"/>
  <c r="W710" i="7"/>
  <c r="V710" i="7"/>
  <c r="U710" i="7"/>
  <c r="Q710" i="7"/>
  <c r="O710" i="7" s="1"/>
  <c r="Z709" i="7"/>
  <c r="Y709" i="7"/>
  <c r="X709" i="7"/>
  <c r="W709" i="7"/>
  <c r="V709" i="7"/>
  <c r="U709" i="7"/>
  <c r="Q709" i="7"/>
  <c r="O709" i="7" s="1"/>
  <c r="Z708" i="7"/>
  <c r="Y708" i="7"/>
  <c r="X708" i="7"/>
  <c r="W708" i="7"/>
  <c r="V708" i="7"/>
  <c r="U708" i="7"/>
  <c r="Q708" i="7"/>
  <c r="O708" i="7" s="1"/>
  <c r="Z707" i="7"/>
  <c r="Y707" i="7"/>
  <c r="X707" i="7"/>
  <c r="W707" i="7"/>
  <c r="V707" i="7"/>
  <c r="U707" i="7"/>
  <c r="Q707" i="7"/>
  <c r="O707" i="7" s="1"/>
  <c r="Z706" i="7"/>
  <c r="Y706" i="7"/>
  <c r="X706" i="7"/>
  <c r="W706" i="7"/>
  <c r="V706" i="7"/>
  <c r="U706" i="7"/>
  <c r="Q706" i="7"/>
  <c r="O706" i="7" s="1"/>
  <c r="Z705" i="7"/>
  <c r="Y705" i="7"/>
  <c r="X705" i="7"/>
  <c r="W705" i="7"/>
  <c r="V705" i="7"/>
  <c r="U705" i="7"/>
  <c r="Q705" i="7"/>
  <c r="O705" i="7" s="1"/>
  <c r="Z704" i="7"/>
  <c r="Y704" i="7"/>
  <c r="X704" i="7"/>
  <c r="W704" i="7"/>
  <c r="V704" i="7"/>
  <c r="U704" i="7"/>
  <c r="Q704" i="7"/>
  <c r="O704" i="7" s="1"/>
  <c r="Z703" i="7"/>
  <c r="Y703" i="7"/>
  <c r="X703" i="7"/>
  <c r="W703" i="7"/>
  <c r="V703" i="7"/>
  <c r="U703" i="7"/>
  <c r="Q703" i="7"/>
  <c r="O703" i="7" s="1"/>
  <c r="Z702" i="7"/>
  <c r="Y702" i="7"/>
  <c r="X702" i="7"/>
  <c r="W702" i="7"/>
  <c r="V702" i="7"/>
  <c r="U702" i="7"/>
  <c r="Q702" i="7"/>
  <c r="O702" i="7" s="1"/>
  <c r="Z701" i="7"/>
  <c r="Y701" i="7"/>
  <c r="X701" i="7"/>
  <c r="W701" i="7"/>
  <c r="V701" i="7"/>
  <c r="U701" i="7"/>
  <c r="Q701" i="7"/>
  <c r="O701" i="7" s="1"/>
  <c r="Z700" i="7"/>
  <c r="Y700" i="7"/>
  <c r="X700" i="7"/>
  <c r="W700" i="7"/>
  <c r="V700" i="7"/>
  <c r="U700" i="7"/>
  <c r="Q700" i="7"/>
  <c r="O700" i="7" s="1"/>
  <c r="Z699" i="7"/>
  <c r="Y699" i="7"/>
  <c r="X699" i="7"/>
  <c r="W699" i="7"/>
  <c r="V699" i="7"/>
  <c r="U699" i="7"/>
  <c r="Q699" i="7"/>
  <c r="O699" i="7" s="1"/>
  <c r="Z698" i="7"/>
  <c r="Y698" i="7"/>
  <c r="X698" i="7"/>
  <c r="W698" i="7"/>
  <c r="V698" i="7"/>
  <c r="U698" i="7"/>
  <c r="Q698" i="7"/>
  <c r="O698" i="7" s="1"/>
  <c r="Z697" i="7"/>
  <c r="Y697" i="7"/>
  <c r="X697" i="7"/>
  <c r="W697" i="7"/>
  <c r="V697" i="7"/>
  <c r="U697" i="7"/>
  <c r="Q697" i="7"/>
  <c r="O697" i="7" s="1"/>
  <c r="Z696" i="7"/>
  <c r="Y696" i="7"/>
  <c r="X696" i="7"/>
  <c r="W696" i="7"/>
  <c r="V696" i="7"/>
  <c r="U696" i="7"/>
  <c r="Q696" i="7"/>
  <c r="O696" i="7" s="1"/>
  <c r="Z695" i="7"/>
  <c r="Y695" i="7"/>
  <c r="X695" i="7"/>
  <c r="W695" i="7"/>
  <c r="V695" i="7"/>
  <c r="U695" i="7"/>
  <c r="Q695" i="7"/>
  <c r="O695" i="7" s="1"/>
  <c r="Z694" i="7"/>
  <c r="Y694" i="7"/>
  <c r="X694" i="7"/>
  <c r="W694" i="7"/>
  <c r="V694" i="7"/>
  <c r="U694" i="7"/>
  <c r="Q694" i="7"/>
  <c r="O694" i="7" s="1"/>
  <c r="Z693" i="7"/>
  <c r="Y693" i="7"/>
  <c r="X693" i="7"/>
  <c r="W693" i="7"/>
  <c r="V693" i="7"/>
  <c r="U693" i="7"/>
  <c r="Q693" i="7"/>
  <c r="O693" i="7" s="1"/>
  <c r="Z692" i="7"/>
  <c r="Y692" i="7"/>
  <c r="X692" i="7"/>
  <c r="W692" i="7"/>
  <c r="V692" i="7"/>
  <c r="U692" i="7"/>
  <c r="Q692" i="7"/>
  <c r="O692" i="7" s="1"/>
  <c r="Z691" i="7"/>
  <c r="Y691" i="7"/>
  <c r="X691" i="7"/>
  <c r="W691" i="7"/>
  <c r="V691" i="7"/>
  <c r="U691" i="7"/>
  <c r="Q691" i="7"/>
  <c r="O691" i="7" s="1"/>
  <c r="Z690" i="7"/>
  <c r="Y690" i="7"/>
  <c r="X690" i="7"/>
  <c r="W690" i="7"/>
  <c r="V690" i="7"/>
  <c r="U690" i="7"/>
  <c r="Q690" i="7"/>
  <c r="O690" i="7" s="1"/>
  <c r="Z689" i="7"/>
  <c r="Y689" i="7"/>
  <c r="X689" i="7"/>
  <c r="W689" i="7"/>
  <c r="V689" i="7"/>
  <c r="U689" i="7"/>
  <c r="Q689" i="7"/>
  <c r="O689" i="7" s="1"/>
  <c r="Z688" i="7"/>
  <c r="Y688" i="7"/>
  <c r="X688" i="7"/>
  <c r="W688" i="7"/>
  <c r="V688" i="7"/>
  <c r="U688" i="7"/>
  <c r="Q688" i="7"/>
  <c r="O688" i="7" s="1"/>
  <c r="Z687" i="7"/>
  <c r="Y687" i="7"/>
  <c r="X687" i="7"/>
  <c r="W687" i="7"/>
  <c r="V687" i="7"/>
  <c r="U687" i="7"/>
  <c r="Q687" i="7"/>
  <c r="O687" i="7" s="1"/>
  <c r="Z686" i="7"/>
  <c r="Y686" i="7"/>
  <c r="X686" i="7"/>
  <c r="W686" i="7"/>
  <c r="V686" i="7"/>
  <c r="U686" i="7"/>
  <c r="Q686" i="7"/>
  <c r="O686" i="7" s="1"/>
  <c r="Z685" i="7"/>
  <c r="Y685" i="7"/>
  <c r="X685" i="7"/>
  <c r="W685" i="7"/>
  <c r="V685" i="7"/>
  <c r="U685" i="7"/>
  <c r="Q685" i="7"/>
  <c r="O685" i="7" s="1"/>
  <c r="Z684" i="7"/>
  <c r="Y684" i="7"/>
  <c r="X684" i="7"/>
  <c r="W684" i="7"/>
  <c r="V684" i="7"/>
  <c r="U684" i="7"/>
  <c r="Q684" i="7"/>
  <c r="O684" i="7" s="1"/>
  <c r="Z683" i="7"/>
  <c r="Y683" i="7"/>
  <c r="X683" i="7"/>
  <c r="W683" i="7"/>
  <c r="V683" i="7"/>
  <c r="U683" i="7"/>
  <c r="Q683" i="7"/>
  <c r="O683" i="7" s="1"/>
  <c r="Z682" i="7"/>
  <c r="Y682" i="7"/>
  <c r="X682" i="7"/>
  <c r="W682" i="7"/>
  <c r="V682" i="7"/>
  <c r="U682" i="7"/>
  <c r="Q682" i="7"/>
  <c r="O682" i="7" s="1"/>
  <c r="Z681" i="7"/>
  <c r="Y681" i="7"/>
  <c r="X681" i="7"/>
  <c r="W681" i="7"/>
  <c r="V681" i="7"/>
  <c r="U681" i="7"/>
  <c r="Q681" i="7"/>
  <c r="O681" i="7" s="1"/>
  <c r="Z680" i="7"/>
  <c r="Y680" i="7"/>
  <c r="X680" i="7"/>
  <c r="W680" i="7"/>
  <c r="V680" i="7"/>
  <c r="U680" i="7"/>
  <c r="Q680" i="7"/>
  <c r="O680" i="7" s="1"/>
  <c r="Z679" i="7"/>
  <c r="Y679" i="7"/>
  <c r="X679" i="7"/>
  <c r="W679" i="7"/>
  <c r="V679" i="7"/>
  <c r="U679" i="7"/>
  <c r="Q679" i="7"/>
  <c r="O679" i="7" s="1"/>
  <c r="Z678" i="7"/>
  <c r="Y678" i="7"/>
  <c r="X678" i="7"/>
  <c r="W678" i="7"/>
  <c r="V678" i="7"/>
  <c r="U678" i="7"/>
  <c r="Q678" i="7"/>
  <c r="O678" i="7" s="1"/>
  <c r="Z677" i="7"/>
  <c r="Y677" i="7"/>
  <c r="X677" i="7"/>
  <c r="W677" i="7"/>
  <c r="V677" i="7"/>
  <c r="U677" i="7"/>
  <c r="Q677" i="7"/>
  <c r="O677" i="7" s="1"/>
  <c r="Z676" i="7"/>
  <c r="Y676" i="7"/>
  <c r="X676" i="7"/>
  <c r="W676" i="7"/>
  <c r="V676" i="7"/>
  <c r="U676" i="7"/>
  <c r="Q676" i="7"/>
  <c r="O676" i="7" s="1"/>
  <c r="Z675" i="7"/>
  <c r="Y675" i="7"/>
  <c r="X675" i="7"/>
  <c r="W675" i="7"/>
  <c r="V675" i="7"/>
  <c r="U675" i="7"/>
  <c r="Q675" i="7"/>
  <c r="O675" i="7" s="1"/>
  <c r="Z674" i="7"/>
  <c r="Y674" i="7"/>
  <c r="X674" i="7"/>
  <c r="W674" i="7"/>
  <c r="V674" i="7"/>
  <c r="U674" i="7"/>
  <c r="Q674" i="7"/>
  <c r="O674" i="7" s="1"/>
  <c r="Z673" i="7"/>
  <c r="Y673" i="7"/>
  <c r="X673" i="7"/>
  <c r="W673" i="7"/>
  <c r="V673" i="7"/>
  <c r="U673" i="7"/>
  <c r="Q673" i="7"/>
  <c r="O673" i="7" s="1"/>
  <c r="Z672" i="7"/>
  <c r="Y672" i="7"/>
  <c r="X672" i="7"/>
  <c r="W672" i="7"/>
  <c r="V672" i="7"/>
  <c r="U672" i="7"/>
  <c r="Q672" i="7"/>
  <c r="O672" i="7" s="1"/>
  <c r="Z671" i="7"/>
  <c r="Y671" i="7"/>
  <c r="X671" i="7"/>
  <c r="W671" i="7"/>
  <c r="V671" i="7"/>
  <c r="U671" i="7"/>
  <c r="Q671" i="7"/>
  <c r="O671" i="7" s="1"/>
  <c r="Z670" i="7"/>
  <c r="Y670" i="7"/>
  <c r="X670" i="7"/>
  <c r="W670" i="7"/>
  <c r="V670" i="7"/>
  <c r="U670" i="7"/>
  <c r="Q670" i="7"/>
  <c r="O670" i="7" s="1"/>
  <c r="Z669" i="7"/>
  <c r="Y669" i="7"/>
  <c r="X669" i="7"/>
  <c r="W669" i="7"/>
  <c r="V669" i="7"/>
  <c r="U669" i="7"/>
  <c r="Q669" i="7"/>
  <c r="O669" i="7" s="1"/>
  <c r="Z668" i="7"/>
  <c r="Y668" i="7"/>
  <c r="X668" i="7"/>
  <c r="W668" i="7"/>
  <c r="V668" i="7"/>
  <c r="U668" i="7"/>
  <c r="Q668" i="7"/>
  <c r="O668" i="7" s="1"/>
  <c r="Z667" i="7"/>
  <c r="Y667" i="7"/>
  <c r="X667" i="7"/>
  <c r="W667" i="7"/>
  <c r="V667" i="7"/>
  <c r="U667" i="7"/>
  <c r="Q667" i="7"/>
  <c r="O667" i="7" s="1"/>
  <c r="Z666" i="7"/>
  <c r="Y666" i="7"/>
  <c r="X666" i="7"/>
  <c r="W666" i="7"/>
  <c r="V666" i="7"/>
  <c r="U666" i="7"/>
  <c r="Q666" i="7"/>
  <c r="O666" i="7" s="1"/>
  <c r="Z665" i="7"/>
  <c r="Y665" i="7"/>
  <c r="X665" i="7"/>
  <c r="W665" i="7"/>
  <c r="V665" i="7"/>
  <c r="U665" i="7"/>
  <c r="Q665" i="7"/>
  <c r="O665" i="7" s="1"/>
  <c r="Z664" i="7"/>
  <c r="Y664" i="7"/>
  <c r="X664" i="7"/>
  <c r="W664" i="7"/>
  <c r="V664" i="7"/>
  <c r="U664" i="7"/>
  <c r="Q664" i="7"/>
  <c r="O664" i="7" s="1"/>
  <c r="Z663" i="7"/>
  <c r="Y663" i="7"/>
  <c r="X663" i="7"/>
  <c r="W663" i="7"/>
  <c r="V663" i="7"/>
  <c r="U663" i="7"/>
  <c r="Q663" i="7"/>
  <c r="O663" i="7" s="1"/>
  <c r="Z662" i="7"/>
  <c r="Y662" i="7"/>
  <c r="X662" i="7"/>
  <c r="W662" i="7"/>
  <c r="V662" i="7"/>
  <c r="U662" i="7"/>
  <c r="Q662" i="7"/>
  <c r="O662" i="7" s="1"/>
  <c r="Z661" i="7"/>
  <c r="Y661" i="7"/>
  <c r="X661" i="7"/>
  <c r="W661" i="7"/>
  <c r="V661" i="7"/>
  <c r="U661" i="7"/>
  <c r="Q661" i="7"/>
  <c r="O661" i="7" s="1"/>
  <c r="Z660" i="7"/>
  <c r="Y660" i="7"/>
  <c r="X660" i="7"/>
  <c r="W660" i="7"/>
  <c r="V660" i="7"/>
  <c r="U660" i="7"/>
  <c r="Q660" i="7"/>
  <c r="O660" i="7" s="1"/>
  <c r="Z659" i="7"/>
  <c r="Y659" i="7"/>
  <c r="X659" i="7"/>
  <c r="W659" i="7"/>
  <c r="V659" i="7"/>
  <c r="U659" i="7"/>
  <c r="Q659" i="7"/>
  <c r="O659" i="7" s="1"/>
  <c r="Z658" i="7"/>
  <c r="Y658" i="7"/>
  <c r="X658" i="7"/>
  <c r="W658" i="7"/>
  <c r="V658" i="7"/>
  <c r="U658" i="7"/>
  <c r="Q658" i="7"/>
  <c r="O658" i="7" s="1"/>
  <c r="Z657" i="7"/>
  <c r="Y657" i="7"/>
  <c r="X657" i="7"/>
  <c r="W657" i="7"/>
  <c r="V657" i="7"/>
  <c r="U657" i="7"/>
  <c r="Q657" i="7"/>
  <c r="O657" i="7" s="1"/>
  <c r="Z656" i="7"/>
  <c r="Y656" i="7"/>
  <c r="X656" i="7"/>
  <c r="W656" i="7"/>
  <c r="V656" i="7"/>
  <c r="U656" i="7"/>
  <c r="Q656" i="7"/>
  <c r="O656" i="7" s="1"/>
  <c r="Z655" i="7"/>
  <c r="Y655" i="7"/>
  <c r="X655" i="7"/>
  <c r="W655" i="7"/>
  <c r="V655" i="7"/>
  <c r="U655" i="7"/>
  <c r="Q655" i="7"/>
  <c r="O655" i="7" s="1"/>
  <c r="Z654" i="7"/>
  <c r="Y654" i="7"/>
  <c r="X654" i="7"/>
  <c r="W654" i="7"/>
  <c r="V654" i="7"/>
  <c r="U654" i="7"/>
  <c r="Q654" i="7"/>
  <c r="O654" i="7" s="1"/>
  <c r="Z653" i="7"/>
  <c r="Y653" i="7"/>
  <c r="X653" i="7"/>
  <c r="W653" i="7"/>
  <c r="V653" i="7"/>
  <c r="U653" i="7"/>
  <c r="Q653" i="7"/>
  <c r="O653" i="7" s="1"/>
  <c r="Z652" i="7"/>
  <c r="Y652" i="7"/>
  <c r="X652" i="7"/>
  <c r="W652" i="7"/>
  <c r="V652" i="7"/>
  <c r="U652" i="7"/>
  <c r="Q652" i="7"/>
  <c r="O652" i="7" s="1"/>
  <c r="Z651" i="7"/>
  <c r="Y651" i="7"/>
  <c r="X651" i="7"/>
  <c r="W651" i="7"/>
  <c r="V651" i="7"/>
  <c r="U651" i="7"/>
  <c r="Q651" i="7"/>
  <c r="O651" i="7" s="1"/>
  <c r="Z650" i="7"/>
  <c r="Y650" i="7"/>
  <c r="X650" i="7"/>
  <c r="W650" i="7"/>
  <c r="V650" i="7"/>
  <c r="U650" i="7"/>
  <c r="Q650" i="7"/>
  <c r="O650" i="7" s="1"/>
  <c r="Z649" i="7"/>
  <c r="Y649" i="7"/>
  <c r="X649" i="7"/>
  <c r="W649" i="7"/>
  <c r="V649" i="7"/>
  <c r="U649" i="7"/>
  <c r="Q649" i="7"/>
  <c r="O649" i="7" s="1"/>
  <c r="Z648" i="7"/>
  <c r="Y648" i="7"/>
  <c r="X648" i="7"/>
  <c r="W648" i="7"/>
  <c r="V648" i="7"/>
  <c r="U648" i="7"/>
  <c r="Q648" i="7"/>
  <c r="O648" i="7" s="1"/>
  <c r="Z647" i="7"/>
  <c r="Y647" i="7"/>
  <c r="X647" i="7"/>
  <c r="W647" i="7"/>
  <c r="V647" i="7"/>
  <c r="U647" i="7"/>
  <c r="Q647" i="7"/>
  <c r="O647" i="7" s="1"/>
  <c r="Z646" i="7"/>
  <c r="Y646" i="7"/>
  <c r="X646" i="7"/>
  <c r="W646" i="7"/>
  <c r="V646" i="7"/>
  <c r="U646" i="7"/>
  <c r="Q646" i="7"/>
  <c r="O646" i="7" s="1"/>
  <c r="Z645" i="7"/>
  <c r="Y645" i="7"/>
  <c r="X645" i="7"/>
  <c r="W645" i="7"/>
  <c r="V645" i="7"/>
  <c r="U645" i="7"/>
  <c r="Q645" i="7"/>
  <c r="O645" i="7" s="1"/>
  <c r="Z644" i="7"/>
  <c r="Y644" i="7"/>
  <c r="X644" i="7"/>
  <c r="W644" i="7"/>
  <c r="V644" i="7"/>
  <c r="U644" i="7"/>
  <c r="Q644" i="7"/>
  <c r="O644" i="7" s="1"/>
  <c r="Z643" i="7"/>
  <c r="Y643" i="7"/>
  <c r="X643" i="7"/>
  <c r="W643" i="7"/>
  <c r="V643" i="7"/>
  <c r="U643" i="7"/>
  <c r="Q643" i="7"/>
  <c r="O643" i="7" s="1"/>
  <c r="Z642" i="7"/>
  <c r="Y642" i="7"/>
  <c r="X642" i="7"/>
  <c r="W642" i="7"/>
  <c r="V642" i="7"/>
  <c r="U642" i="7"/>
  <c r="Q642" i="7"/>
  <c r="O642" i="7" s="1"/>
  <c r="Z641" i="7"/>
  <c r="Y641" i="7"/>
  <c r="X641" i="7"/>
  <c r="W641" i="7"/>
  <c r="V641" i="7"/>
  <c r="U641" i="7"/>
  <c r="Q641" i="7"/>
  <c r="O641" i="7" s="1"/>
  <c r="Z640" i="7"/>
  <c r="Y640" i="7"/>
  <c r="X640" i="7"/>
  <c r="W640" i="7"/>
  <c r="V640" i="7"/>
  <c r="U640" i="7"/>
  <c r="Q640" i="7"/>
  <c r="O640" i="7" s="1"/>
  <c r="Z639" i="7"/>
  <c r="Y639" i="7"/>
  <c r="X639" i="7"/>
  <c r="W639" i="7"/>
  <c r="V639" i="7"/>
  <c r="U639" i="7"/>
  <c r="Q639" i="7"/>
  <c r="O639" i="7" s="1"/>
  <c r="Z638" i="7"/>
  <c r="Y638" i="7"/>
  <c r="X638" i="7"/>
  <c r="W638" i="7"/>
  <c r="V638" i="7"/>
  <c r="U638" i="7"/>
  <c r="Q638" i="7"/>
  <c r="O638" i="7" s="1"/>
  <c r="Z637" i="7"/>
  <c r="Y637" i="7"/>
  <c r="X637" i="7"/>
  <c r="W637" i="7"/>
  <c r="V637" i="7"/>
  <c r="U637" i="7"/>
  <c r="Q637" i="7"/>
  <c r="O637" i="7" s="1"/>
  <c r="Z636" i="7"/>
  <c r="Y636" i="7"/>
  <c r="X636" i="7"/>
  <c r="W636" i="7"/>
  <c r="V636" i="7"/>
  <c r="U636" i="7"/>
  <c r="Q636" i="7"/>
  <c r="O636" i="7" s="1"/>
  <c r="Z635" i="7"/>
  <c r="Y635" i="7"/>
  <c r="X635" i="7"/>
  <c r="W635" i="7"/>
  <c r="V635" i="7"/>
  <c r="U635" i="7"/>
  <c r="Q635" i="7"/>
  <c r="O635" i="7" s="1"/>
  <c r="Z634" i="7"/>
  <c r="Y634" i="7"/>
  <c r="X634" i="7"/>
  <c r="W634" i="7"/>
  <c r="V634" i="7"/>
  <c r="U634" i="7"/>
  <c r="Q634" i="7"/>
  <c r="O634" i="7" s="1"/>
  <c r="Z633" i="7"/>
  <c r="Y633" i="7"/>
  <c r="X633" i="7"/>
  <c r="W633" i="7"/>
  <c r="V633" i="7"/>
  <c r="U633" i="7"/>
  <c r="Q633" i="7"/>
  <c r="O633" i="7" s="1"/>
  <c r="Z632" i="7"/>
  <c r="Y632" i="7"/>
  <c r="X632" i="7"/>
  <c r="W632" i="7"/>
  <c r="V632" i="7"/>
  <c r="U632" i="7"/>
  <c r="Q632" i="7"/>
  <c r="O632" i="7" s="1"/>
  <c r="Z631" i="7"/>
  <c r="Y631" i="7"/>
  <c r="X631" i="7"/>
  <c r="W631" i="7"/>
  <c r="V631" i="7"/>
  <c r="U631" i="7"/>
  <c r="Q631" i="7"/>
  <c r="O631" i="7" s="1"/>
  <c r="Z630" i="7"/>
  <c r="Y630" i="7"/>
  <c r="X630" i="7"/>
  <c r="W630" i="7"/>
  <c r="V630" i="7"/>
  <c r="U630" i="7"/>
  <c r="Q630" i="7"/>
  <c r="O630" i="7" s="1"/>
  <c r="Z629" i="7"/>
  <c r="Y629" i="7"/>
  <c r="X629" i="7"/>
  <c r="W629" i="7"/>
  <c r="V629" i="7"/>
  <c r="U629" i="7"/>
  <c r="Q629" i="7"/>
  <c r="O629" i="7" s="1"/>
  <c r="Z628" i="7"/>
  <c r="Y628" i="7"/>
  <c r="X628" i="7"/>
  <c r="W628" i="7"/>
  <c r="V628" i="7"/>
  <c r="U628" i="7"/>
  <c r="Q628" i="7"/>
  <c r="O628" i="7" s="1"/>
  <c r="Z627" i="7"/>
  <c r="Y627" i="7"/>
  <c r="X627" i="7"/>
  <c r="W627" i="7"/>
  <c r="V627" i="7"/>
  <c r="U627" i="7"/>
  <c r="Q627" i="7"/>
  <c r="O627" i="7" s="1"/>
  <c r="Z626" i="7"/>
  <c r="Y626" i="7"/>
  <c r="X626" i="7"/>
  <c r="W626" i="7"/>
  <c r="V626" i="7"/>
  <c r="U626" i="7"/>
  <c r="Q626" i="7"/>
  <c r="O626" i="7" s="1"/>
  <c r="Z625" i="7"/>
  <c r="Y625" i="7"/>
  <c r="X625" i="7"/>
  <c r="W625" i="7"/>
  <c r="V625" i="7"/>
  <c r="U625" i="7"/>
  <c r="Q625" i="7"/>
  <c r="O625" i="7" s="1"/>
  <c r="Z624" i="7"/>
  <c r="Y624" i="7"/>
  <c r="X624" i="7"/>
  <c r="W624" i="7"/>
  <c r="V624" i="7"/>
  <c r="U624" i="7"/>
  <c r="Q624" i="7"/>
  <c r="O624" i="7" s="1"/>
  <c r="Z623" i="7"/>
  <c r="Y623" i="7"/>
  <c r="X623" i="7"/>
  <c r="W623" i="7"/>
  <c r="V623" i="7"/>
  <c r="U623" i="7"/>
  <c r="Q623" i="7"/>
  <c r="O623" i="7" s="1"/>
  <c r="Z622" i="7"/>
  <c r="Y622" i="7"/>
  <c r="X622" i="7"/>
  <c r="W622" i="7"/>
  <c r="V622" i="7"/>
  <c r="U622" i="7"/>
  <c r="Q622" i="7"/>
  <c r="O622" i="7" s="1"/>
  <c r="Z621" i="7"/>
  <c r="Y621" i="7"/>
  <c r="X621" i="7"/>
  <c r="W621" i="7"/>
  <c r="V621" i="7"/>
  <c r="U621" i="7"/>
  <c r="Q621" i="7"/>
  <c r="O621" i="7" s="1"/>
  <c r="Z620" i="7"/>
  <c r="Y620" i="7"/>
  <c r="X620" i="7"/>
  <c r="W620" i="7"/>
  <c r="V620" i="7"/>
  <c r="U620" i="7"/>
  <c r="Q620" i="7"/>
  <c r="O620" i="7" s="1"/>
  <c r="Z619" i="7"/>
  <c r="Y619" i="7"/>
  <c r="X619" i="7"/>
  <c r="W619" i="7"/>
  <c r="V619" i="7"/>
  <c r="U619" i="7"/>
  <c r="Q619" i="7"/>
  <c r="O619" i="7" s="1"/>
  <c r="Z618" i="7"/>
  <c r="Y618" i="7"/>
  <c r="X618" i="7"/>
  <c r="W618" i="7"/>
  <c r="V618" i="7"/>
  <c r="U618" i="7"/>
  <c r="Q618" i="7"/>
  <c r="O618" i="7" s="1"/>
  <c r="Z617" i="7"/>
  <c r="Y617" i="7"/>
  <c r="X617" i="7"/>
  <c r="W617" i="7"/>
  <c r="V617" i="7"/>
  <c r="U617" i="7"/>
  <c r="Q617" i="7"/>
  <c r="O617" i="7" s="1"/>
  <c r="Z616" i="7"/>
  <c r="Y616" i="7"/>
  <c r="X616" i="7"/>
  <c r="W616" i="7"/>
  <c r="V616" i="7"/>
  <c r="U616" i="7"/>
  <c r="Q616" i="7"/>
  <c r="O616" i="7" s="1"/>
  <c r="Z615" i="7"/>
  <c r="Y615" i="7"/>
  <c r="X615" i="7"/>
  <c r="W615" i="7"/>
  <c r="V615" i="7"/>
  <c r="U615" i="7"/>
  <c r="Q615" i="7"/>
  <c r="O615" i="7" s="1"/>
  <c r="Z614" i="7"/>
  <c r="Y614" i="7"/>
  <c r="X614" i="7"/>
  <c r="W614" i="7"/>
  <c r="V614" i="7"/>
  <c r="U614" i="7"/>
  <c r="Q614" i="7"/>
  <c r="O614" i="7" s="1"/>
  <c r="Z613" i="7"/>
  <c r="Y613" i="7"/>
  <c r="X613" i="7"/>
  <c r="W613" i="7"/>
  <c r="V613" i="7"/>
  <c r="U613" i="7"/>
  <c r="Q613" i="7"/>
  <c r="O613" i="7" s="1"/>
  <c r="Z612" i="7"/>
  <c r="Y612" i="7"/>
  <c r="X612" i="7"/>
  <c r="W612" i="7"/>
  <c r="V612" i="7"/>
  <c r="U612" i="7"/>
  <c r="Q612" i="7"/>
  <c r="O612" i="7" s="1"/>
  <c r="Z611" i="7"/>
  <c r="Y611" i="7"/>
  <c r="X611" i="7"/>
  <c r="W611" i="7"/>
  <c r="V611" i="7"/>
  <c r="U611" i="7"/>
  <c r="Q611" i="7"/>
  <c r="O611" i="7" s="1"/>
  <c r="Z610" i="7"/>
  <c r="Y610" i="7"/>
  <c r="X610" i="7"/>
  <c r="W610" i="7"/>
  <c r="V610" i="7"/>
  <c r="U610" i="7"/>
  <c r="Q610" i="7"/>
  <c r="O610" i="7" s="1"/>
  <c r="Z609" i="7"/>
  <c r="Y609" i="7"/>
  <c r="X609" i="7"/>
  <c r="W609" i="7"/>
  <c r="V609" i="7"/>
  <c r="U609" i="7"/>
  <c r="Q609" i="7"/>
  <c r="O609" i="7" s="1"/>
  <c r="Z608" i="7"/>
  <c r="Y608" i="7"/>
  <c r="X608" i="7"/>
  <c r="W608" i="7"/>
  <c r="V608" i="7"/>
  <c r="U608" i="7"/>
  <c r="Q608" i="7"/>
  <c r="O608" i="7" s="1"/>
  <c r="Z607" i="7"/>
  <c r="Y607" i="7"/>
  <c r="X607" i="7"/>
  <c r="W607" i="7"/>
  <c r="V607" i="7"/>
  <c r="U607" i="7"/>
  <c r="Q607" i="7"/>
  <c r="O607" i="7" s="1"/>
  <c r="Z606" i="7"/>
  <c r="Y606" i="7"/>
  <c r="X606" i="7"/>
  <c r="W606" i="7"/>
  <c r="V606" i="7"/>
  <c r="U606" i="7"/>
  <c r="Q606" i="7"/>
  <c r="O606" i="7" s="1"/>
  <c r="Z605" i="7"/>
  <c r="Y605" i="7"/>
  <c r="X605" i="7"/>
  <c r="W605" i="7"/>
  <c r="V605" i="7"/>
  <c r="U605" i="7"/>
  <c r="Q605" i="7"/>
  <c r="O605" i="7" s="1"/>
  <c r="Z604" i="7"/>
  <c r="Y604" i="7"/>
  <c r="X604" i="7"/>
  <c r="W604" i="7"/>
  <c r="V604" i="7"/>
  <c r="U604" i="7"/>
  <c r="Q604" i="7"/>
  <c r="O604" i="7" s="1"/>
  <c r="Z603" i="7"/>
  <c r="Y603" i="7"/>
  <c r="X603" i="7"/>
  <c r="W603" i="7"/>
  <c r="V603" i="7"/>
  <c r="U603" i="7"/>
  <c r="Q603" i="7"/>
  <c r="O603" i="7" s="1"/>
  <c r="Z602" i="7"/>
  <c r="Y602" i="7"/>
  <c r="X602" i="7"/>
  <c r="W602" i="7"/>
  <c r="V602" i="7"/>
  <c r="U602" i="7"/>
  <c r="Q602" i="7"/>
  <c r="O602" i="7" s="1"/>
  <c r="Z601" i="7"/>
  <c r="Y601" i="7"/>
  <c r="X601" i="7"/>
  <c r="W601" i="7"/>
  <c r="V601" i="7"/>
  <c r="U601" i="7"/>
  <c r="Q601" i="7"/>
  <c r="O601" i="7" s="1"/>
  <c r="Z600" i="7"/>
  <c r="Y600" i="7"/>
  <c r="X600" i="7"/>
  <c r="W600" i="7"/>
  <c r="V600" i="7"/>
  <c r="U600" i="7"/>
  <c r="Q600" i="7"/>
  <c r="O600" i="7" s="1"/>
  <c r="Z599" i="7"/>
  <c r="Y599" i="7"/>
  <c r="X599" i="7"/>
  <c r="W599" i="7"/>
  <c r="V599" i="7"/>
  <c r="U599" i="7"/>
  <c r="Q599" i="7"/>
  <c r="O599" i="7" s="1"/>
  <c r="Z598" i="7"/>
  <c r="Y598" i="7"/>
  <c r="X598" i="7"/>
  <c r="W598" i="7"/>
  <c r="V598" i="7"/>
  <c r="U598" i="7"/>
  <c r="Q598" i="7"/>
  <c r="O598" i="7" s="1"/>
  <c r="Z597" i="7"/>
  <c r="Y597" i="7"/>
  <c r="X597" i="7"/>
  <c r="W597" i="7"/>
  <c r="V597" i="7"/>
  <c r="U597" i="7"/>
  <c r="Q597" i="7"/>
  <c r="O597" i="7" s="1"/>
  <c r="Z596" i="7"/>
  <c r="Y596" i="7"/>
  <c r="X596" i="7"/>
  <c r="W596" i="7"/>
  <c r="V596" i="7"/>
  <c r="U596" i="7"/>
  <c r="Q596" i="7"/>
  <c r="O596" i="7" s="1"/>
  <c r="Z595" i="7"/>
  <c r="Y595" i="7"/>
  <c r="X595" i="7"/>
  <c r="W595" i="7"/>
  <c r="V595" i="7"/>
  <c r="U595" i="7"/>
  <c r="Q595" i="7"/>
  <c r="O595" i="7" s="1"/>
  <c r="Z594" i="7"/>
  <c r="Y594" i="7"/>
  <c r="X594" i="7"/>
  <c r="W594" i="7"/>
  <c r="V594" i="7"/>
  <c r="U594" i="7"/>
  <c r="Q594" i="7"/>
  <c r="O594" i="7" s="1"/>
  <c r="Z593" i="7"/>
  <c r="Y593" i="7"/>
  <c r="X593" i="7"/>
  <c r="W593" i="7"/>
  <c r="V593" i="7"/>
  <c r="U593" i="7"/>
  <c r="Q593" i="7"/>
  <c r="O593" i="7" s="1"/>
  <c r="Z592" i="7"/>
  <c r="Y592" i="7"/>
  <c r="X592" i="7"/>
  <c r="W592" i="7"/>
  <c r="V592" i="7"/>
  <c r="U592" i="7"/>
  <c r="Q592" i="7"/>
  <c r="O592" i="7" s="1"/>
  <c r="Z591" i="7"/>
  <c r="Y591" i="7"/>
  <c r="X591" i="7"/>
  <c r="W591" i="7"/>
  <c r="V591" i="7"/>
  <c r="U591" i="7"/>
  <c r="Q591" i="7"/>
  <c r="O591" i="7" s="1"/>
  <c r="Z590" i="7"/>
  <c r="Y590" i="7"/>
  <c r="X590" i="7"/>
  <c r="W590" i="7"/>
  <c r="V590" i="7"/>
  <c r="U590" i="7"/>
  <c r="Q590" i="7"/>
  <c r="O590" i="7" s="1"/>
  <c r="Z589" i="7"/>
  <c r="Y589" i="7"/>
  <c r="X589" i="7"/>
  <c r="W589" i="7"/>
  <c r="V589" i="7"/>
  <c r="U589" i="7"/>
  <c r="Q589" i="7"/>
  <c r="O589" i="7" s="1"/>
  <c r="Z588" i="7"/>
  <c r="Y588" i="7"/>
  <c r="X588" i="7"/>
  <c r="W588" i="7"/>
  <c r="V588" i="7"/>
  <c r="U588" i="7"/>
  <c r="Q588" i="7"/>
  <c r="O588" i="7" s="1"/>
  <c r="Z587" i="7"/>
  <c r="Y587" i="7"/>
  <c r="X587" i="7"/>
  <c r="W587" i="7"/>
  <c r="V587" i="7"/>
  <c r="U587" i="7"/>
  <c r="Q587" i="7"/>
  <c r="O587" i="7" s="1"/>
  <c r="Z586" i="7"/>
  <c r="Y586" i="7"/>
  <c r="X586" i="7"/>
  <c r="W586" i="7"/>
  <c r="V586" i="7"/>
  <c r="U586" i="7"/>
  <c r="Q586" i="7"/>
  <c r="O586" i="7" s="1"/>
  <c r="Z585" i="7"/>
  <c r="Y585" i="7"/>
  <c r="X585" i="7"/>
  <c r="W585" i="7"/>
  <c r="V585" i="7"/>
  <c r="U585" i="7"/>
  <c r="Q585" i="7"/>
  <c r="O585" i="7" s="1"/>
  <c r="Z584" i="7"/>
  <c r="Y584" i="7"/>
  <c r="X584" i="7"/>
  <c r="W584" i="7"/>
  <c r="V584" i="7"/>
  <c r="U584" i="7"/>
  <c r="Q584" i="7"/>
  <c r="O584" i="7" s="1"/>
  <c r="Z583" i="7"/>
  <c r="Y583" i="7"/>
  <c r="X583" i="7"/>
  <c r="W583" i="7"/>
  <c r="V583" i="7"/>
  <c r="U583" i="7"/>
  <c r="Q583" i="7"/>
  <c r="O583" i="7" s="1"/>
  <c r="Z582" i="7"/>
  <c r="Y582" i="7"/>
  <c r="X582" i="7"/>
  <c r="W582" i="7"/>
  <c r="V582" i="7"/>
  <c r="U582" i="7"/>
  <c r="Q582" i="7"/>
  <c r="O582" i="7" s="1"/>
  <c r="Z581" i="7"/>
  <c r="Y581" i="7"/>
  <c r="X581" i="7"/>
  <c r="W581" i="7"/>
  <c r="V581" i="7"/>
  <c r="U581" i="7"/>
  <c r="Q581" i="7"/>
  <c r="O581" i="7" s="1"/>
  <c r="Z580" i="7"/>
  <c r="Y580" i="7"/>
  <c r="X580" i="7"/>
  <c r="W580" i="7"/>
  <c r="V580" i="7"/>
  <c r="U580" i="7"/>
  <c r="Q580" i="7"/>
  <c r="O580" i="7" s="1"/>
  <c r="Z579" i="7"/>
  <c r="Y579" i="7"/>
  <c r="X579" i="7"/>
  <c r="W579" i="7"/>
  <c r="V579" i="7"/>
  <c r="U579" i="7"/>
  <c r="Q579" i="7"/>
  <c r="O579" i="7" s="1"/>
  <c r="Z578" i="7"/>
  <c r="Y578" i="7"/>
  <c r="X578" i="7"/>
  <c r="W578" i="7"/>
  <c r="V578" i="7"/>
  <c r="U578" i="7"/>
  <c r="Q578" i="7"/>
  <c r="O578" i="7" s="1"/>
  <c r="Z577" i="7"/>
  <c r="Y577" i="7"/>
  <c r="X577" i="7"/>
  <c r="W577" i="7"/>
  <c r="V577" i="7"/>
  <c r="U577" i="7"/>
  <c r="Q577" i="7"/>
  <c r="O577" i="7" s="1"/>
  <c r="Z576" i="7"/>
  <c r="Y576" i="7"/>
  <c r="X576" i="7"/>
  <c r="W576" i="7"/>
  <c r="V576" i="7"/>
  <c r="U576" i="7"/>
  <c r="Q576" i="7"/>
  <c r="O576" i="7" s="1"/>
  <c r="Z575" i="7"/>
  <c r="Y575" i="7"/>
  <c r="X575" i="7"/>
  <c r="W575" i="7"/>
  <c r="V575" i="7"/>
  <c r="U575" i="7"/>
  <c r="Q575" i="7"/>
  <c r="O575" i="7" s="1"/>
  <c r="Z574" i="7"/>
  <c r="Y574" i="7"/>
  <c r="X574" i="7"/>
  <c r="W574" i="7"/>
  <c r="V574" i="7"/>
  <c r="U574" i="7"/>
  <c r="Q574" i="7"/>
  <c r="O574" i="7" s="1"/>
  <c r="Z573" i="7"/>
  <c r="Y573" i="7"/>
  <c r="X573" i="7"/>
  <c r="W573" i="7"/>
  <c r="V573" i="7"/>
  <c r="U573" i="7"/>
  <c r="Q573" i="7"/>
  <c r="O573" i="7" s="1"/>
  <c r="Z572" i="7"/>
  <c r="Y572" i="7"/>
  <c r="X572" i="7"/>
  <c r="W572" i="7"/>
  <c r="V572" i="7"/>
  <c r="U572" i="7"/>
  <c r="Q572" i="7"/>
  <c r="O572" i="7" s="1"/>
  <c r="Z571" i="7"/>
  <c r="Y571" i="7"/>
  <c r="X571" i="7"/>
  <c r="W571" i="7"/>
  <c r="V571" i="7"/>
  <c r="U571" i="7"/>
  <c r="Q571" i="7"/>
  <c r="O571" i="7" s="1"/>
  <c r="Z570" i="7"/>
  <c r="Y570" i="7"/>
  <c r="X570" i="7"/>
  <c r="W570" i="7"/>
  <c r="V570" i="7"/>
  <c r="U570" i="7"/>
  <c r="Q570" i="7"/>
  <c r="O570" i="7" s="1"/>
  <c r="Z569" i="7"/>
  <c r="Y569" i="7"/>
  <c r="X569" i="7"/>
  <c r="W569" i="7"/>
  <c r="V569" i="7"/>
  <c r="U569" i="7"/>
  <c r="Q569" i="7"/>
  <c r="O569" i="7" s="1"/>
  <c r="Z568" i="7"/>
  <c r="Y568" i="7"/>
  <c r="X568" i="7"/>
  <c r="W568" i="7"/>
  <c r="V568" i="7"/>
  <c r="U568" i="7"/>
  <c r="Q568" i="7"/>
  <c r="O568" i="7" s="1"/>
  <c r="Z567" i="7"/>
  <c r="Y567" i="7"/>
  <c r="X567" i="7"/>
  <c r="W567" i="7"/>
  <c r="V567" i="7"/>
  <c r="U567" i="7"/>
  <c r="Q567" i="7"/>
  <c r="O567" i="7" s="1"/>
  <c r="Z566" i="7"/>
  <c r="Y566" i="7"/>
  <c r="X566" i="7"/>
  <c r="W566" i="7"/>
  <c r="V566" i="7"/>
  <c r="U566" i="7"/>
  <c r="Q566" i="7"/>
  <c r="O566" i="7" s="1"/>
  <c r="Z565" i="7"/>
  <c r="Y565" i="7"/>
  <c r="X565" i="7"/>
  <c r="W565" i="7"/>
  <c r="V565" i="7"/>
  <c r="U565" i="7"/>
  <c r="Q565" i="7"/>
  <c r="O565" i="7" s="1"/>
  <c r="Z564" i="7"/>
  <c r="Y564" i="7"/>
  <c r="X564" i="7"/>
  <c r="W564" i="7"/>
  <c r="V564" i="7"/>
  <c r="U564" i="7"/>
  <c r="Q564" i="7"/>
  <c r="O564" i="7" s="1"/>
  <c r="Z563" i="7"/>
  <c r="Y563" i="7"/>
  <c r="X563" i="7"/>
  <c r="W563" i="7"/>
  <c r="V563" i="7"/>
  <c r="U563" i="7"/>
  <c r="Q563" i="7"/>
  <c r="O563" i="7" s="1"/>
  <c r="Z562" i="7"/>
  <c r="Y562" i="7"/>
  <c r="X562" i="7"/>
  <c r="W562" i="7"/>
  <c r="V562" i="7"/>
  <c r="U562" i="7"/>
  <c r="Q562" i="7"/>
  <c r="O562" i="7" s="1"/>
  <c r="Z561" i="7"/>
  <c r="Y561" i="7"/>
  <c r="X561" i="7"/>
  <c r="W561" i="7"/>
  <c r="V561" i="7"/>
  <c r="U561" i="7"/>
  <c r="Q561" i="7"/>
  <c r="O561" i="7" s="1"/>
  <c r="Z560" i="7"/>
  <c r="Y560" i="7"/>
  <c r="X560" i="7"/>
  <c r="W560" i="7"/>
  <c r="V560" i="7"/>
  <c r="U560" i="7"/>
  <c r="Q560" i="7"/>
  <c r="O560" i="7" s="1"/>
  <c r="Z559" i="7"/>
  <c r="Y559" i="7"/>
  <c r="X559" i="7"/>
  <c r="W559" i="7"/>
  <c r="V559" i="7"/>
  <c r="U559" i="7"/>
  <c r="Q559" i="7"/>
  <c r="O559" i="7" s="1"/>
  <c r="Z558" i="7"/>
  <c r="Y558" i="7"/>
  <c r="X558" i="7"/>
  <c r="W558" i="7"/>
  <c r="V558" i="7"/>
  <c r="U558" i="7"/>
  <c r="Q558" i="7"/>
  <c r="O558" i="7" s="1"/>
  <c r="Z557" i="7"/>
  <c r="Y557" i="7"/>
  <c r="X557" i="7"/>
  <c r="W557" i="7"/>
  <c r="V557" i="7"/>
  <c r="U557" i="7"/>
  <c r="Q557" i="7"/>
  <c r="O557" i="7" s="1"/>
  <c r="Z556" i="7"/>
  <c r="Y556" i="7"/>
  <c r="X556" i="7"/>
  <c r="W556" i="7"/>
  <c r="V556" i="7"/>
  <c r="U556" i="7"/>
  <c r="Q556" i="7"/>
  <c r="O556" i="7" s="1"/>
  <c r="Z555" i="7"/>
  <c r="Y555" i="7"/>
  <c r="X555" i="7"/>
  <c r="W555" i="7"/>
  <c r="V555" i="7"/>
  <c r="U555" i="7"/>
  <c r="Q555" i="7"/>
  <c r="O555" i="7" s="1"/>
  <c r="Z554" i="7"/>
  <c r="Y554" i="7"/>
  <c r="X554" i="7"/>
  <c r="W554" i="7"/>
  <c r="V554" i="7"/>
  <c r="U554" i="7"/>
  <c r="Q554" i="7"/>
  <c r="O554" i="7" s="1"/>
  <c r="Z553" i="7"/>
  <c r="Y553" i="7"/>
  <c r="X553" i="7"/>
  <c r="W553" i="7"/>
  <c r="V553" i="7"/>
  <c r="U553" i="7"/>
  <c r="Q553" i="7"/>
  <c r="O553" i="7" s="1"/>
  <c r="Z552" i="7"/>
  <c r="Y552" i="7"/>
  <c r="X552" i="7"/>
  <c r="W552" i="7"/>
  <c r="V552" i="7"/>
  <c r="U552" i="7"/>
  <c r="Q552" i="7"/>
  <c r="O552" i="7" s="1"/>
  <c r="Z551" i="7"/>
  <c r="Y551" i="7"/>
  <c r="X551" i="7"/>
  <c r="W551" i="7"/>
  <c r="V551" i="7"/>
  <c r="U551" i="7"/>
  <c r="Q551" i="7"/>
  <c r="O551" i="7" s="1"/>
  <c r="Z550" i="7"/>
  <c r="Y550" i="7"/>
  <c r="X550" i="7"/>
  <c r="W550" i="7"/>
  <c r="V550" i="7"/>
  <c r="U550" i="7"/>
  <c r="Q550" i="7"/>
  <c r="O550" i="7" s="1"/>
  <c r="Z549" i="7"/>
  <c r="Y549" i="7"/>
  <c r="X549" i="7"/>
  <c r="W549" i="7"/>
  <c r="V549" i="7"/>
  <c r="U549" i="7"/>
  <c r="Q549" i="7"/>
  <c r="O549" i="7" s="1"/>
  <c r="Z548" i="7"/>
  <c r="Y548" i="7"/>
  <c r="X548" i="7"/>
  <c r="W548" i="7"/>
  <c r="V548" i="7"/>
  <c r="U548" i="7"/>
  <c r="Q548" i="7"/>
  <c r="O548" i="7" s="1"/>
  <c r="Z547" i="7"/>
  <c r="Y547" i="7"/>
  <c r="X547" i="7"/>
  <c r="W547" i="7"/>
  <c r="V547" i="7"/>
  <c r="U547" i="7"/>
  <c r="Q547" i="7"/>
  <c r="O547" i="7" s="1"/>
  <c r="Z546" i="7"/>
  <c r="Y546" i="7"/>
  <c r="X546" i="7"/>
  <c r="W546" i="7"/>
  <c r="V546" i="7"/>
  <c r="U546" i="7"/>
  <c r="Q546" i="7"/>
  <c r="O546" i="7" s="1"/>
  <c r="Z545" i="7"/>
  <c r="Y545" i="7"/>
  <c r="X545" i="7"/>
  <c r="W545" i="7"/>
  <c r="V545" i="7"/>
  <c r="U545" i="7"/>
  <c r="Q545" i="7"/>
  <c r="O545" i="7" s="1"/>
  <c r="Z544" i="7"/>
  <c r="Y544" i="7"/>
  <c r="X544" i="7"/>
  <c r="W544" i="7"/>
  <c r="V544" i="7"/>
  <c r="U544" i="7"/>
  <c r="Q544" i="7"/>
  <c r="O544" i="7" s="1"/>
  <c r="Z543" i="7"/>
  <c r="Y543" i="7"/>
  <c r="X543" i="7"/>
  <c r="W543" i="7"/>
  <c r="V543" i="7"/>
  <c r="U543" i="7"/>
  <c r="Q543" i="7"/>
  <c r="O543" i="7" s="1"/>
  <c r="Z542" i="7"/>
  <c r="Y542" i="7"/>
  <c r="X542" i="7"/>
  <c r="W542" i="7"/>
  <c r="V542" i="7"/>
  <c r="U542" i="7"/>
  <c r="Q542" i="7"/>
  <c r="O542" i="7" s="1"/>
  <c r="Z541" i="7"/>
  <c r="Y541" i="7"/>
  <c r="X541" i="7"/>
  <c r="W541" i="7"/>
  <c r="V541" i="7"/>
  <c r="U541" i="7"/>
  <c r="Q541" i="7"/>
  <c r="O541" i="7" s="1"/>
  <c r="Z540" i="7"/>
  <c r="Y540" i="7"/>
  <c r="X540" i="7"/>
  <c r="W540" i="7"/>
  <c r="V540" i="7"/>
  <c r="U540" i="7"/>
  <c r="Q540" i="7"/>
  <c r="O540" i="7" s="1"/>
  <c r="Z539" i="7"/>
  <c r="Y539" i="7"/>
  <c r="X539" i="7"/>
  <c r="W539" i="7"/>
  <c r="V539" i="7"/>
  <c r="U539" i="7"/>
  <c r="Q539" i="7"/>
  <c r="O539" i="7" s="1"/>
  <c r="Z538" i="7"/>
  <c r="Y538" i="7"/>
  <c r="X538" i="7"/>
  <c r="W538" i="7"/>
  <c r="V538" i="7"/>
  <c r="U538" i="7"/>
  <c r="Q538" i="7"/>
  <c r="O538" i="7" s="1"/>
  <c r="Z537" i="7"/>
  <c r="Y537" i="7"/>
  <c r="X537" i="7"/>
  <c r="W537" i="7"/>
  <c r="V537" i="7"/>
  <c r="U537" i="7"/>
  <c r="Q537" i="7"/>
  <c r="O537" i="7" s="1"/>
  <c r="Z536" i="7"/>
  <c r="Y536" i="7"/>
  <c r="X536" i="7"/>
  <c r="W536" i="7"/>
  <c r="V536" i="7"/>
  <c r="U536" i="7"/>
  <c r="Q536" i="7"/>
  <c r="O536" i="7" s="1"/>
  <c r="Z535" i="7"/>
  <c r="Y535" i="7"/>
  <c r="X535" i="7"/>
  <c r="W535" i="7"/>
  <c r="V535" i="7"/>
  <c r="U535" i="7"/>
  <c r="Q535" i="7"/>
  <c r="O535" i="7" s="1"/>
  <c r="Z534" i="7"/>
  <c r="Y534" i="7"/>
  <c r="X534" i="7"/>
  <c r="W534" i="7"/>
  <c r="V534" i="7"/>
  <c r="U534" i="7"/>
  <c r="Q534" i="7"/>
  <c r="O534" i="7" s="1"/>
  <c r="Z533" i="7"/>
  <c r="Y533" i="7"/>
  <c r="X533" i="7"/>
  <c r="W533" i="7"/>
  <c r="V533" i="7"/>
  <c r="U533" i="7"/>
  <c r="Q533" i="7"/>
  <c r="O533" i="7" s="1"/>
  <c r="Z532" i="7"/>
  <c r="Y532" i="7"/>
  <c r="X532" i="7"/>
  <c r="W532" i="7"/>
  <c r="V532" i="7"/>
  <c r="U532" i="7"/>
  <c r="Q532" i="7"/>
  <c r="O532" i="7" s="1"/>
  <c r="Z531" i="7"/>
  <c r="Y531" i="7"/>
  <c r="X531" i="7"/>
  <c r="W531" i="7"/>
  <c r="V531" i="7"/>
  <c r="U531" i="7"/>
  <c r="Q531" i="7"/>
  <c r="O531" i="7" s="1"/>
  <c r="Z530" i="7"/>
  <c r="Y530" i="7"/>
  <c r="X530" i="7"/>
  <c r="W530" i="7"/>
  <c r="V530" i="7"/>
  <c r="U530" i="7"/>
  <c r="Q530" i="7"/>
  <c r="O530" i="7" s="1"/>
  <c r="Z529" i="7"/>
  <c r="Y529" i="7"/>
  <c r="X529" i="7"/>
  <c r="W529" i="7"/>
  <c r="V529" i="7"/>
  <c r="U529" i="7"/>
  <c r="Q529" i="7"/>
  <c r="O529" i="7" s="1"/>
  <c r="Z528" i="7"/>
  <c r="Y528" i="7"/>
  <c r="X528" i="7"/>
  <c r="W528" i="7"/>
  <c r="V528" i="7"/>
  <c r="U528" i="7"/>
  <c r="Q528" i="7"/>
  <c r="O528" i="7" s="1"/>
  <c r="Z527" i="7"/>
  <c r="Y527" i="7"/>
  <c r="X527" i="7"/>
  <c r="W527" i="7"/>
  <c r="V527" i="7"/>
  <c r="U527" i="7"/>
  <c r="Q527" i="7"/>
  <c r="O527" i="7" s="1"/>
  <c r="Z526" i="7"/>
  <c r="Y526" i="7"/>
  <c r="X526" i="7"/>
  <c r="W526" i="7"/>
  <c r="V526" i="7"/>
  <c r="U526" i="7"/>
  <c r="Q526" i="7"/>
  <c r="O526" i="7" s="1"/>
  <c r="Z525" i="7"/>
  <c r="Y525" i="7"/>
  <c r="X525" i="7"/>
  <c r="W525" i="7"/>
  <c r="V525" i="7"/>
  <c r="U525" i="7"/>
  <c r="Q525" i="7"/>
  <c r="O525" i="7" s="1"/>
  <c r="Z524" i="7"/>
  <c r="Y524" i="7"/>
  <c r="X524" i="7"/>
  <c r="W524" i="7"/>
  <c r="V524" i="7"/>
  <c r="U524" i="7"/>
  <c r="Q524" i="7"/>
  <c r="O524" i="7" s="1"/>
  <c r="Z523" i="7"/>
  <c r="Y523" i="7"/>
  <c r="X523" i="7"/>
  <c r="W523" i="7"/>
  <c r="V523" i="7"/>
  <c r="U523" i="7"/>
  <c r="Q523" i="7"/>
  <c r="O523" i="7" s="1"/>
  <c r="Z522" i="7"/>
  <c r="Y522" i="7"/>
  <c r="X522" i="7"/>
  <c r="W522" i="7"/>
  <c r="V522" i="7"/>
  <c r="U522" i="7"/>
  <c r="Q522" i="7"/>
  <c r="O522" i="7" s="1"/>
  <c r="Z521" i="7"/>
  <c r="Y521" i="7"/>
  <c r="X521" i="7"/>
  <c r="W521" i="7"/>
  <c r="V521" i="7"/>
  <c r="U521" i="7"/>
  <c r="Q521" i="7"/>
  <c r="O521" i="7" s="1"/>
  <c r="Z520" i="7"/>
  <c r="Y520" i="7"/>
  <c r="X520" i="7"/>
  <c r="W520" i="7"/>
  <c r="V520" i="7"/>
  <c r="U520" i="7"/>
  <c r="Q520" i="7"/>
  <c r="O520" i="7" s="1"/>
  <c r="Z519" i="7"/>
  <c r="Y519" i="7"/>
  <c r="X519" i="7"/>
  <c r="W519" i="7"/>
  <c r="V519" i="7"/>
  <c r="U519" i="7"/>
  <c r="Q519" i="7"/>
  <c r="O519" i="7" s="1"/>
  <c r="Z518" i="7"/>
  <c r="Y518" i="7"/>
  <c r="X518" i="7"/>
  <c r="W518" i="7"/>
  <c r="V518" i="7"/>
  <c r="U518" i="7"/>
  <c r="Q518" i="7"/>
  <c r="O518" i="7" s="1"/>
  <c r="Z517" i="7"/>
  <c r="Y517" i="7"/>
  <c r="X517" i="7"/>
  <c r="W517" i="7"/>
  <c r="V517" i="7"/>
  <c r="U517" i="7"/>
  <c r="Q517" i="7"/>
  <c r="O517" i="7" s="1"/>
  <c r="Z516" i="7"/>
  <c r="Y516" i="7"/>
  <c r="X516" i="7"/>
  <c r="W516" i="7"/>
  <c r="V516" i="7"/>
  <c r="U516" i="7"/>
  <c r="Q516" i="7"/>
  <c r="O516" i="7" s="1"/>
  <c r="Z515" i="7"/>
  <c r="Y515" i="7"/>
  <c r="X515" i="7"/>
  <c r="W515" i="7"/>
  <c r="V515" i="7"/>
  <c r="U515" i="7"/>
  <c r="Q515" i="7"/>
  <c r="O515" i="7" s="1"/>
  <c r="Z514" i="7"/>
  <c r="Y514" i="7"/>
  <c r="X514" i="7"/>
  <c r="W514" i="7"/>
  <c r="V514" i="7"/>
  <c r="U514" i="7"/>
  <c r="Q514" i="7"/>
  <c r="O514" i="7" s="1"/>
  <c r="Z513" i="7"/>
  <c r="Y513" i="7"/>
  <c r="X513" i="7"/>
  <c r="W513" i="7"/>
  <c r="V513" i="7"/>
  <c r="U513" i="7"/>
  <c r="Q513" i="7"/>
  <c r="O513" i="7" s="1"/>
  <c r="Z512" i="7"/>
  <c r="Y512" i="7"/>
  <c r="X512" i="7"/>
  <c r="W512" i="7"/>
  <c r="V512" i="7"/>
  <c r="U512" i="7"/>
  <c r="Q512" i="7"/>
  <c r="O512" i="7" s="1"/>
  <c r="Z511" i="7"/>
  <c r="Y511" i="7"/>
  <c r="X511" i="7"/>
  <c r="W511" i="7"/>
  <c r="V511" i="7"/>
  <c r="U511" i="7"/>
  <c r="Q511" i="7"/>
  <c r="O511" i="7" s="1"/>
  <c r="Z510" i="7"/>
  <c r="Y510" i="7"/>
  <c r="X510" i="7"/>
  <c r="W510" i="7"/>
  <c r="V510" i="7"/>
  <c r="U510" i="7"/>
  <c r="Q510" i="7"/>
  <c r="O510" i="7" s="1"/>
  <c r="Z509" i="7"/>
  <c r="Y509" i="7"/>
  <c r="X509" i="7"/>
  <c r="W509" i="7"/>
  <c r="V509" i="7"/>
  <c r="U509" i="7"/>
  <c r="Q509" i="7"/>
  <c r="O509" i="7" s="1"/>
  <c r="Z508" i="7"/>
  <c r="Y508" i="7"/>
  <c r="X508" i="7"/>
  <c r="W508" i="7"/>
  <c r="V508" i="7"/>
  <c r="U508" i="7"/>
  <c r="Q508" i="7"/>
  <c r="O508" i="7" s="1"/>
  <c r="Z507" i="7"/>
  <c r="Y507" i="7"/>
  <c r="X507" i="7"/>
  <c r="W507" i="7"/>
  <c r="V507" i="7"/>
  <c r="U507" i="7"/>
  <c r="Q507" i="7"/>
  <c r="O507" i="7" s="1"/>
  <c r="Z506" i="7"/>
  <c r="Y506" i="7"/>
  <c r="X506" i="7"/>
  <c r="W506" i="7"/>
  <c r="V506" i="7"/>
  <c r="U506" i="7"/>
  <c r="Q506" i="7"/>
  <c r="O506" i="7" s="1"/>
  <c r="Z505" i="7"/>
  <c r="Y505" i="7"/>
  <c r="X505" i="7"/>
  <c r="W505" i="7"/>
  <c r="V505" i="7"/>
  <c r="U505" i="7"/>
  <c r="Q505" i="7"/>
  <c r="O505" i="7" s="1"/>
  <c r="Z504" i="7"/>
  <c r="Y504" i="7"/>
  <c r="X504" i="7"/>
  <c r="W504" i="7"/>
  <c r="V504" i="7"/>
  <c r="U504" i="7"/>
  <c r="Q504" i="7"/>
  <c r="O504" i="7" s="1"/>
  <c r="Z503" i="7"/>
  <c r="Y503" i="7"/>
  <c r="X503" i="7"/>
  <c r="W503" i="7"/>
  <c r="V503" i="7"/>
  <c r="U503" i="7"/>
  <c r="Q503" i="7"/>
  <c r="O503" i="7" s="1"/>
  <c r="Z502" i="7"/>
  <c r="Y502" i="7"/>
  <c r="X502" i="7"/>
  <c r="W502" i="7"/>
  <c r="V502" i="7"/>
  <c r="U502" i="7"/>
  <c r="Q502" i="7"/>
  <c r="O502" i="7" s="1"/>
  <c r="Z501" i="7"/>
  <c r="Y501" i="7"/>
  <c r="X501" i="7"/>
  <c r="W501" i="7"/>
  <c r="V501" i="7"/>
  <c r="U501" i="7"/>
  <c r="Q501" i="7"/>
  <c r="O501" i="7" s="1"/>
  <c r="Z500" i="7"/>
  <c r="Y500" i="7"/>
  <c r="X500" i="7"/>
  <c r="W500" i="7"/>
  <c r="V500" i="7"/>
  <c r="U500" i="7"/>
  <c r="Q500" i="7"/>
  <c r="O500" i="7" s="1"/>
  <c r="Z499" i="7"/>
  <c r="Y499" i="7"/>
  <c r="X499" i="7"/>
  <c r="W499" i="7"/>
  <c r="V499" i="7"/>
  <c r="U499" i="7"/>
  <c r="Q499" i="7"/>
  <c r="O499" i="7" s="1"/>
  <c r="Z498" i="7"/>
  <c r="Y498" i="7"/>
  <c r="X498" i="7"/>
  <c r="W498" i="7"/>
  <c r="V498" i="7"/>
  <c r="U498" i="7"/>
  <c r="Q498" i="7"/>
  <c r="O498" i="7" s="1"/>
  <c r="Z497" i="7"/>
  <c r="Y497" i="7"/>
  <c r="X497" i="7"/>
  <c r="W497" i="7"/>
  <c r="V497" i="7"/>
  <c r="U497" i="7"/>
  <c r="Q497" i="7"/>
  <c r="O497" i="7" s="1"/>
  <c r="Z496" i="7"/>
  <c r="Y496" i="7"/>
  <c r="X496" i="7"/>
  <c r="W496" i="7"/>
  <c r="V496" i="7"/>
  <c r="U496" i="7"/>
  <c r="Q496" i="7"/>
  <c r="O496" i="7" s="1"/>
  <c r="Z495" i="7"/>
  <c r="Y495" i="7"/>
  <c r="X495" i="7"/>
  <c r="W495" i="7"/>
  <c r="V495" i="7"/>
  <c r="U495" i="7"/>
  <c r="Q495" i="7"/>
  <c r="O495" i="7" s="1"/>
  <c r="Z494" i="7"/>
  <c r="Y494" i="7"/>
  <c r="X494" i="7"/>
  <c r="W494" i="7"/>
  <c r="V494" i="7"/>
  <c r="U494" i="7"/>
  <c r="Q494" i="7"/>
  <c r="O494" i="7" s="1"/>
  <c r="Z493" i="7"/>
  <c r="Y493" i="7"/>
  <c r="X493" i="7"/>
  <c r="W493" i="7"/>
  <c r="V493" i="7"/>
  <c r="U493" i="7"/>
  <c r="Q493" i="7"/>
  <c r="O493" i="7" s="1"/>
  <c r="Z492" i="7"/>
  <c r="Y492" i="7"/>
  <c r="X492" i="7"/>
  <c r="W492" i="7"/>
  <c r="V492" i="7"/>
  <c r="U492" i="7"/>
  <c r="Q492" i="7"/>
  <c r="O492" i="7" s="1"/>
  <c r="Z491" i="7"/>
  <c r="Y491" i="7"/>
  <c r="X491" i="7"/>
  <c r="W491" i="7"/>
  <c r="V491" i="7"/>
  <c r="U491" i="7"/>
  <c r="Q491" i="7"/>
  <c r="O491" i="7" s="1"/>
  <c r="Z490" i="7"/>
  <c r="Y490" i="7"/>
  <c r="X490" i="7"/>
  <c r="W490" i="7"/>
  <c r="V490" i="7"/>
  <c r="U490" i="7"/>
  <c r="Q490" i="7"/>
  <c r="O490" i="7" s="1"/>
  <c r="Z489" i="7"/>
  <c r="Y489" i="7"/>
  <c r="X489" i="7"/>
  <c r="W489" i="7"/>
  <c r="V489" i="7"/>
  <c r="U489" i="7"/>
  <c r="Q489" i="7"/>
  <c r="O489" i="7" s="1"/>
  <c r="Z488" i="7"/>
  <c r="Y488" i="7"/>
  <c r="X488" i="7"/>
  <c r="W488" i="7"/>
  <c r="V488" i="7"/>
  <c r="U488" i="7"/>
  <c r="Q488" i="7"/>
  <c r="O488" i="7" s="1"/>
  <c r="Z487" i="7"/>
  <c r="Y487" i="7"/>
  <c r="X487" i="7"/>
  <c r="W487" i="7"/>
  <c r="V487" i="7"/>
  <c r="U487" i="7"/>
  <c r="Q487" i="7"/>
  <c r="O487" i="7" s="1"/>
  <c r="Z486" i="7"/>
  <c r="Y486" i="7"/>
  <c r="X486" i="7"/>
  <c r="W486" i="7"/>
  <c r="V486" i="7"/>
  <c r="U486" i="7"/>
  <c r="Q486" i="7"/>
  <c r="O486" i="7" s="1"/>
  <c r="Z485" i="7"/>
  <c r="Y485" i="7"/>
  <c r="X485" i="7"/>
  <c r="W485" i="7"/>
  <c r="V485" i="7"/>
  <c r="U485" i="7"/>
  <c r="Q485" i="7"/>
  <c r="O485" i="7" s="1"/>
  <c r="Z484" i="7"/>
  <c r="Y484" i="7"/>
  <c r="X484" i="7"/>
  <c r="W484" i="7"/>
  <c r="V484" i="7"/>
  <c r="U484" i="7"/>
  <c r="Q484" i="7"/>
  <c r="O484" i="7" s="1"/>
  <c r="Z483" i="7"/>
  <c r="Y483" i="7"/>
  <c r="X483" i="7"/>
  <c r="W483" i="7"/>
  <c r="V483" i="7"/>
  <c r="U483" i="7"/>
  <c r="Q483" i="7"/>
  <c r="O483" i="7" s="1"/>
  <c r="Z482" i="7"/>
  <c r="Y482" i="7"/>
  <c r="X482" i="7"/>
  <c r="W482" i="7"/>
  <c r="V482" i="7"/>
  <c r="U482" i="7"/>
  <c r="Q482" i="7"/>
  <c r="O482" i="7" s="1"/>
  <c r="Z481" i="7"/>
  <c r="Y481" i="7"/>
  <c r="X481" i="7"/>
  <c r="W481" i="7"/>
  <c r="V481" i="7"/>
  <c r="U481" i="7"/>
  <c r="Q481" i="7"/>
  <c r="O481" i="7" s="1"/>
  <c r="Z480" i="7"/>
  <c r="Y480" i="7"/>
  <c r="X480" i="7"/>
  <c r="W480" i="7"/>
  <c r="V480" i="7"/>
  <c r="U480" i="7"/>
  <c r="Q480" i="7"/>
  <c r="O480" i="7" s="1"/>
  <c r="Z479" i="7"/>
  <c r="Y479" i="7"/>
  <c r="X479" i="7"/>
  <c r="W479" i="7"/>
  <c r="V479" i="7"/>
  <c r="U479" i="7"/>
  <c r="Q479" i="7"/>
  <c r="O479" i="7" s="1"/>
  <c r="Z478" i="7"/>
  <c r="Y478" i="7"/>
  <c r="X478" i="7"/>
  <c r="W478" i="7"/>
  <c r="V478" i="7"/>
  <c r="U478" i="7"/>
  <c r="Q478" i="7"/>
  <c r="O478" i="7" s="1"/>
  <c r="Z477" i="7"/>
  <c r="Y477" i="7"/>
  <c r="X477" i="7"/>
  <c r="W477" i="7"/>
  <c r="V477" i="7"/>
  <c r="U477" i="7"/>
  <c r="Q477" i="7"/>
  <c r="O477" i="7" s="1"/>
  <c r="Z476" i="7"/>
  <c r="Y476" i="7"/>
  <c r="X476" i="7"/>
  <c r="W476" i="7"/>
  <c r="V476" i="7"/>
  <c r="U476" i="7"/>
  <c r="Q476" i="7"/>
  <c r="O476" i="7" s="1"/>
  <c r="Z475" i="7"/>
  <c r="Y475" i="7"/>
  <c r="X475" i="7"/>
  <c r="W475" i="7"/>
  <c r="V475" i="7"/>
  <c r="U475" i="7"/>
  <c r="Q475" i="7"/>
  <c r="O475" i="7" s="1"/>
  <c r="Z474" i="7"/>
  <c r="Y474" i="7"/>
  <c r="X474" i="7"/>
  <c r="W474" i="7"/>
  <c r="V474" i="7"/>
  <c r="U474" i="7"/>
  <c r="Q474" i="7"/>
  <c r="O474" i="7" s="1"/>
  <c r="Z473" i="7"/>
  <c r="Y473" i="7"/>
  <c r="X473" i="7"/>
  <c r="W473" i="7"/>
  <c r="V473" i="7"/>
  <c r="U473" i="7"/>
  <c r="Q473" i="7"/>
  <c r="O473" i="7" s="1"/>
  <c r="Z472" i="7"/>
  <c r="Y472" i="7"/>
  <c r="X472" i="7"/>
  <c r="W472" i="7"/>
  <c r="V472" i="7"/>
  <c r="U472" i="7"/>
  <c r="Q472" i="7"/>
  <c r="O472" i="7" s="1"/>
  <c r="Z471" i="7"/>
  <c r="Y471" i="7"/>
  <c r="X471" i="7"/>
  <c r="W471" i="7"/>
  <c r="V471" i="7"/>
  <c r="U471" i="7"/>
  <c r="Q471" i="7"/>
  <c r="O471" i="7" s="1"/>
  <c r="Z470" i="7"/>
  <c r="Y470" i="7"/>
  <c r="X470" i="7"/>
  <c r="W470" i="7"/>
  <c r="V470" i="7"/>
  <c r="U470" i="7"/>
  <c r="Q470" i="7"/>
  <c r="O470" i="7" s="1"/>
  <c r="Z469" i="7"/>
  <c r="Y469" i="7"/>
  <c r="X469" i="7"/>
  <c r="W469" i="7"/>
  <c r="V469" i="7"/>
  <c r="U469" i="7"/>
  <c r="Q469" i="7"/>
  <c r="O469" i="7" s="1"/>
  <c r="Z468" i="7"/>
  <c r="Y468" i="7"/>
  <c r="X468" i="7"/>
  <c r="W468" i="7"/>
  <c r="V468" i="7"/>
  <c r="U468" i="7"/>
  <c r="Q468" i="7"/>
  <c r="O468" i="7" s="1"/>
  <c r="Z467" i="7"/>
  <c r="Y467" i="7"/>
  <c r="X467" i="7"/>
  <c r="W467" i="7"/>
  <c r="V467" i="7"/>
  <c r="U467" i="7"/>
  <c r="Q467" i="7"/>
  <c r="O467" i="7" s="1"/>
  <c r="Z466" i="7"/>
  <c r="Y466" i="7"/>
  <c r="X466" i="7"/>
  <c r="W466" i="7"/>
  <c r="V466" i="7"/>
  <c r="U466" i="7"/>
  <c r="Q466" i="7"/>
  <c r="O466" i="7" s="1"/>
  <c r="Z465" i="7"/>
  <c r="Y465" i="7"/>
  <c r="X465" i="7"/>
  <c r="W465" i="7"/>
  <c r="V465" i="7"/>
  <c r="U465" i="7"/>
  <c r="Q465" i="7"/>
  <c r="O465" i="7" s="1"/>
  <c r="Z464" i="7"/>
  <c r="Y464" i="7"/>
  <c r="X464" i="7"/>
  <c r="W464" i="7"/>
  <c r="V464" i="7"/>
  <c r="U464" i="7"/>
  <c r="Q464" i="7"/>
  <c r="O464" i="7" s="1"/>
  <c r="Z463" i="7"/>
  <c r="Y463" i="7"/>
  <c r="X463" i="7"/>
  <c r="W463" i="7"/>
  <c r="V463" i="7"/>
  <c r="U463" i="7"/>
  <c r="Q463" i="7"/>
  <c r="O463" i="7" s="1"/>
  <c r="Z462" i="7"/>
  <c r="Y462" i="7"/>
  <c r="X462" i="7"/>
  <c r="W462" i="7"/>
  <c r="V462" i="7"/>
  <c r="U462" i="7"/>
  <c r="Q462" i="7"/>
  <c r="O462" i="7" s="1"/>
  <c r="Z461" i="7"/>
  <c r="Y461" i="7"/>
  <c r="X461" i="7"/>
  <c r="W461" i="7"/>
  <c r="V461" i="7"/>
  <c r="U461" i="7"/>
  <c r="Q461" i="7"/>
  <c r="O461" i="7" s="1"/>
  <c r="Z460" i="7"/>
  <c r="Y460" i="7"/>
  <c r="X460" i="7"/>
  <c r="W460" i="7"/>
  <c r="V460" i="7"/>
  <c r="U460" i="7"/>
  <c r="Q460" i="7"/>
  <c r="O460" i="7" s="1"/>
  <c r="Z459" i="7"/>
  <c r="Y459" i="7"/>
  <c r="X459" i="7"/>
  <c r="W459" i="7"/>
  <c r="V459" i="7"/>
  <c r="U459" i="7"/>
  <c r="Q459" i="7"/>
  <c r="O459" i="7" s="1"/>
  <c r="Z458" i="7"/>
  <c r="Y458" i="7"/>
  <c r="X458" i="7"/>
  <c r="W458" i="7"/>
  <c r="V458" i="7"/>
  <c r="U458" i="7"/>
  <c r="Q458" i="7"/>
  <c r="O458" i="7" s="1"/>
  <c r="Z457" i="7"/>
  <c r="Y457" i="7"/>
  <c r="X457" i="7"/>
  <c r="W457" i="7"/>
  <c r="V457" i="7"/>
  <c r="U457" i="7"/>
  <c r="Q457" i="7"/>
  <c r="O457" i="7" s="1"/>
  <c r="Z456" i="7"/>
  <c r="Y456" i="7"/>
  <c r="X456" i="7"/>
  <c r="W456" i="7"/>
  <c r="V456" i="7"/>
  <c r="U456" i="7"/>
  <c r="Q456" i="7"/>
  <c r="O456" i="7" s="1"/>
  <c r="Z455" i="7"/>
  <c r="Y455" i="7"/>
  <c r="X455" i="7"/>
  <c r="W455" i="7"/>
  <c r="V455" i="7"/>
  <c r="U455" i="7"/>
  <c r="Q455" i="7"/>
  <c r="O455" i="7" s="1"/>
  <c r="Z454" i="7"/>
  <c r="Y454" i="7"/>
  <c r="X454" i="7"/>
  <c r="W454" i="7"/>
  <c r="V454" i="7"/>
  <c r="U454" i="7"/>
  <c r="Q454" i="7"/>
  <c r="O454" i="7" s="1"/>
  <c r="Z453" i="7"/>
  <c r="Y453" i="7"/>
  <c r="X453" i="7"/>
  <c r="W453" i="7"/>
  <c r="V453" i="7"/>
  <c r="U453" i="7"/>
  <c r="Q453" i="7"/>
  <c r="O453" i="7" s="1"/>
  <c r="Z452" i="7"/>
  <c r="Y452" i="7"/>
  <c r="X452" i="7"/>
  <c r="W452" i="7"/>
  <c r="V452" i="7"/>
  <c r="U452" i="7"/>
  <c r="Q452" i="7"/>
  <c r="O452" i="7" s="1"/>
  <c r="Z451" i="7"/>
  <c r="Y451" i="7"/>
  <c r="X451" i="7"/>
  <c r="W451" i="7"/>
  <c r="V451" i="7"/>
  <c r="U451" i="7"/>
  <c r="Q451" i="7"/>
  <c r="O451" i="7" s="1"/>
  <c r="Z450" i="7"/>
  <c r="Y450" i="7"/>
  <c r="X450" i="7"/>
  <c r="W450" i="7"/>
  <c r="V450" i="7"/>
  <c r="U450" i="7"/>
  <c r="Q450" i="7"/>
  <c r="O450" i="7" s="1"/>
  <c r="Z449" i="7"/>
  <c r="Y449" i="7"/>
  <c r="X449" i="7"/>
  <c r="W449" i="7"/>
  <c r="V449" i="7"/>
  <c r="U449" i="7"/>
  <c r="Q449" i="7"/>
  <c r="O449" i="7" s="1"/>
  <c r="Z448" i="7"/>
  <c r="Y448" i="7"/>
  <c r="X448" i="7"/>
  <c r="W448" i="7"/>
  <c r="V448" i="7"/>
  <c r="U448" i="7"/>
  <c r="Q448" i="7"/>
  <c r="O448" i="7" s="1"/>
  <c r="Z447" i="7"/>
  <c r="Y447" i="7"/>
  <c r="X447" i="7"/>
  <c r="W447" i="7"/>
  <c r="V447" i="7"/>
  <c r="U447" i="7"/>
  <c r="Q447" i="7"/>
  <c r="O447" i="7" s="1"/>
  <c r="Z446" i="7"/>
  <c r="Y446" i="7"/>
  <c r="X446" i="7"/>
  <c r="W446" i="7"/>
  <c r="V446" i="7"/>
  <c r="U446" i="7"/>
  <c r="Q446" i="7"/>
  <c r="O446" i="7" s="1"/>
  <c r="Z445" i="7"/>
  <c r="Y445" i="7"/>
  <c r="X445" i="7"/>
  <c r="W445" i="7"/>
  <c r="V445" i="7"/>
  <c r="U445" i="7"/>
  <c r="Q445" i="7"/>
  <c r="O445" i="7" s="1"/>
  <c r="Z444" i="7"/>
  <c r="Y444" i="7"/>
  <c r="X444" i="7"/>
  <c r="W444" i="7"/>
  <c r="V444" i="7"/>
  <c r="U444" i="7"/>
  <c r="Q444" i="7"/>
  <c r="O444" i="7" s="1"/>
  <c r="Z443" i="7"/>
  <c r="Y443" i="7"/>
  <c r="X443" i="7"/>
  <c r="W443" i="7"/>
  <c r="V443" i="7"/>
  <c r="U443" i="7"/>
  <c r="Q443" i="7"/>
  <c r="O443" i="7" s="1"/>
  <c r="Z442" i="7"/>
  <c r="Y442" i="7"/>
  <c r="X442" i="7"/>
  <c r="W442" i="7"/>
  <c r="V442" i="7"/>
  <c r="U442" i="7"/>
  <c r="Q442" i="7"/>
  <c r="O442" i="7" s="1"/>
  <c r="Z441" i="7"/>
  <c r="Y441" i="7"/>
  <c r="X441" i="7"/>
  <c r="W441" i="7"/>
  <c r="V441" i="7"/>
  <c r="U441" i="7"/>
  <c r="Q441" i="7"/>
  <c r="O441" i="7" s="1"/>
  <c r="Z440" i="7"/>
  <c r="Y440" i="7"/>
  <c r="X440" i="7"/>
  <c r="W440" i="7"/>
  <c r="V440" i="7"/>
  <c r="U440" i="7"/>
  <c r="Q440" i="7"/>
  <c r="O440" i="7" s="1"/>
  <c r="Z439" i="7"/>
  <c r="Y439" i="7"/>
  <c r="X439" i="7"/>
  <c r="W439" i="7"/>
  <c r="V439" i="7"/>
  <c r="U439" i="7"/>
  <c r="Q439" i="7"/>
  <c r="O439" i="7" s="1"/>
  <c r="Z438" i="7"/>
  <c r="Y438" i="7"/>
  <c r="X438" i="7"/>
  <c r="W438" i="7"/>
  <c r="V438" i="7"/>
  <c r="U438" i="7"/>
  <c r="Q438" i="7"/>
  <c r="O438" i="7" s="1"/>
  <c r="Z437" i="7"/>
  <c r="Y437" i="7"/>
  <c r="X437" i="7"/>
  <c r="W437" i="7"/>
  <c r="V437" i="7"/>
  <c r="U437" i="7"/>
  <c r="Q437" i="7"/>
  <c r="O437" i="7" s="1"/>
  <c r="Z436" i="7"/>
  <c r="Y436" i="7"/>
  <c r="X436" i="7"/>
  <c r="W436" i="7"/>
  <c r="V436" i="7"/>
  <c r="U436" i="7"/>
  <c r="Q436" i="7"/>
  <c r="O436" i="7" s="1"/>
  <c r="Z435" i="7"/>
  <c r="Y435" i="7"/>
  <c r="X435" i="7"/>
  <c r="W435" i="7"/>
  <c r="V435" i="7"/>
  <c r="U435" i="7"/>
  <c r="Q435" i="7"/>
  <c r="O435" i="7" s="1"/>
  <c r="Z434" i="7"/>
  <c r="Y434" i="7"/>
  <c r="X434" i="7"/>
  <c r="W434" i="7"/>
  <c r="V434" i="7"/>
  <c r="U434" i="7"/>
  <c r="Q434" i="7"/>
  <c r="O434" i="7" s="1"/>
  <c r="Z433" i="7"/>
  <c r="Y433" i="7"/>
  <c r="X433" i="7"/>
  <c r="W433" i="7"/>
  <c r="V433" i="7"/>
  <c r="U433" i="7"/>
  <c r="Q433" i="7"/>
  <c r="O433" i="7" s="1"/>
  <c r="Z432" i="7"/>
  <c r="Y432" i="7"/>
  <c r="X432" i="7"/>
  <c r="W432" i="7"/>
  <c r="V432" i="7"/>
  <c r="U432" i="7"/>
  <c r="Q432" i="7"/>
  <c r="O432" i="7" s="1"/>
  <c r="Z431" i="7"/>
  <c r="Y431" i="7"/>
  <c r="X431" i="7"/>
  <c r="W431" i="7"/>
  <c r="V431" i="7"/>
  <c r="U431" i="7"/>
  <c r="Q431" i="7"/>
  <c r="O431" i="7" s="1"/>
  <c r="Z430" i="7"/>
  <c r="Y430" i="7"/>
  <c r="X430" i="7"/>
  <c r="W430" i="7"/>
  <c r="V430" i="7"/>
  <c r="U430" i="7"/>
  <c r="Q430" i="7"/>
  <c r="O430" i="7" s="1"/>
  <c r="Z429" i="7"/>
  <c r="Y429" i="7"/>
  <c r="X429" i="7"/>
  <c r="W429" i="7"/>
  <c r="V429" i="7"/>
  <c r="U429" i="7"/>
  <c r="Q429" i="7"/>
  <c r="O429" i="7" s="1"/>
  <c r="Z428" i="7"/>
  <c r="Y428" i="7"/>
  <c r="X428" i="7"/>
  <c r="W428" i="7"/>
  <c r="V428" i="7"/>
  <c r="U428" i="7"/>
  <c r="Q428" i="7"/>
  <c r="O428" i="7" s="1"/>
  <c r="Z427" i="7"/>
  <c r="Y427" i="7"/>
  <c r="X427" i="7"/>
  <c r="W427" i="7"/>
  <c r="V427" i="7"/>
  <c r="U427" i="7"/>
  <c r="Q427" i="7"/>
  <c r="O427" i="7" s="1"/>
  <c r="Z426" i="7"/>
  <c r="Y426" i="7"/>
  <c r="X426" i="7"/>
  <c r="W426" i="7"/>
  <c r="V426" i="7"/>
  <c r="U426" i="7"/>
  <c r="Q426" i="7"/>
  <c r="O426" i="7" s="1"/>
  <c r="Z425" i="7"/>
  <c r="Y425" i="7"/>
  <c r="X425" i="7"/>
  <c r="W425" i="7"/>
  <c r="V425" i="7"/>
  <c r="U425" i="7"/>
  <c r="Q425" i="7"/>
  <c r="O425" i="7" s="1"/>
  <c r="Z424" i="7"/>
  <c r="Y424" i="7"/>
  <c r="X424" i="7"/>
  <c r="W424" i="7"/>
  <c r="V424" i="7"/>
  <c r="U424" i="7"/>
  <c r="Q424" i="7"/>
  <c r="O424" i="7" s="1"/>
  <c r="Z423" i="7"/>
  <c r="Y423" i="7"/>
  <c r="X423" i="7"/>
  <c r="W423" i="7"/>
  <c r="V423" i="7"/>
  <c r="U423" i="7"/>
  <c r="Q423" i="7"/>
  <c r="O423" i="7" s="1"/>
  <c r="Z422" i="7"/>
  <c r="Y422" i="7"/>
  <c r="X422" i="7"/>
  <c r="W422" i="7"/>
  <c r="V422" i="7"/>
  <c r="U422" i="7"/>
  <c r="Q422" i="7"/>
  <c r="O422" i="7" s="1"/>
  <c r="Z421" i="7"/>
  <c r="Y421" i="7"/>
  <c r="X421" i="7"/>
  <c r="W421" i="7"/>
  <c r="V421" i="7"/>
  <c r="U421" i="7"/>
  <c r="Q421" i="7"/>
  <c r="O421" i="7" s="1"/>
  <c r="Z420" i="7"/>
  <c r="Y420" i="7"/>
  <c r="X420" i="7"/>
  <c r="W420" i="7"/>
  <c r="V420" i="7"/>
  <c r="U420" i="7"/>
  <c r="Q420" i="7"/>
  <c r="O420" i="7" s="1"/>
  <c r="Z419" i="7"/>
  <c r="Y419" i="7"/>
  <c r="X419" i="7"/>
  <c r="W419" i="7"/>
  <c r="V419" i="7"/>
  <c r="U419" i="7"/>
  <c r="Q419" i="7"/>
  <c r="O419" i="7" s="1"/>
  <c r="Z418" i="7"/>
  <c r="Y418" i="7"/>
  <c r="X418" i="7"/>
  <c r="W418" i="7"/>
  <c r="V418" i="7"/>
  <c r="U418" i="7"/>
  <c r="Q418" i="7"/>
  <c r="O418" i="7" s="1"/>
  <c r="Z417" i="7"/>
  <c r="Y417" i="7"/>
  <c r="X417" i="7"/>
  <c r="W417" i="7"/>
  <c r="V417" i="7"/>
  <c r="U417" i="7"/>
  <c r="Q417" i="7"/>
  <c r="O417" i="7" s="1"/>
  <c r="Z416" i="7"/>
  <c r="Y416" i="7"/>
  <c r="X416" i="7"/>
  <c r="W416" i="7"/>
  <c r="V416" i="7"/>
  <c r="U416" i="7"/>
  <c r="Q416" i="7"/>
  <c r="O416" i="7" s="1"/>
  <c r="Z415" i="7"/>
  <c r="Y415" i="7"/>
  <c r="X415" i="7"/>
  <c r="W415" i="7"/>
  <c r="V415" i="7"/>
  <c r="U415" i="7"/>
  <c r="Q415" i="7"/>
  <c r="O415" i="7" s="1"/>
  <c r="Z414" i="7"/>
  <c r="Y414" i="7"/>
  <c r="X414" i="7"/>
  <c r="W414" i="7"/>
  <c r="V414" i="7"/>
  <c r="U414" i="7"/>
  <c r="Q414" i="7"/>
  <c r="O414" i="7" s="1"/>
  <c r="Z413" i="7"/>
  <c r="Y413" i="7"/>
  <c r="X413" i="7"/>
  <c r="W413" i="7"/>
  <c r="V413" i="7"/>
  <c r="U413" i="7"/>
  <c r="Q413" i="7"/>
  <c r="O413" i="7" s="1"/>
  <c r="Z412" i="7"/>
  <c r="Y412" i="7"/>
  <c r="X412" i="7"/>
  <c r="W412" i="7"/>
  <c r="V412" i="7"/>
  <c r="U412" i="7"/>
  <c r="Q412" i="7"/>
  <c r="O412" i="7" s="1"/>
  <c r="Z411" i="7"/>
  <c r="Y411" i="7"/>
  <c r="X411" i="7"/>
  <c r="W411" i="7"/>
  <c r="V411" i="7"/>
  <c r="U411" i="7"/>
  <c r="Q411" i="7"/>
  <c r="O411" i="7" s="1"/>
  <c r="Z410" i="7"/>
  <c r="Y410" i="7"/>
  <c r="X410" i="7"/>
  <c r="W410" i="7"/>
  <c r="V410" i="7"/>
  <c r="U410" i="7"/>
  <c r="Q410" i="7"/>
  <c r="O410" i="7" s="1"/>
  <c r="Z409" i="7"/>
  <c r="Y409" i="7"/>
  <c r="X409" i="7"/>
  <c r="W409" i="7"/>
  <c r="V409" i="7"/>
  <c r="U409" i="7"/>
  <c r="Q409" i="7"/>
  <c r="O409" i="7" s="1"/>
  <c r="Z408" i="7"/>
  <c r="Y408" i="7"/>
  <c r="X408" i="7"/>
  <c r="W408" i="7"/>
  <c r="V408" i="7"/>
  <c r="U408" i="7"/>
  <c r="Q408" i="7"/>
  <c r="O408" i="7" s="1"/>
  <c r="Z407" i="7"/>
  <c r="Y407" i="7"/>
  <c r="X407" i="7"/>
  <c r="W407" i="7"/>
  <c r="V407" i="7"/>
  <c r="U407" i="7"/>
  <c r="Q407" i="7"/>
  <c r="O407" i="7" s="1"/>
  <c r="Z406" i="7"/>
  <c r="Y406" i="7"/>
  <c r="X406" i="7"/>
  <c r="W406" i="7"/>
  <c r="V406" i="7"/>
  <c r="U406" i="7"/>
  <c r="Q406" i="7"/>
  <c r="O406" i="7" s="1"/>
  <c r="Z405" i="7"/>
  <c r="Y405" i="7"/>
  <c r="X405" i="7"/>
  <c r="W405" i="7"/>
  <c r="V405" i="7"/>
  <c r="U405" i="7"/>
  <c r="Q405" i="7"/>
  <c r="O405" i="7" s="1"/>
  <c r="Z404" i="7"/>
  <c r="Y404" i="7"/>
  <c r="X404" i="7"/>
  <c r="W404" i="7"/>
  <c r="V404" i="7"/>
  <c r="U404" i="7"/>
  <c r="Q404" i="7"/>
  <c r="O404" i="7" s="1"/>
  <c r="Z403" i="7"/>
  <c r="Y403" i="7"/>
  <c r="X403" i="7"/>
  <c r="W403" i="7"/>
  <c r="V403" i="7"/>
  <c r="U403" i="7"/>
  <c r="Q403" i="7"/>
  <c r="O403" i="7" s="1"/>
  <c r="Z402" i="7"/>
  <c r="Y402" i="7"/>
  <c r="X402" i="7"/>
  <c r="W402" i="7"/>
  <c r="V402" i="7"/>
  <c r="U402" i="7"/>
  <c r="Q402" i="7"/>
  <c r="O402" i="7" s="1"/>
  <c r="Z401" i="7"/>
  <c r="Y401" i="7"/>
  <c r="X401" i="7"/>
  <c r="W401" i="7"/>
  <c r="V401" i="7"/>
  <c r="U401" i="7"/>
  <c r="Q401" i="7"/>
  <c r="O401" i="7" s="1"/>
  <c r="Z400" i="7"/>
  <c r="Y400" i="7"/>
  <c r="X400" i="7"/>
  <c r="W400" i="7"/>
  <c r="V400" i="7"/>
  <c r="U400" i="7"/>
  <c r="Q400" i="7"/>
  <c r="O400" i="7" s="1"/>
  <c r="Z399" i="7"/>
  <c r="Y399" i="7"/>
  <c r="X399" i="7"/>
  <c r="W399" i="7"/>
  <c r="V399" i="7"/>
  <c r="U399" i="7"/>
  <c r="Q399" i="7"/>
  <c r="O399" i="7" s="1"/>
  <c r="Z398" i="7"/>
  <c r="Y398" i="7"/>
  <c r="X398" i="7"/>
  <c r="W398" i="7"/>
  <c r="V398" i="7"/>
  <c r="U398" i="7"/>
  <c r="Q398" i="7"/>
  <c r="O398" i="7" s="1"/>
  <c r="Z397" i="7"/>
  <c r="Y397" i="7"/>
  <c r="X397" i="7"/>
  <c r="W397" i="7"/>
  <c r="V397" i="7"/>
  <c r="U397" i="7"/>
  <c r="Q397" i="7"/>
  <c r="O397" i="7" s="1"/>
  <c r="Z396" i="7"/>
  <c r="Y396" i="7"/>
  <c r="X396" i="7"/>
  <c r="W396" i="7"/>
  <c r="V396" i="7"/>
  <c r="U396" i="7"/>
  <c r="Q396" i="7"/>
  <c r="O396" i="7" s="1"/>
  <c r="Z395" i="7"/>
  <c r="Y395" i="7"/>
  <c r="X395" i="7"/>
  <c r="W395" i="7"/>
  <c r="V395" i="7"/>
  <c r="U395" i="7"/>
  <c r="Q395" i="7"/>
  <c r="O395" i="7" s="1"/>
  <c r="Z394" i="7"/>
  <c r="Y394" i="7"/>
  <c r="X394" i="7"/>
  <c r="W394" i="7"/>
  <c r="V394" i="7"/>
  <c r="U394" i="7"/>
  <c r="Q394" i="7"/>
  <c r="O394" i="7" s="1"/>
  <c r="Z393" i="7"/>
  <c r="Y393" i="7"/>
  <c r="X393" i="7"/>
  <c r="W393" i="7"/>
  <c r="V393" i="7"/>
  <c r="U393" i="7"/>
  <c r="Q393" i="7"/>
  <c r="O393" i="7" s="1"/>
  <c r="Z392" i="7"/>
  <c r="Y392" i="7"/>
  <c r="X392" i="7"/>
  <c r="W392" i="7"/>
  <c r="V392" i="7"/>
  <c r="U392" i="7"/>
  <c r="Q392" i="7"/>
  <c r="O392" i="7" s="1"/>
  <c r="Z391" i="7"/>
  <c r="Y391" i="7"/>
  <c r="X391" i="7"/>
  <c r="W391" i="7"/>
  <c r="V391" i="7"/>
  <c r="U391" i="7"/>
  <c r="Q391" i="7"/>
  <c r="O391" i="7" s="1"/>
  <c r="Z390" i="7"/>
  <c r="Y390" i="7"/>
  <c r="X390" i="7"/>
  <c r="W390" i="7"/>
  <c r="V390" i="7"/>
  <c r="U390" i="7"/>
  <c r="Q390" i="7"/>
  <c r="O390" i="7" s="1"/>
  <c r="Z389" i="7"/>
  <c r="Y389" i="7"/>
  <c r="X389" i="7"/>
  <c r="W389" i="7"/>
  <c r="V389" i="7"/>
  <c r="U389" i="7"/>
  <c r="Q389" i="7"/>
  <c r="O389" i="7" s="1"/>
  <c r="Z388" i="7"/>
  <c r="Y388" i="7"/>
  <c r="X388" i="7"/>
  <c r="W388" i="7"/>
  <c r="V388" i="7"/>
  <c r="U388" i="7"/>
  <c r="Q388" i="7"/>
  <c r="O388" i="7" s="1"/>
  <c r="Z387" i="7"/>
  <c r="Y387" i="7"/>
  <c r="X387" i="7"/>
  <c r="W387" i="7"/>
  <c r="V387" i="7"/>
  <c r="U387" i="7"/>
  <c r="Q387" i="7"/>
  <c r="O387" i="7" s="1"/>
  <c r="Z386" i="7"/>
  <c r="Y386" i="7"/>
  <c r="X386" i="7"/>
  <c r="W386" i="7"/>
  <c r="V386" i="7"/>
  <c r="U386" i="7"/>
  <c r="Q386" i="7"/>
  <c r="O386" i="7" s="1"/>
  <c r="Z385" i="7"/>
  <c r="Y385" i="7"/>
  <c r="X385" i="7"/>
  <c r="W385" i="7"/>
  <c r="V385" i="7"/>
  <c r="U385" i="7"/>
  <c r="Q385" i="7"/>
  <c r="O385" i="7" s="1"/>
  <c r="Z384" i="7"/>
  <c r="Y384" i="7"/>
  <c r="X384" i="7"/>
  <c r="W384" i="7"/>
  <c r="V384" i="7"/>
  <c r="U384" i="7"/>
  <c r="Q384" i="7"/>
  <c r="O384" i="7" s="1"/>
  <c r="Z383" i="7"/>
  <c r="Y383" i="7"/>
  <c r="X383" i="7"/>
  <c r="W383" i="7"/>
  <c r="V383" i="7"/>
  <c r="U383" i="7"/>
  <c r="Q383" i="7"/>
  <c r="O383" i="7" s="1"/>
  <c r="Z382" i="7"/>
  <c r="Y382" i="7"/>
  <c r="X382" i="7"/>
  <c r="W382" i="7"/>
  <c r="V382" i="7"/>
  <c r="U382" i="7"/>
  <c r="Q382" i="7"/>
  <c r="O382" i="7" s="1"/>
  <c r="Z381" i="7"/>
  <c r="Y381" i="7"/>
  <c r="X381" i="7"/>
  <c r="W381" i="7"/>
  <c r="V381" i="7"/>
  <c r="U381" i="7"/>
  <c r="Q381" i="7"/>
  <c r="O381" i="7" s="1"/>
  <c r="Z380" i="7"/>
  <c r="Y380" i="7"/>
  <c r="X380" i="7"/>
  <c r="W380" i="7"/>
  <c r="V380" i="7"/>
  <c r="U380" i="7"/>
  <c r="Q380" i="7"/>
  <c r="O380" i="7" s="1"/>
  <c r="Z379" i="7"/>
  <c r="Y379" i="7"/>
  <c r="X379" i="7"/>
  <c r="W379" i="7"/>
  <c r="V379" i="7"/>
  <c r="U379" i="7"/>
  <c r="Q379" i="7"/>
  <c r="O379" i="7" s="1"/>
  <c r="Z378" i="7"/>
  <c r="Y378" i="7"/>
  <c r="X378" i="7"/>
  <c r="W378" i="7"/>
  <c r="V378" i="7"/>
  <c r="U378" i="7"/>
  <c r="Q378" i="7"/>
  <c r="O378" i="7" s="1"/>
  <c r="Z377" i="7"/>
  <c r="Y377" i="7"/>
  <c r="X377" i="7"/>
  <c r="W377" i="7"/>
  <c r="V377" i="7"/>
  <c r="U377" i="7"/>
  <c r="Q377" i="7"/>
  <c r="O377" i="7" s="1"/>
  <c r="Z376" i="7"/>
  <c r="Y376" i="7"/>
  <c r="X376" i="7"/>
  <c r="W376" i="7"/>
  <c r="V376" i="7"/>
  <c r="U376" i="7"/>
  <c r="Q376" i="7"/>
  <c r="O376" i="7" s="1"/>
  <c r="Z375" i="7"/>
  <c r="Y375" i="7"/>
  <c r="X375" i="7"/>
  <c r="W375" i="7"/>
  <c r="V375" i="7"/>
  <c r="U375" i="7"/>
  <c r="Q375" i="7"/>
  <c r="O375" i="7" s="1"/>
  <c r="Z374" i="7"/>
  <c r="Y374" i="7"/>
  <c r="X374" i="7"/>
  <c r="W374" i="7"/>
  <c r="V374" i="7"/>
  <c r="U374" i="7"/>
  <c r="Q374" i="7"/>
  <c r="O374" i="7" s="1"/>
  <c r="Z373" i="7"/>
  <c r="Y373" i="7"/>
  <c r="X373" i="7"/>
  <c r="W373" i="7"/>
  <c r="V373" i="7"/>
  <c r="U373" i="7"/>
  <c r="Q373" i="7"/>
  <c r="O373" i="7" s="1"/>
  <c r="Z372" i="7"/>
  <c r="Y372" i="7"/>
  <c r="X372" i="7"/>
  <c r="W372" i="7"/>
  <c r="V372" i="7"/>
  <c r="U372" i="7"/>
  <c r="Q372" i="7"/>
  <c r="O372" i="7" s="1"/>
  <c r="Z371" i="7"/>
  <c r="Y371" i="7"/>
  <c r="X371" i="7"/>
  <c r="W371" i="7"/>
  <c r="V371" i="7"/>
  <c r="U371" i="7"/>
  <c r="Q371" i="7"/>
  <c r="O371" i="7" s="1"/>
  <c r="Z370" i="7"/>
  <c r="Y370" i="7"/>
  <c r="X370" i="7"/>
  <c r="W370" i="7"/>
  <c r="V370" i="7"/>
  <c r="U370" i="7"/>
  <c r="Q370" i="7"/>
  <c r="O370" i="7" s="1"/>
  <c r="Z369" i="7"/>
  <c r="Y369" i="7"/>
  <c r="X369" i="7"/>
  <c r="W369" i="7"/>
  <c r="V369" i="7"/>
  <c r="U369" i="7"/>
  <c r="Q369" i="7"/>
  <c r="O369" i="7" s="1"/>
  <c r="Z368" i="7"/>
  <c r="Y368" i="7"/>
  <c r="X368" i="7"/>
  <c r="W368" i="7"/>
  <c r="V368" i="7"/>
  <c r="U368" i="7"/>
  <c r="Q368" i="7"/>
  <c r="O368" i="7" s="1"/>
  <c r="Z367" i="7"/>
  <c r="Y367" i="7"/>
  <c r="X367" i="7"/>
  <c r="W367" i="7"/>
  <c r="V367" i="7"/>
  <c r="U367" i="7"/>
  <c r="Q367" i="7"/>
  <c r="O367" i="7" s="1"/>
  <c r="Z366" i="7"/>
  <c r="Y366" i="7"/>
  <c r="X366" i="7"/>
  <c r="W366" i="7"/>
  <c r="V366" i="7"/>
  <c r="U366" i="7"/>
  <c r="Q366" i="7"/>
  <c r="O366" i="7" s="1"/>
  <c r="Z365" i="7"/>
  <c r="Y365" i="7"/>
  <c r="X365" i="7"/>
  <c r="W365" i="7"/>
  <c r="V365" i="7"/>
  <c r="U365" i="7"/>
  <c r="Q365" i="7"/>
  <c r="O365" i="7" s="1"/>
  <c r="Z364" i="7"/>
  <c r="Y364" i="7"/>
  <c r="X364" i="7"/>
  <c r="W364" i="7"/>
  <c r="V364" i="7"/>
  <c r="U364" i="7"/>
  <c r="Q364" i="7"/>
  <c r="O364" i="7" s="1"/>
  <c r="Z363" i="7"/>
  <c r="Y363" i="7"/>
  <c r="X363" i="7"/>
  <c r="W363" i="7"/>
  <c r="V363" i="7"/>
  <c r="U363" i="7"/>
  <c r="Q363" i="7"/>
  <c r="O363" i="7" s="1"/>
  <c r="Z362" i="7"/>
  <c r="Y362" i="7"/>
  <c r="X362" i="7"/>
  <c r="W362" i="7"/>
  <c r="V362" i="7"/>
  <c r="U362" i="7"/>
  <c r="Q362" i="7"/>
  <c r="O362" i="7" s="1"/>
  <c r="Z361" i="7"/>
  <c r="Y361" i="7"/>
  <c r="X361" i="7"/>
  <c r="W361" i="7"/>
  <c r="V361" i="7"/>
  <c r="U361" i="7"/>
  <c r="Q361" i="7"/>
  <c r="O361" i="7" s="1"/>
  <c r="Z360" i="7"/>
  <c r="Y360" i="7"/>
  <c r="X360" i="7"/>
  <c r="W360" i="7"/>
  <c r="V360" i="7"/>
  <c r="U360" i="7"/>
  <c r="Q360" i="7"/>
  <c r="O360" i="7" s="1"/>
  <c r="Z359" i="7"/>
  <c r="Y359" i="7"/>
  <c r="X359" i="7"/>
  <c r="W359" i="7"/>
  <c r="V359" i="7"/>
  <c r="U359" i="7"/>
  <c r="Q359" i="7"/>
  <c r="O359" i="7" s="1"/>
  <c r="Z358" i="7"/>
  <c r="Y358" i="7"/>
  <c r="X358" i="7"/>
  <c r="W358" i="7"/>
  <c r="V358" i="7"/>
  <c r="U358" i="7"/>
  <c r="Q358" i="7"/>
  <c r="O358" i="7" s="1"/>
  <c r="Z357" i="7"/>
  <c r="Y357" i="7"/>
  <c r="X357" i="7"/>
  <c r="W357" i="7"/>
  <c r="V357" i="7"/>
  <c r="U357" i="7"/>
  <c r="Q357" i="7"/>
  <c r="O357" i="7" s="1"/>
  <c r="Z356" i="7"/>
  <c r="Y356" i="7"/>
  <c r="X356" i="7"/>
  <c r="W356" i="7"/>
  <c r="V356" i="7"/>
  <c r="U356" i="7"/>
  <c r="Q356" i="7"/>
  <c r="O356" i="7" s="1"/>
  <c r="Z355" i="7"/>
  <c r="Y355" i="7"/>
  <c r="X355" i="7"/>
  <c r="W355" i="7"/>
  <c r="V355" i="7"/>
  <c r="U355" i="7"/>
  <c r="Q355" i="7"/>
  <c r="O355" i="7" s="1"/>
  <c r="Z354" i="7"/>
  <c r="Y354" i="7"/>
  <c r="X354" i="7"/>
  <c r="W354" i="7"/>
  <c r="V354" i="7"/>
  <c r="U354" i="7"/>
  <c r="Q354" i="7"/>
  <c r="O354" i="7" s="1"/>
  <c r="Z353" i="7"/>
  <c r="Y353" i="7"/>
  <c r="X353" i="7"/>
  <c r="W353" i="7"/>
  <c r="V353" i="7"/>
  <c r="U353" i="7"/>
  <c r="Q353" i="7"/>
  <c r="O353" i="7" s="1"/>
  <c r="Z352" i="7"/>
  <c r="Y352" i="7"/>
  <c r="X352" i="7"/>
  <c r="W352" i="7"/>
  <c r="V352" i="7"/>
  <c r="U352" i="7"/>
  <c r="Q352" i="7"/>
  <c r="O352" i="7" s="1"/>
  <c r="Z351" i="7"/>
  <c r="Y351" i="7"/>
  <c r="X351" i="7"/>
  <c r="W351" i="7"/>
  <c r="V351" i="7"/>
  <c r="U351" i="7"/>
  <c r="Q351" i="7"/>
  <c r="O351" i="7" s="1"/>
  <c r="Z350" i="7"/>
  <c r="Y350" i="7"/>
  <c r="X350" i="7"/>
  <c r="W350" i="7"/>
  <c r="V350" i="7"/>
  <c r="U350" i="7"/>
  <c r="Q350" i="7"/>
  <c r="O350" i="7" s="1"/>
  <c r="Z349" i="7"/>
  <c r="Y349" i="7"/>
  <c r="X349" i="7"/>
  <c r="W349" i="7"/>
  <c r="V349" i="7"/>
  <c r="U349" i="7"/>
  <c r="Q349" i="7"/>
  <c r="O349" i="7" s="1"/>
  <c r="Z348" i="7"/>
  <c r="Y348" i="7"/>
  <c r="X348" i="7"/>
  <c r="W348" i="7"/>
  <c r="V348" i="7"/>
  <c r="U348" i="7"/>
  <c r="Q348" i="7"/>
  <c r="O348" i="7" s="1"/>
  <c r="Z347" i="7"/>
  <c r="Y347" i="7"/>
  <c r="X347" i="7"/>
  <c r="W347" i="7"/>
  <c r="V347" i="7"/>
  <c r="U347" i="7"/>
  <c r="Q347" i="7"/>
  <c r="O347" i="7" s="1"/>
  <c r="Z346" i="7"/>
  <c r="Y346" i="7"/>
  <c r="X346" i="7"/>
  <c r="W346" i="7"/>
  <c r="V346" i="7"/>
  <c r="U346" i="7"/>
  <c r="Q346" i="7"/>
  <c r="O346" i="7" s="1"/>
  <c r="Z345" i="7"/>
  <c r="Y345" i="7"/>
  <c r="X345" i="7"/>
  <c r="W345" i="7"/>
  <c r="V345" i="7"/>
  <c r="U345" i="7"/>
  <c r="Q345" i="7"/>
  <c r="O345" i="7" s="1"/>
  <c r="Z344" i="7"/>
  <c r="Y344" i="7"/>
  <c r="X344" i="7"/>
  <c r="W344" i="7"/>
  <c r="V344" i="7"/>
  <c r="U344" i="7"/>
  <c r="Q344" i="7"/>
  <c r="O344" i="7" s="1"/>
  <c r="Z343" i="7"/>
  <c r="Y343" i="7"/>
  <c r="X343" i="7"/>
  <c r="W343" i="7"/>
  <c r="V343" i="7"/>
  <c r="U343" i="7"/>
  <c r="Q343" i="7"/>
  <c r="O343" i="7" s="1"/>
  <c r="Z342" i="7"/>
  <c r="Y342" i="7"/>
  <c r="X342" i="7"/>
  <c r="W342" i="7"/>
  <c r="V342" i="7"/>
  <c r="U342" i="7"/>
  <c r="Q342" i="7"/>
  <c r="O342" i="7" s="1"/>
  <c r="Z341" i="7"/>
  <c r="Y341" i="7"/>
  <c r="X341" i="7"/>
  <c r="W341" i="7"/>
  <c r="V341" i="7"/>
  <c r="U341" i="7"/>
  <c r="Q341" i="7"/>
  <c r="O341" i="7" s="1"/>
  <c r="Z340" i="7"/>
  <c r="Y340" i="7"/>
  <c r="X340" i="7"/>
  <c r="W340" i="7"/>
  <c r="V340" i="7"/>
  <c r="U340" i="7"/>
  <c r="Q340" i="7"/>
  <c r="O340" i="7" s="1"/>
  <c r="Z339" i="7"/>
  <c r="Y339" i="7"/>
  <c r="X339" i="7"/>
  <c r="W339" i="7"/>
  <c r="V339" i="7"/>
  <c r="U339" i="7"/>
  <c r="Q339" i="7"/>
  <c r="O339" i="7" s="1"/>
  <c r="Z338" i="7"/>
  <c r="Y338" i="7"/>
  <c r="X338" i="7"/>
  <c r="W338" i="7"/>
  <c r="V338" i="7"/>
  <c r="U338" i="7"/>
  <c r="Q338" i="7"/>
  <c r="O338" i="7" s="1"/>
  <c r="Z337" i="7"/>
  <c r="Y337" i="7"/>
  <c r="X337" i="7"/>
  <c r="W337" i="7"/>
  <c r="V337" i="7"/>
  <c r="U337" i="7"/>
  <c r="Q337" i="7"/>
  <c r="O337" i="7" s="1"/>
  <c r="Z336" i="7"/>
  <c r="Y336" i="7"/>
  <c r="X336" i="7"/>
  <c r="W336" i="7"/>
  <c r="V336" i="7"/>
  <c r="U336" i="7"/>
  <c r="Q336" i="7"/>
  <c r="O336" i="7" s="1"/>
  <c r="Z335" i="7"/>
  <c r="Y335" i="7"/>
  <c r="X335" i="7"/>
  <c r="W335" i="7"/>
  <c r="V335" i="7"/>
  <c r="U335" i="7"/>
  <c r="Q335" i="7"/>
  <c r="O335" i="7" s="1"/>
  <c r="Z334" i="7"/>
  <c r="Y334" i="7"/>
  <c r="X334" i="7"/>
  <c r="W334" i="7"/>
  <c r="V334" i="7"/>
  <c r="U334" i="7"/>
  <c r="Q334" i="7"/>
  <c r="O334" i="7" s="1"/>
  <c r="Z333" i="7"/>
  <c r="Y333" i="7"/>
  <c r="X333" i="7"/>
  <c r="W333" i="7"/>
  <c r="V333" i="7"/>
  <c r="U333" i="7"/>
  <c r="Q333" i="7"/>
  <c r="O333" i="7" s="1"/>
  <c r="Z332" i="7"/>
  <c r="Y332" i="7"/>
  <c r="X332" i="7"/>
  <c r="W332" i="7"/>
  <c r="V332" i="7"/>
  <c r="U332" i="7"/>
  <c r="Q332" i="7"/>
  <c r="O332" i="7" s="1"/>
  <c r="Z331" i="7"/>
  <c r="Y331" i="7"/>
  <c r="X331" i="7"/>
  <c r="W331" i="7"/>
  <c r="V331" i="7"/>
  <c r="U331" i="7"/>
  <c r="Q331" i="7"/>
  <c r="O331" i="7" s="1"/>
  <c r="Z330" i="7"/>
  <c r="Y330" i="7"/>
  <c r="X330" i="7"/>
  <c r="W330" i="7"/>
  <c r="V330" i="7"/>
  <c r="U330" i="7"/>
  <c r="Q330" i="7"/>
  <c r="O330" i="7" s="1"/>
  <c r="Z329" i="7"/>
  <c r="Y329" i="7"/>
  <c r="X329" i="7"/>
  <c r="W329" i="7"/>
  <c r="V329" i="7"/>
  <c r="U329" i="7"/>
  <c r="Q329" i="7"/>
  <c r="O329" i="7" s="1"/>
  <c r="Z328" i="7"/>
  <c r="Y328" i="7"/>
  <c r="X328" i="7"/>
  <c r="W328" i="7"/>
  <c r="V328" i="7"/>
  <c r="U328" i="7"/>
  <c r="Q328" i="7"/>
  <c r="O328" i="7" s="1"/>
  <c r="Z327" i="7"/>
  <c r="Y327" i="7"/>
  <c r="X327" i="7"/>
  <c r="W327" i="7"/>
  <c r="V327" i="7"/>
  <c r="U327" i="7"/>
  <c r="Q327" i="7"/>
  <c r="O327" i="7" s="1"/>
  <c r="Z326" i="7"/>
  <c r="Y326" i="7"/>
  <c r="X326" i="7"/>
  <c r="W326" i="7"/>
  <c r="V326" i="7"/>
  <c r="U326" i="7"/>
  <c r="Q326" i="7"/>
  <c r="O326" i="7" s="1"/>
  <c r="Z325" i="7"/>
  <c r="Y325" i="7"/>
  <c r="X325" i="7"/>
  <c r="W325" i="7"/>
  <c r="V325" i="7"/>
  <c r="U325" i="7"/>
  <c r="Q325" i="7"/>
  <c r="O325" i="7" s="1"/>
  <c r="Z324" i="7"/>
  <c r="Y324" i="7"/>
  <c r="X324" i="7"/>
  <c r="W324" i="7"/>
  <c r="V324" i="7"/>
  <c r="U324" i="7"/>
  <c r="Q324" i="7"/>
  <c r="O324" i="7" s="1"/>
  <c r="Z323" i="7"/>
  <c r="Y323" i="7"/>
  <c r="X323" i="7"/>
  <c r="W323" i="7"/>
  <c r="V323" i="7"/>
  <c r="U323" i="7"/>
  <c r="Q323" i="7"/>
  <c r="O323" i="7" s="1"/>
  <c r="Z322" i="7"/>
  <c r="Y322" i="7"/>
  <c r="X322" i="7"/>
  <c r="W322" i="7"/>
  <c r="V322" i="7"/>
  <c r="U322" i="7"/>
  <c r="Q322" i="7"/>
  <c r="O322" i="7" s="1"/>
  <c r="Z321" i="7"/>
  <c r="Y321" i="7"/>
  <c r="X321" i="7"/>
  <c r="W321" i="7"/>
  <c r="V321" i="7"/>
  <c r="U321" i="7"/>
  <c r="Q321" i="7"/>
  <c r="O321" i="7" s="1"/>
  <c r="Z320" i="7"/>
  <c r="Y320" i="7"/>
  <c r="X320" i="7"/>
  <c r="W320" i="7"/>
  <c r="V320" i="7"/>
  <c r="U320" i="7"/>
  <c r="Q320" i="7"/>
  <c r="O320" i="7" s="1"/>
  <c r="Z319" i="7"/>
  <c r="Y319" i="7"/>
  <c r="X319" i="7"/>
  <c r="W319" i="7"/>
  <c r="V319" i="7"/>
  <c r="U319" i="7"/>
  <c r="Q319" i="7"/>
  <c r="O319" i="7" s="1"/>
  <c r="Z318" i="7"/>
  <c r="Y318" i="7"/>
  <c r="X318" i="7"/>
  <c r="W318" i="7"/>
  <c r="V318" i="7"/>
  <c r="U318" i="7"/>
  <c r="Q318" i="7"/>
  <c r="O318" i="7" s="1"/>
  <c r="Z317" i="7"/>
  <c r="Y317" i="7"/>
  <c r="X317" i="7"/>
  <c r="W317" i="7"/>
  <c r="V317" i="7"/>
  <c r="U317" i="7"/>
  <c r="Q317" i="7"/>
  <c r="O317" i="7" s="1"/>
  <c r="Z316" i="7"/>
  <c r="Y316" i="7"/>
  <c r="X316" i="7"/>
  <c r="W316" i="7"/>
  <c r="V316" i="7"/>
  <c r="U316" i="7"/>
  <c r="Q316" i="7"/>
  <c r="O316" i="7" s="1"/>
  <c r="Z315" i="7"/>
  <c r="Y315" i="7"/>
  <c r="X315" i="7"/>
  <c r="W315" i="7"/>
  <c r="V315" i="7"/>
  <c r="U315" i="7"/>
  <c r="Q315" i="7"/>
  <c r="O315" i="7" s="1"/>
  <c r="Z314" i="7"/>
  <c r="Y314" i="7"/>
  <c r="X314" i="7"/>
  <c r="W314" i="7"/>
  <c r="V314" i="7"/>
  <c r="U314" i="7"/>
  <c r="Q314" i="7"/>
  <c r="O314" i="7" s="1"/>
  <c r="Z313" i="7"/>
  <c r="Y313" i="7"/>
  <c r="X313" i="7"/>
  <c r="W313" i="7"/>
  <c r="V313" i="7"/>
  <c r="U313" i="7"/>
  <c r="Q313" i="7"/>
  <c r="O313" i="7" s="1"/>
  <c r="Z312" i="7"/>
  <c r="Y312" i="7"/>
  <c r="X312" i="7"/>
  <c r="W312" i="7"/>
  <c r="V312" i="7"/>
  <c r="U312" i="7"/>
  <c r="Q312" i="7"/>
  <c r="O312" i="7" s="1"/>
  <c r="Z311" i="7"/>
  <c r="Y311" i="7"/>
  <c r="X311" i="7"/>
  <c r="W311" i="7"/>
  <c r="V311" i="7"/>
  <c r="U311" i="7"/>
  <c r="Q311" i="7"/>
  <c r="O311" i="7" s="1"/>
  <c r="Z310" i="7"/>
  <c r="Y310" i="7"/>
  <c r="X310" i="7"/>
  <c r="W310" i="7"/>
  <c r="V310" i="7"/>
  <c r="U310" i="7"/>
  <c r="Q310" i="7"/>
  <c r="O310" i="7" s="1"/>
  <c r="Z309" i="7"/>
  <c r="Y309" i="7"/>
  <c r="X309" i="7"/>
  <c r="W309" i="7"/>
  <c r="V309" i="7"/>
  <c r="U309" i="7"/>
  <c r="Q309" i="7"/>
  <c r="O309" i="7" s="1"/>
  <c r="Z308" i="7"/>
  <c r="Y308" i="7"/>
  <c r="X308" i="7"/>
  <c r="W308" i="7"/>
  <c r="V308" i="7"/>
  <c r="U308" i="7"/>
  <c r="Q308" i="7"/>
  <c r="O308" i="7" s="1"/>
  <c r="Z307" i="7"/>
  <c r="Y307" i="7"/>
  <c r="X307" i="7"/>
  <c r="W307" i="7"/>
  <c r="V307" i="7"/>
  <c r="U307" i="7"/>
  <c r="Q307" i="7"/>
  <c r="O307" i="7" s="1"/>
  <c r="Z306" i="7"/>
  <c r="Y306" i="7"/>
  <c r="X306" i="7"/>
  <c r="W306" i="7"/>
  <c r="V306" i="7"/>
  <c r="U306" i="7"/>
  <c r="Q306" i="7"/>
  <c r="O306" i="7" s="1"/>
  <c r="Z305" i="7"/>
  <c r="Y305" i="7"/>
  <c r="X305" i="7"/>
  <c r="W305" i="7"/>
  <c r="V305" i="7"/>
  <c r="U305" i="7"/>
  <c r="Q305" i="7"/>
  <c r="O305" i="7" s="1"/>
  <c r="Z304" i="7"/>
  <c r="Y304" i="7"/>
  <c r="X304" i="7"/>
  <c r="W304" i="7"/>
  <c r="V304" i="7"/>
  <c r="U304" i="7"/>
  <c r="Q304" i="7"/>
  <c r="O304" i="7" s="1"/>
  <c r="Z303" i="7"/>
  <c r="Y303" i="7"/>
  <c r="X303" i="7"/>
  <c r="W303" i="7"/>
  <c r="V303" i="7"/>
  <c r="U303" i="7"/>
  <c r="Q303" i="7"/>
  <c r="O303" i="7" s="1"/>
  <c r="Z302" i="7"/>
  <c r="Y302" i="7"/>
  <c r="X302" i="7"/>
  <c r="W302" i="7"/>
  <c r="V302" i="7"/>
  <c r="U302" i="7"/>
  <c r="Q302" i="7"/>
  <c r="O302" i="7" s="1"/>
  <c r="Z301" i="7"/>
  <c r="Y301" i="7"/>
  <c r="X301" i="7"/>
  <c r="W301" i="7"/>
  <c r="V301" i="7"/>
  <c r="U301" i="7"/>
  <c r="Q301" i="7"/>
  <c r="O301" i="7" s="1"/>
  <c r="Z300" i="7"/>
  <c r="Y300" i="7"/>
  <c r="X300" i="7"/>
  <c r="W300" i="7"/>
  <c r="V300" i="7"/>
  <c r="U300" i="7"/>
  <c r="Q300" i="7"/>
  <c r="O300" i="7" s="1"/>
  <c r="Z299" i="7"/>
  <c r="Y299" i="7"/>
  <c r="X299" i="7"/>
  <c r="W299" i="7"/>
  <c r="V299" i="7"/>
  <c r="U299" i="7"/>
  <c r="Q299" i="7"/>
  <c r="O299" i="7" s="1"/>
  <c r="Z298" i="7"/>
  <c r="Y298" i="7"/>
  <c r="X298" i="7"/>
  <c r="W298" i="7"/>
  <c r="V298" i="7"/>
  <c r="U298" i="7"/>
  <c r="Q298" i="7"/>
  <c r="O298" i="7" s="1"/>
  <c r="Z297" i="7"/>
  <c r="Y297" i="7"/>
  <c r="X297" i="7"/>
  <c r="W297" i="7"/>
  <c r="V297" i="7"/>
  <c r="U297" i="7"/>
  <c r="Q297" i="7"/>
  <c r="O297" i="7" s="1"/>
  <c r="Z296" i="7"/>
  <c r="Y296" i="7"/>
  <c r="X296" i="7"/>
  <c r="W296" i="7"/>
  <c r="V296" i="7"/>
  <c r="U296" i="7"/>
  <c r="Q296" i="7"/>
  <c r="O296" i="7" s="1"/>
  <c r="Z295" i="7"/>
  <c r="Y295" i="7"/>
  <c r="X295" i="7"/>
  <c r="W295" i="7"/>
  <c r="V295" i="7"/>
  <c r="U295" i="7"/>
  <c r="Q295" i="7"/>
  <c r="O295" i="7" s="1"/>
  <c r="Z294" i="7"/>
  <c r="Y294" i="7"/>
  <c r="X294" i="7"/>
  <c r="W294" i="7"/>
  <c r="V294" i="7"/>
  <c r="U294" i="7"/>
  <c r="Q294" i="7"/>
  <c r="O294" i="7" s="1"/>
  <c r="Z293" i="7"/>
  <c r="Y293" i="7"/>
  <c r="X293" i="7"/>
  <c r="W293" i="7"/>
  <c r="V293" i="7"/>
  <c r="U293" i="7"/>
  <c r="Q293" i="7"/>
  <c r="O293" i="7" s="1"/>
  <c r="Z292" i="7"/>
  <c r="Y292" i="7"/>
  <c r="X292" i="7"/>
  <c r="W292" i="7"/>
  <c r="V292" i="7"/>
  <c r="U292" i="7"/>
  <c r="Q292" i="7"/>
  <c r="O292" i="7" s="1"/>
  <c r="Z291" i="7"/>
  <c r="Y291" i="7"/>
  <c r="X291" i="7"/>
  <c r="W291" i="7"/>
  <c r="V291" i="7"/>
  <c r="U291" i="7"/>
  <c r="Q291" i="7"/>
  <c r="O291" i="7" s="1"/>
  <c r="Z290" i="7"/>
  <c r="Y290" i="7"/>
  <c r="X290" i="7"/>
  <c r="W290" i="7"/>
  <c r="V290" i="7"/>
  <c r="U290" i="7"/>
  <c r="Q290" i="7"/>
  <c r="O290" i="7" s="1"/>
  <c r="Z289" i="7"/>
  <c r="Y289" i="7"/>
  <c r="X289" i="7"/>
  <c r="W289" i="7"/>
  <c r="V289" i="7"/>
  <c r="U289" i="7"/>
  <c r="Q289" i="7"/>
  <c r="O289" i="7" s="1"/>
  <c r="Z288" i="7"/>
  <c r="Y288" i="7"/>
  <c r="X288" i="7"/>
  <c r="W288" i="7"/>
  <c r="V288" i="7"/>
  <c r="U288" i="7"/>
  <c r="Q288" i="7"/>
  <c r="O288" i="7" s="1"/>
  <c r="Z287" i="7"/>
  <c r="Y287" i="7"/>
  <c r="X287" i="7"/>
  <c r="W287" i="7"/>
  <c r="V287" i="7"/>
  <c r="U287" i="7"/>
  <c r="Q287" i="7"/>
  <c r="O287" i="7" s="1"/>
  <c r="Z286" i="7"/>
  <c r="Y286" i="7"/>
  <c r="X286" i="7"/>
  <c r="W286" i="7"/>
  <c r="V286" i="7"/>
  <c r="U286" i="7"/>
  <c r="Q286" i="7"/>
  <c r="O286" i="7" s="1"/>
  <c r="Z285" i="7"/>
  <c r="Y285" i="7"/>
  <c r="X285" i="7"/>
  <c r="W285" i="7"/>
  <c r="V285" i="7"/>
  <c r="U285" i="7"/>
  <c r="Q285" i="7"/>
  <c r="O285" i="7" s="1"/>
  <c r="Z284" i="7"/>
  <c r="Y284" i="7"/>
  <c r="X284" i="7"/>
  <c r="W284" i="7"/>
  <c r="V284" i="7"/>
  <c r="U284" i="7"/>
  <c r="Q284" i="7"/>
  <c r="O284" i="7" s="1"/>
  <c r="Z283" i="7"/>
  <c r="Y283" i="7"/>
  <c r="X283" i="7"/>
  <c r="W283" i="7"/>
  <c r="V283" i="7"/>
  <c r="U283" i="7"/>
  <c r="Q283" i="7"/>
  <c r="O283" i="7" s="1"/>
  <c r="Z282" i="7"/>
  <c r="Y282" i="7"/>
  <c r="X282" i="7"/>
  <c r="W282" i="7"/>
  <c r="V282" i="7"/>
  <c r="U282" i="7"/>
  <c r="Q282" i="7"/>
  <c r="O282" i="7" s="1"/>
  <c r="Z281" i="7"/>
  <c r="Y281" i="7"/>
  <c r="X281" i="7"/>
  <c r="W281" i="7"/>
  <c r="V281" i="7"/>
  <c r="U281" i="7"/>
  <c r="Q281" i="7"/>
  <c r="O281" i="7" s="1"/>
  <c r="Z280" i="7"/>
  <c r="Y280" i="7"/>
  <c r="X280" i="7"/>
  <c r="W280" i="7"/>
  <c r="V280" i="7"/>
  <c r="U280" i="7"/>
  <c r="Q280" i="7"/>
  <c r="O280" i="7" s="1"/>
  <c r="Z279" i="7"/>
  <c r="Y279" i="7"/>
  <c r="X279" i="7"/>
  <c r="W279" i="7"/>
  <c r="V279" i="7"/>
  <c r="U279" i="7"/>
  <c r="Q279" i="7"/>
  <c r="O279" i="7" s="1"/>
  <c r="Z278" i="7"/>
  <c r="Y278" i="7"/>
  <c r="X278" i="7"/>
  <c r="W278" i="7"/>
  <c r="V278" i="7"/>
  <c r="U278" i="7"/>
  <c r="Q278" i="7"/>
  <c r="O278" i="7" s="1"/>
  <c r="Z277" i="7"/>
  <c r="Y277" i="7"/>
  <c r="X277" i="7"/>
  <c r="W277" i="7"/>
  <c r="V277" i="7"/>
  <c r="U277" i="7"/>
  <c r="Q277" i="7"/>
  <c r="O277" i="7" s="1"/>
  <c r="Z276" i="7"/>
  <c r="Y276" i="7"/>
  <c r="X276" i="7"/>
  <c r="W276" i="7"/>
  <c r="V276" i="7"/>
  <c r="U276" i="7"/>
  <c r="Q276" i="7"/>
  <c r="O276" i="7" s="1"/>
  <c r="Z275" i="7"/>
  <c r="Y275" i="7"/>
  <c r="X275" i="7"/>
  <c r="W275" i="7"/>
  <c r="V275" i="7"/>
  <c r="U275" i="7"/>
  <c r="Q275" i="7"/>
  <c r="O275" i="7" s="1"/>
  <c r="Z274" i="7"/>
  <c r="Y274" i="7"/>
  <c r="X274" i="7"/>
  <c r="W274" i="7"/>
  <c r="V274" i="7"/>
  <c r="U274" i="7"/>
  <c r="Q274" i="7"/>
  <c r="O274" i="7" s="1"/>
  <c r="Z273" i="7"/>
  <c r="Y273" i="7"/>
  <c r="X273" i="7"/>
  <c r="W273" i="7"/>
  <c r="V273" i="7"/>
  <c r="U273" i="7"/>
  <c r="Q273" i="7"/>
  <c r="O273" i="7" s="1"/>
  <c r="Z272" i="7"/>
  <c r="Y272" i="7"/>
  <c r="X272" i="7"/>
  <c r="W272" i="7"/>
  <c r="V272" i="7"/>
  <c r="U272" i="7"/>
  <c r="Q272" i="7"/>
  <c r="O272" i="7" s="1"/>
  <c r="Z271" i="7"/>
  <c r="Y271" i="7"/>
  <c r="X271" i="7"/>
  <c r="W271" i="7"/>
  <c r="V271" i="7"/>
  <c r="U271" i="7"/>
  <c r="Q271" i="7"/>
  <c r="O271" i="7" s="1"/>
  <c r="Z270" i="7"/>
  <c r="Y270" i="7"/>
  <c r="X270" i="7"/>
  <c r="W270" i="7"/>
  <c r="V270" i="7"/>
  <c r="U270" i="7"/>
  <c r="Q270" i="7"/>
  <c r="O270" i="7" s="1"/>
  <c r="Z269" i="7"/>
  <c r="Y269" i="7"/>
  <c r="X269" i="7"/>
  <c r="W269" i="7"/>
  <c r="V269" i="7"/>
  <c r="U269" i="7"/>
  <c r="Q269" i="7"/>
  <c r="O269" i="7" s="1"/>
  <c r="Z268" i="7"/>
  <c r="Y268" i="7"/>
  <c r="X268" i="7"/>
  <c r="W268" i="7"/>
  <c r="V268" i="7"/>
  <c r="U268" i="7"/>
  <c r="Q268" i="7"/>
  <c r="O268" i="7" s="1"/>
  <c r="Z267" i="7"/>
  <c r="Y267" i="7"/>
  <c r="X267" i="7"/>
  <c r="W267" i="7"/>
  <c r="V267" i="7"/>
  <c r="U267" i="7"/>
  <c r="Q267" i="7"/>
  <c r="O267" i="7" s="1"/>
  <c r="Z266" i="7"/>
  <c r="Y266" i="7"/>
  <c r="X266" i="7"/>
  <c r="W266" i="7"/>
  <c r="V266" i="7"/>
  <c r="U266" i="7"/>
  <c r="Q266" i="7"/>
  <c r="O266" i="7" s="1"/>
  <c r="Z265" i="7"/>
  <c r="Y265" i="7"/>
  <c r="X265" i="7"/>
  <c r="W265" i="7"/>
  <c r="V265" i="7"/>
  <c r="U265" i="7"/>
  <c r="Q265" i="7"/>
  <c r="O265" i="7" s="1"/>
  <c r="Z264" i="7"/>
  <c r="Y264" i="7"/>
  <c r="X264" i="7"/>
  <c r="W264" i="7"/>
  <c r="V264" i="7"/>
  <c r="U264" i="7"/>
  <c r="Q264" i="7"/>
  <c r="O264" i="7" s="1"/>
  <c r="Z263" i="7"/>
  <c r="Y263" i="7"/>
  <c r="X263" i="7"/>
  <c r="W263" i="7"/>
  <c r="V263" i="7"/>
  <c r="U263" i="7"/>
  <c r="Q263" i="7"/>
  <c r="O263" i="7" s="1"/>
  <c r="Z262" i="7"/>
  <c r="Y262" i="7"/>
  <c r="X262" i="7"/>
  <c r="W262" i="7"/>
  <c r="V262" i="7"/>
  <c r="U262" i="7"/>
  <c r="Q262" i="7"/>
  <c r="O262" i="7" s="1"/>
  <c r="Z261" i="7"/>
  <c r="Y261" i="7"/>
  <c r="X261" i="7"/>
  <c r="W261" i="7"/>
  <c r="V261" i="7"/>
  <c r="U261" i="7"/>
  <c r="Q261" i="7"/>
  <c r="O261" i="7" s="1"/>
  <c r="Z260" i="7"/>
  <c r="Y260" i="7"/>
  <c r="X260" i="7"/>
  <c r="W260" i="7"/>
  <c r="V260" i="7"/>
  <c r="U260" i="7"/>
  <c r="Q260" i="7"/>
  <c r="O260" i="7" s="1"/>
  <c r="Z259" i="7"/>
  <c r="Y259" i="7"/>
  <c r="X259" i="7"/>
  <c r="W259" i="7"/>
  <c r="V259" i="7"/>
  <c r="U259" i="7"/>
  <c r="Q259" i="7"/>
  <c r="O259" i="7" s="1"/>
  <c r="Z258" i="7"/>
  <c r="Y258" i="7"/>
  <c r="X258" i="7"/>
  <c r="W258" i="7"/>
  <c r="V258" i="7"/>
  <c r="U258" i="7"/>
  <c r="Q258" i="7"/>
  <c r="O258" i="7" s="1"/>
  <c r="Z257" i="7"/>
  <c r="Y257" i="7"/>
  <c r="X257" i="7"/>
  <c r="W257" i="7"/>
  <c r="V257" i="7"/>
  <c r="U257" i="7"/>
  <c r="Q257" i="7"/>
  <c r="O257" i="7" s="1"/>
  <c r="Z256" i="7"/>
  <c r="Y256" i="7"/>
  <c r="X256" i="7"/>
  <c r="W256" i="7"/>
  <c r="V256" i="7"/>
  <c r="U256" i="7"/>
  <c r="Q256" i="7"/>
  <c r="O256" i="7" s="1"/>
  <c r="Z255" i="7"/>
  <c r="Y255" i="7"/>
  <c r="X255" i="7"/>
  <c r="W255" i="7"/>
  <c r="V255" i="7"/>
  <c r="U255" i="7"/>
  <c r="Q255" i="7"/>
  <c r="O255" i="7" s="1"/>
  <c r="Z254" i="7"/>
  <c r="Y254" i="7"/>
  <c r="X254" i="7"/>
  <c r="W254" i="7"/>
  <c r="V254" i="7"/>
  <c r="U254" i="7"/>
  <c r="Q254" i="7"/>
  <c r="O254" i="7" s="1"/>
  <c r="Z253" i="7"/>
  <c r="Y253" i="7"/>
  <c r="X253" i="7"/>
  <c r="W253" i="7"/>
  <c r="V253" i="7"/>
  <c r="U253" i="7"/>
  <c r="Q253" i="7"/>
  <c r="O253" i="7" s="1"/>
  <c r="Z252" i="7"/>
  <c r="Y252" i="7"/>
  <c r="X252" i="7"/>
  <c r="W252" i="7"/>
  <c r="V252" i="7"/>
  <c r="U252" i="7"/>
  <c r="Q252" i="7"/>
  <c r="O252" i="7" s="1"/>
  <c r="Z251" i="7"/>
  <c r="Y251" i="7"/>
  <c r="X251" i="7"/>
  <c r="W251" i="7"/>
  <c r="V251" i="7"/>
  <c r="U251" i="7"/>
  <c r="Q251" i="7"/>
  <c r="O251" i="7" s="1"/>
  <c r="Z250" i="7"/>
  <c r="Y250" i="7"/>
  <c r="X250" i="7"/>
  <c r="W250" i="7"/>
  <c r="V250" i="7"/>
  <c r="U250" i="7"/>
  <c r="Q250" i="7"/>
  <c r="O250" i="7" s="1"/>
  <c r="Z249" i="7"/>
  <c r="Y249" i="7"/>
  <c r="X249" i="7"/>
  <c r="W249" i="7"/>
  <c r="V249" i="7"/>
  <c r="U249" i="7"/>
  <c r="Q249" i="7"/>
  <c r="O249" i="7" s="1"/>
  <c r="Z248" i="7"/>
  <c r="Y248" i="7"/>
  <c r="X248" i="7"/>
  <c r="W248" i="7"/>
  <c r="V248" i="7"/>
  <c r="U248" i="7"/>
  <c r="Q248" i="7"/>
  <c r="O248" i="7" s="1"/>
  <c r="Z247" i="7"/>
  <c r="Y247" i="7"/>
  <c r="X247" i="7"/>
  <c r="W247" i="7"/>
  <c r="V247" i="7"/>
  <c r="U247" i="7"/>
  <c r="Q247" i="7"/>
  <c r="O247" i="7" s="1"/>
  <c r="Z246" i="7"/>
  <c r="Y246" i="7"/>
  <c r="X246" i="7"/>
  <c r="W246" i="7"/>
  <c r="V246" i="7"/>
  <c r="U246" i="7"/>
  <c r="Q246" i="7"/>
  <c r="O246" i="7" s="1"/>
  <c r="Z245" i="7"/>
  <c r="Y245" i="7"/>
  <c r="X245" i="7"/>
  <c r="W245" i="7"/>
  <c r="V245" i="7"/>
  <c r="U245" i="7"/>
  <c r="Q245" i="7"/>
  <c r="O245" i="7" s="1"/>
  <c r="Z244" i="7"/>
  <c r="Y244" i="7"/>
  <c r="X244" i="7"/>
  <c r="W244" i="7"/>
  <c r="V244" i="7"/>
  <c r="U244" i="7"/>
  <c r="Q244" i="7"/>
  <c r="O244" i="7" s="1"/>
  <c r="Z243" i="7"/>
  <c r="Y243" i="7"/>
  <c r="X243" i="7"/>
  <c r="W243" i="7"/>
  <c r="V243" i="7"/>
  <c r="U243" i="7"/>
  <c r="Q243" i="7"/>
  <c r="O243" i="7" s="1"/>
  <c r="Z242" i="7"/>
  <c r="Y242" i="7"/>
  <c r="X242" i="7"/>
  <c r="W242" i="7"/>
  <c r="V242" i="7"/>
  <c r="U242" i="7"/>
  <c r="Q242" i="7"/>
  <c r="O242" i="7" s="1"/>
  <c r="Z241" i="7"/>
  <c r="Y241" i="7"/>
  <c r="X241" i="7"/>
  <c r="W241" i="7"/>
  <c r="V241" i="7"/>
  <c r="U241" i="7"/>
  <c r="Q241" i="7"/>
  <c r="O241" i="7" s="1"/>
  <c r="Z240" i="7"/>
  <c r="Y240" i="7"/>
  <c r="X240" i="7"/>
  <c r="W240" i="7"/>
  <c r="V240" i="7"/>
  <c r="U240" i="7"/>
  <c r="Q240" i="7"/>
  <c r="O240" i="7" s="1"/>
  <c r="Z239" i="7"/>
  <c r="Y239" i="7"/>
  <c r="X239" i="7"/>
  <c r="W239" i="7"/>
  <c r="V239" i="7"/>
  <c r="U239" i="7"/>
  <c r="Q239" i="7"/>
  <c r="O239" i="7" s="1"/>
  <c r="Z238" i="7"/>
  <c r="Y238" i="7"/>
  <c r="X238" i="7"/>
  <c r="W238" i="7"/>
  <c r="V238" i="7"/>
  <c r="U238" i="7"/>
  <c r="Q238" i="7"/>
  <c r="O238" i="7" s="1"/>
  <c r="Z237" i="7"/>
  <c r="Y237" i="7"/>
  <c r="X237" i="7"/>
  <c r="W237" i="7"/>
  <c r="V237" i="7"/>
  <c r="U237" i="7"/>
  <c r="Q237" i="7"/>
  <c r="O237" i="7" s="1"/>
  <c r="Z236" i="7"/>
  <c r="Y236" i="7"/>
  <c r="X236" i="7"/>
  <c r="W236" i="7"/>
  <c r="V236" i="7"/>
  <c r="U236" i="7"/>
  <c r="Q236" i="7"/>
  <c r="O236" i="7" s="1"/>
  <c r="Z235" i="7"/>
  <c r="Y235" i="7"/>
  <c r="X235" i="7"/>
  <c r="W235" i="7"/>
  <c r="V235" i="7"/>
  <c r="U235" i="7"/>
  <c r="Q235" i="7"/>
  <c r="O235" i="7" s="1"/>
  <c r="Z234" i="7"/>
  <c r="Y234" i="7"/>
  <c r="X234" i="7"/>
  <c r="W234" i="7"/>
  <c r="V234" i="7"/>
  <c r="U234" i="7"/>
  <c r="Q234" i="7"/>
  <c r="O234" i="7" s="1"/>
  <c r="Z233" i="7"/>
  <c r="Y233" i="7"/>
  <c r="X233" i="7"/>
  <c r="W233" i="7"/>
  <c r="V233" i="7"/>
  <c r="U233" i="7"/>
  <c r="Q233" i="7"/>
  <c r="O233" i="7" s="1"/>
  <c r="Z232" i="7"/>
  <c r="Y232" i="7"/>
  <c r="X232" i="7"/>
  <c r="W232" i="7"/>
  <c r="V232" i="7"/>
  <c r="U232" i="7"/>
  <c r="Q232" i="7"/>
  <c r="O232" i="7" s="1"/>
  <c r="Z231" i="7"/>
  <c r="Y231" i="7"/>
  <c r="X231" i="7"/>
  <c r="W231" i="7"/>
  <c r="V231" i="7"/>
  <c r="U231" i="7"/>
  <c r="Q231" i="7"/>
  <c r="O231" i="7" s="1"/>
  <c r="Z230" i="7"/>
  <c r="Y230" i="7"/>
  <c r="X230" i="7"/>
  <c r="W230" i="7"/>
  <c r="V230" i="7"/>
  <c r="U230" i="7"/>
  <c r="Q230" i="7"/>
  <c r="O230" i="7" s="1"/>
  <c r="Z229" i="7"/>
  <c r="Y229" i="7"/>
  <c r="X229" i="7"/>
  <c r="W229" i="7"/>
  <c r="V229" i="7"/>
  <c r="U229" i="7"/>
  <c r="Q229" i="7"/>
  <c r="O229" i="7" s="1"/>
  <c r="Z228" i="7"/>
  <c r="Y228" i="7"/>
  <c r="X228" i="7"/>
  <c r="W228" i="7"/>
  <c r="V228" i="7"/>
  <c r="U228" i="7"/>
  <c r="Q228" i="7"/>
  <c r="O228" i="7" s="1"/>
  <c r="Z227" i="7"/>
  <c r="Y227" i="7"/>
  <c r="X227" i="7"/>
  <c r="W227" i="7"/>
  <c r="V227" i="7"/>
  <c r="U227" i="7"/>
  <c r="Q227" i="7"/>
  <c r="O227" i="7" s="1"/>
  <c r="Z226" i="7"/>
  <c r="Y226" i="7"/>
  <c r="X226" i="7"/>
  <c r="W226" i="7"/>
  <c r="V226" i="7"/>
  <c r="U226" i="7"/>
  <c r="Q226" i="7"/>
  <c r="O226" i="7" s="1"/>
  <c r="Z225" i="7"/>
  <c r="Y225" i="7"/>
  <c r="X225" i="7"/>
  <c r="W225" i="7"/>
  <c r="V225" i="7"/>
  <c r="U225" i="7"/>
  <c r="Q225" i="7"/>
  <c r="O225" i="7" s="1"/>
  <c r="Z224" i="7"/>
  <c r="Y224" i="7"/>
  <c r="X224" i="7"/>
  <c r="W224" i="7"/>
  <c r="V224" i="7"/>
  <c r="U224" i="7"/>
  <c r="Q224" i="7"/>
  <c r="O224" i="7" s="1"/>
  <c r="Z223" i="7"/>
  <c r="Y223" i="7"/>
  <c r="X223" i="7"/>
  <c r="W223" i="7"/>
  <c r="V223" i="7"/>
  <c r="U223" i="7"/>
  <c r="Q223" i="7"/>
  <c r="O223" i="7" s="1"/>
  <c r="Z222" i="7"/>
  <c r="Y222" i="7"/>
  <c r="X222" i="7"/>
  <c r="W222" i="7"/>
  <c r="V222" i="7"/>
  <c r="U222" i="7"/>
  <c r="Q222" i="7"/>
  <c r="O222" i="7" s="1"/>
  <c r="Z221" i="7"/>
  <c r="Y221" i="7"/>
  <c r="X221" i="7"/>
  <c r="W221" i="7"/>
  <c r="V221" i="7"/>
  <c r="U221" i="7"/>
  <c r="Q221" i="7"/>
  <c r="O221" i="7" s="1"/>
  <c r="Z220" i="7"/>
  <c r="Y220" i="7"/>
  <c r="X220" i="7"/>
  <c r="W220" i="7"/>
  <c r="V220" i="7"/>
  <c r="U220" i="7"/>
  <c r="Q220" i="7"/>
  <c r="O220" i="7" s="1"/>
  <c r="Z219" i="7"/>
  <c r="Y219" i="7"/>
  <c r="X219" i="7"/>
  <c r="W219" i="7"/>
  <c r="V219" i="7"/>
  <c r="U219" i="7"/>
  <c r="Q219" i="7"/>
  <c r="O219" i="7" s="1"/>
  <c r="Z218" i="7"/>
  <c r="Y218" i="7"/>
  <c r="X218" i="7"/>
  <c r="W218" i="7"/>
  <c r="V218" i="7"/>
  <c r="U218" i="7"/>
  <c r="Q218" i="7"/>
  <c r="O218" i="7" s="1"/>
  <c r="Z217" i="7"/>
  <c r="Y217" i="7"/>
  <c r="X217" i="7"/>
  <c r="W217" i="7"/>
  <c r="V217" i="7"/>
  <c r="U217" i="7"/>
  <c r="Q217" i="7"/>
  <c r="O217" i="7" s="1"/>
  <c r="Z216" i="7"/>
  <c r="Y216" i="7"/>
  <c r="X216" i="7"/>
  <c r="W216" i="7"/>
  <c r="V216" i="7"/>
  <c r="U216" i="7"/>
  <c r="Q216" i="7"/>
  <c r="O216" i="7" s="1"/>
  <c r="Z215" i="7"/>
  <c r="Y215" i="7"/>
  <c r="X215" i="7"/>
  <c r="W215" i="7"/>
  <c r="V215" i="7"/>
  <c r="U215" i="7"/>
  <c r="Q215" i="7"/>
  <c r="O215" i="7" s="1"/>
  <c r="Z214" i="7"/>
  <c r="Y214" i="7"/>
  <c r="X214" i="7"/>
  <c r="W214" i="7"/>
  <c r="V214" i="7"/>
  <c r="U214" i="7"/>
  <c r="Q214" i="7"/>
  <c r="O214" i="7" s="1"/>
  <c r="Z213" i="7"/>
  <c r="Y213" i="7"/>
  <c r="X213" i="7"/>
  <c r="W213" i="7"/>
  <c r="V213" i="7"/>
  <c r="U213" i="7"/>
  <c r="Q213" i="7"/>
  <c r="O213" i="7" s="1"/>
  <c r="Z212" i="7"/>
  <c r="Y212" i="7"/>
  <c r="X212" i="7"/>
  <c r="W212" i="7"/>
  <c r="V212" i="7"/>
  <c r="U212" i="7"/>
  <c r="Q212" i="7"/>
  <c r="O212" i="7" s="1"/>
  <c r="Z211" i="7"/>
  <c r="Y211" i="7"/>
  <c r="X211" i="7"/>
  <c r="W211" i="7"/>
  <c r="V211" i="7"/>
  <c r="U211" i="7"/>
  <c r="Q211" i="7"/>
  <c r="O211" i="7" s="1"/>
  <c r="Z210" i="7"/>
  <c r="Y210" i="7"/>
  <c r="X210" i="7"/>
  <c r="W210" i="7"/>
  <c r="V210" i="7"/>
  <c r="U210" i="7"/>
  <c r="Q210" i="7"/>
  <c r="O210" i="7" s="1"/>
  <c r="Z209" i="7"/>
  <c r="Y209" i="7"/>
  <c r="X209" i="7"/>
  <c r="W209" i="7"/>
  <c r="V209" i="7"/>
  <c r="U209" i="7"/>
  <c r="Q209" i="7"/>
  <c r="O209" i="7" s="1"/>
  <c r="Z208" i="7"/>
  <c r="Y208" i="7"/>
  <c r="X208" i="7"/>
  <c r="W208" i="7"/>
  <c r="V208" i="7"/>
  <c r="U208" i="7"/>
  <c r="Q208" i="7"/>
  <c r="O208" i="7" s="1"/>
  <c r="Z207" i="7"/>
  <c r="Y207" i="7"/>
  <c r="X207" i="7"/>
  <c r="W207" i="7"/>
  <c r="V207" i="7"/>
  <c r="U207" i="7"/>
  <c r="Q207" i="7"/>
  <c r="O207" i="7" s="1"/>
  <c r="Z206" i="7"/>
  <c r="Y206" i="7"/>
  <c r="X206" i="7"/>
  <c r="W206" i="7"/>
  <c r="V206" i="7"/>
  <c r="U206" i="7"/>
  <c r="Q206" i="7"/>
  <c r="O206" i="7" s="1"/>
  <c r="Z205" i="7"/>
  <c r="Y205" i="7"/>
  <c r="X205" i="7"/>
  <c r="W205" i="7"/>
  <c r="V205" i="7"/>
  <c r="U205" i="7"/>
  <c r="Q205" i="7"/>
  <c r="O205" i="7" s="1"/>
  <c r="Z204" i="7"/>
  <c r="Y204" i="7"/>
  <c r="X204" i="7"/>
  <c r="W204" i="7"/>
  <c r="V204" i="7"/>
  <c r="U204" i="7"/>
  <c r="Q204" i="7"/>
  <c r="O204" i="7" s="1"/>
  <c r="Z203" i="7"/>
  <c r="Y203" i="7"/>
  <c r="X203" i="7"/>
  <c r="W203" i="7"/>
  <c r="V203" i="7"/>
  <c r="U203" i="7"/>
  <c r="Q203" i="7"/>
  <c r="O203" i="7" s="1"/>
  <c r="Z202" i="7"/>
  <c r="Y202" i="7"/>
  <c r="X202" i="7"/>
  <c r="W202" i="7"/>
  <c r="V202" i="7"/>
  <c r="U202" i="7"/>
  <c r="Q202" i="7"/>
  <c r="O202" i="7" s="1"/>
  <c r="Z201" i="7"/>
  <c r="Y201" i="7"/>
  <c r="X201" i="7"/>
  <c r="W201" i="7"/>
  <c r="V201" i="7"/>
  <c r="U201" i="7"/>
  <c r="Q201" i="7"/>
  <c r="O201" i="7" s="1"/>
  <c r="Z200" i="7"/>
  <c r="Y200" i="7"/>
  <c r="X200" i="7"/>
  <c r="W200" i="7"/>
  <c r="V200" i="7"/>
  <c r="U200" i="7"/>
  <c r="Q200" i="7"/>
  <c r="O200" i="7" s="1"/>
  <c r="Z199" i="7"/>
  <c r="Y199" i="7"/>
  <c r="X199" i="7"/>
  <c r="W199" i="7"/>
  <c r="V199" i="7"/>
  <c r="U199" i="7"/>
  <c r="Q199" i="7"/>
  <c r="O199" i="7" s="1"/>
  <c r="Z198" i="7"/>
  <c r="Y198" i="7"/>
  <c r="X198" i="7"/>
  <c r="W198" i="7"/>
  <c r="V198" i="7"/>
  <c r="U198" i="7"/>
  <c r="Q198" i="7"/>
  <c r="O198" i="7" s="1"/>
  <c r="Z197" i="7"/>
  <c r="Y197" i="7"/>
  <c r="X197" i="7"/>
  <c r="W197" i="7"/>
  <c r="V197" i="7"/>
  <c r="U197" i="7"/>
  <c r="Q197" i="7"/>
  <c r="O197" i="7" s="1"/>
  <c r="Z196" i="7"/>
  <c r="Y196" i="7"/>
  <c r="X196" i="7"/>
  <c r="W196" i="7"/>
  <c r="V196" i="7"/>
  <c r="U196" i="7"/>
  <c r="Q196" i="7"/>
  <c r="O196" i="7" s="1"/>
  <c r="Z195" i="7"/>
  <c r="Y195" i="7"/>
  <c r="X195" i="7"/>
  <c r="W195" i="7"/>
  <c r="V195" i="7"/>
  <c r="U195" i="7"/>
  <c r="Q195" i="7"/>
  <c r="O195" i="7" s="1"/>
  <c r="Z194" i="7"/>
  <c r="Y194" i="7"/>
  <c r="X194" i="7"/>
  <c r="W194" i="7"/>
  <c r="V194" i="7"/>
  <c r="U194" i="7"/>
  <c r="Q194" i="7"/>
  <c r="O194" i="7" s="1"/>
  <c r="Z193" i="7"/>
  <c r="Y193" i="7"/>
  <c r="X193" i="7"/>
  <c r="W193" i="7"/>
  <c r="V193" i="7"/>
  <c r="U193" i="7"/>
  <c r="Q193" i="7"/>
  <c r="O193" i="7" s="1"/>
  <c r="Z192" i="7"/>
  <c r="Y192" i="7"/>
  <c r="X192" i="7"/>
  <c r="W192" i="7"/>
  <c r="V192" i="7"/>
  <c r="U192" i="7"/>
  <c r="Q192" i="7"/>
  <c r="O192" i="7" s="1"/>
  <c r="Z191" i="7"/>
  <c r="Y191" i="7"/>
  <c r="X191" i="7"/>
  <c r="W191" i="7"/>
  <c r="V191" i="7"/>
  <c r="U191" i="7"/>
  <c r="Q191" i="7"/>
  <c r="O191" i="7" s="1"/>
  <c r="Z190" i="7"/>
  <c r="Y190" i="7"/>
  <c r="X190" i="7"/>
  <c r="W190" i="7"/>
  <c r="V190" i="7"/>
  <c r="U190" i="7"/>
  <c r="Q190" i="7"/>
  <c r="O190" i="7" s="1"/>
  <c r="Z189" i="7"/>
  <c r="Y189" i="7"/>
  <c r="X189" i="7"/>
  <c r="W189" i="7"/>
  <c r="V189" i="7"/>
  <c r="U189" i="7"/>
  <c r="Q189" i="7"/>
  <c r="O189" i="7" s="1"/>
  <c r="Z188" i="7"/>
  <c r="Y188" i="7"/>
  <c r="X188" i="7"/>
  <c r="W188" i="7"/>
  <c r="V188" i="7"/>
  <c r="U188" i="7"/>
  <c r="Q188" i="7"/>
  <c r="O188" i="7" s="1"/>
  <c r="Z187" i="7"/>
  <c r="Y187" i="7"/>
  <c r="X187" i="7"/>
  <c r="W187" i="7"/>
  <c r="V187" i="7"/>
  <c r="U187" i="7"/>
  <c r="Q187" i="7"/>
  <c r="O187" i="7" s="1"/>
  <c r="Z186" i="7"/>
  <c r="Y186" i="7"/>
  <c r="X186" i="7"/>
  <c r="W186" i="7"/>
  <c r="V186" i="7"/>
  <c r="U186" i="7"/>
  <c r="Q186" i="7"/>
  <c r="O186" i="7" s="1"/>
  <c r="Z185" i="7"/>
  <c r="Y185" i="7"/>
  <c r="X185" i="7"/>
  <c r="W185" i="7"/>
  <c r="V185" i="7"/>
  <c r="U185" i="7"/>
  <c r="Q185" i="7"/>
  <c r="O185" i="7" s="1"/>
  <c r="Z184" i="7"/>
  <c r="Y184" i="7"/>
  <c r="X184" i="7"/>
  <c r="W184" i="7"/>
  <c r="V184" i="7"/>
  <c r="U184" i="7"/>
  <c r="Q184" i="7"/>
  <c r="O184" i="7" s="1"/>
  <c r="Z183" i="7"/>
  <c r="Y183" i="7"/>
  <c r="X183" i="7"/>
  <c r="W183" i="7"/>
  <c r="V183" i="7"/>
  <c r="U183" i="7"/>
  <c r="Q183" i="7"/>
  <c r="O183" i="7" s="1"/>
  <c r="Z182" i="7"/>
  <c r="Y182" i="7"/>
  <c r="X182" i="7"/>
  <c r="W182" i="7"/>
  <c r="V182" i="7"/>
  <c r="U182" i="7"/>
  <c r="Q182" i="7"/>
  <c r="O182" i="7" s="1"/>
  <c r="Z181" i="7"/>
  <c r="Y181" i="7"/>
  <c r="X181" i="7"/>
  <c r="W181" i="7"/>
  <c r="V181" i="7"/>
  <c r="U181" i="7"/>
  <c r="Q181" i="7"/>
  <c r="O181" i="7" s="1"/>
  <c r="Z180" i="7"/>
  <c r="Y180" i="7"/>
  <c r="X180" i="7"/>
  <c r="W180" i="7"/>
  <c r="V180" i="7"/>
  <c r="U180" i="7"/>
  <c r="Q180" i="7"/>
  <c r="O180" i="7" s="1"/>
  <c r="Z179" i="7"/>
  <c r="Y179" i="7"/>
  <c r="X179" i="7"/>
  <c r="W179" i="7"/>
  <c r="V179" i="7"/>
  <c r="U179" i="7"/>
  <c r="Q179" i="7"/>
  <c r="O179" i="7" s="1"/>
  <c r="Z178" i="7"/>
  <c r="Y178" i="7"/>
  <c r="X178" i="7"/>
  <c r="W178" i="7"/>
  <c r="V178" i="7"/>
  <c r="U178" i="7"/>
  <c r="Q178" i="7"/>
  <c r="O178" i="7" s="1"/>
  <c r="Z177" i="7"/>
  <c r="Y177" i="7"/>
  <c r="X177" i="7"/>
  <c r="W177" i="7"/>
  <c r="V177" i="7"/>
  <c r="U177" i="7"/>
  <c r="Q177" i="7"/>
  <c r="O177" i="7" s="1"/>
  <c r="Z176" i="7"/>
  <c r="Y176" i="7"/>
  <c r="X176" i="7"/>
  <c r="W176" i="7"/>
  <c r="V176" i="7"/>
  <c r="U176" i="7"/>
  <c r="Q176" i="7"/>
  <c r="O176" i="7" s="1"/>
  <c r="Z175" i="7"/>
  <c r="Y175" i="7"/>
  <c r="X175" i="7"/>
  <c r="W175" i="7"/>
  <c r="V175" i="7"/>
  <c r="U175" i="7"/>
  <c r="Q175" i="7"/>
  <c r="O175" i="7" s="1"/>
  <c r="Z174" i="7"/>
  <c r="Y174" i="7"/>
  <c r="X174" i="7"/>
  <c r="W174" i="7"/>
  <c r="V174" i="7"/>
  <c r="U174" i="7"/>
  <c r="Q174" i="7"/>
  <c r="O174" i="7" s="1"/>
  <c r="Z173" i="7"/>
  <c r="Y173" i="7"/>
  <c r="X173" i="7"/>
  <c r="W173" i="7"/>
  <c r="V173" i="7"/>
  <c r="U173" i="7"/>
  <c r="Q173" i="7"/>
  <c r="O173" i="7" s="1"/>
  <c r="Z172" i="7"/>
  <c r="Y172" i="7"/>
  <c r="X172" i="7"/>
  <c r="W172" i="7"/>
  <c r="V172" i="7"/>
  <c r="U172" i="7"/>
  <c r="Q172" i="7"/>
  <c r="O172" i="7" s="1"/>
  <c r="Z171" i="7"/>
  <c r="Y171" i="7"/>
  <c r="X171" i="7"/>
  <c r="W171" i="7"/>
  <c r="V171" i="7"/>
  <c r="U171" i="7"/>
  <c r="Q171" i="7"/>
  <c r="O171" i="7" s="1"/>
  <c r="Z170" i="7"/>
  <c r="Y170" i="7"/>
  <c r="X170" i="7"/>
  <c r="W170" i="7"/>
  <c r="V170" i="7"/>
  <c r="U170" i="7"/>
  <c r="Q170" i="7"/>
  <c r="O170" i="7" s="1"/>
  <c r="Z169" i="7"/>
  <c r="Y169" i="7"/>
  <c r="X169" i="7"/>
  <c r="W169" i="7"/>
  <c r="V169" i="7"/>
  <c r="U169" i="7"/>
  <c r="Q169" i="7"/>
  <c r="O169" i="7" s="1"/>
  <c r="Z168" i="7"/>
  <c r="Y168" i="7"/>
  <c r="X168" i="7"/>
  <c r="W168" i="7"/>
  <c r="V168" i="7"/>
  <c r="U168" i="7"/>
  <c r="Q168" i="7"/>
  <c r="O168" i="7" s="1"/>
  <c r="Z167" i="7"/>
  <c r="Y167" i="7"/>
  <c r="X167" i="7"/>
  <c r="W167" i="7"/>
  <c r="V167" i="7"/>
  <c r="U167" i="7"/>
  <c r="Q167" i="7"/>
  <c r="O167" i="7" s="1"/>
  <c r="Z166" i="7"/>
  <c r="Y166" i="7"/>
  <c r="X166" i="7"/>
  <c r="W166" i="7"/>
  <c r="V166" i="7"/>
  <c r="U166" i="7"/>
  <c r="Q166" i="7"/>
  <c r="O166" i="7" s="1"/>
  <c r="Z165" i="7"/>
  <c r="Y165" i="7"/>
  <c r="X165" i="7"/>
  <c r="W165" i="7"/>
  <c r="V165" i="7"/>
  <c r="U165" i="7"/>
  <c r="Q165" i="7"/>
  <c r="O165" i="7" s="1"/>
  <c r="Z164" i="7"/>
  <c r="Y164" i="7"/>
  <c r="X164" i="7"/>
  <c r="W164" i="7"/>
  <c r="V164" i="7"/>
  <c r="U164" i="7"/>
  <c r="Q164" i="7"/>
  <c r="O164" i="7" s="1"/>
  <c r="Z163" i="7"/>
  <c r="Y163" i="7"/>
  <c r="X163" i="7"/>
  <c r="W163" i="7"/>
  <c r="V163" i="7"/>
  <c r="U163" i="7"/>
  <c r="Q163" i="7"/>
  <c r="O163" i="7" s="1"/>
  <c r="Z162" i="7"/>
  <c r="Y162" i="7"/>
  <c r="X162" i="7"/>
  <c r="W162" i="7"/>
  <c r="V162" i="7"/>
  <c r="U162" i="7"/>
  <c r="Q162" i="7"/>
  <c r="O162" i="7" s="1"/>
  <c r="Z161" i="7"/>
  <c r="Y161" i="7"/>
  <c r="X161" i="7"/>
  <c r="W161" i="7"/>
  <c r="V161" i="7"/>
  <c r="U161" i="7"/>
  <c r="Q161" i="7"/>
  <c r="O161" i="7" s="1"/>
  <c r="Z160" i="7"/>
  <c r="Y160" i="7"/>
  <c r="X160" i="7"/>
  <c r="W160" i="7"/>
  <c r="V160" i="7"/>
  <c r="U160" i="7"/>
  <c r="Q160" i="7"/>
  <c r="O160" i="7" s="1"/>
  <c r="Z159" i="7"/>
  <c r="Y159" i="7"/>
  <c r="X159" i="7"/>
  <c r="W159" i="7"/>
  <c r="V159" i="7"/>
  <c r="U159" i="7"/>
  <c r="Q159" i="7"/>
  <c r="O159" i="7" s="1"/>
  <c r="Z158" i="7"/>
  <c r="Y158" i="7"/>
  <c r="X158" i="7"/>
  <c r="W158" i="7"/>
  <c r="V158" i="7"/>
  <c r="U158" i="7"/>
  <c r="Q158" i="7"/>
  <c r="O158" i="7" s="1"/>
  <c r="Z157" i="7"/>
  <c r="Y157" i="7"/>
  <c r="X157" i="7"/>
  <c r="W157" i="7"/>
  <c r="V157" i="7"/>
  <c r="U157" i="7"/>
  <c r="Q157" i="7"/>
  <c r="O157" i="7" s="1"/>
  <c r="Z156" i="7"/>
  <c r="Y156" i="7"/>
  <c r="X156" i="7"/>
  <c r="W156" i="7"/>
  <c r="V156" i="7"/>
  <c r="U156" i="7"/>
  <c r="Q156" i="7"/>
  <c r="O156" i="7" s="1"/>
  <c r="Z155" i="7"/>
  <c r="Y155" i="7"/>
  <c r="X155" i="7"/>
  <c r="W155" i="7"/>
  <c r="V155" i="7"/>
  <c r="U155" i="7"/>
  <c r="Q155" i="7"/>
  <c r="O155" i="7" s="1"/>
  <c r="Z154" i="7"/>
  <c r="Y154" i="7"/>
  <c r="X154" i="7"/>
  <c r="W154" i="7"/>
  <c r="V154" i="7"/>
  <c r="U154" i="7"/>
  <c r="Q154" i="7"/>
  <c r="O154" i="7" s="1"/>
  <c r="Z153" i="7"/>
  <c r="Y153" i="7"/>
  <c r="X153" i="7"/>
  <c r="W153" i="7"/>
  <c r="V153" i="7"/>
  <c r="U153" i="7"/>
  <c r="Q153" i="7"/>
  <c r="O153" i="7" s="1"/>
  <c r="Z152" i="7"/>
  <c r="Y152" i="7"/>
  <c r="X152" i="7"/>
  <c r="W152" i="7"/>
  <c r="V152" i="7"/>
  <c r="U152" i="7"/>
  <c r="Q152" i="7"/>
  <c r="O152" i="7" s="1"/>
  <c r="Z151" i="7"/>
  <c r="Y151" i="7"/>
  <c r="X151" i="7"/>
  <c r="W151" i="7"/>
  <c r="V151" i="7"/>
  <c r="U151" i="7"/>
  <c r="Q151" i="7"/>
  <c r="O151" i="7" s="1"/>
  <c r="Z150" i="7"/>
  <c r="Y150" i="7"/>
  <c r="X150" i="7"/>
  <c r="W150" i="7"/>
  <c r="V150" i="7"/>
  <c r="U150" i="7"/>
  <c r="Q150" i="7"/>
  <c r="O150" i="7" s="1"/>
  <c r="Z149" i="7"/>
  <c r="Y149" i="7"/>
  <c r="X149" i="7"/>
  <c r="W149" i="7"/>
  <c r="V149" i="7"/>
  <c r="U149" i="7"/>
  <c r="Q149" i="7"/>
  <c r="O149" i="7" s="1"/>
  <c r="Z148" i="7"/>
  <c r="Y148" i="7"/>
  <c r="X148" i="7"/>
  <c r="W148" i="7"/>
  <c r="V148" i="7"/>
  <c r="U148" i="7"/>
  <c r="Q148" i="7"/>
  <c r="O148" i="7" s="1"/>
  <c r="Z147" i="7"/>
  <c r="Y147" i="7"/>
  <c r="X147" i="7"/>
  <c r="W147" i="7"/>
  <c r="V147" i="7"/>
  <c r="U147" i="7"/>
  <c r="Q147" i="7"/>
  <c r="O147" i="7" s="1"/>
  <c r="Z146" i="7"/>
  <c r="Y146" i="7"/>
  <c r="X146" i="7"/>
  <c r="W146" i="7"/>
  <c r="V146" i="7"/>
  <c r="U146" i="7"/>
  <c r="Q146" i="7"/>
  <c r="O146" i="7" s="1"/>
  <c r="Z145" i="7"/>
  <c r="Y145" i="7"/>
  <c r="X145" i="7"/>
  <c r="W145" i="7"/>
  <c r="V145" i="7"/>
  <c r="U145" i="7"/>
  <c r="Q145" i="7"/>
  <c r="O145" i="7" s="1"/>
  <c r="Z144" i="7"/>
  <c r="Y144" i="7"/>
  <c r="X144" i="7"/>
  <c r="W144" i="7"/>
  <c r="V144" i="7"/>
  <c r="U144" i="7"/>
  <c r="Q144" i="7"/>
  <c r="O144" i="7" s="1"/>
  <c r="Z143" i="7"/>
  <c r="Y143" i="7"/>
  <c r="X143" i="7"/>
  <c r="W143" i="7"/>
  <c r="V143" i="7"/>
  <c r="U143" i="7"/>
  <c r="Q143" i="7"/>
  <c r="O143" i="7" s="1"/>
  <c r="Z142" i="7"/>
  <c r="Y142" i="7"/>
  <c r="X142" i="7"/>
  <c r="W142" i="7"/>
  <c r="V142" i="7"/>
  <c r="U142" i="7"/>
  <c r="Q142" i="7"/>
  <c r="O142" i="7" s="1"/>
  <c r="Z141" i="7"/>
  <c r="Y141" i="7"/>
  <c r="X141" i="7"/>
  <c r="W141" i="7"/>
  <c r="V141" i="7"/>
  <c r="U141" i="7"/>
  <c r="Q141" i="7"/>
  <c r="O141" i="7" s="1"/>
  <c r="Z140" i="7"/>
  <c r="Y140" i="7"/>
  <c r="X140" i="7"/>
  <c r="W140" i="7"/>
  <c r="V140" i="7"/>
  <c r="U140" i="7"/>
  <c r="Q140" i="7"/>
  <c r="O140" i="7" s="1"/>
  <c r="Z139" i="7"/>
  <c r="Y139" i="7"/>
  <c r="X139" i="7"/>
  <c r="W139" i="7"/>
  <c r="V139" i="7"/>
  <c r="U139" i="7"/>
  <c r="Q139" i="7"/>
  <c r="O139" i="7" s="1"/>
  <c r="Z138" i="7"/>
  <c r="Y138" i="7"/>
  <c r="X138" i="7"/>
  <c r="W138" i="7"/>
  <c r="V138" i="7"/>
  <c r="U138" i="7"/>
  <c r="Q138" i="7"/>
  <c r="Z137" i="7"/>
  <c r="Y137" i="7"/>
  <c r="X137" i="7"/>
  <c r="W137" i="7"/>
  <c r="V137" i="7"/>
  <c r="U137" i="7"/>
  <c r="Q137" i="7"/>
  <c r="Z136" i="7"/>
  <c r="Y136" i="7"/>
  <c r="X136" i="7"/>
  <c r="W136" i="7"/>
  <c r="V136" i="7"/>
  <c r="U136" i="7"/>
  <c r="Q136" i="7"/>
  <c r="O136" i="7" s="1"/>
  <c r="Z135" i="7"/>
  <c r="Y135" i="7"/>
  <c r="X135" i="7"/>
  <c r="W135" i="7"/>
  <c r="V135" i="7"/>
  <c r="U135" i="7"/>
  <c r="Q135" i="7"/>
  <c r="Z134" i="7"/>
  <c r="Y134" i="7"/>
  <c r="X134" i="7"/>
  <c r="W134" i="7"/>
  <c r="V134" i="7"/>
  <c r="U134" i="7"/>
  <c r="Q134" i="7"/>
  <c r="O134" i="7" s="1"/>
  <c r="Z133" i="7"/>
  <c r="Y133" i="7"/>
  <c r="X133" i="7"/>
  <c r="W133" i="7"/>
  <c r="V133" i="7"/>
  <c r="U133" i="7"/>
  <c r="Q133" i="7"/>
  <c r="O133" i="7" s="1"/>
  <c r="Z132" i="7"/>
  <c r="Y132" i="7"/>
  <c r="X132" i="7"/>
  <c r="W132" i="7"/>
  <c r="V132" i="7"/>
  <c r="U132" i="7"/>
  <c r="Q132" i="7"/>
  <c r="O132" i="7" s="1"/>
  <c r="Z131" i="7"/>
  <c r="Y131" i="7"/>
  <c r="X131" i="7"/>
  <c r="W131" i="7"/>
  <c r="V131" i="7"/>
  <c r="U131" i="7"/>
  <c r="Q131" i="7"/>
  <c r="O131" i="7" s="1"/>
  <c r="Z130" i="7"/>
  <c r="Y130" i="7"/>
  <c r="X130" i="7"/>
  <c r="W130" i="7"/>
  <c r="V130" i="7"/>
  <c r="U130" i="7"/>
  <c r="Q130" i="7"/>
  <c r="O130" i="7" s="1"/>
  <c r="Z129" i="7"/>
  <c r="Y129" i="7"/>
  <c r="X129" i="7"/>
  <c r="W129" i="7"/>
  <c r="V129" i="7"/>
  <c r="U129" i="7"/>
  <c r="Q129" i="7"/>
  <c r="O129" i="7" s="1"/>
  <c r="Z128" i="7"/>
  <c r="Y128" i="7"/>
  <c r="X128" i="7"/>
  <c r="W128" i="7"/>
  <c r="V128" i="7"/>
  <c r="U128" i="7"/>
  <c r="Q128" i="7"/>
  <c r="O128" i="7" s="1"/>
  <c r="Z127" i="7"/>
  <c r="Y127" i="7"/>
  <c r="X127" i="7"/>
  <c r="W127" i="7"/>
  <c r="V127" i="7"/>
  <c r="U127" i="7"/>
  <c r="Q127" i="7"/>
  <c r="O127" i="7" s="1"/>
  <c r="Z126" i="7"/>
  <c r="Y126" i="7"/>
  <c r="X126" i="7"/>
  <c r="W126" i="7"/>
  <c r="V126" i="7"/>
  <c r="U126" i="7"/>
  <c r="Q126" i="7"/>
  <c r="Z125" i="7"/>
  <c r="Y125" i="7"/>
  <c r="X125" i="7"/>
  <c r="W125" i="7"/>
  <c r="V125" i="7"/>
  <c r="U125" i="7"/>
  <c r="Q125" i="7"/>
  <c r="O125" i="7" s="1"/>
  <c r="Z124" i="7"/>
  <c r="Y124" i="7"/>
  <c r="X124" i="7"/>
  <c r="W124" i="7"/>
  <c r="V124" i="7"/>
  <c r="U124" i="7"/>
  <c r="Q124" i="7"/>
  <c r="O124" i="7" s="1"/>
  <c r="Z123" i="7"/>
  <c r="Y123" i="7"/>
  <c r="X123" i="7"/>
  <c r="W123" i="7"/>
  <c r="V123" i="7"/>
  <c r="U123" i="7"/>
  <c r="Q123" i="7"/>
  <c r="Z122" i="7"/>
  <c r="Y122" i="7"/>
  <c r="X122" i="7"/>
  <c r="W122" i="7"/>
  <c r="V122" i="7"/>
  <c r="U122" i="7"/>
  <c r="Q122" i="7"/>
  <c r="O122" i="7" s="1"/>
  <c r="Z121" i="7"/>
  <c r="Y121" i="7"/>
  <c r="X121" i="7"/>
  <c r="W121" i="7"/>
  <c r="V121" i="7"/>
  <c r="U121" i="7"/>
  <c r="Q121" i="7"/>
  <c r="O121" i="7" s="1"/>
  <c r="Z120" i="7"/>
  <c r="Y120" i="7"/>
  <c r="X120" i="7"/>
  <c r="W120" i="7"/>
  <c r="V120" i="7"/>
  <c r="U120" i="7"/>
  <c r="Q120" i="7"/>
  <c r="O120" i="7" s="1"/>
  <c r="Z119" i="7"/>
  <c r="Y119" i="7"/>
  <c r="X119" i="7"/>
  <c r="W119" i="7"/>
  <c r="V119" i="7"/>
  <c r="U119" i="7"/>
  <c r="Q119" i="7"/>
  <c r="O119" i="7" s="1"/>
  <c r="Z118" i="7"/>
  <c r="Y118" i="7"/>
  <c r="X118" i="7"/>
  <c r="W118" i="7"/>
  <c r="V118" i="7"/>
  <c r="U118" i="7"/>
  <c r="Q118" i="7"/>
  <c r="O118" i="7" s="1"/>
  <c r="Z117" i="7"/>
  <c r="Y117" i="7"/>
  <c r="X117" i="7"/>
  <c r="W117" i="7"/>
  <c r="V117" i="7"/>
  <c r="U117" i="7"/>
  <c r="Q117" i="7"/>
  <c r="O117" i="7" s="1"/>
  <c r="Z116" i="7"/>
  <c r="Y116" i="7"/>
  <c r="X116" i="7"/>
  <c r="W116" i="7"/>
  <c r="V116" i="7"/>
  <c r="U116" i="7"/>
  <c r="Q116" i="7"/>
  <c r="O116" i="7" s="1"/>
  <c r="Z115" i="7"/>
  <c r="Y115" i="7"/>
  <c r="X115" i="7"/>
  <c r="W115" i="7"/>
  <c r="V115" i="7"/>
  <c r="U115" i="7"/>
  <c r="Q115" i="7"/>
  <c r="O115" i="7" s="1"/>
  <c r="Z114" i="7"/>
  <c r="Y114" i="7"/>
  <c r="X114" i="7"/>
  <c r="W114" i="7"/>
  <c r="V114" i="7"/>
  <c r="U114" i="7"/>
  <c r="Q114" i="7"/>
  <c r="O114" i="7" s="1"/>
  <c r="Z113" i="7"/>
  <c r="Y113" i="7"/>
  <c r="X113" i="7"/>
  <c r="W113" i="7"/>
  <c r="V113" i="7"/>
  <c r="U113" i="7"/>
  <c r="Q113" i="7"/>
  <c r="O113" i="7" s="1"/>
  <c r="Z112" i="7"/>
  <c r="Y112" i="7"/>
  <c r="X112" i="7"/>
  <c r="W112" i="7"/>
  <c r="V112" i="7"/>
  <c r="U112" i="7"/>
  <c r="Q112" i="7"/>
  <c r="O112" i="7" s="1"/>
  <c r="Z111" i="7"/>
  <c r="Y111" i="7"/>
  <c r="X111" i="7"/>
  <c r="W111" i="7"/>
  <c r="V111" i="7"/>
  <c r="U111" i="7"/>
  <c r="Q111" i="7"/>
  <c r="O111" i="7" s="1"/>
  <c r="Z110" i="7"/>
  <c r="Y110" i="7"/>
  <c r="X110" i="7"/>
  <c r="W110" i="7"/>
  <c r="V110" i="7"/>
  <c r="U110" i="7"/>
  <c r="Q110" i="7"/>
  <c r="Z109" i="7"/>
  <c r="Y109" i="7"/>
  <c r="X109" i="7"/>
  <c r="W109" i="7"/>
  <c r="V109" i="7"/>
  <c r="U109" i="7"/>
  <c r="Q109" i="7"/>
  <c r="O109" i="7" s="1"/>
  <c r="Z108" i="7"/>
  <c r="Y108" i="7"/>
  <c r="X108" i="7"/>
  <c r="W108" i="7"/>
  <c r="V108" i="7"/>
  <c r="U108" i="7"/>
  <c r="Q108" i="7"/>
  <c r="O108" i="7" s="1"/>
  <c r="Z107" i="7"/>
  <c r="Y107" i="7"/>
  <c r="X107" i="7"/>
  <c r="W107" i="7"/>
  <c r="V107" i="7"/>
  <c r="U107" i="7"/>
  <c r="Q107" i="7"/>
  <c r="O107" i="7" s="1"/>
  <c r="Z106" i="7"/>
  <c r="Y106" i="7"/>
  <c r="X106" i="7"/>
  <c r="W106" i="7"/>
  <c r="V106" i="7"/>
  <c r="U106" i="7"/>
  <c r="Q106" i="7"/>
  <c r="O106" i="7" s="1"/>
  <c r="Z105" i="7"/>
  <c r="Y105" i="7"/>
  <c r="X105" i="7"/>
  <c r="W105" i="7"/>
  <c r="V105" i="7"/>
  <c r="U105" i="7"/>
  <c r="Q105" i="7"/>
  <c r="O105" i="7" s="1"/>
  <c r="Z104" i="7"/>
  <c r="Y104" i="7"/>
  <c r="X104" i="7"/>
  <c r="W104" i="7"/>
  <c r="V104" i="7"/>
  <c r="U104" i="7"/>
  <c r="Q104" i="7"/>
  <c r="O104" i="7" s="1"/>
  <c r="Z103" i="7"/>
  <c r="Y103" i="7"/>
  <c r="X103" i="7"/>
  <c r="W103" i="7"/>
  <c r="V103" i="7"/>
  <c r="U103" i="7"/>
  <c r="Q103" i="7"/>
  <c r="O103" i="7" s="1"/>
  <c r="Z102" i="7"/>
  <c r="Y102" i="7"/>
  <c r="X102" i="7"/>
  <c r="W102" i="7"/>
  <c r="V102" i="7"/>
  <c r="U102" i="7"/>
  <c r="Q102" i="7"/>
  <c r="O102" i="7" s="1"/>
  <c r="Z101" i="7"/>
  <c r="Y101" i="7"/>
  <c r="X101" i="7"/>
  <c r="W101" i="7"/>
  <c r="V101" i="7"/>
  <c r="U101" i="7"/>
  <c r="Q101" i="7"/>
  <c r="Z100" i="7"/>
  <c r="Y100" i="7"/>
  <c r="X100" i="7"/>
  <c r="W100" i="7"/>
  <c r="V100" i="7"/>
  <c r="U100" i="7"/>
  <c r="Q100" i="7"/>
  <c r="O100" i="7" s="1"/>
  <c r="Z99" i="7"/>
  <c r="Y99" i="7"/>
  <c r="X99" i="7"/>
  <c r="W99" i="7"/>
  <c r="V99" i="7"/>
  <c r="U99" i="7"/>
  <c r="Q99" i="7"/>
  <c r="O99" i="7" s="1"/>
  <c r="Z98" i="7"/>
  <c r="Y98" i="7"/>
  <c r="X98" i="7"/>
  <c r="W98" i="7"/>
  <c r="V98" i="7"/>
  <c r="U98" i="7"/>
  <c r="Q98" i="7"/>
  <c r="Z97" i="7"/>
  <c r="Y97" i="7"/>
  <c r="X97" i="7"/>
  <c r="W97" i="7"/>
  <c r="V97" i="7"/>
  <c r="U97" i="7"/>
  <c r="Q97" i="7"/>
  <c r="O97" i="7" s="1"/>
  <c r="Z96" i="7"/>
  <c r="Y96" i="7"/>
  <c r="X96" i="7"/>
  <c r="W96" i="7"/>
  <c r="V96" i="7"/>
  <c r="U96" i="7"/>
  <c r="Q96" i="7"/>
  <c r="O96" i="7" s="1"/>
  <c r="Z95" i="7"/>
  <c r="Y95" i="7"/>
  <c r="X95" i="7"/>
  <c r="W95" i="7"/>
  <c r="V95" i="7"/>
  <c r="U95" i="7"/>
  <c r="Q95" i="7"/>
  <c r="O95" i="7" s="1"/>
  <c r="Z94" i="7"/>
  <c r="Y94" i="7"/>
  <c r="X94" i="7"/>
  <c r="W94" i="7"/>
  <c r="V94" i="7"/>
  <c r="U94" i="7"/>
  <c r="Q94" i="7"/>
  <c r="O94" i="7" s="1"/>
  <c r="Z93" i="7"/>
  <c r="Y93" i="7"/>
  <c r="X93" i="7"/>
  <c r="W93" i="7"/>
  <c r="V93" i="7"/>
  <c r="U93" i="7"/>
  <c r="Q93" i="7"/>
  <c r="O93" i="7" s="1"/>
  <c r="Z92" i="7"/>
  <c r="Y92" i="7"/>
  <c r="X92" i="7"/>
  <c r="W92" i="7"/>
  <c r="V92" i="7"/>
  <c r="U92" i="7"/>
  <c r="Q92" i="7"/>
  <c r="O92" i="7" s="1"/>
  <c r="Z91" i="7"/>
  <c r="Y91" i="7"/>
  <c r="X91" i="7"/>
  <c r="W91" i="7"/>
  <c r="V91" i="7"/>
  <c r="U91" i="7"/>
  <c r="Q91" i="7"/>
  <c r="O91" i="7" s="1"/>
  <c r="Z90" i="7"/>
  <c r="Y90" i="7"/>
  <c r="X90" i="7"/>
  <c r="W90" i="7"/>
  <c r="V90" i="7"/>
  <c r="U90" i="7"/>
  <c r="Q90" i="7"/>
  <c r="O90" i="7" s="1"/>
  <c r="Z89" i="7"/>
  <c r="Y89" i="7"/>
  <c r="X89" i="7"/>
  <c r="W89" i="7"/>
  <c r="V89" i="7"/>
  <c r="U89" i="7"/>
  <c r="Q89" i="7"/>
  <c r="O89" i="7" s="1"/>
  <c r="Z88" i="7"/>
  <c r="Y88" i="7"/>
  <c r="X88" i="7"/>
  <c r="W88" i="7"/>
  <c r="V88" i="7"/>
  <c r="U88" i="7"/>
  <c r="Q88" i="7"/>
  <c r="O88" i="7" s="1"/>
  <c r="Z87" i="7"/>
  <c r="Y87" i="7"/>
  <c r="X87" i="7"/>
  <c r="W87" i="7"/>
  <c r="V87" i="7"/>
  <c r="U87" i="7"/>
  <c r="Q87" i="7"/>
  <c r="O87" i="7" s="1"/>
  <c r="Z86" i="7"/>
  <c r="Y86" i="7"/>
  <c r="X86" i="7"/>
  <c r="W86" i="7"/>
  <c r="V86" i="7"/>
  <c r="U86" i="7"/>
  <c r="Q86" i="7"/>
  <c r="O86" i="7" s="1"/>
  <c r="Z85" i="7"/>
  <c r="Y85" i="7"/>
  <c r="X85" i="7"/>
  <c r="W85" i="7"/>
  <c r="V85" i="7"/>
  <c r="U85" i="7"/>
  <c r="Q85" i="7"/>
  <c r="O85" i="7" s="1"/>
  <c r="Z84" i="7"/>
  <c r="Y84" i="7"/>
  <c r="X84" i="7"/>
  <c r="W84" i="7"/>
  <c r="V84" i="7"/>
  <c r="U84" i="7"/>
  <c r="Q84" i="7"/>
  <c r="O84" i="7" s="1"/>
  <c r="Z83" i="7"/>
  <c r="Y83" i="7"/>
  <c r="X83" i="7"/>
  <c r="W83" i="7"/>
  <c r="V83" i="7"/>
  <c r="U83" i="7"/>
  <c r="Q83" i="7"/>
  <c r="O83" i="7" s="1"/>
  <c r="Z82" i="7"/>
  <c r="Y82" i="7"/>
  <c r="X82" i="7"/>
  <c r="W82" i="7"/>
  <c r="V82" i="7"/>
  <c r="U82" i="7"/>
  <c r="Q82" i="7"/>
  <c r="O82" i="7" s="1"/>
  <c r="Z81" i="7"/>
  <c r="Y81" i="7"/>
  <c r="X81" i="7"/>
  <c r="W81" i="7"/>
  <c r="V81" i="7"/>
  <c r="U81" i="7"/>
  <c r="Q81" i="7"/>
  <c r="O81" i="7" s="1"/>
  <c r="Z80" i="7"/>
  <c r="Y80" i="7"/>
  <c r="X80" i="7"/>
  <c r="W80" i="7"/>
  <c r="V80" i="7"/>
  <c r="U80" i="7"/>
  <c r="Q80" i="7"/>
  <c r="O80" i="7" s="1"/>
  <c r="Z79" i="7"/>
  <c r="Y79" i="7"/>
  <c r="X79" i="7"/>
  <c r="W79" i="7"/>
  <c r="V79" i="7"/>
  <c r="U79" i="7"/>
  <c r="Q79" i="7"/>
  <c r="O79" i="7" s="1"/>
  <c r="Z78" i="7"/>
  <c r="Y78" i="7"/>
  <c r="X78" i="7"/>
  <c r="W78" i="7"/>
  <c r="V78" i="7"/>
  <c r="U78" i="7"/>
  <c r="Q78" i="7"/>
  <c r="O78" i="7" s="1"/>
  <c r="Z77" i="7"/>
  <c r="Y77" i="7"/>
  <c r="X77" i="7"/>
  <c r="W77" i="7"/>
  <c r="V77" i="7"/>
  <c r="U77" i="7"/>
  <c r="Q77" i="7"/>
  <c r="O77" i="7" s="1"/>
  <c r="Z76" i="7"/>
  <c r="Y76" i="7"/>
  <c r="X76" i="7"/>
  <c r="W76" i="7"/>
  <c r="V76" i="7"/>
  <c r="U76" i="7"/>
  <c r="Q76" i="7"/>
  <c r="O76" i="7" s="1"/>
  <c r="Z75" i="7"/>
  <c r="Y75" i="7"/>
  <c r="X75" i="7"/>
  <c r="W75" i="7"/>
  <c r="V75" i="7"/>
  <c r="U75" i="7"/>
  <c r="Q75" i="7"/>
  <c r="O75" i="7" s="1"/>
  <c r="Z74" i="7"/>
  <c r="Y74" i="7"/>
  <c r="X74" i="7"/>
  <c r="W74" i="7"/>
  <c r="V74" i="7"/>
  <c r="U74" i="7"/>
  <c r="Q74" i="7"/>
  <c r="O74" i="7" s="1"/>
  <c r="Z73" i="7"/>
  <c r="Y73" i="7"/>
  <c r="X73" i="7"/>
  <c r="W73" i="7"/>
  <c r="V73" i="7"/>
  <c r="U73" i="7"/>
  <c r="Q73" i="7"/>
  <c r="O73" i="7" s="1"/>
  <c r="Z72" i="7"/>
  <c r="Y72" i="7"/>
  <c r="X72" i="7"/>
  <c r="W72" i="7"/>
  <c r="V72" i="7"/>
  <c r="U72" i="7"/>
  <c r="Q72" i="7"/>
  <c r="O72" i="7" s="1"/>
  <c r="Z71" i="7"/>
  <c r="Y71" i="7"/>
  <c r="X71" i="7"/>
  <c r="W71" i="7"/>
  <c r="V71" i="7"/>
  <c r="U71" i="7"/>
  <c r="Q71" i="7"/>
  <c r="O71" i="7" s="1"/>
  <c r="Z70" i="7"/>
  <c r="Y70" i="7"/>
  <c r="X70" i="7"/>
  <c r="W70" i="7"/>
  <c r="V70" i="7"/>
  <c r="U70" i="7"/>
  <c r="Q70" i="7"/>
  <c r="O70" i="7" s="1"/>
  <c r="Z69" i="7"/>
  <c r="Y69" i="7"/>
  <c r="X69" i="7"/>
  <c r="W69" i="7"/>
  <c r="V69" i="7"/>
  <c r="U69" i="7"/>
  <c r="Q69" i="7"/>
  <c r="O69" i="7" s="1"/>
  <c r="Z68" i="7"/>
  <c r="Y68" i="7"/>
  <c r="X68" i="7"/>
  <c r="W68" i="7"/>
  <c r="V68" i="7"/>
  <c r="U68" i="7"/>
  <c r="Q68" i="7"/>
  <c r="O68" i="7" s="1"/>
  <c r="Z67" i="7"/>
  <c r="Y67" i="7"/>
  <c r="X67" i="7"/>
  <c r="W67" i="7"/>
  <c r="V67" i="7"/>
  <c r="U67" i="7"/>
  <c r="Q67" i="7"/>
  <c r="O67" i="7" s="1"/>
  <c r="Z66" i="7"/>
  <c r="Y66" i="7"/>
  <c r="X66" i="7"/>
  <c r="W66" i="7"/>
  <c r="V66" i="7"/>
  <c r="U66" i="7"/>
  <c r="Q66" i="7"/>
  <c r="Z65" i="7"/>
  <c r="Y65" i="7"/>
  <c r="X65" i="7"/>
  <c r="W65" i="7"/>
  <c r="V65" i="7"/>
  <c r="U65" i="7"/>
  <c r="Q65" i="7"/>
  <c r="O65" i="7" s="1"/>
  <c r="Z64" i="7"/>
  <c r="Y64" i="7"/>
  <c r="X64" i="7"/>
  <c r="W64" i="7"/>
  <c r="V64" i="7"/>
  <c r="U64" i="7"/>
  <c r="Q64" i="7"/>
  <c r="Z63" i="7"/>
  <c r="Y63" i="7"/>
  <c r="X63" i="7"/>
  <c r="W63" i="7"/>
  <c r="V63" i="7"/>
  <c r="U63" i="7"/>
  <c r="Q63" i="7"/>
  <c r="O63" i="7" s="1"/>
  <c r="Z62" i="7"/>
  <c r="Y62" i="7"/>
  <c r="X62" i="7"/>
  <c r="W62" i="7"/>
  <c r="V62" i="7"/>
  <c r="U62" i="7"/>
  <c r="Q62" i="7"/>
  <c r="O62" i="7" s="1"/>
  <c r="Z61" i="7"/>
  <c r="Y61" i="7"/>
  <c r="X61" i="7"/>
  <c r="W61" i="7"/>
  <c r="V61" i="7"/>
  <c r="U61" i="7"/>
  <c r="Q61" i="7"/>
  <c r="Z60" i="7"/>
  <c r="Y60" i="7"/>
  <c r="X60" i="7"/>
  <c r="W60" i="7"/>
  <c r="V60" i="7"/>
  <c r="U60" i="7"/>
  <c r="Q60" i="7"/>
  <c r="O60" i="7" s="1"/>
  <c r="Z59" i="7"/>
  <c r="Y59" i="7"/>
  <c r="X59" i="7"/>
  <c r="W59" i="7"/>
  <c r="V59" i="7"/>
  <c r="U59" i="7"/>
  <c r="Q59" i="7"/>
  <c r="O59" i="7" s="1"/>
  <c r="Z58" i="7"/>
  <c r="Y58" i="7"/>
  <c r="X58" i="7"/>
  <c r="W58" i="7"/>
  <c r="V58" i="7"/>
  <c r="U58" i="7"/>
  <c r="Q58" i="7"/>
  <c r="O58" i="7" s="1"/>
  <c r="Z57" i="7"/>
  <c r="Y57" i="7"/>
  <c r="X57" i="7"/>
  <c r="W57" i="7"/>
  <c r="V57" i="7"/>
  <c r="U57" i="7"/>
  <c r="Q57" i="7"/>
  <c r="O57" i="7" s="1"/>
  <c r="Z56" i="7"/>
  <c r="Y56" i="7"/>
  <c r="X56" i="7"/>
  <c r="W56" i="7"/>
  <c r="V56" i="7"/>
  <c r="U56" i="7"/>
  <c r="Q56" i="7"/>
  <c r="O56" i="7" s="1"/>
  <c r="Z55" i="7"/>
  <c r="Y55" i="7"/>
  <c r="X55" i="7"/>
  <c r="W55" i="7"/>
  <c r="V55" i="7"/>
  <c r="U55" i="7"/>
  <c r="Q55" i="7"/>
  <c r="O55" i="7" s="1"/>
  <c r="Z54" i="7"/>
  <c r="Y54" i="7"/>
  <c r="X54" i="7"/>
  <c r="W54" i="7"/>
  <c r="V54" i="7"/>
  <c r="U54" i="7"/>
  <c r="Q54" i="7"/>
  <c r="Z53" i="7"/>
  <c r="Y53" i="7"/>
  <c r="X53" i="7"/>
  <c r="W53" i="7"/>
  <c r="V53" i="7"/>
  <c r="U53" i="7"/>
  <c r="Q53" i="7"/>
  <c r="O53" i="7" s="1"/>
  <c r="Z52" i="7"/>
  <c r="Y52" i="7"/>
  <c r="X52" i="7"/>
  <c r="W52" i="7"/>
  <c r="V52" i="7"/>
  <c r="U52" i="7"/>
  <c r="Q52" i="7"/>
  <c r="O52" i="7" s="1"/>
  <c r="Z51" i="7"/>
  <c r="Y51" i="7"/>
  <c r="X51" i="7"/>
  <c r="W51" i="7"/>
  <c r="V51" i="7"/>
  <c r="U51" i="7"/>
  <c r="Q51" i="7"/>
  <c r="Z50" i="7"/>
  <c r="Y50" i="7"/>
  <c r="X50" i="7"/>
  <c r="W50" i="7"/>
  <c r="V50" i="7"/>
  <c r="U50" i="7"/>
  <c r="Q50" i="7"/>
  <c r="O50" i="7" s="1"/>
  <c r="T50" i="7" s="1"/>
  <c r="Z49" i="7"/>
  <c r="Y49" i="7"/>
  <c r="X49" i="7"/>
  <c r="W49" i="7"/>
  <c r="V49" i="7"/>
  <c r="U49" i="7"/>
  <c r="Q49" i="7"/>
  <c r="O49" i="7" s="1"/>
  <c r="Z48" i="7"/>
  <c r="Y48" i="7"/>
  <c r="X48" i="7"/>
  <c r="W48" i="7"/>
  <c r="V48" i="7"/>
  <c r="U48" i="7"/>
  <c r="Q48" i="7"/>
  <c r="O48" i="7" s="1"/>
  <c r="Z47" i="7"/>
  <c r="Y47" i="7"/>
  <c r="X47" i="7"/>
  <c r="W47" i="7"/>
  <c r="V47" i="7"/>
  <c r="U47" i="7"/>
  <c r="Q47" i="7"/>
  <c r="O47" i="7" s="1"/>
  <c r="Z46" i="7"/>
  <c r="Y46" i="7"/>
  <c r="X46" i="7"/>
  <c r="W46" i="7"/>
  <c r="V46" i="7"/>
  <c r="U46" i="7"/>
  <c r="Q46" i="7"/>
  <c r="O46" i="7" s="1"/>
  <c r="Z45" i="7"/>
  <c r="Y45" i="7"/>
  <c r="X45" i="7"/>
  <c r="W45" i="7"/>
  <c r="V45" i="7"/>
  <c r="U45" i="7"/>
  <c r="Q45" i="7"/>
  <c r="O45" i="7" s="1"/>
  <c r="Z44" i="7"/>
  <c r="Y44" i="7"/>
  <c r="X44" i="7"/>
  <c r="W44" i="7"/>
  <c r="V44" i="7"/>
  <c r="U44" i="7"/>
  <c r="Q44" i="7"/>
  <c r="O44" i="7" s="1"/>
  <c r="Z43" i="7"/>
  <c r="Y43" i="7"/>
  <c r="X43" i="7"/>
  <c r="W43" i="7"/>
  <c r="V43" i="7"/>
  <c r="U43" i="7"/>
  <c r="Q43" i="7"/>
  <c r="O43" i="7" s="1"/>
  <c r="Z42" i="7"/>
  <c r="Y42" i="7"/>
  <c r="X42" i="7"/>
  <c r="W42" i="7"/>
  <c r="V42" i="7"/>
  <c r="U42" i="7"/>
  <c r="Q42" i="7"/>
  <c r="Z41" i="7"/>
  <c r="Y41" i="7"/>
  <c r="X41" i="7"/>
  <c r="W41" i="7"/>
  <c r="V41" i="7"/>
  <c r="U41" i="7"/>
  <c r="Q41" i="7"/>
  <c r="O41" i="7" s="1"/>
  <c r="Z40" i="7"/>
  <c r="Y40" i="7"/>
  <c r="X40" i="7"/>
  <c r="W40" i="7"/>
  <c r="V40" i="7"/>
  <c r="U40" i="7"/>
  <c r="Q40" i="7"/>
  <c r="O40" i="7" s="1"/>
  <c r="Z39" i="7"/>
  <c r="Y39" i="7"/>
  <c r="X39" i="7"/>
  <c r="W39" i="7"/>
  <c r="V39" i="7"/>
  <c r="U39" i="7"/>
  <c r="Q39" i="7"/>
  <c r="O39" i="7" s="1"/>
  <c r="Z38" i="7"/>
  <c r="Y38" i="7"/>
  <c r="X38" i="7"/>
  <c r="W38" i="7"/>
  <c r="V38" i="7"/>
  <c r="U38" i="7"/>
  <c r="Q38" i="7"/>
  <c r="O38" i="7" s="1"/>
  <c r="Z37" i="7"/>
  <c r="Y37" i="7"/>
  <c r="X37" i="7"/>
  <c r="W37" i="7"/>
  <c r="V37" i="7"/>
  <c r="U37" i="7"/>
  <c r="Q37" i="7"/>
  <c r="O37" i="7" s="1"/>
  <c r="Z36" i="7"/>
  <c r="Y36" i="7"/>
  <c r="X36" i="7"/>
  <c r="W36" i="7"/>
  <c r="V36" i="7"/>
  <c r="U36" i="7"/>
  <c r="Q36" i="7"/>
  <c r="O36" i="7" s="1"/>
  <c r="Z35" i="7"/>
  <c r="Y35" i="7"/>
  <c r="X35" i="7"/>
  <c r="W35" i="7"/>
  <c r="V35" i="7"/>
  <c r="U35" i="7"/>
  <c r="Q35" i="7"/>
  <c r="O35" i="7" s="1"/>
  <c r="Z34" i="7"/>
  <c r="Y34" i="7"/>
  <c r="X34" i="7"/>
  <c r="W34" i="7"/>
  <c r="V34" i="7"/>
  <c r="U34" i="7"/>
  <c r="Q34" i="7"/>
  <c r="O34" i="7" s="1"/>
  <c r="Z33" i="7"/>
  <c r="Y33" i="7"/>
  <c r="X33" i="7"/>
  <c r="W33" i="7"/>
  <c r="V33" i="7"/>
  <c r="U33" i="7"/>
  <c r="Q33" i="7"/>
  <c r="O33" i="7" s="1"/>
  <c r="Z32" i="7"/>
  <c r="Y32" i="7"/>
  <c r="X32" i="7"/>
  <c r="W32" i="7"/>
  <c r="V32" i="7"/>
  <c r="U32" i="7"/>
  <c r="Q32" i="7"/>
  <c r="O32" i="7" s="1"/>
  <c r="Z31" i="7"/>
  <c r="Y31" i="7"/>
  <c r="X31" i="7"/>
  <c r="W31" i="7"/>
  <c r="V31" i="7"/>
  <c r="U31" i="7"/>
  <c r="Q31" i="7"/>
  <c r="O31" i="7" s="1"/>
  <c r="Z30" i="7"/>
  <c r="Y30" i="7"/>
  <c r="X30" i="7"/>
  <c r="W30" i="7"/>
  <c r="V30" i="7"/>
  <c r="U30" i="7"/>
  <c r="Q30" i="7"/>
  <c r="O30" i="7" s="1"/>
  <c r="Z29" i="7"/>
  <c r="Y29" i="7"/>
  <c r="X29" i="7"/>
  <c r="W29" i="7"/>
  <c r="V29" i="7"/>
  <c r="U29" i="7"/>
  <c r="Q29" i="7"/>
  <c r="O29" i="7" s="1"/>
  <c r="Z28" i="7"/>
  <c r="Y28" i="7"/>
  <c r="X28" i="7"/>
  <c r="W28" i="7"/>
  <c r="V28" i="7"/>
  <c r="U28" i="7"/>
  <c r="Q28" i="7"/>
  <c r="O28" i="7" s="1"/>
  <c r="Z27" i="7"/>
  <c r="Y27" i="7"/>
  <c r="X27" i="7"/>
  <c r="W27" i="7"/>
  <c r="V27" i="7"/>
  <c r="U27" i="7"/>
  <c r="Q27" i="7"/>
  <c r="O27" i="7" s="1"/>
  <c r="Z26" i="7"/>
  <c r="Y26" i="7"/>
  <c r="X26" i="7"/>
  <c r="W26" i="7"/>
  <c r="V26" i="7"/>
  <c r="U26" i="7"/>
  <c r="Q26" i="7"/>
  <c r="O26" i="7" s="1"/>
  <c r="Z25" i="7"/>
  <c r="Y25" i="7"/>
  <c r="X25" i="7"/>
  <c r="W25" i="7"/>
  <c r="V25" i="7"/>
  <c r="U25" i="7"/>
  <c r="Q25" i="7"/>
  <c r="O25" i="7" s="1"/>
  <c r="Z24" i="7"/>
  <c r="Y24" i="7"/>
  <c r="X24" i="7"/>
  <c r="W24" i="7"/>
  <c r="V24" i="7"/>
  <c r="U24" i="7"/>
  <c r="Q24" i="7"/>
  <c r="O24" i="7" s="1"/>
  <c r="Z23" i="7"/>
  <c r="Y23" i="7"/>
  <c r="X23" i="7"/>
  <c r="W23" i="7"/>
  <c r="V23" i="7"/>
  <c r="U23" i="7"/>
  <c r="Q23" i="7"/>
  <c r="O23" i="7" s="1"/>
  <c r="Z22" i="7"/>
  <c r="Y22" i="7"/>
  <c r="X22" i="7"/>
  <c r="W22" i="7"/>
  <c r="V22" i="7"/>
  <c r="U22" i="7"/>
  <c r="Q22" i="7"/>
  <c r="O22" i="7" s="1"/>
  <c r="Z21" i="7"/>
  <c r="Y21" i="7"/>
  <c r="X21" i="7"/>
  <c r="W21" i="7"/>
  <c r="V21" i="7"/>
  <c r="U21" i="7"/>
  <c r="Q21" i="7"/>
  <c r="Z20" i="7"/>
  <c r="Y20" i="7"/>
  <c r="X20" i="7"/>
  <c r="W20" i="7"/>
  <c r="V20" i="7"/>
  <c r="U20" i="7"/>
  <c r="Q20" i="7"/>
  <c r="Z19" i="7"/>
  <c r="Y19" i="7"/>
  <c r="X19" i="7"/>
  <c r="W19" i="7"/>
  <c r="V19" i="7"/>
  <c r="U19" i="7"/>
  <c r="Q19" i="7"/>
  <c r="O19" i="7" s="1"/>
  <c r="Z18" i="7"/>
  <c r="Y18" i="7"/>
  <c r="X18" i="7"/>
  <c r="W18" i="7"/>
  <c r="V18" i="7"/>
  <c r="U18" i="7"/>
  <c r="Q18" i="7"/>
  <c r="Z17" i="7"/>
  <c r="Y17" i="7"/>
  <c r="X17" i="7"/>
  <c r="W17" i="7"/>
  <c r="V17" i="7"/>
  <c r="U17" i="7"/>
  <c r="Q17" i="7"/>
  <c r="O17" i="7" s="1"/>
  <c r="Z16" i="7"/>
  <c r="Y16" i="7"/>
  <c r="X16" i="7"/>
  <c r="W16" i="7"/>
  <c r="V16" i="7"/>
  <c r="U16" i="7"/>
  <c r="Q16" i="7"/>
  <c r="Z15" i="7"/>
  <c r="Y15" i="7"/>
  <c r="X15" i="7"/>
  <c r="W15" i="7"/>
  <c r="V15" i="7"/>
  <c r="U15" i="7"/>
  <c r="Q15" i="7"/>
  <c r="O15" i="7" s="1"/>
  <c r="Z14" i="7"/>
  <c r="Y14" i="7"/>
  <c r="X14" i="7"/>
  <c r="W14" i="7"/>
  <c r="V14" i="7"/>
  <c r="U14" i="7"/>
  <c r="Q14" i="7"/>
  <c r="O14" i="7" s="1"/>
  <c r="Z13" i="7"/>
  <c r="Y13" i="7"/>
  <c r="X13" i="7"/>
  <c r="W13" i="7"/>
  <c r="V13" i="7"/>
  <c r="U13" i="7"/>
  <c r="Q13" i="7"/>
  <c r="Z12" i="7"/>
  <c r="Y12" i="7"/>
  <c r="X12" i="7"/>
  <c r="W12" i="7"/>
  <c r="V12" i="7"/>
  <c r="U12" i="7"/>
  <c r="Q12" i="7"/>
  <c r="Z11" i="7"/>
  <c r="Y11" i="7"/>
  <c r="X11" i="7"/>
  <c r="W11" i="7"/>
  <c r="V11" i="7"/>
  <c r="U11" i="7"/>
  <c r="Q11" i="7"/>
  <c r="O11" i="7" s="1"/>
  <c r="Z10" i="7"/>
  <c r="Y10" i="7"/>
  <c r="X10" i="7"/>
  <c r="W10" i="7"/>
  <c r="V10" i="7"/>
  <c r="U10" i="7"/>
  <c r="Q10" i="7"/>
  <c r="O10" i="7" s="1"/>
  <c r="Z9" i="7"/>
  <c r="Y9" i="7"/>
  <c r="X9" i="7"/>
  <c r="W9" i="7"/>
  <c r="V9" i="7"/>
  <c r="U9" i="7"/>
  <c r="Q9" i="7"/>
  <c r="O9" i="7" s="1"/>
  <c r="Z8" i="7"/>
  <c r="Y8" i="7"/>
  <c r="X8" i="7"/>
  <c r="W8" i="7"/>
  <c r="V8" i="7"/>
  <c r="U8" i="7"/>
  <c r="Q8" i="7"/>
  <c r="O8" i="7" s="1"/>
  <c r="Z7" i="7"/>
  <c r="Y7" i="7"/>
  <c r="X7" i="7"/>
  <c r="W7" i="7"/>
  <c r="V7" i="7"/>
  <c r="U7" i="7"/>
  <c r="Q7" i="7"/>
  <c r="Z6" i="7"/>
  <c r="Y6" i="7"/>
  <c r="X6" i="7"/>
  <c r="W6" i="7"/>
  <c r="V6" i="7"/>
  <c r="U6" i="7"/>
  <c r="Q6" i="7"/>
  <c r="O6" i="7" s="1"/>
  <c r="Z5" i="7"/>
  <c r="Y5" i="7"/>
  <c r="X5" i="7"/>
  <c r="W5" i="7"/>
  <c r="V5" i="7"/>
  <c r="U5" i="7"/>
  <c r="Q5" i="7"/>
  <c r="O5" i="7" s="1"/>
  <c r="Z4" i="7"/>
  <c r="Y4" i="7"/>
  <c r="X4" i="7"/>
  <c r="W4" i="7"/>
  <c r="V4" i="7"/>
  <c r="U4" i="7"/>
  <c r="Q4" i="7"/>
  <c r="O4" i="7" s="1"/>
  <c r="Z3" i="7"/>
  <c r="Y3" i="7"/>
  <c r="X3" i="7"/>
  <c r="W3" i="7"/>
  <c r="V3" i="7"/>
  <c r="U3" i="7"/>
  <c r="Q3" i="7"/>
  <c r="S25" i="7" l="1"/>
  <c r="R25" i="7"/>
  <c r="R69" i="7"/>
  <c r="S69" i="7"/>
  <c r="R5" i="7"/>
  <c r="S5" i="7"/>
  <c r="S32" i="7"/>
  <c r="R32" i="7"/>
  <c r="S107" i="7"/>
  <c r="R107" i="7"/>
  <c r="S26" i="7"/>
  <c r="R26" i="7"/>
  <c r="S4" i="7"/>
  <c r="R4" i="7"/>
  <c r="S35" i="7"/>
  <c r="R35" i="7"/>
  <c r="S43" i="7"/>
  <c r="R43" i="7"/>
  <c r="S103" i="7"/>
  <c r="R103" i="7"/>
  <c r="R44" i="7"/>
  <c r="S44" i="7"/>
  <c r="S52" i="7"/>
  <c r="R52" i="7"/>
  <c r="R112" i="7"/>
  <c r="S112" i="7"/>
  <c r="S49" i="7"/>
  <c r="R49" i="7"/>
  <c r="R8" i="7"/>
  <c r="S8" i="7"/>
  <c r="S15" i="7"/>
  <c r="R15" i="7"/>
  <c r="S111" i="7"/>
  <c r="R111" i="7"/>
  <c r="S34" i="7"/>
  <c r="R34" i="7"/>
  <c r="S70" i="7"/>
  <c r="R70" i="7"/>
  <c r="S109" i="7"/>
  <c r="R109" i="7"/>
  <c r="S71" i="7"/>
  <c r="R71" i="7"/>
  <c r="S36" i="7"/>
  <c r="R36" i="7"/>
  <c r="S48" i="7"/>
  <c r="R48" i="7"/>
  <c r="R84" i="7"/>
  <c r="S84" i="7"/>
  <c r="T14" i="7"/>
  <c r="R14" i="7"/>
  <c r="S14" i="7"/>
  <c r="R33" i="7"/>
  <c r="S33" i="7"/>
  <c r="S57" i="7"/>
  <c r="R57" i="7"/>
  <c r="S81" i="7"/>
  <c r="R81" i="7"/>
  <c r="S105" i="7"/>
  <c r="R105" i="7"/>
  <c r="S141" i="7"/>
  <c r="R141" i="7"/>
  <c r="S132" i="7"/>
  <c r="R132" i="7"/>
  <c r="T129" i="7"/>
  <c r="R129" i="7"/>
  <c r="S129" i="7"/>
  <c r="S90" i="7"/>
  <c r="R90" i="7"/>
  <c r="R78" i="7"/>
  <c r="S78" i="7"/>
  <c r="S119" i="7"/>
  <c r="R119" i="7"/>
  <c r="S37" i="7"/>
  <c r="R37" i="7"/>
  <c r="S73" i="7"/>
  <c r="R73" i="7"/>
  <c r="R85" i="7"/>
  <c r="S85" i="7"/>
  <c r="R97" i="7"/>
  <c r="S97" i="7"/>
  <c r="S47" i="7"/>
  <c r="R47" i="7"/>
  <c r="T143" i="7"/>
  <c r="S143" i="7"/>
  <c r="R143" i="7"/>
  <c r="S6" i="7"/>
  <c r="R6" i="7"/>
  <c r="S102" i="7"/>
  <c r="R102" i="7"/>
  <c r="T104" i="7"/>
  <c r="S104" i="7"/>
  <c r="R104" i="7"/>
  <c r="S75" i="7"/>
  <c r="R75" i="7"/>
  <c r="R87" i="7"/>
  <c r="S87" i="7"/>
  <c r="S99" i="7"/>
  <c r="R99" i="7"/>
  <c r="S22" i="7"/>
  <c r="R22" i="7"/>
  <c r="S58" i="7"/>
  <c r="R58" i="7"/>
  <c r="R82" i="7"/>
  <c r="S82" i="7"/>
  <c r="S94" i="7"/>
  <c r="R94" i="7"/>
  <c r="S142" i="7"/>
  <c r="R142" i="7"/>
  <c r="R56" i="7"/>
  <c r="S56" i="7"/>
  <c r="R149" i="7"/>
  <c r="S149" i="7"/>
  <c r="S31" i="7"/>
  <c r="R31" i="7"/>
  <c r="R95" i="7"/>
  <c r="S95" i="7"/>
  <c r="R53" i="7"/>
  <c r="S53" i="7"/>
  <c r="R96" i="7"/>
  <c r="S96" i="7"/>
  <c r="R55" i="7"/>
  <c r="S55" i="7"/>
  <c r="S92" i="7"/>
  <c r="R92" i="7"/>
  <c r="S134" i="7"/>
  <c r="R134" i="7"/>
  <c r="T45" i="7"/>
  <c r="R45" i="7"/>
  <c r="S45" i="7"/>
  <c r="S59" i="7"/>
  <c r="R59" i="7"/>
  <c r="S30" i="7"/>
  <c r="R30" i="7"/>
  <c r="R114" i="7"/>
  <c r="S114" i="7"/>
  <c r="R116" i="7"/>
  <c r="S116" i="7"/>
  <c r="T140" i="7"/>
  <c r="S140" i="7"/>
  <c r="R140" i="7"/>
  <c r="S17" i="7"/>
  <c r="R17" i="7"/>
  <c r="R29" i="7"/>
  <c r="S29" i="7"/>
  <c r="S89" i="7"/>
  <c r="R89" i="7"/>
  <c r="T144" i="7"/>
  <c r="S144" i="7"/>
  <c r="R144" i="7"/>
  <c r="S19" i="7"/>
  <c r="R19" i="7"/>
  <c r="R139" i="7"/>
  <c r="S139" i="7"/>
  <c r="S122" i="7"/>
  <c r="R122" i="7"/>
  <c r="S93" i="7"/>
  <c r="R93" i="7"/>
  <c r="S117" i="7"/>
  <c r="R117" i="7"/>
  <c r="S76" i="7"/>
  <c r="R76" i="7"/>
  <c r="R88" i="7"/>
  <c r="S88" i="7"/>
  <c r="R136" i="7"/>
  <c r="S136" i="7"/>
  <c r="S148" i="7"/>
  <c r="R148" i="7"/>
  <c r="R67" i="7"/>
  <c r="S67" i="7"/>
  <c r="R79" i="7"/>
  <c r="S79" i="7"/>
  <c r="S115" i="7"/>
  <c r="R115" i="7"/>
  <c r="R28" i="7"/>
  <c r="S28" i="7"/>
  <c r="S211" i="7"/>
  <c r="R211" i="7"/>
  <c r="S307" i="7"/>
  <c r="R307" i="7"/>
  <c r="R451" i="7"/>
  <c r="S451" i="7"/>
  <c r="S547" i="7"/>
  <c r="R547" i="7"/>
  <c r="S655" i="7"/>
  <c r="R655" i="7"/>
  <c r="S811" i="7"/>
  <c r="R811" i="7"/>
  <c r="S883" i="7"/>
  <c r="R883" i="7"/>
  <c r="S991" i="7"/>
  <c r="R991" i="7"/>
  <c r="S1087" i="7"/>
  <c r="R1087" i="7"/>
  <c r="S1195" i="7"/>
  <c r="R1195" i="7"/>
  <c r="S1267" i="7"/>
  <c r="R1267" i="7"/>
  <c r="S1339" i="7"/>
  <c r="R1339" i="7"/>
  <c r="S1423" i="7"/>
  <c r="R1423" i="7"/>
  <c r="S1483" i="7"/>
  <c r="R1483" i="7"/>
  <c r="S1543" i="7"/>
  <c r="R1543" i="7"/>
  <c r="S83" i="7"/>
  <c r="R83" i="7"/>
  <c r="S131" i="7"/>
  <c r="R131" i="7"/>
  <c r="S155" i="7"/>
  <c r="R155" i="7"/>
  <c r="S167" i="7"/>
  <c r="R167" i="7"/>
  <c r="S179" i="7"/>
  <c r="R179" i="7"/>
  <c r="S191" i="7"/>
  <c r="R191" i="7"/>
  <c r="S203" i="7"/>
  <c r="R203" i="7"/>
  <c r="S215" i="7"/>
  <c r="R215" i="7"/>
  <c r="S227" i="7"/>
  <c r="R227" i="7"/>
  <c r="S239" i="7"/>
  <c r="R239" i="7"/>
  <c r="S251" i="7"/>
  <c r="R251" i="7"/>
  <c r="S263" i="7"/>
  <c r="R263" i="7"/>
  <c r="S275" i="7"/>
  <c r="R275" i="7"/>
  <c r="S287" i="7"/>
  <c r="R287" i="7"/>
  <c r="S299" i="7"/>
  <c r="R299" i="7"/>
  <c r="S311" i="7"/>
  <c r="R311" i="7"/>
  <c r="S323" i="7"/>
  <c r="R323" i="7"/>
  <c r="S335" i="7"/>
  <c r="R335" i="7"/>
  <c r="S347" i="7"/>
  <c r="R347" i="7"/>
  <c r="S359" i="7"/>
  <c r="R359" i="7"/>
  <c r="S371" i="7"/>
  <c r="R371" i="7"/>
  <c r="S383" i="7"/>
  <c r="R383" i="7"/>
  <c r="S395" i="7"/>
  <c r="R395" i="7"/>
  <c r="S407" i="7"/>
  <c r="R407" i="7"/>
  <c r="S419" i="7"/>
  <c r="R419" i="7"/>
  <c r="S431" i="7"/>
  <c r="R431" i="7"/>
  <c r="S443" i="7"/>
  <c r="R443" i="7"/>
  <c r="S455" i="7"/>
  <c r="R455" i="7"/>
  <c r="S467" i="7"/>
  <c r="R467" i="7"/>
  <c r="S479" i="7"/>
  <c r="R479" i="7"/>
  <c r="T491" i="7"/>
  <c r="S491" i="7"/>
  <c r="R491" i="7"/>
  <c r="S503" i="7"/>
  <c r="R503" i="7"/>
  <c r="S515" i="7"/>
  <c r="R515" i="7"/>
  <c r="S527" i="7"/>
  <c r="R527" i="7"/>
  <c r="S539" i="7"/>
  <c r="R539" i="7"/>
  <c r="S551" i="7"/>
  <c r="R551" i="7"/>
  <c r="S563" i="7"/>
  <c r="R563" i="7"/>
  <c r="S575" i="7"/>
  <c r="R575" i="7"/>
  <c r="S587" i="7"/>
  <c r="R587" i="7"/>
  <c r="S599" i="7"/>
  <c r="R599" i="7"/>
  <c r="S611" i="7"/>
  <c r="R611" i="7"/>
  <c r="S623" i="7"/>
  <c r="R623" i="7"/>
  <c r="S635" i="7"/>
  <c r="R635" i="7"/>
  <c r="S647" i="7"/>
  <c r="R647" i="7"/>
  <c r="S659" i="7"/>
  <c r="R659" i="7"/>
  <c r="S671" i="7"/>
  <c r="R671" i="7"/>
  <c r="S683" i="7"/>
  <c r="R683" i="7"/>
  <c r="S695" i="7"/>
  <c r="R695" i="7"/>
  <c r="T707" i="7"/>
  <c r="S707" i="7"/>
  <c r="R707" i="7"/>
  <c r="S719" i="7"/>
  <c r="R719" i="7"/>
  <c r="S731" i="7"/>
  <c r="R731" i="7"/>
  <c r="S743" i="7"/>
  <c r="R743" i="7"/>
  <c r="S755" i="7"/>
  <c r="R755" i="7"/>
  <c r="S767" i="7"/>
  <c r="R767" i="7"/>
  <c r="S779" i="7"/>
  <c r="R779" i="7"/>
  <c r="S791" i="7"/>
  <c r="R791" i="7"/>
  <c r="S803" i="7"/>
  <c r="R803" i="7"/>
  <c r="S815" i="7"/>
  <c r="R815" i="7"/>
  <c r="S827" i="7"/>
  <c r="R827" i="7"/>
  <c r="S839" i="7"/>
  <c r="R839" i="7"/>
  <c r="S851" i="7"/>
  <c r="R851" i="7"/>
  <c r="S863" i="7"/>
  <c r="R863" i="7"/>
  <c r="S875" i="7"/>
  <c r="R875" i="7"/>
  <c r="S887" i="7"/>
  <c r="R887" i="7"/>
  <c r="S899" i="7"/>
  <c r="R899" i="7"/>
  <c r="S911" i="7"/>
  <c r="R911" i="7"/>
  <c r="S923" i="7"/>
  <c r="R923" i="7"/>
  <c r="S935" i="7"/>
  <c r="R935" i="7"/>
  <c r="S947" i="7"/>
  <c r="R947" i="7"/>
  <c r="S959" i="7"/>
  <c r="R959" i="7"/>
  <c r="S971" i="7"/>
  <c r="R971" i="7"/>
  <c r="S983" i="7"/>
  <c r="R983" i="7"/>
  <c r="S995" i="7"/>
  <c r="R995" i="7"/>
  <c r="S1007" i="7"/>
  <c r="R1007" i="7"/>
  <c r="S1019" i="7"/>
  <c r="R1019" i="7"/>
  <c r="S1031" i="7"/>
  <c r="R1031" i="7"/>
  <c r="S1043" i="7"/>
  <c r="R1043" i="7"/>
  <c r="S1055" i="7"/>
  <c r="R1055" i="7"/>
  <c r="S1067" i="7"/>
  <c r="R1067" i="7"/>
  <c r="S1079" i="7"/>
  <c r="R1079" i="7"/>
  <c r="S1091" i="7"/>
  <c r="R1091" i="7"/>
  <c r="S1103" i="7"/>
  <c r="R1103" i="7"/>
  <c r="S1115" i="7"/>
  <c r="R1115" i="7"/>
  <c r="S1127" i="7"/>
  <c r="R1127" i="7"/>
  <c r="S1139" i="7"/>
  <c r="R1139" i="7"/>
  <c r="S1151" i="7"/>
  <c r="R1151" i="7"/>
  <c r="S1163" i="7"/>
  <c r="R1163" i="7"/>
  <c r="S1175" i="7"/>
  <c r="R1175" i="7"/>
  <c r="S1187" i="7"/>
  <c r="R1187" i="7"/>
  <c r="S1199" i="7"/>
  <c r="R1199" i="7"/>
  <c r="R1211" i="7"/>
  <c r="S1211" i="7"/>
  <c r="S1223" i="7"/>
  <c r="R1223" i="7"/>
  <c r="S1235" i="7"/>
  <c r="R1235" i="7"/>
  <c r="S1247" i="7"/>
  <c r="R1247" i="7"/>
  <c r="S1259" i="7"/>
  <c r="R1259" i="7"/>
  <c r="S1271" i="7"/>
  <c r="R1271" i="7"/>
  <c r="S1283" i="7"/>
  <c r="R1283" i="7"/>
  <c r="S1295" i="7"/>
  <c r="R1295" i="7"/>
  <c r="S1307" i="7"/>
  <c r="R1307" i="7"/>
  <c r="S1319" i="7"/>
  <c r="R1319" i="7"/>
  <c r="S1331" i="7"/>
  <c r="R1331" i="7"/>
  <c r="S1343" i="7"/>
  <c r="R1343" i="7"/>
  <c r="S1355" i="7"/>
  <c r="R1355" i="7"/>
  <c r="S1367" i="7"/>
  <c r="R1367" i="7"/>
  <c r="S1379" i="7"/>
  <c r="R1379" i="7"/>
  <c r="S1391" i="7"/>
  <c r="R1391" i="7"/>
  <c r="S1403" i="7"/>
  <c r="R1403" i="7"/>
  <c r="S1415" i="7"/>
  <c r="R1415" i="7"/>
  <c r="S1427" i="7"/>
  <c r="R1427" i="7"/>
  <c r="S1439" i="7"/>
  <c r="R1439" i="7"/>
  <c r="S1451" i="7"/>
  <c r="R1451" i="7"/>
  <c r="S1463" i="7"/>
  <c r="R1463" i="7"/>
  <c r="S1475" i="7"/>
  <c r="R1475" i="7"/>
  <c r="S1487" i="7"/>
  <c r="R1487" i="7"/>
  <c r="S1499" i="7"/>
  <c r="R1499" i="7"/>
  <c r="S1511" i="7"/>
  <c r="R1511" i="7"/>
  <c r="S1523" i="7"/>
  <c r="R1523" i="7"/>
  <c r="S1535" i="7"/>
  <c r="R1535" i="7"/>
  <c r="S1547" i="7"/>
  <c r="R1547" i="7"/>
  <c r="S1559" i="7"/>
  <c r="R1559" i="7"/>
  <c r="R1571" i="7"/>
  <c r="S1571" i="7"/>
  <c r="S1583" i="7"/>
  <c r="R1583" i="7"/>
  <c r="S1595" i="7"/>
  <c r="R1595" i="7"/>
  <c r="S1607" i="7"/>
  <c r="R1607" i="7"/>
  <c r="S1619" i="7"/>
  <c r="R1619" i="7"/>
  <c r="S1631" i="7"/>
  <c r="R1631" i="7"/>
  <c r="S1648" i="7"/>
  <c r="R1648" i="7"/>
  <c r="S175" i="7"/>
  <c r="R175" i="7"/>
  <c r="S283" i="7"/>
  <c r="R283" i="7"/>
  <c r="S427" i="7"/>
  <c r="R427" i="7"/>
  <c r="S571" i="7"/>
  <c r="R571" i="7"/>
  <c r="S679" i="7"/>
  <c r="R679" i="7"/>
  <c r="R835" i="7"/>
  <c r="S835" i="7"/>
  <c r="S943" i="7"/>
  <c r="R943" i="7"/>
  <c r="S1039" i="7"/>
  <c r="R1039" i="7"/>
  <c r="S1159" i="7"/>
  <c r="R1159" i="7"/>
  <c r="S1219" i="7"/>
  <c r="R1219" i="7"/>
  <c r="S1327" i="7"/>
  <c r="R1327" i="7"/>
  <c r="S1387" i="7"/>
  <c r="R1387" i="7"/>
  <c r="S1471" i="7"/>
  <c r="R1471" i="7"/>
  <c r="S150" i="7"/>
  <c r="R150" i="7"/>
  <c r="S162" i="7"/>
  <c r="R162" i="7"/>
  <c r="S174" i="7"/>
  <c r="R174" i="7"/>
  <c r="S186" i="7"/>
  <c r="R186" i="7"/>
  <c r="S198" i="7"/>
  <c r="R198" i="7"/>
  <c r="S210" i="7"/>
  <c r="R210" i="7"/>
  <c r="S222" i="7"/>
  <c r="R222" i="7"/>
  <c r="S234" i="7"/>
  <c r="R234" i="7"/>
  <c r="S246" i="7"/>
  <c r="R246" i="7"/>
  <c r="S258" i="7"/>
  <c r="R258" i="7"/>
  <c r="S270" i="7"/>
  <c r="R270" i="7"/>
  <c r="S282" i="7"/>
  <c r="R282" i="7"/>
  <c r="S294" i="7"/>
  <c r="R294" i="7"/>
  <c r="S306" i="7"/>
  <c r="R306" i="7"/>
  <c r="S318" i="7"/>
  <c r="R318" i="7"/>
  <c r="S330" i="7"/>
  <c r="R330" i="7"/>
  <c r="S342" i="7"/>
  <c r="R342" i="7"/>
  <c r="S354" i="7"/>
  <c r="R354" i="7"/>
  <c r="S366" i="7"/>
  <c r="R366" i="7"/>
  <c r="S378" i="7"/>
  <c r="R378" i="7"/>
  <c r="S390" i="7"/>
  <c r="R390" i="7"/>
  <c r="S402" i="7"/>
  <c r="R402" i="7"/>
  <c r="S414" i="7"/>
  <c r="R414" i="7"/>
  <c r="S426" i="7"/>
  <c r="R426" i="7"/>
  <c r="S438" i="7"/>
  <c r="R438" i="7"/>
  <c r="S450" i="7"/>
  <c r="R450" i="7"/>
  <c r="S462" i="7"/>
  <c r="R462" i="7"/>
  <c r="S474" i="7"/>
  <c r="R474" i="7"/>
  <c r="S486" i="7"/>
  <c r="R486" i="7"/>
  <c r="S498" i="7"/>
  <c r="R498" i="7"/>
  <c r="S510" i="7"/>
  <c r="R510" i="7"/>
  <c r="S522" i="7"/>
  <c r="R522" i="7"/>
  <c r="S534" i="7"/>
  <c r="R534" i="7"/>
  <c r="S546" i="7"/>
  <c r="R546" i="7"/>
  <c r="S558" i="7"/>
  <c r="R558" i="7"/>
  <c r="S570" i="7"/>
  <c r="R570" i="7"/>
  <c r="S582" i="7"/>
  <c r="R582" i="7"/>
  <c r="S594" i="7"/>
  <c r="R594" i="7"/>
  <c r="S606" i="7"/>
  <c r="R606" i="7"/>
  <c r="S618" i="7"/>
  <c r="R618" i="7"/>
  <c r="S630" i="7"/>
  <c r="R630" i="7"/>
  <c r="S642" i="7"/>
  <c r="R642" i="7"/>
  <c r="S654" i="7"/>
  <c r="R654" i="7"/>
  <c r="S666" i="7"/>
  <c r="R666" i="7"/>
  <c r="S678" i="7"/>
  <c r="R678" i="7"/>
  <c r="S690" i="7"/>
  <c r="R690" i="7"/>
  <c r="S702" i="7"/>
  <c r="R702" i="7"/>
  <c r="S714" i="7"/>
  <c r="R714" i="7"/>
  <c r="S726" i="7"/>
  <c r="R726" i="7"/>
  <c r="S738" i="7"/>
  <c r="R738" i="7"/>
  <c r="S750" i="7"/>
  <c r="R750" i="7"/>
  <c r="S762" i="7"/>
  <c r="R762" i="7"/>
  <c r="S774" i="7"/>
  <c r="R774" i="7"/>
  <c r="S786" i="7"/>
  <c r="R786" i="7"/>
  <c r="S798" i="7"/>
  <c r="R798" i="7"/>
  <c r="S810" i="7"/>
  <c r="R810" i="7"/>
  <c r="S822" i="7"/>
  <c r="R822" i="7"/>
  <c r="S834" i="7"/>
  <c r="R834" i="7"/>
  <c r="S846" i="7"/>
  <c r="R846" i="7"/>
  <c r="S858" i="7"/>
  <c r="R858" i="7"/>
  <c r="S870" i="7"/>
  <c r="R870" i="7"/>
  <c r="S882" i="7"/>
  <c r="R882" i="7"/>
  <c r="S894" i="7"/>
  <c r="R894" i="7"/>
  <c r="S906" i="7"/>
  <c r="R906" i="7"/>
  <c r="S918" i="7"/>
  <c r="R918" i="7"/>
  <c r="S930" i="7"/>
  <c r="R930" i="7"/>
  <c r="S942" i="7"/>
  <c r="R942" i="7"/>
  <c r="S954" i="7"/>
  <c r="R954" i="7"/>
  <c r="S966" i="7"/>
  <c r="R966" i="7"/>
  <c r="S978" i="7"/>
  <c r="R978" i="7"/>
  <c r="S990" i="7"/>
  <c r="R990" i="7"/>
  <c r="S1002" i="7"/>
  <c r="R1002" i="7"/>
  <c r="S1014" i="7"/>
  <c r="R1014" i="7"/>
  <c r="S1026" i="7"/>
  <c r="R1026" i="7"/>
  <c r="S1038" i="7"/>
  <c r="R1038" i="7"/>
  <c r="S1050" i="7"/>
  <c r="R1050" i="7"/>
  <c r="S1062" i="7"/>
  <c r="R1062" i="7"/>
  <c r="S1074" i="7"/>
  <c r="R1074" i="7"/>
  <c r="S1086" i="7"/>
  <c r="R1086" i="7"/>
  <c r="S1098" i="7"/>
  <c r="R1098" i="7"/>
  <c r="S1110" i="7"/>
  <c r="R1110" i="7"/>
  <c r="S1122" i="7"/>
  <c r="R1122" i="7"/>
  <c r="S1134" i="7"/>
  <c r="R1134" i="7"/>
  <c r="S1146" i="7"/>
  <c r="R1146" i="7"/>
  <c r="S1158" i="7"/>
  <c r="R1158" i="7"/>
  <c r="S1170" i="7"/>
  <c r="R1170" i="7"/>
  <c r="S1182" i="7"/>
  <c r="R1182" i="7"/>
  <c r="S1194" i="7"/>
  <c r="R1194" i="7"/>
  <c r="S1206" i="7"/>
  <c r="R1206" i="7"/>
  <c r="S1218" i="7"/>
  <c r="R1218" i="7"/>
  <c r="S1230" i="7"/>
  <c r="R1230" i="7"/>
  <c r="S1242" i="7"/>
  <c r="R1242" i="7"/>
  <c r="S1254" i="7"/>
  <c r="R1254" i="7"/>
  <c r="S1266" i="7"/>
  <c r="R1266" i="7"/>
  <c r="S1278" i="7"/>
  <c r="R1278" i="7"/>
  <c r="R1290" i="7"/>
  <c r="S1290" i="7"/>
  <c r="S1302" i="7"/>
  <c r="R1302" i="7"/>
  <c r="S1314" i="7"/>
  <c r="R1314" i="7"/>
  <c r="S1326" i="7"/>
  <c r="R1326" i="7"/>
  <c r="S1338" i="7"/>
  <c r="R1338" i="7"/>
  <c r="S1350" i="7"/>
  <c r="R1350" i="7"/>
  <c r="S1362" i="7"/>
  <c r="R1362" i="7"/>
  <c r="S1374" i="7"/>
  <c r="R1374" i="7"/>
  <c r="S1386" i="7"/>
  <c r="R1386" i="7"/>
  <c r="S1398" i="7"/>
  <c r="R1398" i="7"/>
  <c r="S1410" i="7"/>
  <c r="R1410" i="7"/>
  <c r="S1422" i="7"/>
  <c r="R1422" i="7"/>
  <c r="S1434" i="7"/>
  <c r="R1434" i="7"/>
  <c r="S1446" i="7"/>
  <c r="R1446" i="7"/>
  <c r="R1458" i="7"/>
  <c r="S1458" i="7"/>
  <c r="S1470" i="7"/>
  <c r="R1470" i="7"/>
  <c r="S1482" i="7"/>
  <c r="R1482" i="7"/>
  <c r="S1494" i="7"/>
  <c r="R1494" i="7"/>
  <c r="S1506" i="7"/>
  <c r="R1506" i="7"/>
  <c r="S1518" i="7"/>
  <c r="R1518" i="7"/>
  <c r="S1530" i="7"/>
  <c r="R1530" i="7"/>
  <c r="S1542" i="7"/>
  <c r="R1542" i="7"/>
  <c r="S1554" i="7"/>
  <c r="R1554" i="7"/>
  <c r="S1566" i="7"/>
  <c r="R1566" i="7"/>
  <c r="S1578" i="7"/>
  <c r="R1578" i="7"/>
  <c r="S1590" i="7"/>
  <c r="R1590" i="7"/>
  <c r="S1602" i="7"/>
  <c r="R1602" i="7"/>
  <c r="S1614" i="7"/>
  <c r="R1614" i="7"/>
  <c r="S1626" i="7"/>
  <c r="R1626" i="7"/>
  <c r="S1638" i="7"/>
  <c r="R1638" i="7"/>
  <c r="S1643" i="7"/>
  <c r="R1643" i="7"/>
  <c r="S271" i="7"/>
  <c r="R271" i="7"/>
  <c r="S379" i="7"/>
  <c r="R379" i="7"/>
  <c r="S607" i="7"/>
  <c r="R607" i="7"/>
  <c r="S667" i="7"/>
  <c r="R667" i="7"/>
  <c r="S799" i="7"/>
  <c r="R799" i="7"/>
  <c r="S955" i="7"/>
  <c r="R955" i="7"/>
  <c r="S1123" i="7"/>
  <c r="R1123" i="7"/>
  <c r="S121" i="7"/>
  <c r="R121" i="7"/>
  <c r="S133" i="7"/>
  <c r="R133" i="7"/>
  <c r="S145" i="7"/>
  <c r="R145" i="7"/>
  <c r="S157" i="7"/>
  <c r="R157" i="7"/>
  <c r="S169" i="7"/>
  <c r="R169" i="7"/>
  <c r="S181" i="7"/>
  <c r="R181" i="7"/>
  <c r="S193" i="7"/>
  <c r="R193" i="7"/>
  <c r="S205" i="7"/>
  <c r="R205" i="7"/>
  <c r="S217" i="7"/>
  <c r="R217" i="7"/>
  <c r="S229" i="7"/>
  <c r="R229" i="7"/>
  <c r="S241" i="7"/>
  <c r="R241" i="7"/>
  <c r="S253" i="7"/>
  <c r="R253" i="7"/>
  <c r="S265" i="7"/>
  <c r="R265" i="7"/>
  <c r="S277" i="7"/>
  <c r="R277" i="7"/>
  <c r="S289" i="7"/>
  <c r="R289" i="7"/>
  <c r="S301" i="7"/>
  <c r="R301" i="7"/>
  <c r="S313" i="7"/>
  <c r="R313" i="7"/>
  <c r="S325" i="7"/>
  <c r="R325" i="7"/>
  <c r="S337" i="7"/>
  <c r="R337" i="7"/>
  <c r="S349" i="7"/>
  <c r="R349" i="7"/>
  <c r="S361" i="7"/>
  <c r="R361" i="7"/>
  <c r="S373" i="7"/>
  <c r="R373" i="7"/>
  <c r="S385" i="7"/>
  <c r="R385" i="7"/>
  <c r="S397" i="7"/>
  <c r="R397" i="7"/>
  <c r="S409" i="7"/>
  <c r="R409" i="7"/>
  <c r="S421" i="7"/>
  <c r="R421" i="7"/>
  <c r="S433" i="7"/>
  <c r="R433" i="7"/>
  <c r="S445" i="7"/>
  <c r="R445" i="7"/>
  <c r="S457" i="7"/>
  <c r="R457" i="7"/>
  <c r="S469" i="7"/>
  <c r="R469" i="7"/>
  <c r="S481" i="7"/>
  <c r="R481" i="7"/>
  <c r="S493" i="7"/>
  <c r="R493" i="7"/>
  <c r="S505" i="7"/>
  <c r="R505" i="7"/>
  <c r="S517" i="7"/>
  <c r="R517" i="7"/>
  <c r="S529" i="7"/>
  <c r="R529" i="7"/>
  <c r="S541" i="7"/>
  <c r="R541" i="7"/>
  <c r="S553" i="7"/>
  <c r="R553" i="7"/>
  <c r="S565" i="7"/>
  <c r="R565" i="7"/>
  <c r="S577" i="7"/>
  <c r="R577" i="7"/>
  <c r="S589" i="7"/>
  <c r="R589" i="7"/>
  <c r="S601" i="7"/>
  <c r="R601" i="7"/>
  <c r="S613" i="7"/>
  <c r="R613" i="7"/>
  <c r="S625" i="7"/>
  <c r="R625" i="7"/>
  <c r="S637" i="7"/>
  <c r="R637" i="7"/>
  <c r="S649" i="7"/>
  <c r="R649" i="7"/>
  <c r="S661" i="7"/>
  <c r="R661" i="7"/>
  <c r="S673" i="7"/>
  <c r="R673" i="7"/>
  <c r="S685" i="7"/>
  <c r="R685" i="7"/>
  <c r="S697" i="7"/>
  <c r="R697" i="7"/>
  <c r="S709" i="7"/>
  <c r="R709" i="7"/>
  <c r="S721" i="7"/>
  <c r="R721" i="7"/>
  <c r="S733" i="7"/>
  <c r="R733" i="7"/>
  <c r="S745" i="7"/>
  <c r="R745" i="7"/>
  <c r="S757" i="7"/>
  <c r="R757" i="7"/>
  <c r="S769" i="7"/>
  <c r="R769" i="7"/>
  <c r="S781" i="7"/>
  <c r="R781" i="7"/>
  <c r="S793" i="7"/>
  <c r="R793" i="7"/>
  <c r="S805" i="7"/>
  <c r="R805" i="7"/>
  <c r="S817" i="7"/>
  <c r="R817" i="7"/>
  <c r="S829" i="7"/>
  <c r="R829" i="7"/>
  <c r="S841" i="7"/>
  <c r="R841" i="7"/>
  <c r="S853" i="7"/>
  <c r="R853" i="7"/>
  <c r="S865" i="7"/>
  <c r="R865" i="7"/>
  <c r="S877" i="7"/>
  <c r="R877" i="7"/>
  <c r="S889" i="7"/>
  <c r="R889" i="7"/>
  <c r="S901" i="7"/>
  <c r="R901" i="7"/>
  <c r="S913" i="7"/>
  <c r="R913" i="7"/>
  <c r="S925" i="7"/>
  <c r="R925" i="7"/>
  <c r="S937" i="7"/>
  <c r="R937" i="7"/>
  <c r="S949" i="7"/>
  <c r="R949" i="7"/>
  <c r="S961" i="7"/>
  <c r="R961" i="7"/>
  <c r="S973" i="7"/>
  <c r="R973" i="7"/>
  <c r="S985" i="7"/>
  <c r="R985" i="7"/>
  <c r="S997" i="7"/>
  <c r="R997" i="7"/>
  <c r="S1009" i="7"/>
  <c r="R1009" i="7"/>
  <c r="S1021" i="7"/>
  <c r="R1021" i="7"/>
  <c r="S1033" i="7"/>
  <c r="R1033" i="7"/>
  <c r="S1045" i="7"/>
  <c r="R1045" i="7"/>
  <c r="S1057" i="7"/>
  <c r="R1057" i="7"/>
  <c r="S1069" i="7"/>
  <c r="R1069" i="7"/>
  <c r="S1081" i="7"/>
  <c r="R1081" i="7"/>
  <c r="R1093" i="7"/>
  <c r="S1093" i="7"/>
  <c r="S1105" i="7"/>
  <c r="R1105" i="7"/>
  <c r="S1117" i="7"/>
  <c r="R1117" i="7"/>
  <c r="S1129" i="7"/>
  <c r="R1129" i="7"/>
  <c r="S1141" i="7"/>
  <c r="R1141" i="7"/>
  <c r="S1153" i="7"/>
  <c r="R1153" i="7"/>
  <c r="S1165" i="7"/>
  <c r="R1165" i="7"/>
  <c r="S1177" i="7"/>
  <c r="R1177" i="7"/>
  <c r="S1189" i="7"/>
  <c r="R1189" i="7"/>
  <c r="S1201" i="7"/>
  <c r="R1201" i="7"/>
  <c r="S1213" i="7"/>
  <c r="R1213" i="7"/>
  <c r="S1225" i="7"/>
  <c r="R1225" i="7"/>
  <c r="S1237" i="7"/>
  <c r="R1237" i="7"/>
  <c r="S1249" i="7"/>
  <c r="R1249" i="7"/>
  <c r="S1261" i="7"/>
  <c r="R1261" i="7"/>
  <c r="S1273" i="7"/>
  <c r="R1273" i="7"/>
  <c r="S1285" i="7"/>
  <c r="R1285" i="7"/>
  <c r="S1297" i="7"/>
  <c r="R1297" i="7"/>
  <c r="S1309" i="7"/>
  <c r="R1309" i="7"/>
  <c r="S1321" i="7"/>
  <c r="R1321" i="7"/>
  <c r="S1333" i="7"/>
  <c r="R1333" i="7"/>
  <c r="S1345" i="7"/>
  <c r="R1345" i="7"/>
  <c r="S1357" i="7"/>
  <c r="R1357" i="7"/>
  <c r="S1369" i="7"/>
  <c r="R1369" i="7"/>
  <c r="S1381" i="7"/>
  <c r="R1381" i="7"/>
  <c r="S1393" i="7"/>
  <c r="R1393" i="7"/>
  <c r="S1405" i="7"/>
  <c r="R1405" i="7"/>
  <c r="S1417" i="7"/>
  <c r="R1417" i="7"/>
  <c r="S1429" i="7"/>
  <c r="R1429" i="7"/>
  <c r="S1441" i="7"/>
  <c r="R1441" i="7"/>
  <c r="S1453" i="7"/>
  <c r="R1453" i="7"/>
  <c r="S1465" i="7"/>
  <c r="R1465" i="7"/>
  <c r="S1477" i="7"/>
  <c r="R1477" i="7"/>
  <c r="S1489" i="7"/>
  <c r="R1489" i="7"/>
  <c r="S1501" i="7"/>
  <c r="R1501" i="7"/>
  <c r="S1513" i="7"/>
  <c r="R1513" i="7"/>
  <c r="S1525" i="7"/>
  <c r="R1525" i="7"/>
  <c r="S1537" i="7"/>
  <c r="R1537" i="7"/>
  <c r="S1549" i="7"/>
  <c r="R1549" i="7"/>
  <c r="S1561" i="7"/>
  <c r="R1561" i="7"/>
  <c r="S1573" i="7"/>
  <c r="R1573" i="7"/>
  <c r="S1585" i="7"/>
  <c r="R1585" i="7"/>
  <c r="S1597" i="7"/>
  <c r="R1597" i="7"/>
  <c r="S1609" i="7"/>
  <c r="R1609" i="7"/>
  <c r="S1621" i="7"/>
  <c r="R1621" i="7"/>
  <c r="S1633" i="7"/>
  <c r="R1633" i="7"/>
  <c r="S1650" i="7"/>
  <c r="R1650" i="7"/>
  <c r="S163" i="7"/>
  <c r="R163" i="7"/>
  <c r="R247" i="7"/>
  <c r="S247" i="7"/>
  <c r="R355" i="7"/>
  <c r="S355" i="7"/>
  <c r="S415" i="7"/>
  <c r="R415" i="7"/>
  <c r="S523" i="7"/>
  <c r="R523" i="7"/>
  <c r="S583" i="7"/>
  <c r="R583" i="7"/>
  <c r="S643" i="7"/>
  <c r="R643" i="7"/>
  <c r="S751" i="7"/>
  <c r="R751" i="7"/>
  <c r="S763" i="7"/>
  <c r="R763" i="7"/>
  <c r="S871" i="7"/>
  <c r="R871" i="7"/>
  <c r="S919" i="7"/>
  <c r="R919" i="7"/>
  <c r="S1015" i="7"/>
  <c r="R1015" i="7"/>
  <c r="S1063" i="7"/>
  <c r="R1063" i="7"/>
  <c r="S1135" i="7"/>
  <c r="R1135" i="7"/>
  <c r="S1207" i="7"/>
  <c r="R1207" i="7"/>
  <c r="S1243" i="7"/>
  <c r="R1243" i="7"/>
  <c r="S1315" i="7"/>
  <c r="R1315" i="7"/>
  <c r="S1363" i="7"/>
  <c r="R1363" i="7"/>
  <c r="S1411" i="7"/>
  <c r="R1411" i="7"/>
  <c r="S1447" i="7"/>
  <c r="R1447" i="7"/>
  <c r="S1495" i="7"/>
  <c r="R1495" i="7"/>
  <c r="S1531" i="7"/>
  <c r="R1531" i="7"/>
  <c r="S1555" i="7"/>
  <c r="R1555" i="7"/>
  <c r="S1591" i="7"/>
  <c r="R1591" i="7"/>
  <c r="S1615" i="7"/>
  <c r="R1615" i="7"/>
  <c r="S1627" i="7"/>
  <c r="R1627" i="7"/>
  <c r="S80" i="7"/>
  <c r="R80" i="7"/>
  <c r="S128" i="7"/>
  <c r="R128" i="7"/>
  <c r="S152" i="7"/>
  <c r="R152" i="7"/>
  <c r="S164" i="7"/>
  <c r="R164" i="7"/>
  <c r="S176" i="7"/>
  <c r="R176" i="7"/>
  <c r="S188" i="7"/>
  <c r="R188" i="7"/>
  <c r="S200" i="7"/>
  <c r="R200" i="7"/>
  <c r="S212" i="7"/>
  <c r="R212" i="7"/>
  <c r="S224" i="7"/>
  <c r="R224" i="7"/>
  <c r="S236" i="7"/>
  <c r="R236" i="7"/>
  <c r="S248" i="7"/>
  <c r="R248" i="7"/>
  <c r="S260" i="7"/>
  <c r="R260" i="7"/>
  <c r="S272" i="7"/>
  <c r="R272" i="7"/>
  <c r="S284" i="7"/>
  <c r="R284" i="7"/>
  <c r="S296" i="7"/>
  <c r="R296" i="7"/>
  <c r="S308" i="7"/>
  <c r="R308" i="7"/>
  <c r="S320" i="7"/>
  <c r="R320" i="7"/>
  <c r="S332" i="7"/>
  <c r="R332" i="7"/>
  <c r="S344" i="7"/>
  <c r="R344" i="7"/>
  <c r="S356" i="7"/>
  <c r="R356" i="7"/>
  <c r="S368" i="7"/>
  <c r="R368" i="7"/>
  <c r="S380" i="7"/>
  <c r="R380" i="7"/>
  <c r="S392" i="7"/>
  <c r="R392" i="7"/>
  <c r="S404" i="7"/>
  <c r="R404" i="7"/>
  <c r="S416" i="7"/>
  <c r="R416" i="7"/>
  <c r="S428" i="7"/>
  <c r="R428" i="7"/>
  <c r="S440" i="7"/>
  <c r="R440" i="7"/>
  <c r="S452" i="7"/>
  <c r="R452" i="7"/>
  <c r="S464" i="7"/>
  <c r="R464" i="7"/>
  <c r="S476" i="7"/>
  <c r="R476" i="7"/>
  <c r="S488" i="7"/>
  <c r="R488" i="7"/>
  <c r="S500" i="7"/>
  <c r="R500" i="7"/>
  <c r="S512" i="7"/>
  <c r="R512" i="7"/>
  <c r="S524" i="7"/>
  <c r="R524" i="7"/>
  <c r="S536" i="7"/>
  <c r="R536" i="7"/>
  <c r="S548" i="7"/>
  <c r="R548" i="7"/>
  <c r="S560" i="7"/>
  <c r="R560" i="7"/>
  <c r="S572" i="7"/>
  <c r="R572" i="7"/>
  <c r="S584" i="7"/>
  <c r="R584" i="7"/>
  <c r="S596" i="7"/>
  <c r="R596" i="7"/>
  <c r="S608" i="7"/>
  <c r="R608" i="7"/>
  <c r="S620" i="7"/>
  <c r="R620" i="7"/>
  <c r="S632" i="7"/>
  <c r="R632" i="7"/>
  <c r="S644" i="7"/>
  <c r="R644" i="7"/>
  <c r="S656" i="7"/>
  <c r="R656" i="7"/>
  <c r="S668" i="7"/>
  <c r="R668" i="7"/>
  <c r="S680" i="7"/>
  <c r="R680" i="7"/>
  <c r="S692" i="7"/>
  <c r="R692" i="7"/>
  <c r="S704" i="7"/>
  <c r="R704" i="7"/>
  <c r="S716" i="7"/>
  <c r="R716" i="7"/>
  <c r="S728" i="7"/>
  <c r="R728" i="7"/>
  <c r="S740" i="7"/>
  <c r="R740" i="7"/>
  <c r="S752" i="7"/>
  <c r="R752" i="7"/>
  <c r="S764" i="7"/>
  <c r="R764" i="7"/>
  <c r="S776" i="7"/>
  <c r="R776" i="7"/>
  <c r="S788" i="7"/>
  <c r="R788" i="7"/>
  <c r="S800" i="7"/>
  <c r="R800" i="7"/>
  <c r="S812" i="7"/>
  <c r="R812" i="7"/>
  <c r="S824" i="7"/>
  <c r="R824" i="7"/>
  <c r="S836" i="7"/>
  <c r="R836" i="7"/>
  <c r="S848" i="7"/>
  <c r="R848" i="7"/>
  <c r="S860" i="7"/>
  <c r="R860" i="7"/>
  <c r="S872" i="7"/>
  <c r="R872" i="7"/>
  <c r="S884" i="7"/>
  <c r="R884" i="7"/>
  <c r="S896" i="7"/>
  <c r="R896" i="7"/>
  <c r="S908" i="7"/>
  <c r="R908" i="7"/>
  <c r="S920" i="7"/>
  <c r="R920" i="7"/>
  <c r="S932" i="7"/>
  <c r="R932" i="7"/>
  <c r="S944" i="7"/>
  <c r="R944" i="7"/>
  <c r="S956" i="7"/>
  <c r="R956" i="7"/>
  <c r="S968" i="7"/>
  <c r="R968" i="7"/>
  <c r="S980" i="7"/>
  <c r="R980" i="7"/>
  <c r="S992" i="7"/>
  <c r="R992" i="7"/>
  <c r="S1004" i="7"/>
  <c r="R1004" i="7"/>
  <c r="S1016" i="7"/>
  <c r="R1016" i="7"/>
  <c r="S1028" i="7"/>
  <c r="R1028" i="7"/>
  <c r="S1040" i="7"/>
  <c r="R1040" i="7"/>
  <c r="S1052" i="7"/>
  <c r="R1052" i="7"/>
  <c r="S1064" i="7"/>
  <c r="R1064" i="7"/>
  <c r="S1076" i="7"/>
  <c r="R1076" i="7"/>
  <c r="T1088" i="7"/>
  <c r="S1088" i="7"/>
  <c r="R1088" i="7"/>
  <c r="S1100" i="7"/>
  <c r="R1100" i="7"/>
  <c r="S1112" i="7"/>
  <c r="R1112" i="7"/>
  <c r="S1124" i="7"/>
  <c r="R1124" i="7"/>
  <c r="S1136" i="7"/>
  <c r="R1136" i="7"/>
  <c r="R1148" i="7"/>
  <c r="S1148" i="7"/>
  <c r="S1160" i="7"/>
  <c r="R1160" i="7"/>
  <c r="S1172" i="7"/>
  <c r="R1172" i="7"/>
  <c r="S1184" i="7"/>
  <c r="R1184" i="7"/>
  <c r="S1196" i="7"/>
  <c r="R1196" i="7"/>
  <c r="R1208" i="7"/>
  <c r="S1208" i="7"/>
  <c r="S1220" i="7"/>
  <c r="R1220" i="7"/>
  <c r="S1232" i="7"/>
  <c r="R1232" i="7"/>
  <c r="S1244" i="7"/>
  <c r="R1244" i="7"/>
  <c r="S1256" i="7"/>
  <c r="R1256" i="7"/>
  <c r="S1268" i="7"/>
  <c r="R1268" i="7"/>
  <c r="R1280" i="7"/>
  <c r="S1280" i="7"/>
  <c r="S1292" i="7"/>
  <c r="R1292" i="7"/>
  <c r="S1304" i="7"/>
  <c r="R1304" i="7"/>
  <c r="S1316" i="7"/>
  <c r="R1316" i="7"/>
  <c r="S1328" i="7"/>
  <c r="R1328" i="7"/>
  <c r="S1340" i="7"/>
  <c r="R1340" i="7"/>
  <c r="S1352" i="7"/>
  <c r="R1352" i="7"/>
  <c r="S1364" i="7"/>
  <c r="R1364" i="7"/>
  <c r="S1376" i="7"/>
  <c r="R1376" i="7"/>
  <c r="S1388" i="7"/>
  <c r="R1388" i="7"/>
  <c r="S1400" i="7"/>
  <c r="R1400" i="7"/>
  <c r="S1412" i="7"/>
  <c r="R1412" i="7"/>
  <c r="S1424" i="7"/>
  <c r="R1424" i="7"/>
  <c r="S1436" i="7"/>
  <c r="R1436" i="7"/>
  <c r="S1448" i="7"/>
  <c r="R1448" i="7"/>
  <c r="S1460" i="7"/>
  <c r="R1460" i="7"/>
  <c r="S1472" i="7"/>
  <c r="R1472" i="7"/>
  <c r="S1484" i="7"/>
  <c r="R1484" i="7"/>
  <c r="S1496" i="7"/>
  <c r="R1496" i="7"/>
  <c r="S1508" i="7"/>
  <c r="R1508" i="7"/>
  <c r="S1520" i="7"/>
  <c r="R1520" i="7"/>
  <c r="S1532" i="7"/>
  <c r="R1532" i="7"/>
  <c r="S1544" i="7"/>
  <c r="R1544" i="7"/>
  <c r="S1556" i="7"/>
  <c r="R1556" i="7"/>
  <c r="S1568" i="7"/>
  <c r="R1568" i="7"/>
  <c r="S1580" i="7"/>
  <c r="R1580" i="7"/>
  <c r="S1592" i="7"/>
  <c r="R1592" i="7"/>
  <c r="S1604" i="7"/>
  <c r="R1604" i="7"/>
  <c r="S1616" i="7"/>
  <c r="R1616" i="7"/>
  <c r="S1628" i="7"/>
  <c r="R1628" i="7"/>
  <c r="S1640" i="7"/>
  <c r="R1640" i="7"/>
  <c r="S1645" i="7"/>
  <c r="R1645" i="7"/>
  <c r="T127" i="7"/>
  <c r="S127" i="7"/>
  <c r="R127" i="7"/>
  <c r="S367" i="7"/>
  <c r="R367" i="7"/>
  <c r="S463" i="7"/>
  <c r="R463" i="7"/>
  <c r="S535" i="7"/>
  <c r="R535" i="7"/>
  <c r="S715" i="7"/>
  <c r="R715" i="7"/>
  <c r="S823" i="7"/>
  <c r="R823" i="7"/>
  <c r="S967" i="7"/>
  <c r="R967" i="7"/>
  <c r="S1099" i="7"/>
  <c r="R1099" i="7"/>
  <c r="S27" i="7"/>
  <c r="R27" i="7"/>
  <c r="S39" i="7"/>
  <c r="R39" i="7"/>
  <c r="S147" i="7"/>
  <c r="R147" i="7"/>
  <c r="S159" i="7"/>
  <c r="R159" i="7"/>
  <c r="S171" i="7"/>
  <c r="R171" i="7"/>
  <c r="S183" i="7"/>
  <c r="R183" i="7"/>
  <c r="S195" i="7"/>
  <c r="R195" i="7"/>
  <c r="S207" i="7"/>
  <c r="R207" i="7"/>
  <c r="S219" i="7"/>
  <c r="R219" i="7"/>
  <c r="S231" i="7"/>
  <c r="R231" i="7"/>
  <c r="S243" i="7"/>
  <c r="R243" i="7"/>
  <c r="S255" i="7"/>
  <c r="R255" i="7"/>
  <c r="S267" i="7"/>
  <c r="R267" i="7"/>
  <c r="S279" i="7"/>
  <c r="R279" i="7"/>
  <c r="S291" i="7"/>
  <c r="R291" i="7"/>
  <c r="S303" i="7"/>
  <c r="R303" i="7"/>
  <c r="S315" i="7"/>
  <c r="R315" i="7"/>
  <c r="S327" i="7"/>
  <c r="R327" i="7"/>
  <c r="S339" i="7"/>
  <c r="R339" i="7"/>
  <c r="S351" i="7"/>
  <c r="R351" i="7"/>
  <c r="S363" i="7"/>
  <c r="R363" i="7"/>
  <c r="S375" i="7"/>
  <c r="R375" i="7"/>
  <c r="S387" i="7"/>
  <c r="R387" i="7"/>
  <c r="S399" i="7"/>
  <c r="R399" i="7"/>
  <c r="S411" i="7"/>
  <c r="R411" i="7"/>
  <c r="S423" i="7"/>
  <c r="R423" i="7"/>
  <c r="S435" i="7"/>
  <c r="R435" i="7"/>
  <c r="S447" i="7"/>
  <c r="R447" i="7"/>
  <c r="S459" i="7"/>
  <c r="R459" i="7"/>
  <c r="S471" i="7"/>
  <c r="R471" i="7"/>
  <c r="S483" i="7"/>
  <c r="R483" i="7"/>
  <c r="S495" i="7"/>
  <c r="R495" i="7"/>
  <c r="S507" i="7"/>
  <c r="R507" i="7"/>
  <c r="S519" i="7"/>
  <c r="R519" i="7"/>
  <c r="S531" i="7"/>
  <c r="R531" i="7"/>
  <c r="S543" i="7"/>
  <c r="R543" i="7"/>
  <c r="S555" i="7"/>
  <c r="R555" i="7"/>
  <c r="S567" i="7"/>
  <c r="R567" i="7"/>
  <c r="S579" i="7"/>
  <c r="R579" i="7"/>
  <c r="S591" i="7"/>
  <c r="R591" i="7"/>
  <c r="S603" i="7"/>
  <c r="R603" i="7"/>
  <c r="S615" i="7"/>
  <c r="R615" i="7"/>
  <c r="S627" i="7"/>
  <c r="R627" i="7"/>
  <c r="S639" i="7"/>
  <c r="R639" i="7"/>
  <c r="S651" i="7"/>
  <c r="R651" i="7"/>
  <c r="T663" i="7"/>
  <c r="S663" i="7"/>
  <c r="R663" i="7"/>
  <c r="S675" i="7"/>
  <c r="R675" i="7"/>
  <c r="S687" i="7"/>
  <c r="R687" i="7"/>
  <c r="S699" i="7"/>
  <c r="R699" i="7"/>
  <c r="S711" i="7"/>
  <c r="R711" i="7"/>
  <c r="S723" i="7"/>
  <c r="R723" i="7"/>
  <c r="S735" i="7"/>
  <c r="R735" i="7"/>
  <c r="S747" i="7"/>
  <c r="R747" i="7"/>
  <c r="S759" i="7"/>
  <c r="R759" i="7"/>
  <c r="S771" i="7"/>
  <c r="R771" i="7"/>
  <c r="S783" i="7"/>
  <c r="R783" i="7"/>
  <c r="S795" i="7"/>
  <c r="R795" i="7"/>
  <c r="S807" i="7"/>
  <c r="R807" i="7"/>
  <c r="S819" i="7"/>
  <c r="R819" i="7"/>
  <c r="S831" i="7"/>
  <c r="R831" i="7"/>
  <c r="T843" i="7"/>
  <c r="S843" i="7"/>
  <c r="R843" i="7"/>
  <c r="S855" i="7"/>
  <c r="R855" i="7"/>
  <c r="S867" i="7"/>
  <c r="R867" i="7"/>
  <c r="S879" i="7"/>
  <c r="R879" i="7"/>
  <c r="S891" i="7"/>
  <c r="R891" i="7"/>
  <c r="S903" i="7"/>
  <c r="R903" i="7"/>
  <c r="S915" i="7"/>
  <c r="R915" i="7"/>
  <c r="S927" i="7"/>
  <c r="R927" i="7"/>
  <c r="S939" i="7"/>
  <c r="R939" i="7"/>
  <c r="S951" i="7"/>
  <c r="R951" i="7"/>
  <c r="R963" i="7"/>
  <c r="S963" i="7"/>
  <c r="S975" i="7"/>
  <c r="R975" i="7"/>
  <c r="S987" i="7"/>
  <c r="R987" i="7"/>
  <c r="S999" i="7"/>
  <c r="R999" i="7"/>
  <c r="S1011" i="7"/>
  <c r="R1011" i="7"/>
  <c r="S1023" i="7"/>
  <c r="R1023" i="7"/>
  <c r="S1035" i="7"/>
  <c r="R1035" i="7"/>
  <c r="S1047" i="7"/>
  <c r="R1047" i="7"/>
  <c r="R1059" i="7"/>
  <c r="S1059" i="7"/>
  <c r="S1071" i="7"/>
  <c r="R1071" i="7"/>
  <c r="S1083" i="7"/>
  <c r="R1083" i="7"/>
  <c r="S1095" i="7"/>
  <c r="R1095" i="7"/>
  <c r="S1107" i="7"/>
  <c r="R1107" i="7"/>
  <c r="R1119" i="7"/>
  <c r="S1119" i="7"/>
  <c r="S1131" i="7"/>
  <c r="R1131" i="7"/>
  <c r="S1143" i="7"/>
  <c r="R1143" i="7"/>
  <c r="S1155" i="7"/>
  <c r="R1155" i="7"/>
  <c r="S1167" i="7"/>
  <c r="R1167" i="7"/>
  <c r="S1179" i="7"/>
  <c r="R1179" i="7"/>
  <c r="S1191" i="7"/>
  <c r="R1191" i="7"/>
  <c r="S1203" i="7"/>
  <c r="R1203" i="7"/>
  <c r="S1215" i="7"/>
  <c r="R1215" i="7"/>
  <c r="S1227" i="7"/>
  <c r="R1227" i="7"/>
  <c r="S1239" i="7"/>
  <c r="R1239" i="7"/>
  <c r="S1251" i="7"/>
  <c r="R1251" i="7"/>
  <c r="S1263" i="7"/>
  <c r="R1263" i="7"/>
  <c r="S1275" i="7"/>
  <c r="R1275" i="7"/>
  <c r="S1287" i="7"/>
  <c r="R1287" i="7"/>
  <c r="S1299" i="7"/>
  <c r="R1299" i="7"/>
  <c r="S1311" i="7"/>
  <c r="R1311" i="7"/>
  <c r="S1323" i="7"/>
  <c r="R1323" i="7"/>
  <c r="S1335" i="7"/>
  <c r="R1335" i="7"/>
  <c r="S1347" i="7"/>
  <c r="R1347" i="7"/>
  <c r="S1359" i="7"/>
  <c r="R1359" i="7"/>
  <c r="S1371" i="7"/>
  <c r="R1371" i="7"/>
  <c r="S1383" i="7"/>
  <c r="R1383" i="7"/>
  <c r="S1395" i="7"/>
  <c r="R1395" i="7"/>
  <c r="S1407" i="7"/>
  <c r="R1407" i="7"/>
  <c r="S1419" i="7"/>
  <c r="R1419" i="7"/>
  <c r="S1431" i="7"/>
  <c r="R1431" i="7"/>
  <c r="S1443" i="7"/>
  <c r="R1443" i="7"/>
  <c r="S1455" i="7"/>
  <c r="R1455" i="7"/>
  <c r="S1467" i="7"/>
  <c r="R1467" i="7"/>
  <c r="S1479" i="7"/>
  <c r="R1479" i="7"/>
  <c r="S1491" i="7"/>
  <c r="R1491" i="7"/>
  <c r="S1503" i="7"/>
  <c r="R1503" i="7"/>
  <c r="S1515" i="7"/>
  <c r="R1515" i="7"/>
  <c r="S1527" i="7"/>
  <c r="R1527" i="7"/>
  <c r="S1539" i="7"/>
  <c r="R1539" i="7"/>
  <c r="S1551" i="7"/>
  <c r="R1551" i="7"/>
  <c r="S1563" i="7"/>
  <c r="R1563" i="7"/>
  <c r="S1575" i="7"/>
  <c r="R1575" i="7"/>
  <c r="R1587" i="7"/>
  <c r="S1587" i="7"/>
  <c r="S1599" i="7"/>
  <c r="R1599" i="7"/>
  <c r="S1611" i="7"/>
  <c r="R1611" i="7"/>
  <c r="S1623" i="7"/>
  <c r="R1623" i="7"/>
  <c r="S1635" i="7"/>
  <c r="R1635" i="7"/>
  <c r="S10" i="7"/>
  <c r="R10" i="7"/>
  <c r="S106" i="7"/>
  <c r="R106" i="7"/>
  <c r="S118" i="7"/>
  <c r="R118" i="7"/>
  <c r="S130" i="7"/>
  <c r="R130" i="7"/>
  <c r="S154" i="7"/>
  <c r="R154" i="7"/>
  <c r="S166" i="7"/>
  <c r="R166" i="7"/>
  <c r="S178" i="7"/>
  <c r="R178" i="7"/>
  <c r="S190" i="7"/>
  <c r="R190" i="7"/>
  <c r="S202" i="7"/>
  <c r="R202" i="7"/>
  <c r="S214" i="7"/>
  <c r="R214" i="7"/>
  <c r="S226" i="7"/>
  <c r="R226" i="7"/>
  <c r="S238" i="7"/>
  <c r="R238" i="7"/>
  <c r="S250" i="7"/>
  <c r="R250" i="7"/>
  <c r="S262" i="7"/>
  <c r="R262" i="7"/>
  <c r="S274" i="7"/>
  <c r="R274" i="7"/>
  <c r="S286" i="7"/>
  <c r="R286" i="7"/>
  <c r="S298" i="7"/>
  <c r="R298" i="7"/>
  <c r="S310" i="7"/>
  <c r="R310" i="7"/>
  <c r="S322" i="7"/>
  <c r="R322" i="7"/>
  <c r="S334" i="7"/>
  <c r="R334" i="7"/>
  <c r="S346" i="7"/>
  <c r="R346" i="7"/>
  <c r="S358" i="7"/>
  <c r="R358" i="7"/>
  <c r="S370" i="7"/>
  <c r="R370" i="7"/>
  <c r="S382" i="7"/>
  <c r="R382" i="7"/>
  <c r="S394" i="7"/>
  <c r="R394" i="7"/>
  <c r="S406" i="7"/>
  <c r="R406" i="7"/>
  <c r="S418" i="7"/>
  <c r="R418" i="7"/>
  <c r="S430" i="7"/>
  <c r="R430" i="7"/>
  <c r="S442" i="7"/>
  <c r="R442" i="7"/>
  <c r="S454" i="7"/>
  <c r="R454" i="7"/>
  <c r="S466" i="7"/>
  <c r="R466" i="7"/>
  <c r="S478" i="7"/>
  <c r="R478" i="7"/>
  <c r="T490" i="7"/>
  <c r="S490" i="7"/>
  <c r="R490" i="7"/>
  <c r="S502" i="7"/>
  <c r="R502" i="7"/>
  <c r="S514" i="7"/>
  <c r="R514" i="7"/>
  <c r="S526" i="7"/>
  <c r="R526" i="7"/>
  <c r="S538" i="7"/>
  <c r="R538" i="7"/>
  <c r="S550" i="7"/>
  <c r="R550" i="7"/>
  <c r="S562" i="7"/>
  <c r="R562" i="7"/>
  <c r="S574" i="7"/>
  <c r="R574" i="7"/>
  <c r="S586" i="7"/>
  <c r="R586" i="7"/>
  <c r="S598" i="7"/>
  <c r="R598" i="7"/>
  <c r="S610" i="7"/>
  <c r="R610" i="7"/>
  <c r="S622" i="7"/>
  <c r="R622" i="7"/>
  <c r="S634" i="7"/>
  <c r="R634" i="7"/>
  <c r="S646" i="7"/>
  <c r="R646" i="7"/>
  <c r="S658" i="7"/>
  <c r="R658" i="7"/>
  <c r="S670" i="7"/>
  <c r="R670" i="7"/>
  <c r="S682" i="7"/>
  <c r="R682" i="7"/>
  <c r="S694" i="7"/>
  <c r="R694" i="7"/>
  <c r="S706" i="7"/>
  <c r="R706" i="7"/>
  <c r="S718" i="7"/>
  <c r="R718" i="7"/>
  <c r="S730" i="7"/>
  <c r="R730" i="7"/>
  <c r="S742" i="7"/>
  <c r="R742" i="7"/>
  <c r="S754" i="7"/>
  <c r="R754" i="7"/>
  <c r="S766" i="7"/>
  <c r="R766" i="7"/>
  <c r="S778" i="7"/>
  <c r="R778" i="7"/>
  <c r="S790" i="7"/>
  <c r="R790" i="7"/>
  <c r="S802" i="7"/>
  <c r="R802" i="7"/>
  <c r="S814" i="7"/>
  <c r="R814" i="7"/>
  <c r="S826" i="7"/>
  <c r="R826" i="7"/>
  <c r="S838" i="7"/>
  <c r="R838" i="7"/>
  <c r="S850" i="7"/>
  <c r="R850" i="7"/>
  <c r="S862" i="7"/>
  <c r="R862" i="7"/>
  <c r="S874" i="7"/>
  <c r="R874" i="7"/>
  <c r="S886" i="7"/>
  <c r="R886" i="7"/>
  <c r="S898" i="7"/>
  <c r="R898" i="7"/>
  <c r="S910" i="7"/>
  <c r="R910" i="7"/>
  <c r="S922" i="7"/>
  <c r="R922" i="7"/>
  <c r="S934" i="7"/>
  <c r="R934" i="7"/>
  <c r="S946" i="7"/>
  <c r="R946" i="7"/>
  <c r="S958" i="7"/>
  <c r="R958" i="7"/>
  <c r="S970" i="7"/>
  <c r="R970" i="7"/>
  <c r="S982" i="7"/>
  <c r="R982" i="7"/>
  <c r="S994" i="7"/>
  <c r="R994" i="7"/>
  <c r="S1006" i="7"/>
  <c r="R1006" i="7"/>
  <c r="S1018" i="7"/>
  <c r="R1018" i="7"/>
  <c r="S1030" i="7"/>
  <c r="R1030" i="7"/>
  <c r="S1042" i="7"/>
  <c r="R1042" i="7"/>
  <c r="S1054" i="7"/>
  <c r="R1054" i="7"/>
  <c r="S1066" i="7"/>
  <c r="R1066" i="7"/>
  <c r="S1078" i="7"/>
  <c r="R1078" i="7"/>
  <c r="S1090" i="7"/>
  <c r="R1090" i="7"/>
  <c r="S1102" i="7"/>
  <c r="R1102" i="7"/>
  <c r="S1114" i="7"/>
  <c r="R1114" i="7"/>
  <c r="S1126" i="7"/>
  <c r="R1126" i="7"/>
  <c r="S1138" i="7"/>
  <c r="R1138" i="7"/>
  <c r="R1150" i="7"/>
  <c r="S1150" i="7"/>
  <c r="S1162" i="7"/>
  <c r="R1162" i="7"/>
  <c r="S1174" i="7"/>
  <c r="R1174" i="7"/>
  <c r="S1186" i="7"/>
  <c r="R1186" i="7"/>
  <c r="S1198" i="7"/>
  <c r="R1198" i="7"/>
  <c r="R1210" i="7"/>
  <c r="S1210" i="7"/>
  <c r="S1222" i="7"/>
  <c r="R1222" i="7"/>
  <c r="S1234" i="7"/>
  <c r="R1234" i="7"/>
  <c r="S1246" i="7"/>
  <c r="R1246" i="7"/>
  <c r="S1258" i="7"/>
  <c r="R1258" i="7"/>
  <c r="S1270" i="7"/>
  <c r="R1270" i="7"/>
  <c r="R1282" i="7"/>
  <c r="S1282" i="7"/>
  <c r="S1294" i="7"/>
  <c r="R1294" i="7"/>
  <c r="S1306" i="7"/>
  <c r="R1306" i="7"/>
  <c r="S1318" i="7"/>
  <c r="R1318" i="7"/>
  <c r="S1330" i="7"/>
  <c r="R1330" i="7"/>
  <c r="S1342" i="7"/>
  <c r="R1342" i="7"/>
  <c r="S1354" i="7"/>
  <c r="R1354" i="7"/>
  <c r="S1366" i="7"/>
  <c r="R1366" i="7"/>
  <c r="S1378" i="7"/>
  <c r="R1378" i="7"/>
  <c r="S1390" i="7"/>
  <c r="R1390" i="7"/>
  <c r="S1402" i="7"/>
  <c r="R1402" i="7"/>
  <c r="S1414" i="7"/>
  <c r="R1414" i="7"/>
  <c r="S1426" i="7"/>
  <c r="R1426" i="7"/>
  <c r="S1438" i="7"/>
  <c r="R1438" i="7"/>
  <c r="S1450" i="7"/>
  <c r="R1450" i="7"/>
  <c r="S1462" i="7"/>
  <c r="R1462" i="7"/>
  <c r="S1474" i="7"/>
  <c r="R1474" i="7"/>
  <c r="S1486" i="7"/>
  <c r="R1486" i="7"/>
  <c r="S1498" i="7"/>
  <c r="R1498" i="7"/>
  <c r="S1510" i="7"/>
  <c r="R1510" i="7"/>
  <c r="S1522" i="7"/>
  <c r="R1522" i="7"/>
  <c r="S1534" i="7"/>
  <c r="R1534" i="7"/>
  <c r="S1546" i="7"/>
  <c r="R1546" i="7"/>
  <c r="S1558" i="7"/>
  <c r="R1558" i="7"/>
  <c r="S1570" i="7"/>
  <c r="R1570" i="7"/>
  <c r="S1582" i="7"/>
  <c r="R1582" i="7"/>
  <c r="S1594" i="7"/>
  <c r="R1594" i="7"/>
  <c r="S1606" i="7"/>
  <c r="R1606" i="7"/>
  <c r="S1618" i="7"/>
  <c r="R1618" i="7"/>
  <c r="S1630" i="7"/>
  <c r="R1630" i="7"/>
  <c r="S1647" i="7"/>
  <c r="R1647" i="7"/>
  <c r="S151" i="7"/>
  <c r="R151" i="7"/>
  <c r="S235" i="7"/>
  <c r="R235" i="7"/>
  <c r="S319" i="7"/>
  <c r="R319" i="7"/>
  <c r="S391" i="7"/>
  <c r="R391" i="7"/>
  <c r="S499" i="7"/>
  <c r="R499" i="7"/>
  <c r="S703" i="7"/>
  <c r="R703" i="7"/>
  <c r="S41" i="7"/>
  <c r="R41" i="7"/>
  <c r="S65" i="7"/>
  <c r="R65" i="7"/>
  <c r="T77" i="7"/>
  <c r="R77" i="7"/>
  <c r="S77" i="7"/>
  <c r="S113" i="7"/>
  <c r="R113" i="7"/>
  <c r="R125" i="7"/>
  <c r="S125" i="7"/>
  <c r="S161" i="7"/>
  <c r="R161" i="7"/>
  <c r="S173" i="7"/>
  <c r="R173" i="7"/>
  <c r="S185" i="7"/>
  <c r="R185" i="7"/>
  <c r="S197" i="7"/>
  <c r="R197" i="7"/>
  <c r="S209" i="7"/>
  <c r="R209" i="7"/>
  <c r="S221" i="7"/>
  <c r="R221" i="7"/>
  <c r="S233" i="7"/>
  <c r="R233" i="7"/>
  <c r="R245" i="7"/>
  <c r="S245" i="7"/>
  <c r="R257" i="7"/>
  <c r="S257" i="7"/>
  <c r="S269" i="7"/>
  <c r="R269" i="7"/>
  <c r="S281" i="7"/>
  <c r="R281" i="7"/>
  <c r="S293" i="7"/>
  <c r="R293" i="7"/>
  <c r="S305" i="7"/>
  <c r="R305" i="7"/>
  <c r="S317" i="7"/>
  <c r="R317" i="7"/>
  <c r="S329" i="7"/>
  <c r="R329" i="7"/>
  <c r="R341" i="7"/>
  <c r="S341" i="7"/>
  <c r="R353" i="7"/>
  <c r="S353" i="7"/>
  <c r="S365" i="7"/>
  <c r="R365" i="7"/>
  <c r="S377" i="7"/>
  <c r="R377" i="7"/>
  <c r="R389" i="7"/>
  <c r="S389" i="7"/>
  <c r="S401" i="7"/>
  <c r="R401" i="7"/>
  <c r="S413" i="7"/>
  <c r="R413" i="7"/>
  <c r="S425" i="7"/>
  <c r="R425" i="7"/>
  <c r="S437" i="7"/>
  <c r="R437" i="7"/>
  <c r="R449" i="7"/>
  <c r="S449" i="7"/>
  <c r="S461" i="7"/>
  <c r="R461" i="7"/>
  <c r="S473" i="7"/>
  <c r="R473" i="7"/>
  <c r="R485" i="7"/>
  <c r="S485" i="7"/>
  <c r="R497" i="7"/>
  <c r="S497" i="7"/>
  <c r="S509" i="7"/>
  <c r="R509" i="7"/>
  <c r="S521" i="7"/>
  <c r="R521" i="7"/>
  <c r="S533" i="7"/>
  <c r="R533" i="7"/>
  <c r="S545" i="7"/>
  <c r="R545" i="7"/>
  <c r="S557" i="7"/>
  <c r="R557" i="7"/>
  <c r="S569" i="7"/>
  <c r="R569" i="7"/>
  <c r="S581" i="7"/>
  <c r="R581" i="7"/>
  <c r="R593" i="7"/>
  <c r="S593" i="7"/>
  <c r="S605" i="7"/>
  <c r="R605" i="7"/>
  <c r="S617" i="7"/>
  <c r="R617" i="7"/>
  <c r="S629" i="7"/>
  <c r="R629" i="7"/>
  <c r="S641" i="7"/>
  <c r="R641" i="7"/>
  <c r="S653" i="7"/>
  <c r="R653" i="7"/>
  <c r="S665" i="7"/>
  <c r="R665" i="7"/>
  <c r="S677" i="7"/>
  <c r="R677" i="7"/>
  <c r="R689" i="7"/>
  <c r="S689" i="7"/>
  <c r="S701" i="7"/>
  <c r="R701" i="7"/>
  <c r="S713" i="7"/>
  <c r="R713" i="7"/>
  <c r="S725" i="7"/>
  <c r="R725" i="7"/>
  <c r="S737" i="7"/>
  <c r="R737" i="7"/>
  <c r="S749" i="7"/>
  <c r="R749" i="7"/>
  <c r="S761" i="7"/>
  <c r="R761" i="7"/>
  <c r="S773" i="7"/>
  <c r="R773" i="7"/>
  <c r="S785" i="7"/>
  <c r="R785" i="7"/>
  <c r="S797" i="7"/>
  <c r="R797" i="7"/>
  <c r="S809" i="7"/>
  <c r="R809" i="7"/>
  <c r="R821" i="7"/>
  <c r="S821" i="7"/>
  <c r="R833" i="7"/>
  <c r="S833" i="7"/>
  <c r="S845" i="7"/>
  <c r="R845" i="7"/>
  <c r="S857" i="7"/>
  <c r="R857" i="7"/>
  <c r="S869" i="7"/>
  <c r="R869" i="7"/>
  <c r="S881" i="7"/>
  <c r="R881" i="7"/>
  <c r="S893" i="7"/>
  <c r="R893" i="7"/>
  <c r="S905" i="7"/>
  <c r="R905" i="7"/>
  <c r="S917" i="7"/>
  <c r="R917" i="7"/>
  <c r="R929" i="7"/>
  <c r="S929" i="7"/>
  <c r="S941" i="7"/>
  <c r="R941" i="7"/>
  <c r="S953" i="7"/>
  <c r="R953" i="7"/>
  <c r="S965" i="7"/>
  <c r="R965" i="7"/>
  <c r="S977" i="7"/>
  <c r="R977" i="7"/>
  <c r="R989" i="7"/>
  <c r="S989" i="7"/>
  <c r="R1001" i="7"/>
  <c r="S1001" i="7"/>
  <c r="S1013" i="7"/>
  <c r="R1013" i="7"/>
  <c r="S1025" i="7"/>
  <c r="R1025" i="7"/>
  <c r="S1037" i="7"/>
  <c r="R1037" i="7"/>
  <c r="S1049" i="7"/>
  <c r="R1049" i="7"/>
  <c r="S1061" i="7"/>
  <c r="R1061" i="7"/>
  <c r="S1073" i="7"/>
  <c r="R1073" i="7"/>
  <c r="R1085" i="7"/>
  <c r="S1085" i="7"/>
  <c r="S1097" i="7"/>
  <c r="R1097" i="7"/>
  <c r="S1109" i="7"/>
  <c r="R1109" i="7"/>
  <c r="R1121" i="7"/>
  <c r="S1121" i="7"/>
  <c r="S1133" i="7"/>
  <c r="R1133" i="7"/>
  <c r="S1145" i="7"/>
  <c r="R1145" i="7"/>
  <c r="S1157" i="7"/>
  <c r="R1157" i="7"/>
  <c r="S1169" i="7"/>
  <c r="R1169" i="7"/>
  <c r="S1181" i="7"/>
  <c r="R1181" i="7"/>
  <c r="S1193" i="7"/>
  <c r="R1193" i="7"/>
  <c r="S1205" i="7"/>
  <c r="R1205" i="7"/>
  <c r="S1217" i="7"/>
  <c r="R1217" i="7"/>
  <c r="S1229" i="7"/>
  <c r="R1229" i="7"/>
  <c r="S1241" i="7"/>
  <c r="R1241" i="7"/>
  <c r="S1253" i="7"/>
  <c r="R1253" i="7"/>
  <c r="S1265" i="7"/>
  <c r="R1265" i="7"/>
  <c r="S1277" i="7"/>
  <c r="R1277" i="7"/>
  <c r="S1289" i="7"/>
  <c r="R1289" i="7"/>
  <c r="S1301" i="7"/>
  <c r="R1301" i="7"/>
  <c r="S1313" i="7"/>
  <c r="R1313" i="7"/>
  <c r="S1325" i="7"/>
  <c r="R1325" i="7"/>
  <c r="S1337" i="7"/>
  <c r="R1337" i="7"/>
  <c r="S1349" i="7"/>
  <c r="R1349" i="7"/>
  <c r="S1361" i="7"/>
  <c r="R1361" i="7"/>
  <c r="S1373" i="7"/>
  <c r="R1373" i="7"/>
  <c r="S1385" i="7"/>
  <c r="R1385" i="7"/>
  <c r="S1397" i="7"/>
  <c r="R1397" i="7"/>
  <c r="S1409" i="7"/>
  <c r="R1409" i="7"/>
  <c r="S1421" i="7"/>
  <c r="R1421" i="7"/>
  <c r="S1433" i="7"/>
  <c r="R1433" i="7"/>
  <c r="S1445" i="7"/>
  <c r="R1445" i="7"/>
  <c r="S1457" i="7"/>
  <c r="R1457" i="7"/>
  <c r="S1469" i="7"/>
  <c r="R1469" i="7"/>
  <c r="S1481" i="7"/>
  <c r="R1481" i="7"/>
  <c r="S1493" i="7"/>
  <c r="R1493" i="7"/>
  <c r="S1505" i="7"/>
  <c r="R1505" i="7"/>
  <c r="S1517" i="7"/>
  <c r="R1517" i="7"/>
  <c r="S1529" i="7"/>
  <c r="R1529" i="7"/>
  <c r="S1541" i="7"/>
  <c r="R1541" i="7"/>
  <c r="S1553" i="7"/>
  <c r="R1553" i="7"/>
  <c r="S1565" i="7"/>
  <c r="R1565" i="7"/>
  <c r="S1577" i="7"/>
  <c r="R1577" i="7"/>
  <c r="S1589" i="7"/>
  <c r="R1589" i="7"/>
  <c r="S1601" i="7"/>
  <c r="R1601" i="7"/>
  <c r="S1613" i="7"/>
  <c r="R1613" i="7"/>
  <c r="S1625" i="7"/>
  <c r="R1625" i="7"/>
  <c r="S1637" i="7"/>
  <c r="R1637" i="7"/>
  <c r="S1642" i="7"/>
  <c r="R1642" i="7"/>
  <c r="S487" i="7"/>
  <c r="R487" i="7"/>
  <c r="S120" i="7"/>
  <c r="R120" i="7"/>
  <c r="S156" i="7"/>
  <c r="R156" i="7"/>
  <c r="S168" i="7"/>
  <c r="R168" i="7"/>
  <c r="S180" i="7"/>
  <c r="R180" i="7"/>
  <c r="S192" i="7"/>
  <c r="R192" i="7"/>
  <c r="S204" i="7"/>
  <c r="R204" i="7"/>
  <c r="S216" i="7"/>
  <c r="R216" i="7"/>
  <c r="S228" i="7"/>
  <c r="R228" i="7"/>
  <c r="S240" i="7"/>
  <c r="R240" i="7"/>
  <c r="S252" i="7"/>
  <c r="R252" i="7"/>
  <c r="S264" i="7"/>
  <c r="R264" i="7"/>
  <c r="S276" i="7"/>
  <c r="R276" i="7"/>
  <c r="S288" i="7"/>
  <c r="R288" i="7"/>
  <c r="S300" i="7"/>
  <c r="R300" i="7"/>
  <c r="S312" i="7"/>
  <c r="R312" i="7"/>
  <c r="S324" i="7"/>
  <c r="R324" i="7"/>
  <c r="S336" i="7"/>
  <c r="R336" i="7"/>
  <c r="S348" i="7"/>
  <c r="R348" i="7"/>
  <c r="S360" i="7"/>
  <c r="R360" i="7"/>
  <c r="S372" i="7"/>
  <c r="R372" i="7"/>
  <c r="S384" i="7"/>
  <c r="R384" i="7"/>
  <c r="S396" i="7"/>
  <c r="R396" i="7"/>
  <c r="S408" i="7"/>
  <c r="R408" i="7"/>
  <c r="S420" i="7"/>
  <c r="R420" i="7"/>
  <c r="S432" i="7"/>
  <c r="R432" i="7"/>
  <c r="S444" i="7"/>
  <c r="R444" i="7"/>
  <c r="S456" i="7"/>
  <c r="R456" i="7"/>
  <c r="S468" i="7"/>
  <c r="R468" i="7"/>
  <c r="S480" i="7"/>
  <c r="R480" i="7"/>
  <c r="S492" i="7"/>
  <c r="R492" i="7"/>
  <c r="S504" i="7"/>
  <c r="R504" i="7"/>
  <c r="S516" i="7"/>
  <c r="R516" i="7"/>
  <c r="S528" i="7"/>
  <c r="R528" i="7"/>
  <c r="S540" i="7"/>
  <c r="R540" i="7"/>
  <c r="S552" i="7"/>
  <c r="R552" i="7"/>
  <c r="S564" i="7"/>
  <c r="R564" i="7"/>
  <c r="S576" i="7"/>
  <c r="R576" i="7"/>
  <c r="S588" i="7"/>
  <c r="R588" i="7"/>
  <c r="S600" i="7"/>
  <c r="R600" i="7"/>
  <c r="S612" i="7"/>
  <c r="R612" i="7"/>
  <c r="S624" i="7"/>
  <c r="R624" i="7"/>
  <c r="S636" i="7"/>
  <c r="R636" i="7"/>
  <c r="S648" i="7"/>
  <c r="R648" i="7"/>
  <c r="S660" i="7"/>
  <c r="R660" i="7"/>
  <c r="S672" i="7"/>
  <c r="R672" i="7"/>
  <c r="S684" i="7"/>
  <c r="R684" i="7"/>
  <c r="S696" i="7"/>
  <c r="R696" i="7"/>
  <c r="S708" i="7"/>
  <c r="R708" i="7"/>
  <c r="S720" i="7"/>
  <c r="R720" i="7"/>
  <c r="S732" i="7"/>
  <c r="R732" i="7"/>
  <c r="S744" i="7"/>
  <c r="R744" i="7"/>
  <c r="S756" i="7"/>
  <c r="R756" i="7"/>
  <c r="S768" i="7"/>
  <c r="R768" i="7"/>
  <c r="S780" i="7"/>
  <c r="R780" i="7"/>
  <c r="S792" i="7"/>
  <c r="R792" i="7"/>
  <c r="S804" i="7"/>
  <c r="R804" i="7"/>
  <c r="S816" i="7"/>
  <c r="R816" i="7"/>
  <c r="S828" i="7"/>
  <c r="R828" i="7"/>
  <c r="S840" i="7"/>
  <c r="R840" i="7"/>
  <c r="S852" i="7"/>
  <c r="R852" i="7"/>
  <c r="S864" i="7"/>
  <c r="R864" i="7"/>
  <c r="S876" i="7"/>
  <c r="R876" i="7"/>
  <c r="S888" i="7"/>
  <c r="R888" i="7"/>
  <c r="S900" i="7"/>
  <c r="R900" i="7"/>
  <c r="S912" i="7"/>
  <c r="R912" i="7"/>
  <c r="S924" i="7"/>
  <c r="R924" i="7"/>
  <c r="S936" i="7"/>
  <c r="R936" i="7"/>
  <c r="S948" i="7"/>
  <c r="R948" i="7"/>
  <c r="S960" i="7"/>
  <c r="R960" i="7"/>
  <c r="S972" i="7"/>
  <c r="R972" i="7"/>
  <c r="S984" i="7"/>
  <c r="R984" i="7"/>
  <c r="S996" i="7"/>
  <c r="R996" i="7"/>
  <c r="S1008" i="7"/>
  <c r="R1008" i="7"/>
  <c r="R1020" i="7"/>
  <c r="S1020" i="7"/>
  <c r="S1032" i="7"/>
  <c r="R1032" i="7"/>
  <c r="S1044" i="7"/>
  <c r="R1044" i="7"/>
  <c r="T1056" i="7"/>
  <c r="S1056" i="7"/>
  <c r="R1056" i="7"/>
  <c r="S1068" i="7"/>
  <c r="R1068" i="7"/>
  <c r="S1080" i="7"/>
  <c r="R1080" i="7"/>
  <c r="S1092" i="7"/>
  <c r="R1092" i="7"/>
  <c r="S1104" i="7"/>
  <c r="R1104" i="7"/>
  <c r="S1116" i="7"/>
  <c r="R1116" i="7"/>
  <c r="S1128" i="7"/>
  <c r="R1128" i="7"/>
  <c r="S1140" i="7"/>
  <c r="R1140" i="7"/>
  <c r="S1152" i="7"/>
  <c r="R1152" i="7"/>
  <c r="S1164" i="7"/>
  <c r="R1164" i="7"/>
  <c r="S1176" i="7"/>
  <c r="R1176" i="7"/>
  <c r="S1188" i="7"/>
  <c r="R1188" i="7"/>
  <c r="S1200" i="7"/>
  <c r="R1200" i="7"/>
  <c r="S1212" i="7"/>
  <c r="R1212" i="7"/>
  <c r="S1224" i="7"/>
  <c r="R1224" i="7"/>
  <c r="S1236" i="7"/>
  <c r="R1236" i="7"/>
  <c r="S1248" i="7"/>
  <c r="R1248" i="7"/>
  <c r="S1260" i="7"/>
  <c r="R1260" i="7"/>
  <c r="S1272" i="7"/>
  <c r="R1272" i="7"/>
  <c r="S1284" i="7"/>
  <c r="R1284" i="7"/>
  <c r="S1296" i="7"/>
  <c r="R1296" i="7"/>
  <c r="S1308" i="7"/>
  <c r="R1308" i="7"/>
  <c r="S1320" i="7"/>
  <c r="R1320" i="7"/>
  <c r="S1332" i="7"/>
  <c r="R1332" i="7"/>
  <c r="S1344" i="7"/>
  <c r="R1344" i="7"/>
  <c r="S1356" i="7"/>
  <c r="R1356" i="7"/>
  <c r="S1368" i="7"/>
  <c r="R1368" i="7"/>
  <c r="S1380" i="7"/>
  <c r="R1380" i="7"/>
  <c r="S1392" i="7"/>
  <c r="R1392" i="7"/>
  <c r="S1404" i="7"/>
  <c r="R1404" i="7"/>
  <c r="S1416" i="7"/>
  <c r="R1416" i="7"/>
  <c r="S1428" i="7"/>
  <c r="R1428" i="7"/>
  <c r="S1440" i="7"/>
  <c r="R1440" i="7"/>
  <c r="S1452" i="7"/>
  <c r="R1452" i="7"/>
  <c r="S1464" i="7"/>
  <c r="R1464" i="7"/>
  <c r="S1476" i="7"/>
  <c r="R1476" i="7"/>
  <c r="S1488" i="7"/>
  <c r="R1488" i="7"/>
  <c r="S1500" i="7"/>
  <c r="R1500" i="7"/>
  <c r="S1512" i="7"/>
  <c r="R1512" i="7"/>
  <c r="S1524" i="7"/>
  <c r="R1524" i="7"/>
  <c r="S1536" i="7"/>
  <c r="R1536" i="7"/>
  <c r="S1548" i="7"/>
  <c r="R1548" i="7"/>
  <c r="S1560" i="7"/>
  <c r="R1560" i="7"/>
  <c r="R1572" i="7"/>
  <c r="S1572" i="7"/>
  <c r="S1584" i="7"/>
  <c r="R1584" i="7"/>
  <c r="S1596" i="7"/>
  <c r="R1596" i="7"/>
  <c r="S1608" i="7"/>
  <c r="R1608" i="7"/>
  <c r="S1620" i="7"/>
  <c r="R1620" i="7"/>
  <c r="S1632" i="7"/>
  <c r="R1632" i="7"/>
  <c r="S1649" i="7"/>
  <c r="R1649" i="7"/>
  <c r="S1644" i="7"/>
  <c r="R1644" i="7"/>
  <c r="R187" i="7"/>
  <c r="S187" i="7"/>
  <c r="R259" i="7"/>
  <c r="S259" i="7"/>
  <c r="R343" i="7"/>
  <c r="S343" i="7"/>
  <c r="S403" i="7"/>
  <c r="R403" i="7"/>
  <c r="S511" i="7"/>
  <c r="R511" i="7"/>
  <c r="R595" i="7"/>
  <c r="S595" i="7"/>
  <c r="S631" i="7"/>
  <c r="R631" i="7"/>
  <c r="S739" i="7"/>
  <c r="R739" i="7"/>
  <c r="S787" i="7"/>
  <c r="R787" i="7"/>
  <c r="S859" i="7"/>
  <c r="R859" i="7"/>
  <c r="S931" i="7"/>
  <c r="R931" i="7"/>
  <c r="S1003" i="7"/>
  <c r="R1003" i="7"/>
  <c r="S1051" i="7"/>
  <c r="R1051" i="7"/>
  <c r="R1147" i="7"/>
  <c r="S1147" i="7"/>
  <c r="S1171" i="7"/>
  <c r="R1171" i="7"/>
  <c r="S1255" i="7"/>
  <c r="R1255" i="7"/>
  <c r="S1303" i="7"/>
  <c r="R1303" i="7"/>
  <c r="S1351" i="7"/>
  <c r="R1351" i="7"/>
  <c r="S1399" i="7"/>
  <c r="R1399" i="7"/>
  <c r="S1459" i="7"/>
  <c r="R1459" i="7"/>
  <c r="S1507" i="7"/>
  <c r="R1507" i="7"/>
  <c r="S1519" i="7"/>
  <c r="R1519" i="7"/>
  <c r="S1567" i="7"/>
  <c r="R1567" i="7"/>
  <c r="S1579" i="7"/>
  <c r="R1579" i="7"/>
  <c r="S1603" i="7"/>
  <c r="R1603" i="7"/>
  <c r="S1639" i="7"/>
  <c r="R1639" i="7"/>
  <c r="S38" i="7"/>
  <c r="R38" i="7"/>
  <c r="S74" i="7"/>
  <c r="R74" i="7"/>
  <c r="S146" i="7"/>
  <c r="R146" i="7"/>
  <c r="S158" i="7"/>
  <c r="R158" i="7"/>
  <c r="S170" i="7"/>
  <c r="R170" i="7"/>
  <c r="S182" i="7"/>
  <c r="R182" i="7"/>
  <c r="S194" i="7"/>
  <c r="R194" i="7"/>
  <c r="S206" i="7"/>
  <c r="R206" i="7"/>
  <c r="S218" i="7"/>
  <c r="R218" i="7"/>
  <c r="S230" i="7"/>
  <c r="R230" i="7"/>
  <c r="S242" i="7"/>
  <c r="R242" i="7"/>
  <c r="S254" i="7"/>
  <c r="R254" i="7"/>
  <c r="S266" i="7"/>
  <c r="R266" i="7"/>
  <c r="S278" i="7"/>
  <c r="R278" i="7"/>
  <c r="S290" i="7"/>
  <c r="R290" i="7"/>
  <c r="S302" i="7"/>
  <c r="R302" i="7"/>
  <c r="S314" i="7"/>
  <c r="R314" i="7"/>
  <c r="S326" i="7"/>
  <c r="R326" i="7"/>
  <c r="S338" i="7"/>
  <c r="R338" i="7"/>
  <c r="S350" i="7"/>
  <c r="R350" i="7"/>
  <c r="S362" i="7"/>
  <c r="R362" i="7"/>
  <c r="S374" i="7"/>
  <c r="R374" i="7"/>
  <c r="S386" i="7"/>
  <c r="R386" i="7"/>
  <c r="S398" i="7"/>
  <c r="R398" i="7"/>
  <c r="S410" i="7"/>
  <c r="R410" i="7"/>
  <c r="S422" i="7"/>
  <c r="R422" i="7"/>
  <c r="S434" i="7"/>
  <c r="R434" i="7"/>
  <c r="S446" i="7"/>
  <c r="R446" i="7"/>
  <c r="S458" i="7"/>
  <c r="R458" i="7"/>
  <c r="S470" i="7"/>
  <c r="R470" i="7"/>
  <c r="S482" i="7"/>
  <c r="R482" i="7"/>
  <c r="S494" i="7"/>
  <c r="R494" i="7"/>
  <c r="S506" i="7"/>
  <c r="R506" i="7"/>
  <c r="S518" i="7"/>
  <c r="R518" i="7"/>
  <c r="S530" i="7"/>
  <c r="R530" i="7"/>
  <c r="S542" i="7"/>
  <c r="R542" i="7"/>
  <c r="S554" i="7"/>
  <c r="R554" i="7"/>
  <c r="S566" i="7"/>
  <c r="R566" i="7"/>
  <c r="S578" i="7"/>
  <c r="R578" i="7"/>
  <c r="S590" i="7"/>
  <c r="R590" i="7"/>
  <c r="S602" i="7"/>
  <c r="R602" i="7"/>
  <c r="S614" i="7"/>
  <c r="R614" i="7"/>
  <c r="S626" i="7"/>
  <c r="R626" i="7"/>
  <c r="S638" i="7"/>
  <c r="R638" i="7"/>
  <c r="S650" i="7"/>
  <c r="R650" i="7"/>
  <c r="S662" i="7"/>
  <c r="R662" i="7"/>
  <c r="S674" i="7"/>
  <c r="R674" i="7"/>
  <c r="S686" i="7"/>
  <c r="R686" i="7"/>
  <c r="S698" i="7"/>
  <c r="R698" i="7"/>
  <c r="S710" i="7"/>
  <c r="R710" i="7"/>
  <c r="S722" i="7"/>
  <c r="R722" i="7"/>
  <c r="S734" i="7"/>
  <c r="R734" i="7"/>
  <c r="S746" i="7"/>
  <c r="R746" i="7"/>
  <c r="S758" i="7"/>
  <c r="R758" i="7"/>
  <c r="S770" i="7"/>
  <c r="R770" i="7"/>
  <c r="S782" i="7"/>
  <c r="R782" i="7"/>
  <c r="S794" i="7"/>
  <c r="R794" i="7"/>
  <c r="S806" i="7"/>
  <c r="R806" i="7"/>
  <c r="S818" i="7"/>
  <c r="R818" i="7"/>
  <c r="S830" i="7"/>
  <c r="R830" i="7"/>
  <c r="S842" i="7"/>
  <c r="R842" i="7"/>
  <c r="S854" i="7"/>
  <c r="R854" i="7"/>
  <c r="S866" i="7"/>
  <c r="R866" i="7"/>
  <c r="S878" i="7"/>
  <c r="R878" i="7"/>
  <c r="S890" i="7"/>
  <c r="R890" i="7"/>
  <c r="S902" i="7"/>
  <c r="R902" i="7"/>
  <c r="S914" i="7"/>
  <c r="R914" i="7"/>
  <c r="S926" i="7"/>
  <c r="R926" i="7"/>
  <c r="S938" i="7"/>
  <c r="R938" i="7"/>
  <c r="S950" i="7"/>
  <c r="R950" i="7"/>
  <c r="S962" i="7"/>
  <c r="R962" i="7"/>
  <c r="S974" i="7"/>
  <c r="R974" i="7"/>
  <c r="S986" i="7"/>
  <c r="R986" i="7"/>
  <c r="S998" i="7"/>
  <c r="R998" i="7"/>
  <c r="S1010" i="7"/>
  <c r="R1010" i="7"/>
  <c r="S1022" i="7"/>
  <c r="R1022" i="7"/>
  <c r="S1034" i="7"/>
  <c r="R1034" i="7"/>
  <c r="S1046" i="7"/>
  <c r="R1046" i="7"/>
  <c r="R1058" i="7"/>
  <c r="S1058" i="7"/>
  <c r="S1070" i="7"/>
  <c r="R1070" i="7"/>
  <c r="R1082" i="7"/>
  <c r="S1082" i="7"/>
  <c r="S1094" i="7"/>
  <c r="R1094" i="7"/>
  <c r="S1106" i="7"/>
  <c r="R1106" i="7"/>
  <c r="S1118" i="7"/>
  <c r="R1118" i="7"/>
  <c r="S1130" i="7"/>
  <c r="R1130" i="7"/>
  <c r="S1142" i="7"/>
  <c r="R1142" i="7"/>
  <c r="S1154" i="7"/>
  <c r="R1154" i="7"/>
  <c r="S1166" i="7"/>
  <c r="R1166" i="7"/>
  <c r="S1178" i="7"/>
  <c r="R1178" i="7"/>
  <c r="S1190" i="7"/>
  <c r="R1190" i="7"/>
  <c r="S1202" i="7"/>
  <c r="R1202" i="7"/>
  <c r="S1214" i="7"/>
  <c r="R1214" i="7"/>
  <c r="S1226" i="7"/>
  <c r="R1226" i="7"/>
  <c r="S1238" i="7"/>
  <c r="R1238" i="7"/>
  <c r="S1250" i="7"/>
  <c r="R1250" i="7"/>
  <c r="S1262" i="7"/>
  <c r="R1262" i="7"/>
  <c r="S1274" i="7"/>
  <c r="R1274" i="7"/>
  <c r="S1286" i="7"/>
  <c r="R1286" i="7"/>
  <c r="S1298" i="7"/>
  <c r="R1298" i="7"/>
  <c r="S1310" i="7"/>
  <c r="R1310" i="7"/>
  <c r="S1322" i="7"/>
  <c r="R1322" i="7"/>
  <c r="S1334" i="7"/>
  <c r="R1334" i="7"/>
  <c r="S1346" i="7"/>
  <c r="R1346" i="7"/>
  <c r="S1358" i="7"/>
  <c r="R1358" i="7"/>
  <c r="S1370" i="7"/>
  <c r="R1370" i="7"/>
  <c r="S1382" i="7"/>
  <c r="R1382" i="7"/>
  <c r="S1394" i="7"/>
  <c r="R1394" i="7"/>
  <c r="S1406" i="7"/>
  <c r="R1406" i="7"/>
  <c r="S1418" i="7"/>
  <c r="R1418" i="7"/>
  <c r="S1430" i="7"/>
  <c r="R1430" i="7"/>
  <c r="S1442" i="7"/>
  <c r="R1442" i="7"/>
  <c r="S1454" i="7"/>
  <c r="R1454" i="7"/>
  <c r="S1466" i="7"/>
  <c r="R1466" i="7"/>
  <c r="S1478" i="7"/>
  <c r="R1478" i="7"/>
  <c r="S1490" i="7"/>
  <c r="R1490" i="7"/>
  <c r="S1502" i="7"/>
  <c r="R1502" i="7"/>
  <c r="S1514" i="7"/>
  <c r="R1514" i="7"/>
  <c r="S1526" i="7"/>
  <c r="R1526" i="7"/>
  <c r="S1538" i="7"/>
  <c r="R1538" i="7"/>
  <c r="S1550" i="7"/>
  <c r="R1550" i="7"/>
  <c r="S1562" i="7"/>
  <c r="R1562" i="7"/>
  <c r="S1574" i="7"/>
  <c r="R1574" i="7"/>
  <c r="S1586" i="7"/>
  <c r="R1586" i="7"/>
  <c r="S1598" i="7"/>
  <c r="R1598" i="7"/>
  <c r="S1610" i="7"/>
  <c r="R1610" i="7"/>
  <c r="S1622" i="7"/>
  <c r="R1622" i="7"/>
  <c r="S1634" i="7"/>
  <c r="R1634" i="7"/>
  <c r="S199" i="7"/>
  <c r="R199" i="7"/>
  <c r="S331" i="7"/>
  <c r="R331" i="7"/>
  <c r="S475" i="7"/>
  <c r="R475" i="7"/>
  <c r="S559" i="7"/>
  <c r="R559" i="7"/>
  <c r="S727" i="7"/>
  <c r="R727" i="7"/>
  <c r="S775" i="7"/>
  <c r="R775" i="7"/>
  <c r="S907" i="7"/>
  <c r="R907" i="7"/>
  <c r="S979" i="7"/>
  <c r="R979" i="7"/>
  <c r="S1075" i="7"/>
  <c r="R1075" i="7"/>
  <c r="S1183" i="7"/>
  <c r="R1183" i="7"/>
  <c r="S1279" i="7"/>
  <c r="R1279" i="7"/>
  <c r="S153" i="7"/>
  <c r="R153" i="7"/>
  <c r="S165" i="7"/>
  <c r="R165" i="7"/>
  <c r="S177" i="7"/>
  <c r="R177" i="7"/>
  <c r="S189" i="7"/>
  <c r="R189" i="7"/>
  <c r="S201" i="7"/>
  <c r="R201" i="7"/>
  <c r="S213" i="7"/>
  <c r="R213" i="7"/>
  <c r="S225" i="7"/>
  <c r="R225" i="7"/>
  <c r="S237" i="7"/>
  <c r="R237" i="7"/>
  <c r="S249" i="7"/>
  <c r="R249" i="7"/>
  <c r="S261" i="7"/>
  <c r="R261" i="7"/>
  <c r="S273" i="7"/>
  <c r="R273" i="7"/>
  <c r="S285" i="7"/>
  <c r="R285" i="7"/>
  <c r="S297" i="7"/>
  <c r="R297" i="7"/>
  <c r="S309" i="7"/>
  <c r="R309" i="7"/>
  <c r="S321" i="7"/>
  <c r="R321" i="7"/>
  <c r="S333" i="7"/>
  <c r="R333" i="7"/>
  <c r="S345" i="7"/>
  <c r="R345" i="7"/>
  <c r="S357" i="7"/>
  <c r="R357" i="7"/>
  <c r="S369" i="7"/>
  <c r="R369" i="7"/>
  <c r="S381" i="7"/>
  <c r="R381" i="7"/>
  <c r="S393" i="7"/>
  <c r="R393" i="7"/>
  <c r="S405" i="7"/>
  <c r="R405" i="7"/>
  <c r="S417" i="7"/>
  <c r="R417" i="7"/>
  <c r="S429" i="7"/>
  <c r="R429" i="7"/>
  <c r="S441" i="7"/>
  <c r="R441" i="7"/>
  <c r="S453" i="7"/>
  <c r="R453" i="7"/>
  <c r="S465" i="7"/>
  <c r="R465" i="7"/>
  <c r="S477" i="7"/>
  <c r="R477" i="7"/>
  <c r="S489" i="7"/>
  <c r="R489" i="7"/>
  <c r="S501" i="7"/>
  <c r="R501" i="7"/>
  <c r="S513" i="7"/>
  <c r="R513" i="7"/>
  <c r="S525" i="7"/>
  <c r="R525" i="7"/>
  <c r="S537" i="7"/>
  <c r="R537" i="7"/>
  <c r="S549" i="7"/>
  <c r="R549" i="7"/>
  <c r="S561" i="7"/>
  <c r="R561" i="7"/>
  <c r="S573" i="7"/>
  <c r="R573" i="7"/>
  <c r="S585" i="7"/>
  <c r="R585" i="7"/>
  <c r="S597" i="7"/>
  <c r="R597" i="7"/>
  <c r="S609" i="7"/>
  <c r="R609" i="7"/>
  <c r="S621" i="7"/>
  <c r="R621" i="7"/>
  <c r="S633" i="7"/>
  <c r="R633" i="7"/>
  <c r="S645" i="7"/>
  <c r="R645" i="7"/>
  <c r="S657" i="7"/>
  <c r="R657" i="7"/>
  <c r="S669" i="7"/>
  <c r="R669" i="7"/>
  <c r="S681" i="7"/>
  <c r="R681" i="7"/>
  <c r="S693" i="7"/>
  <c r="R693" i="7"/>
  <c r="S705" i="7"/>
  <c r="R705" i="7"/>
  <c r="S717" i="7"/>
  <c r="R717" i="7"/>
  <c r="S729" i="7"/>
  <c r="R729" i="7"/>
  <c r="S741" i="7"/>
  <c r="R741" i="7"/>
  <c r="S753" i="7"/>
  <c r="R753" i="7"/>
  <c r="S765" i="7"/>
  <c r="R765" i="7"/>
  <c r="S777" i="7"/>
  <c r="R777" i="7"/>
  <c r="S789" i="7"/>
  <c r="R789" i="7"/>
  <c r="S801" i="7"/>
  <c r="R801" i="7"/>
  <c r="S813" i="7"/>
  <c r="R813" i="7"/>
  <c r="S825" i="7"/>
  <c r="R825" i="7"/>
  <c r="S837" i="7"/>
  <c r="R837" i="7"/>
  <c r="S849" i="7"/>
  <c r="R849" i="7"/>
  <c r="S861" i="7"/>
  <c r="R861" i="7"/>
  <c r="S873" i="7"/>
  <c r="R873" i="7"/>
  <c r="S885" i="7"/>
  <c r="R885" i="7"/>
  <c r="S897" i="7"/>
  <c r="R897" i="7"/>
  <c r="S909" i="7"/>
  <c r="R909" i="7"/>
  <c r="S921" i="7"/>
  <c r="R921" i="7"/>
  <c r="S933" i="7"/>
  <c r="R933" i="7"/>
  <c r="S945" i="7"/>
  <c r="R945" i="7"/>
  <c r="T957" i="7"/>
  <c r="S957" i="7"/>
  <c r="R957" i="7"/>
  <c r="S969" i="7"/>
  <c r="R969" i="7"/>
  <c r="S981" i="7"/>
  <c r="R981" i="7"/>
  <c r="S993" i="7"/>
  <c r="R993" i="7"/>
  <c r="S1005" i="7"/>
  <c r="R1005" i="7"/>
  <c r="S1017" i="7"/>
  <c r="R1017" i="7"/>
  <c r="S1029" i="7"/>
  <c r="R1029" i="7"/>
  <c r="S1041" i="7"/>
  <c r="R1041" i="7"/>
  <c r="S1053" i="7"/>
  <c r="R1053" i="7"/>
  <c r="S1065" i="7"/>
  <c r="R1065" i="7"/>
  <c r="S1077" i="7"/>
  <c r="R1077" i="7"/>
  <c r="S1089" i="7"/>
  <c r="R1089" i="7"/>
  <c r="S1101" i="7"/>
  <c r="R1101" i="7"/>
  <c r="S1113" i="7"/>
  <c r="R1113" i="7"/>
  <c r="S1125" i="7"/>
  <c r="R1125" i="7"/>
  <c r="S1137" i="7"/>
  <c r="R1137" i="7"/>
  <c r="S1149" i="7"/>
  <c r="R1149" i="7"/>
  <c r="S1161" i="7"/>
  <c r="R1161" i="7"/>
  <c r="S1173" i="7"/>
  <c r="R1173" i="7"/>
  <c r="S1185" i="7"/>
  <c r="R1185" i="7"/>
  <c r="S1197" i="7"/>
  <c r="R1197" i="7"/>
  <c r="S1209" i="7"/>
  <c r="R1209" i="7"/>
  <c r="S1221" i="7"/>
  <c r="R1221" i="7"/>
  <c r="S1233" i="7"/>
  <c r="R1233" i="7"/>
  <c r="S1245" i="7"/>
  <c r="R1245" i="7"/>
  <c r="S1257" i="7"/>
  <c r="R1257" i="7"/>
  <c r="S1269" i="7"/>
  <c r="R1269" i="7"/>
  <c r="S1281" i="7"/>
  <c r="R1281" i="7"/>
  <c r="S1293" i="7"/>
  <c r="R1293" i="7"/>
  <c r="S1305" i="7"/>
  <c r="R1305" i="7"/>
  <c r="S1317" i="7"/>
  <c r="R1317" i="7"/>
  <c r="S1329" i="7"/>
  <c r="R1329" i="7"/>
  <c r="S1341" i="7"/>
  <c r="R1341" i="7"/>
  <c r="S1353" i="7"/>
  <c r="R1353" i="7"/>
  <c r="S1365" i="7"/>
  <c r="R1365" i="7"/>
  <c r="S1377" i="7"/>
  <c r="R1377" i="7"/>
  <c r="S1389" i="7"/>
  <c r="R1389" i="7"/>
  <c r="S1401" i="7"/>
  <c r="R1401" i="7"/>
  <c r="S1413" i="7"/>
  <c r="R1413" i="7"/>
  <c r="S1425" i="7"/>
  <c r="R1425" i="7"/>
  <c r="S1437" i="7"/>
  <c r="R1437" i="7"/>
  <c r="S1449" i="7"/>
  <c r="R1449" i="7"/>
  <c r="S1461" i="7"/>
  <c r="R1461" i="7"/>
  <c r="S1473" i="7"/>
  <c r="R1473" i="7"/>
  <c r="S1485" i="7"/>
  <c r="R1485" i="7"/>
  <c r="S1497" i="7"/>
  <c r="R1497" i="7"/>
  <c r="S1509" i="7"/>
  <c r="R1509" i="7"/>
  <c r="S1521" i="7"/>
  <c r="R1521" i="7"/>
  <c r="S1533" i="7"/>
  <c r="R1533" i="7"/>
  <c r="S1545" i="7"/>
  <c r="R1545" i="7"/>
  <c r="S1557" i="7"/>
  <c r="R1557" i="7"/>
  <c r="S1569" i="7"/>
  <c r="R1569" i="7"/>
  <c r="S1581" i="7"/>
  <c r="R1581" i="7"/>
  <c r="S1593" i="7"/>
  <c r="R1593" i="7"/>
  <c r="S1605" i="7"/>
  <c r="R1605" i="7"/>
  <c r="R1617" i="7"/>
  <c r="S1617" i="7"/>
  <c r="S1629" i="7"/>
  <c r="R1629" i="7"/>
  <c r="S1641" i="7"/>
  <c r="R1641" i="7"/>
  <c r="S1646" i="7"/>
  <c r="R1646" i="7"/>
  <c r="S223" i="7"/>
  <c r="R223" i="7"/>
  <c r="S295" i="7"/>
  <c r="R295" i="7"/>
  <c r="S439" i="7"/>
  <c r="R439" i="7"/>
  <c r="S619" i="7"/>
  <c r="R619" i="7"/>
  <c r="R691" i="7"/>
  <c r="S691" i="7"/>
  <c r="S847" i="7"/>
  <c r="R847" i="7"/>
  <c r="S895" i="7"/>
  <c r="R895" i="7"/>
  <c r="S1027" i="7"/>
  <c r="R1027" i="7"/>
  <c r="S1111" i="7"/>
  <c r="R1111" i="7"/>
  <c r="S1231" i="7"/>
  <c r="R1231" i="7"/>
  <c r="S1291" i="7"/>
  <c r="R1291" i="7"/>
  <c r="S1375" i="7"/>
  <c r="R1375" i="7"/>
  <c r="S1435" i="7"/>
  <c r="R1435" i="7"/>
  <c r="S40" i="7"/>
  <c r="R40" i="7"/>
  <c r="S100" i="7"/>
  <c r="R100" i="7"/>
  <c r="S124" i="7"/>
  <c r="R124" i="7"/>
  <c r="S160" i="7"/>
  <c r="R160" i="7"/>
  <c r="S172" i="7"/>
  <c r="R172" i="7"/>
  <c r="S184" i="7"/>
  <c r="R184" i="7"/>
  <c r="S196" i="7"/>
  <c r="R196" i="7"/>
  <c r="S208" i="7"/>
  <c r="R208" i="7"/>
  <c r="S220" i="7"/>
  <c r="R220" i="7"/>
  <c r="S232" i="7"/>
  <c r="R232" i="7"/>
  <c r="S244" i="7"/>
  <c r="R244" i="7"/>
  <c r="S256" i="7"/>
  <c r="R256" i="7"/>
  <c r="T268" i="7"/>
  <c r="S268" i="7"/>
  <c r="R268" i="7"/>
  <c r="S280" i="7"/>
  <c r="R280" i="7"/>
  <c r="S292" i="7"/>
  <c r="R292" i="7"/>
  <c r="S304" i="7"/>
  <c r="R304" i="7"/>
  <c r="S316" i="7"/>
  <c r="R316" i="7"/>
  <c r="S328" i="7"/>
  <c r="R328" i="7"/>
  <c r="R340" i="7"/>
  <c r="S340" i="7"/>
  <c r="S352" i="7"/>
  <c r="R352" i="7"/>
  <c r="S364" i="7"/>
  <c r="R364" i="7"/>
  <c r="T376" i="7"/>
  <c r="S376" i="7"/>
  <c r="R376" i="7"/>
  <c r="R388" i="7"/>
  <c r="S388" i="7"/>
  <c r="S400" i="7"/>
  <c r="R400" i="7"/>
  <c r="S412" i="7"/>
  <c r="R412" i="7"/>
  <c r="S424" i="7"/>
  <c r="R424" i="7"/>
  <c r="S436" i="7"/>
  <c r="R436" i="7"/>
  <c r="S448" i="7"/>
  <c r="R448" i="7"/>
  <c r="S460" i="7"/>
  <c r="R460" i="7"/>
  <c r="T472" i="7"/>
  <c r="S472" i="7"/>
  <c r="R472" i="7"/>
  <c r="R484" i="7"/>
  <c r="S484" i="7"/>
  <c r="S496" i="7"/>
  <c r="R496" i="7"/>
  <c r="S508" i="7"/>
  <c r="R508" i="7"/>
  <c r="S520" i="7"/>
  <c r="R520" i="7"/>
  <c r="S532" i="7"/>
  <c r="R532" i="7"/>
  <c r="S544" i="7"/>
  <c r="R544" i="7"/>
  <c r="S556" i="7"/>
  <c r="R556" i="7"/>
  <c r="S568" i="7"/>
  <c r="R568" i="7"/>
  <c r="R580" i="7"/>
  <c r="S580" i="7"/>
  <c r="S592" i="7"/>
  <c r="R592" i="7"/>
  <c r="S604" i="7"/>
  <c r="R604" i="7"/>
  <c r="S616" i="7"/>
  <c r="R616" i="7"/>
  <c r="R628" i="7"/>
  <c r="S628" i="7"/>
  <c r="S640" i="7"/>
  <c r="R640" i="7"/>
  <c r="S652" i="7"/>
  <c r="R652" i="7"/>
  <c r="S664" i="7"/>
  <c r="R664" i="7"/>
  <c r="R676" i="7"/>
  <c r="S676" i="7"/>
  <c r="S688" i="7"/>
  <c r="R688" i="7"/>
  <c r="S700" i="7"/>
  <c r="R700" i="7"/>
  <c r="S712" i="7"/>
  <c r="R712" i="7"/>
  <c r="R724" i="7"/>
  <c r="S724" i="7"/>
  <c r="S736" i="7"/>
  <c r="R736" i="7"/>
  <c r="S748" i="7"/>
  <c r="R748" i="7"/>
  <c r="S760" i="7"/>
  <c r="R760" i="7"/>
  <c r="S772" i="7"/>
  <c r="R772" i="7"/>
  <c r="S784" i="7"/>
  <c r="R784" i="7"/>
  <c r="S796" i="7"/>
  <c r="R796" i="7"/>
  <c r="S808" i="7"/>
  <c r="R808" i="7"/>
  <c r="R820" i="7"/>
  <c r="S820" i="7"/>
  <c r="S832" i="7"/>
  <c r="R832" i="7"/>
  <c r="S844" i="7"/>
  <c r="R844" i="7"/>
  <c r="S856" i="7"/>
  <c r="R856" i="7"/>
  <c r="S868" i="7"/>
  <c r="R868" i="7"/>
  <c r="S880" i="7"/>
  <c r="R880" i="7"/>
  <c r="S892" i="7"/>
  <c r="R892" i="7"/>
  <c r="R904" i="7"/>
  <c r="S904" i="7"/>
  <c r="S916" i="7"/>
  <c r="R916" i="7"/>
  <c r="S928" i="7"/>
  <c r="R928" i="7"/>
  <c r="S940" i="7"/>
  <c r="R940" i="7"/>
  <c r="S952" i="7"/>
  <c r="R952" i="7"/>
  <c r="R964" i="7"/>
  <c r="S964" i="7"/>
  <c r="S976" i="7"/>
  <c r="R976" i="7"/>
  <c r="S988" i="7"/>
  <c r="R988" i="7"/>
  <c r="S1000" i="7"/>
  <c r="R1000" i="7"/>
  <c r="S1012" i="7"/>
  <c r="R1012" i="7"/>
  <c r="S1024" i="7"/>
  <c r="R1024" i="7"/>
  <c r="S1036" i="7"/>
  <c r="R1036" i="7"/>
  <c r="S1048" i="7"/>
  <c r="R1048" i="7"/>
  <c r="S1060" i="7"/>
  <c r="R1060" i="7"/>
  <c r="S1072" i="7"/>
  <c r="R1072" i="7"/>
  <c r="R1084" i="7"/>
  <c r="S1084" i="7"/>
  <c r="S1096" i="7"/>
  <c r="R1096" i="7"/>
  <c r="S1108" i="7"/>
  <c r="R1108" i="7"/>
  <c r="R1120" i="7"/>
  <c r="S1120" i="7"/>
  <c r="S1132" i="7"/>
  <c r="R1132" i="7"/>
  <c r="S1144" i="7"/>
  <c r="R1144" i="7"/>
  <c r="S1156" i="7"/>
  <c r="R1156" i="7"/>
  <c r="S1168" i="7"/>
  <c r="R1168" i="7"/>
  <c r="S1180" i="7"/>
  <c r="R1180" i="7"/>
  <c r="S1192" i="7"/>
  <c r="R1192" i="7"/>
  <c r="S1204" i="7"/>
  <c r="R1204" i="7"/>
  <c r="S1216" i="7"/>
  <c r="R1216" i="7"/>
  <c r="S1228" i="7"/>
  <c r="R1228" i="7"/>
  <c r="S1240" i="7"/>
  <c r="R1240" i="7"/>
  <c r="S1252" i="7"/>
  <c r="R1252" i="7"/>
  <c r="S1264" i="7"/>
  <c r="R1264" i="7"/>
  <c r="S1276" i="7"/>
  <c r="R1276" i="7"/>
  <c r="S1288" i="7"/>
  <c r="R1288" i="7"/>
  <c r="S1300" i="7"/>
  <c r="R1300" i="7"/>
  <c r="S1312" i="7"/>
  <c r="R1312" i="7"/>
  <c r="S1324" i="7"/>
  <c r="R1324" i="7"/>
  <c r="S1336" i="7"/>
  <c r="R1336" i="7"/>
  <c r="S1348" i="7"/>
  <c r="R1348" i="7"/>
  <c r="S1360" i="7"/>
  <c r="R1360" i="7"/>
  <c r="S1372" i="7"/>
  <c r="R1372" i="7"/>
  <c r="S1384" i="7"/>
  <c r="R1384" i="7"/>
  <c r="S1396" i="7"/>
  <c r="R1396" i="7"/>
  <c r="S1408" i="7"/>
  <c r="R1408" i="7"/>
  <c r="S1420" i="7"/>
  <c r="R1420" i="7"/>
  <c r="S1432" i="7"/>
  <c r="R1432" i="7"/>
  <c r="S1444" i="7"/>
  <c r="R1444" i="7"/>
  <c r="S1456" i="7"/>
  <c r="R1456" i="7"/>
  <c r="S1468" i="7"/>
  <c r="R1468" i="7"/>
  <c r="S1480" i="7"/>
  <c r="R1480" i="7"/>
  <c r="S1492" i="7"/>
  <c r="R1492" i="7"/>
  <c r="S1504" i="7"/>
  <c r="R1504" i="7"/>
  <c r="S1516" i="7"/>
  <c r="R1516" i="7"/>
  <c r="S1528" i="7"/>
  <c r="R1528" i="7"/>
  <c r="S1540" i="7"/>
  <c r="R1540" i="7"/>
  <c r="S1552" i="7"/>
  <c r="R1552" i="7"/>
  <c r="S1564" i="7"/>
  <c r="R1564" i="7"/>
  <c r="S1576" i="7"/>
  <c r="R1576" i="7"/>
  <c r="S1588" i="7"/>
  <c r="R1588" i="7"/>
  <c r="S1600" i="7"/>
  <c r="R1600" i="7"/>
  <c r="S1612" i="7"/>
  <c r="R1612" i="7"/>
  <c r="S1624" i="7"/>
  <c r="R1624" i="7"/>
  <c r="S1636" i="7"/>
  <c r="R1636" i="7"/>
  <c r="E7" i="1"/>
  <c r="E4" i="9"/>
  <c r="O3" i="7"/>
  <c r="R3" i="7" s="1"/>
  <c r="G6" i="1" s="1"/>
  <c r="F4" i="9" s="1"/>
  <c r="O21" i="7"/>
  <c r="O135" i="7"/>
  <c r="O61" i="7"/>
  <c r="O51" i="7"/>
  <c r="O16" i="7"/>
  <c r="O7" i="7"/>
  <c r="O98" i="7"/>
  <c r="O137" i="7"/>
  <c r="O13" i="7"/>
  <c r="O18" i="7"/>
  <c r="O42" i="7"/>
  <c r="O64" i="7"/>
  <c r="O110" i="7"/>
  <c r="O20" i="7"/>
  <c r="O54" i="7"/>
  <c r="O66" i="7"/>
  <c r="O12" i="7"/>
  <c r="O126" i="7"/>
  <c r="O138" i="7"/>
  <c r="O123" i="7"/>
  <c r="O101" i="7"/>
  <c r="T52" i="7"/>
  <c r="T111" i="7"/>
  <c r="T26" i="7"/>
  <c r="T53" i="7"/>
  <c r="T112" i="7"/>
  <c r="T131" i="7"/>
  <c r="T6" i="7"/>
  <c r="T122" i="7"/>
  <c r="T36" i="7"/>
  <c r="T1193" i="7"/>
  <c r="T95" i="7"/>
  <c r="T893" i="7"/>
  <c r="T24" i="7"/>
  <c r="T29" i="7"/>
  <c r="T34" i="7"/>
  <c r="T125" i="7"/>
  <c r="T82" i="7"/>
  <c r="T87" i="7"/>
  <c r="T84" i="7"/>
  <c r="T346" i="7"/>
  <c r="T1188" i="7"/>
  <c r="T1120" i="7"/>
  <c r="T33" i="7"/>
  <c r="T55" i="7"/>
  <c r="T25" i="7"/>
  <c r="T1620" i="7"/>
  <c r="T11" i="7"/>
  <c r="T73" i="7"/>
  <c r="T94" i="7"/>
  <c r="T97" i="7"/>
  <c r="T100" i="7"/>
  <c r="T103" i="7"/>
  <c r="T133" i="7"/>
  <c r="T139" i="7"/>
  <c r="T43" i="7"/>
  <c r="T46" i="7"/>
  <c r="T70" i="7"/>
  <c r="T86" i="7"/>
  <c r="T124" i="7"/>
  <c r="T299" i="7"/>
  <c r="T1495" i="7"/>
  <c r="T1500" i="7"/>
  <c r="T1590" i="7"/>
  <c r="T309" i="7"/>
  <c r="T5" i="7"/>
  <c r="T75" i="7"/>
  <c r="T83" i="7"/>
  <c r="T91" i="7"/>
  <c r="T108" i="7"/>
  <c r="T413" i="7"/>
  <c r="T1199" i="7"/>
  <c r="T48" i="7"/>
  <c r="T59" i="7"/>
  <c r="T96" i="7"/>
  <c r="T99" i="7"/>
  <c r="T102" i="7"/>
  <c r="T105" i="7"/>
  <c r="T118" i="7"/>
  <c r="T132" i="7"/>
  <c r="T141" i="7"/>
  <c r="T398" i="7"/>
  <c r="T1008" i="7"/>
  <c r="T1458" i="7"/>
  <c r="T1501" i="7"/>
  <c r="T1002" i="7"/>
  <c r="T630" i="7"/>
  <c r="T1332" i="7"/>
  <c r="T856" i="7"/>
  <c r="T161" i="7"/>
  <c r="T521" i="7"/>
  <c r="T653" i="7"/>
  <c r="T966" i="7"/>
  <c r="T1202" i="7"/>
  <c r="T1560" i="7"/>
  <c r="T10" i="7"/>
  <c r="T453" i="7"/>
  <c r="T764" i="7"/>
  <c r="T929" i="7"/>
  <c r="T1127" i="7"/>
  <c r="T1179" i="7"/>
  <c r="T117" i="7"/>
  <c r="T1094" i="7"/>
  <c r="T1196" i="7"/>
  <c r="T89" i="7"/>
  <c r="T335" i="7"/>
  <c r="T412" i="7"/>
  <c r="T1007" i="7"/>
  <c r="T1163" i="7"/>
  <c r="T1258" i="7"/>
  <c r="T627" i="7"/>
  <c r="T1218" i="7"/>
  <c r="T821" i="7"/>
  <c r="T396" i="7"/>
  <c r="T441" i="7"/>
  <c r="T584" i="7"/>
  <c r="T838" i="7"/>
  <c r="T540" i="7"/>
  <c r="T700" i="7"/>
  <c r="T192" i="7"/>
  <c r="T228" i="7"/>
  <c r="T321" i="7"/>
  <c r="T438" i="7"/>
  <c r="T564" i="7"/>
  <c r="T926" i="7"/>
  <c r="T1216" i="7"/>
  <c r="T1335" i="7"/>
  <c r="T1374" i="7"/>
  <c r="T1420" i="7"/>
  <c r="T1040" i="7"/>
  <c r="T507" i="7"/>
  <c r="T532" i="7"/>
  <c r="T561" i="7"/>
  <c r="T1349" i="7"/>
  <c r="T1484" i="7"/>
  <c r="T360" i="7"/>
  <c r="T642" i="7"/>
  <c r="T1388" i="7"/>
  <c r="T1556" i="7"/>
  <c r="T590" i="7"/>
  <c r="T952" i="7"/>
  <c r="T1133" i="7"/>
  <c r="T1170" i="7"/>
  <c r="T1260" i="7"/>
  <c r="T846" i="7"/>
  <c r="T1128" i="7"/>
  <c r="T969" i="7"/>
  <c r="T269" i="7"/>
  <c r="T400" i="7"/>
  <c r="T524" i="7"/>
  <c r="T647" i="7"/>
  <c r="T758" i="7"/>
  <c r="T947" i="7"/>
  <c r="T1044" i="7"/>
  <c r="T1132" i="7"/>
  <c r="T1161" i="7"/>
  <c r="T1352" i="7"/>
  <c r="T1579" i="7"/>
  <c r="T202" i="7"/>
  <c r="T874" i="7"/>
  <c r="T1105" i="7"/>
  <c r="T1330" i="7"/>
  <c r="T1440" i="7"/>
  <c r="T1518" i="7"/>
  <c r="T1544" i="7"/>
  <c r="T172" i="7"/>
  <c r="T486" i="7"/>
  <c r="T960" i="7"/>
  <c r="T1362" i="7"/>
  <c r="T31" i="7"/>
  <c r="T1210" i="7"/>
  <c r="T1512" i="7"/>
  <c r="T341" i="7"/>
  <c r="T554" i="7"/>
  <c r="T684" i="7"/>
  <c r="T723" i="7"/>
  <c r="T1136" i="7"/>
  <c r="T1257" i="7"/>
  <c r="T1426" i="7"/>
  <c r="T1471" i="7"/>
  <c r="T1506" i="7"/>
  <c r="T1640" i="7"/>
  <c r="T254" i="7"/>
  <c r="T432" i="7"/>
  <c r="T612" i="7"/>
  <c r="T1632" i="7"/>
  <c r="T248" i="7"/>
  <c r="T899" i="7"/>
  <c r="T1138" i="7"/>
  <c r="T1172" i="7"/>
  <c r="T468" i="7"/>
  <c r="T622" i="7"/>
  <c r="T942" i="7"/>
  <c r="T1582" i="7"/>
  <c r="T353" i="7"/>
  <c r="T753" i="7"/>
  <c r="T774" i="7"/>
  <c r="T851" i="7"/>
  <c r="T919" i="7"/>
  <c r="T1028" i="7"/>
  <c r="T1059" i="7"/>
  <c r="T1346" i="7"/>
  <c r="T423" i="7"/>
  <c r="T450" i="7"/>
  <c r="T157" i="7"/>
  <c r="T574" i="7"/>
  <c r="T616" i="7"/>
  <c r="T1547" i="7"/>
  <c r="T350" i="7"/>
  <c r="T402" i="7"/>
  <c r="T420" i="7"/>
  <c r="T436" i="7"/>
  <c r="T595" i="7"/>
  <c r="T695" i="7"/>
  <c r="T934" i="7"/>
  <c r="T1266" i="7"/>
  <c r="T1480" i="7"/>
  <c r="T649" i="7"/>
  <c r="T1367" i="7"/>
  <c r="T552" i="7"/>
  <c r="T834" i="7"/>
  <c r="T1131" i="7"/>
  <c r="T1155" i="7"/>
  <c r="T1176" i="7"/>
  <c r="T1442" i="7"/>
  <c r="T265" i="7"/>
  <c r="T589" i="7"/>
  <c r="T692" i="7"/>
  <c r="T744" i="7"/>
  <c r="T892" i="7"/>
  <c r="T962" i="7"/>
  <c r="T1053" i="7"/>
  <c r="T1296" i="7"/>
  <c r="T1340" i="7"/>
  <c r="T393" i="7"/>
  <c r="T788" i="7"/>
  <c r="T1311" i="7"/>
  <c r="T1408" i="7"/>
  <c r="T27" i="7"/>
  <c r="T474" i="7"/>
  <c r="T977" i="7"/>
  <c r="T1093" i="7"/>
  <c r="T1288" i="7"/>
  <c r="T1387" i="7"/>
  <c r="T39" i="7"/>
  <c r="T598" i="7"/>
  <c r="T750" i="7"/>
  <c r="T1224" i="7"/>
  <c r="T184" i="7"/>
  <c r="T373" i="7"/>
  <c r="T109" i="7"/>
  <c r="T93" i="7"/>
  <c r="T241" i="7"/>
  <c r="T303" i="7"/>
  <c r="T493" i="7"/>
  <c r="T857" i="7"/>
  <c r="T1011" i="7"/>
  <c r="T1050" i="7"/>
  <c r="T1085" i="7"/>
  <c r="T1122" i="7"/>
  <c r="T1275" i="7"/>
  <c r="T1308" i="7"/>
  <c r="T364" i="7"/>
  <c r="T390" i="7"/>
  <c r="T1175" i="7"/>
  <c r="T1326" i="7"/>
  <c r="T356" i="7"/>
  <c r="T606" i="7"/>
  <c r="T1039" i="7"/>
  <c r="T1062" i="7"/>
  <c r="T1402" i="7"/>
  <c r="T153" i="7"/>
  <c r="T449" i="7"/>
  <c r="T673" i="7"/>
  <c r="T1104" i="7"/>
  <c r="T227" i="7"/>
  <c r="T317" i="7"/>
  <c r="T325" i="7"/>
  <c r="T465" i="7"/>
  <c r="T476" i="7"/>
  <c r="T479" i="7"/>
  <c r="T531" i="7"/>
  <c r="T592" i="7"/>
  <c r="T626" i="7"/>
  <c r="T681" i="7"/>
  <c r="T719" i="7"/>
  <c r="T760" i="7"/>
  <c r="T800" i="7"/>
  <c r="T867" i="7"/>
  <c r="T878" i="7"/>
  <c r="T900" i="7"/>
  <c r="T918" i="7"/>
  <c r="T996" i="7"/>
  <c r="T1031" i="7"/>
  <c r="T1221" i="7"/>
  <c r="T1270" i="7"/>
  <c r="T1283" i="7"/>
  <c r="T1364" i="7"/>
  <c r="T1380" i="7"/>
  <c r="T1436" i="7"/>
  <c r="T1496" i="7"/>
  <c r="T1557" i="7"/>
  <c r="T1576" i="7"/>
  <c r="T1618" i="7"/>
  <c r="T1631" i="7"/>
  <c r="T1087" i="7"/>
  <c r="T1109" i="7"/>
  <c r="T1142" i="7"/>
  <c r="T1158" i="7"/>
  <c r="T1262" i="7"/>
  <c r="T1356" i="7"/>
  <c r="T1361" i="7"/>
  <c r="T1428" i="7"/>
  <c r="T1504" i="7"/>
  <c r="T1573" i="7"/>
  <c r="T1584" i="7"/>
  <c r="T1636" i="7"/>
  <c r="T121" i="7"/>
  <c r="T298" i="7"/>
  <c r="T570" i="7"/>
  <c r="T272" i="7"/>
  <c r="T351" i="7"/>
  <c r="T594" i="7"/>
  <c r="T603" i="7"/>
  <c r="T517" i="7"/>
  <c r="T537" i="7"/>
  <c r="T881" i="7"/>
  <c r="T1072" i="7"/>
  <c r="T1153" i="7"/>
  <c r="T9" i="7"/>
  <c r="T80" i="7"/>
  <c r="T35" i="7"/>
  <c r="T130" i="7"/>
  <c r="T183" i="7"/>
  <c r="T219" i="7"/>
  <c r="T301" i="7"/>
  <c r="T379" i="7"/>
  <c r="T417" i="7"/>
  <c r="T509" i="7"/>
  <c r="T617" i="7"/>
  <c r="T716" i="7"/>
  <c r="T974" i="7"/>
  <c r="T193" i="7"/>
  <c r="T224" i="7"/>
  <c r="T340" i="7"/>
  <c r="T354" i="7"/>
  <c r="T487" i="7"/>
  <c r="T539" i="7"/>
  <c r="T600" i="7"/>
  <c r="T614" i="7"/>
  <c r="T659" i="7"/>
  <c r="T675" i="7"/>
  <c r="T729" i="7"/>
  <c r="T811" i="7"/>
  <c r="T1012" i="7"/>
  <c r="T1095" i="7"/>
  <c r="T1291" i="7"/>
  <c r="T332" i="7"/>
  <c r="T414" i="7"/>
  <c r="T519" i="7"/>
  <c r="T634" i="7"/>
  <c r="T683" i="7"/>
  <c r="T754" i="7"/>
  <c r="T768" i="7"/>
  <c r="T776" i="7"/>
  <c r="T822" i="7"/>
  <c r="T828" i="7"/>
  <c r="T941" i="7"/>
  <c r="T995" i="7"/>
  <c r="T1079" i="7"/>
  <c r="T1103" i="7"/>
  <c r="T1116" i="7"/>
  <c r="T1198" i="7"/>
  <c r="T1264" i="7"/>
  <c r="T1272" i="7"/>
  <c r="T1285" i="7"/>
  <c r="T1344" i="7"/>
  <c r="T1382" i="7"/>
  <c r="T1396" i="7"/>
  <c r="T1438" i="7"/>
  <c r="T1454" i="7"/>
  <c r="T1509" i="7"/>
  <c r="T1543" i="7"/>
  <c r="T1551" i="7"/>
  <c r="T1578" i="7"/>
  <c r="T1628" i="7"/>
  <c r="T8" i="7"/>
  <c r="T152" i="7"/>
  <c r="T185" i="7"/>
  <c r="T226" i="7"/>
  <c r="T229" i="7"/>
  <c r="T255" i="7"/>
  <c r="T263" i="7"/>
  <c r="T274" i="7"/>
  <c r="T459" i="7"/>
  <c r="T492" i="7"/>
  <c r="T533" i="7"/>
  <c r="T547" i="7"/>
  <c r="T560" i="7"/>
  <c r="T588" i="7"/>
  <c r="T625" i="7"/>
  <c r="T631" i="7"/>
  <c r="T656" i="7"/>
  <c r="T664" i="7"/>
  <c r="T672" i="7"/>
  <c r="T677" i="7"/>
  <c r="T688" i="7"/>
  <c r="T699" i="7"/>
  <c r="T702" i="7"/>
  <c r="T745" i="7"/>
  <c r="T765" i="7"/>
  <c r="T773" i="7"/>
  <c r="T789" i="7"/>
  <c r="T808" i="7"/>
  <c r="T819" i="7"/>
  <c r="T833" i="7"/>
  <c r="T839" i="7"/>
  <c r="T872" i="7"/>
  <c r="T907" i="7"/>
  <c r="T920" i="7"/>
  <c r="T928" i="7"/>
  <c r="T946" i="7"/>
  <c r="T954" i="7"/>
  <c r="T984" i="7"/>
  <c r="T1027" i="7"/>
  <c r="T1076" i="7"/>
  <c r="T1206" i="7"/>
  <c r="T1209" i="7"/>
  <c r="T1212" i="7"/>
  <c r="T1239" i="7"/>
  <c r="T1245" i="7"/>
  <c r="T1248" i="7"/>
  <c r="T1253" i="7"/>
  <c r="T1355" i="7"/>
  <c r="T1414" i="7"/>
  <c r="T1422" i="7"/>
  <c r="T1462" i="7"/>
  <c r="T1535" i="7"/>
  <c r="T1605" i="7"/>
  <c r="T1610" i="7"/>
  <c r="T837" i="7"/>
  <c r="T1359" i="7"/>
  <c r="T250" i="7"/>
  <c r="T440" i="7"/>
  <c r="T501" i="7"/>
  <c r="T583" i="7"/>
  <c r="T678" i="7"/>
  <c r="T150" i="7"/>
  <c r="T327" i="7"/>
  <c r="T457" i="7"/>
  <c r="T611" i="7"/>
  <c r="T1147" i="7"/>
  <c r="T1280" i="7"/>
  <c r="T998" i="7"/>
  <c r="T17" i="7"/>
  <c r="T58" i="7"/>
  <c r="T85" i="7"/>
  <c r="T147" i="7"/>
  <c r="T165" i="7"/>
  <c r="T221" i="7"/>
  <c r="T258" i="7"/>
  <c r="T329" i="7"/>
  <c r="T345" i="7"/>
  <c r="T367" i="7"/>
  <c r="T372" i="7"/>
  <c r="T403" i="7"/>
  <c r="T454" i="7"/>
  <c r="T522" i="7"/>
  <c r="T648" i="7"/>
  <c r="T762" i="7"/>
  <c r="T79" i="7"/>
  <c r="T195" i="7"/>
  <c r="T252" i="7"/>
  <c r="T313" i="7"/>
  <c r="T337" i="7"/>
  <c r="T381" i="7"/>
  <c r="T464" i="7"/>
  <c r="T478" i="7"/>
  <c r="T530" i="7"/>
  <c r="T639" i="7"/>
  <c r="T645" i="7"/>
  <c r="T680" i="7"/>
  <c r="T691" i="7"/>
  <c r="T816" i="7"/>
  <c r="T869" i="7"/>
  <c r="T877" i="7"/>
  <c r="T902" i="7"/>
  <c r="T965" i="7"/>
  <c r="T981" i="7"/>
  <c r="T992" i="7"/>
  <c r="T1003" i="7"/>
  <c r="T1100" i="7"/>
  <c r="T1108" i="7"/>
  <c r="T1182" i="7"/>
  <c r="T1233" i="7"/>
  <c r="T1236" i="7"/>
  <c r="T1242" i="7"/>
  <c r="T1317" i="7"/>
  <c r="T1322" i="7"/>
  <c r="T1363" i="7"/>
  <c r="T1371" i="7"/>
  <c r="T1406" i="7"/>
  <c r="T1419" i="7"/>
  <c r="T1451" i="7"/>
  <c r="T1503" i="7"/>
  <c r="T1630" i="7"/>
  <c r="T148" i="7"/>
  <c r="T230" i="7"/>
  <c r="T415" i="7"/>
  <c r="T504" i="7"/>
  <c r="T1634" i="7"/>
  <c r="T178" i="7"/>
  <c r="T209" i="7"/>
  <c r="T370" i="7"/>
  <c r="T859" i="7"/>
  <c r="T1042" i="7"/>
  <c r="T69" i="7"/>
  <c r="T261" i="7"/>
  <c r="T406" i="7"/>
  <c r="T550" i="7"/>
  <c r="T575" i="7"/>
  <c r="T721" i="7"/>
  <c r="T842" i="7"/>
  <c r="T979" i="7"/>
  <c r="T1468" i="7"/>
  <c r="T1623" i="7"/>
  <c r="T74" i="7"/>
  <c r="T498" i="7"/>
  <c r="T608" i="7"/>
  <c r="T732" i="7"/>
  <c r="T968" i="7"/>
  <c r="T200" i="7"/>
  <c r="T300" i="7"/>
  <c r="T334" i="7"/>
  <c r="T378" i="7"/>
  <c r="T397" i="7"/>
  <c r="T408" i="7"/>
  <c r="T416" i="7"/>
  <c r="T439" i="7"/>
  <c r="T541" i="7"/>
  <c r="T544" i="7"/>
  <c r="T566" i="7"/>
  <c r="T585" i="7"/>
  <c r="T685" i="7"/>
  <c r="T710" i="7"/>
  <c r="T786" i="7"/>
  <c r="T813" i="7"/>
  <c r="T858" i="7"/>
  <c r="T882" i="7"/>
  <c r="T896" i="7"/>
  <c r="T989" i="7"/>
  <c r="T1057" i="7"/>
  <c r="T1068" i="7"/>
  <c r="T1073" i="7"/>
  <c r="T1154" i="7"/>
  <c r="T1250" i="7"/>
  <c r="T1338" i="7"/>
  <c r="T1492" i="7"/>
  <c r="T1527" i="7"/>
  <c r="T1607" i="7"/>
  <c r="T1612" i="7"/>
  <c r="T670" i="7"/>
  <c r="T1611" i="7"/>
  <c r="T267" i="7"/>
  <c r="T426" i="7"/>
  <c r="T322" i="7"/>
  <c r="T1457" i="7"/>
  <c r="T319" i="7"/>
  <c r="T384" i="7"/>
  <c r="T431" i="7"/>
  <c r="T462" i="7"/>
  <c r="T481" i="7"/>
  <c r="T569" i="7"/>
  <c r="T580" i="7"/>
  <c r="T1033" i="7"/>
  <c r="T28" i="7"/>
  <c r="T260" i="7"/>
  <c r="T286" i="7"/>
  <c r="T326" i="7"/>
  <c r="T361" i="7"/>
  <c r="T386" i="7"/>
  <c r="T394" i="7"/>
  <c r="T430" i="7"/>
  <c r="T433" i="7"/>
  <c r="T477" i="7"/>
  <c r="T505" i="7"/>
  <c r="T515" i="7"/>
  <c r="T549" i="7"/>
  <c r="T579" i="7"/>
  <c r="T613" i="7"/>
  <c r="T696" i="7"/>
  <c r="T720" i="7"/>
  <c r="T728" i="7"/>
  <c r="T739" i="7"/>
  <c r="T791" i="7"/>
  <c r="T796" i="7"/>
  <c r="T801" i="7"/>
  <c r="T804" i="7"/>
  <c r="T868" i="7"/>
  <c r="T901" i="7"/>
  <c r="T904" i="7"/>
  <c r="T948" i="7"/>
  <c r="T956" i="7"/>
  <c r="T970" i="7"/>
  <c r="T978" i="7"/>
  <c r="T1102" i="7"/>
  <c r="T1230" i="7"/>
  <c r="T1300" i="7"/>
  <c r="T1319" i="7"/>
  <c r="T1327" i="7"/>
  <c r="T1411" i="7"/>
  <c r="T1416" i="7"/>
  <c r="T1558" i="7"/>
  <c r="T1599" i="7"/>
  <c r="T1619" i="7"/>
  <c r="T256" i="7"/>
  <c r="T368" i="7"/>
  <c r="T548" i="7"/>
  <c r="T264" i="7"/>
  <c r="T314" i="7"/>
  <c r="T637" i="7"/>
  <c r="T944" i="7"/>
  <c r="T196" i="7"/>
  <c r="T470" i="7"/>
  <c r="T915" i="7"/>
  <c r="T40" i="7"/>
  <c r="T411" i="7"/>
  <c r="T516" i="7"/>
  <c r="T19" i="7"/>
  <c r="T134" i="7"/>
  <c r="T189" i="7"/>
  <c r="T243" i="7"/>
  <c r="T281" i="7"/>
  <c r="T291" i="7"/>
  <c r="T305" i="7"/>
  <c r="T344" i="7"/>
  <c r="T421" i="7"/>
  <c r="T424" i="7"/>
  <c r="T494" i="7"/>
  <c r="T497" i="7"/>
  <c r="T607" i="7"/>
  <c r="T650" i="7"/>
  <c r="T731" i="7"/>
  <c r="T747" i="7"/>
  <c r="T772" i="7"/>
  <c r="T775" i="7"/>
  <c r="T849" i="7"/>
  <c r="T852" i="7"/>
  <c r="T860" i="7"/>
  <c r="T930" i="7"/>
  <c r="T975" i="7"/>
  <c r="T1005" i="7"/>
  <c r="T1043" i="7"/>
  <c r="T1054" i="7"/>
  <c r="T1099" i="7"/>
  <c r="T1184" i="7"/>
  <c r="T1324" i="7"/>
  <c r="T1343" i="7"/>
  <c r="T1376" i="7"/>
  <c r="T1400" i="7"/>
  <c r="T1489" i="7"/>
  <c r="T1524" i="7"/>
  <c r="T1588" i="7"/>
  <c r="T1596" i="7"/>
  <c r="T235" i="7"/>
  <c r="T556" i="7"/>
  <c r="T1299" i="7"/>
  <c r="T1510" i="7"/>
  <c r="T32" i="7"/>
  <c r="T158" i="7"/>
  <c r="T214" i="7"/>
  <c r="T304" i="7"/>
  <c r="T473" i="7"/>
  <c r="T528" i="7"/>
  <c r="T534" i="7"/>
  <c r="T1082" i="7"/>
  <c r="T201" i="7"/>
  <c r="T365" i="7"/>
  <c r="T597" i="7"/>
  <c r="T724" i="7"/>
  <c r="T784" i="7"/>
  <c r="T1119" i="7"/>
  <c r="T197" i="7"/>
  <c r="T323" i="7"/>
  <c r="T336" i="7"/>
  <c r="T371" i="7"/>
  <c r="T444" i="7"/>
  <c r="T485" i="7"/>
  <c r="T526" i="7"/>
  <c r="T546" i="7"/>
  <c r="T576" i="7"/>
  <c r="T618" i="7"/>
  <c r="T621" i="7"/>
  <c r="T624" i="7"/>
  <c r="T638" i="7"/>
  <c r="T641" i="7"/>
  <c r="T660" i="7"/>
  <c r="T668" i="7"/>
  <c r="T780" i="7"/>
  <c r="T785" i="7"/>
  <c r="T793" i="7"/>
  <c r="T798" i="7"/>
  <c r="T906" i="7"/>
  <c r="T911" i="7"/>
  <c r="T924" i="7"/>
  <c r="T1096" i="7"/>
  <c r="T1123" i="7"/>
  <c r="T1140" i="7"/>
  <c r="T1181" i="7"/>
  <c r="T1252" i="7"/>
  <c r="T1268" i="7"/>
  <c r="T1276" i="7"/>
  <c r="T1297" i="7"/>
  <c r="T1302" i="7"/>
  <c r="T1475" i="7"/>
  <c r="T1534" i="7"/>
  <c r="T1624" i="7"/>
  <c r="T186" i="7"/>
  <c r="T385" i="7"/>
  <c r="T1278" i="7"/>
  <c r="T1444" i="7"/>
  <c r="T155" i="7"/>
  <c r="T188" i="7"/>
  <c r="T708" i="7"/>
  <c r="T806" i="7"/>
  <c r="T113" i="7"/>
  <c r="T247" i="7"/>
  <c r="T437" i="7"/>
  <c r="T542" i="7"/>
  <c r="T623" i="7"/>
  <c r="T686" i="7"/>
  <c r="T797" i="7"/>
  <c r="T814" i="7"/>
  <c r="T990" i="7"/>
  <c r="T1412" i="7"/>
  <c r="T128" i="7"/>
  <c r="T179" i="7"/>
  <c r="T215" i="7"/>
  <c r="T233" i="7"/>
  <c r="T366" i="7"/>
  <c r="T458" i="7"/>
  <c r="T529" i="7"/>
  <c r="T543" i="7"/>
  <c r="T551" i="7"/>
  <c r="T156" i="7"/>
  <c r="T171" i="7"/>
  <c r="T191" i="7"/>
  <c r="T296" i="7"/>
  <c r="T355" i="7"/>
  <c r="T374" i="7"/>
  <c r="T380" i="7"/>
  <c r="T418" i="7"/>
  <c r="T452" i="7"/>
  <c r="T463" i="7"/>
  <c r="T604" i="7"/>
  <c r="T609" i="7"/>
  <c r="T652" i="7"/>
  <c r="T690" i="7"/>
  <c r="T714" i="7"/>
  <c r="T733" i="7"/>
  <c r="T769" i="7"/>
  <c r="T812" i="7"/>
  <c r="T826" i="7"/>
  <c r="T895" i="7"/>
  <c r="T937" i="7"/>
  <c r="T961" i="7"/>
  <c r="T1010" i="7"/>
  <c r="T1067" i="7"/>
  <c r="T1148" i="7"/>
  <c r="T1164" i="7"/>
  <c r="T1232" i="7"/>
  <c r="T1337" i="7"/>
  <c r="T1370" i="7"/>
  <c r="T1521" i="7"/>
  <c r="T1539" i="7"/>
  <c r="T1552" i="7"/>
  <c r="T1593" i="7"/>
  <c r="T1616" i="7"/>
  <c r="T1629" i="7"/>
  <c r="T1433" i="7"/>
  <c r="T1467" i="7"/>
  <c r="T1479" i="7"/>
  <c r="T1494" i="7"/>
  <c r="T1572" i="7"/>
  <c r="T1575" i="7"/>
  <c r="T92" i="7"/>
  <c r="T167" i="7"/>
  <c r="T175" i="7"/>
  <c r="T283" i="7"/>
  <c r="T387" i="7"/>
  <c r="T538" i="7"/>
  <c r="T559" i="7"/>
  <c r="T830" i="7"/>
  <c r="T1113" i="7"/>
  <c r="T1137" i="7"/>
  <c r="T1149" i="7"/>
  <c r="T1203" i="7"/>
  <c r="T1413" i="7"/>
  <c r="T1470" i="7"/>
  <c r="T1482" i="7"/>
  <c r="T1485" i="7"/>
  <c r="T1540" i="7"/>
  <c r="T1566" i="7"/>
  <c r="T1569" i="7"/>
  <c r="T1601" i="7"/>
  <c r="T1648" i="7"/>
  <c r="T1214" i="7"/>
  <c r="T1228" i="7"/>
  <c r="T1238" i="7"/>
  <c r="T1241" i="7"/>
  <c r="T1284" i="7"/>
  <c r="T1342" i="7"/>
  <c r="T1345" i="7"/>
  <c r="T1348" i="7"/>
  <c r="T1369" i="7"/>
  <c r="T1372" i="7"/>
  <c r="T1401" i="7"/>
  <c r="T1410" i="7"/>
  <c r="T1450" i="7"/>
  <c r="T1461" i="7"/>
  <c r="T1476" i="7"/>
  <c r="T1488" i="7"/>
  <c r="T1563" i="7"/>
  <c r="T1592" i="7"/>
  <c r="T1598" i="7"/>
  <c r="T735" i="7"/>
  <c r="T752" i="7"/>
  <c r="T761" i="7"/>
  <c r="T824" i="7"/>
  <c r="T862" i="7"/>
  <c r="T1013" i="7"/>
  <c r="T1143" i="7"/>
  <c r="T41" i="7"/>
  <c r="T71" i="7"/>
  <c r="T293" i="7"/>
  <c r="T407" i="7"/>
  <c r="T467" i="7"/>
  <c r="T500" i="7"/>
  <c r="T743" i="7"/>
  <c r="T755" i="7"/>
  <c r="T850" i="7"/>
  <c r="T885" i="7"/>
  <c r="T933" i="7"/>
  <c r="T988" i="7"/>
  <c r="T1052" i="7"/>
  <c r="T1124" i="7"/>
  <c r="T1307" i="7"/>
  <c r="T1313" i="7"/>
  <c r="T1339" i="7"/>
  <c r="T1354" i="7"/>
  <c r="T1383" i="7"/>
  <c r="T1398" i="7"/>
  <c r="T1404" i="7"/>
  <c r="T1505" i="7"/>
  <c r="T1526" i="7"/>
  <c r="T1609" i="7"/>
  <c r="T1615" i="7"/>
  <c r="T1639" i="7"/>
  <c r="T888" i="7"/>
  <c r="T891" i="7"/>
  <c r="T912" i="7"/>
  <c r="T938" i="7"/>
  <c r="T955" i="7"/>
  <c r="T967" i="7"/>
  <c r="T985" i="7"/>
  <c r="T991" i="7"/>
  <c r="T1046" i="7"/>
  <c r="T1049" i="7"/>
  <c r="T1081" i="7"/>
  <c r="T1092" i="7"/>
  <c r="T1098" i="7"/>
  <c r="T1130" i="7"/>
  <c r="T1151" i="7"/>
  <c r="T1174" i="7"/>
  <c r="T1183" i="7"/>
  <c r="T1205" i="7"/>
  <c r="T1225" i="7"/>
  <c r="T1234" i="7"/>
  <c r="T1290" i="7"/>
  <c r="T1304" i="7"/>
  <c r="T1392" i="7"/>
  <c r="T1418" i="7"/>
  <c r="T1424" i="7"/>
  <c r="T1432" i="7"/>
  <c r="T1455" i="7"/>
  <c r="T1508" i="7"/>
  <c r="T1514" i="7"/>
  <c r="T1542" i="7"/>
  <c r="T1586" i="7"/>
  <c r="T1650" i="7"/>
  <c r="T119" i="7"/>
  <c r="T232" i="7"/>
  <c r="T257" i="7"/>
  <c r="T818" i="7"/>
  <c r="T841" i="7"/>
  <c r="T1021" i="7"/>
  <c r="T1029" i="7"/>
  <c r="T1101" i="7"/>
  <c r="T1115" i="7"/>
  <c r="T1452" i="7"/>
  <c r="T1548" i="7"/>
  <c r="T914" i="7"/>
  <c r="T1246" i="7"/>
  <c r="T1249" i="7"/>
  <c r="T1289" i="7"/>
  <c r="T1315" i="7"/>
  <c r="T1321" i="7"/>
  <c r="T1472" i="7"/>
  <c r="T1522" i="7"/>
  <c r="T1562" i="7"/>
  <c r="T1568" i="7"/>
  <c r="T1594" i="7"/>
  <c r="T1638" i="7"/>
  <c r="T242" i="7"/>
  <c r="T287" i="7"/>
  <c r="T362" i="7"/>
  <c r="T448" i="7"/>
  <c r="T469" i="7"/>
  <c r="T555" i="7"/>
  <c r="T581" i="7"/>
  <c r="T655" i="7"/>
  <c r="T725" i="7"/>
  <c r="T823" i="7"/>
  <c r="T855" i="7"/>
  <c r="T890" i="7"/>
  <c r="T932" i="7"/>
  <c r="T1077" i="7"/>
  <c r="T1080" i="7"/>
  <c r="T1156" i="7"/>
  <c r="T1213" i="7"/>
  <c r="T1391" i="7"/>
  <c r="T1409" i="7"/>
  <c r="T1513" i="7"/>
  <c r="T1614" i="7"/>
  <c r="T1626" i="7"/>
  <c r="T1644" i="7"/>
  <c r="T76" i="7"/>
  <c r="T120" i="7"/>
  <c r="T205" i="7"/>
  <c r="T277" i="7"/>
  <c r="T236" i="7"/>
  <c r="T328" i="7"/>
  <c r="T646" i="7"/>
  <c r="T973" i="7"/>
  <c r="T1020" i="7"/>
  <c r="T903" i="7"/>
  <c r="T1086" i="7"/>
  <c r="T49" i="7"/>
  <c r="T67" i="7"/>
  <c r="T282" i="7"/>
  <c r="T190" i="7"/>
  <c r="T499" i="7"/>
  <c r="T63" i="7"/>
  <c r="T164" i="7"/>
  <c r="T187" i="7"/>
  <c r="T199" i="7"/>
  <c r="T271" i="7"/>
  <c r="T363" i="7"/>
  <c r="T383" i="7"/>
  <c r="T392" i="7"/>
  <c r="T674" i="7"/>
  <c r="T727" i="7"/>
  <c r="T633" i="7"/>
  <c r="T767" i="7"/>
  <c r="T194" i="7"/>
  <c r="T349" i="7"/>
  <c r="T694" i="7"/>
  <c r="T987" i="7"/>
  <c r="T262" i="7"/>
  <c r="T159" i="7"/>
  <c r="T308" i="7"/>
  <c r="T466" i="7"/>
  <c r="T568" i="7"/>
  <c r="T72" i="7"/>
  <c r="T116" i="7"/>
  <c r="T220" i="7"/>
  <c r="T292" i="7"/>
  <c r="T15" i="7"/>
  <c r="T30" i="7"/>
  <c r="T106" i="7"/>
  <c r="T146" i="7"/>
  <c r="T495" i="7"/>
  <c r="T667" i="7"/>
  <c r="T602" i="7"/>
  <c r="T38" i="7"/>
  <c r="T57" i="7"/>
  <c r="T210" i="7"/>
  <c r="T339" i="7"/>
  <c r="T174" i="7"/>
  <c r="T307" i="7"/>
  <c r="T318" i="7"/>
  <c r="T359" i="7"/>
  <c r="T401" i="7"/>
  <c r="T461" i="7"/>
  <c r="T679" i="7"/>
  <c r="T22" i="7"/>
  <c r="T62" i="7"/>
  <c r="T88" i="7"/>
  <c r="T163" i="7"/>
  <c r="T225" i="7"/>
  <c r="T297" i="7"/>
  <c r="T629" i="7"/>
  <c r="T1063" i="7"/>
  <c r="T115" i="7"/>
  <c r="T142" i="7"/>
  <c r="T154" i="7"/>
  <c r="T168" i="7"/>
  <c r="T514" i="7"/>
  <c r="T1001" i="7"/>
  <c r="T68" i="7"/>
  <c r="T151" i="7"/>
  <c r="T182" i="7"/>
  <c r="T216" i="7"/>
  <c r="T266" i="7"/>
  <c r="T288" i="7"/>
  <c r="T701" i="7"/>
  <c r="T662" i="7"/>
  <c r="T47" i="7"/>
  <c r="T60" i="7"/>
  <c r="T162" i="7"/>
  <c r="T160" i="7"/>
  <c r="T206" i="7"/>
  <c r="T213" i="7"/>
  <c r="T237" i="7"/>
  <c r="T251" i="7"/>
  <c r="T278" i="7"/>
  <c r="T285" i="7"/>
  <c r="T311" i="7"/>
  <c r="T375" i="7"/>
  <c r="T382" i="7"/>
  <c r="T571" i="7"/>
  <c r="T666" i="7"/>
  <c r="T689" i="7"/>
  <c r="T717" i="7"/>
  <c r="T730" i="7"/>
  <c r="T757" i="7"/>
  <c r="T794" i="7"/>
  <c r="T807" i="7"/>
  <c r="T810" i="7"/>
  <c r="T827" i="7"/>
  <c r="T913" i="7"/>
  <c r="T916" i="7"/>
  <c r="T949" i="7"/>
  <c r="T972" i="7"/>
  <c r="T1066" i="7"/>
  <c r="T870" i="7"/>
  <c r="T635" i="7"/>
  <c r="T246" i="7"/>
  <c r="T4" i="7"/>
  <c r="T37" i="7"/>
  <c r="T389" i="7"/>
  <c r="T404" i="7"/>
  <c r="T419" i="7"/>
  <c r="T513" i="7"/>
  <c r="T567" i="7"/>
  <c r="T632" i="7"/>
  <c r="T669" i="7"/>
  <c r="T676" i="7"/>
  <c r="T713" i="7"/>
  <c r="T726" i="7"/>
  <c r="T781" i="7"/>
  <c r="T803" i="7"/>
  <c r="T820" i="7"/>
  <c r="T1045" i="7"/>
  <c r="T1060" i="7"/>
  <c r="T198" i="7"/>
  <c r="T270" i="7"/>
  <c r="T480" i="7"/>
  <c r="T527" i="7"/>
  <c r="T557" i="7"/>
  <c r="T573" i="7"/>
  <c r="T591" i="7"/>
  <c r="T742" i="7"/>
  <c r="T836" i="7"/>
  <c r="T873" i="7"/>
  <c r="T876" i="7"/>
  <c r="T909" i="7"/>
  <c r="T958" i="7"/>
  <c r="T1069" i="7"/>
  <c r="T1267" i="7"/>
  <c r="T239" i="7"/>
  <c r="T422" i="7"/>
  <c r="T520" i="7"/>
  <c r="T605" i="7"/>
  <c r="T736" i="7"/>
  <c r="T759" i="7"/>
  <c r="T763" i="7"/>
  <c r="T787" i="7"/>
  <c r="T866" i="7"/>
  <c r="T1023" i="7"/>
  <c r="T1038" i="7"/>
  <c r="T1047" i="7"/>
  <c r="T1075" i="7"/>
  <c r="T1171" i="7"/>
  <c r="T1223" i="7"/>
  <c r="T1229" i="7"/>
  <c r="T1390" i="7"/>
  <c r="T1625" i="7"/>
  <c r="T145" i="7"/>
  <c r="T170" i="7"/>
  <c r="T177" i="7"/>
  <c r="T276" i="7"/>
  <c r="T324" i="7"/>
  <c r="T331" i="7"/>
  <c r="T348" i="7"/>
  <c r="T352" i="7"/>
  <c r="T377" i="7"/>
  <c r="T456" i="7"/>
  <c r="T460" i="7"/>
  <c r="T475" i="7"/>
  <c r="T503" i="7"/>
  <c r="T510" i="7"/>
  <c r="T620" i="7"/>
  <c r="T706" i="7"/>
  <c r="T766" i="7"/>
  <c r="T783" i="7"/>
  <c r="T790" i="7"/>
  <c r="T832" i="7"/>
  <c r="T898" i="7"/>
  <c r="T1006" i="7"/>
  <c r="T1035" i="7"/>
  <c r="T1159" i="7"/>
  <c r="T1220" i="7"/>
  <c r="T1399" i="7"/>
  <c r="T1453" i="7"/>
  <c r="T1463" i="7"/>
  <c r="T1647" i="7"/>
  <c r="T703" i="7"/>
  <c r="T166" i="7"/>
  <c r="T208" i="7"/>
  <c r="T253" i="7"/>
  <c r="T310" i="7"/>
  <c r="T358" i="7"/>
  <c r="T489" i="7"/>
  <c r="T523" i="7"/>
  <c r="T658" i="7"/>
  <c r="T709" i="7"/>
  <c r="T722" i="7"/>
  <c r="T738" i="7"/>
  <c r="T756" i="7"/>
  <c r="T777" i="7"/>
  <c r="T829" i="7"/>
  <c r="T1019" i="7"/>
  <c r="T1025" i="7"/>
  <c r="T1041" i="7"/>
  <c r="T1097" i="7"/>
  <c r="T1125" i="7"/>
  <c r="T1187" i="7"/>
  <c r="T1292" i="7"/>
  <c r="T1310" i="7"/>
  <c r="T1320" i="7"/>
  <c r="T1323" i="7"/>
  <c r="T1621" i="7"/>
  <c r="T342" i="7"/>
  <c r="T628" i="7"/>
  <c r="T78" i="7"/>
  <c r="T56" i="7"/>
  <c r="T149" i="7"/>
  <c r="T425" i="7"/>
  <c r="T90" i="7"/>
  <c r="T249" i="7"/>
  <c r="T302" i="7"/>
  <c r="T395" i="7"/>
  <c r="T410" i="7"/>
  <c r="T471" i="7"/>
  <c r="T496" i="7"/>
  <c r="T512" i="7"/>
  <c r="T545" i="7"/>
  <c r="T553" i="7"/>
  <c r="T619" i="7"/>
  <c r="T671" i="7"/>
  <c r="T712" i="7"/>
  <c r="T748" i="7"/>
  <c r="T805" i="7"/>
  <c r="T815" i="7"/>
  <c r="T845" i="7"/>
  <c r="T865" i="7"/>
  <c r="T1009" i="7"/>
  <c r="T1016" i="7"/>
  <c r="T1110" i="7"/>
  <c r="T1167" i="7"/>
  <c r="T1173" i="7"/>
  <c r="T1329" i="7"/>
  <c r="T338" i="7"/>
  <c r="T587" i="7"/>
  <c r="T295" i="7"/>
  <c r="T391" i="7"/>
  <c r="T169" i="7"/>
  <c r="T211" i="7"/>
  <c r="T231" i="7"/>
  <c r="T245" i="7"/>
  <c r="T312" i="7"/>
  <c r="T333" i="7"/>
  <c r="T369" i="7"/>
  <c r="T428" i="7"/>
  <c r="T442" i="7"/>
  <c r="T451" i="7"/>
  <c r="T482" i="7"/>
  <c r="T506" i="7"/>
  <c r="T562" i="7"/>
  <c r="T572" i="7"/>
  <c r="T593" i="7"/>
  <c r="T596" i="7"/>
  <c r="T615" i="7"/>
  <c r="T644" i="7"/>
  <c r="T698" i="7"/>
  <c r="T705" i="7"/>
  <c r="T715" i="7"/>
  <c r="T718" i="7"/>
  <c r="T751" i="7"/>
  <c r="T779" i="7"/>
  <c r="T792" i="7"/>
  <c r="T795" i="7"/>
  <c r="T825" i="7"/>
  <c r="T835" i="7"/>
  <c r="T908" i="7"/>
  <c r="T931" i="7"/>
  <c r="T950" i="7"/>
  <c r="T964" i="7"/>
  <c r="T483" i="7"/>
  <c r="T563" i="7"/>
  <c r="T682" i="7"/>
  <c r="T181" i="7"/>
  <c r="T65" i="7"/>
  <c r="T81" i="7"/>
  <c r="T273" i="7"/>
  <c r="T306" i="7"/>
  <c r="T320" i="7"/>
  <c r="T388" i="7"/>
  <c r="T23" i="7"/>
  <c r="T176" i="7"/>
  <c r="T330" i="7"/>
  <c r="T435" i="7"/>
  <c r="T445" i="7"/>
  <c r="T180" i="7"/>
  <c r="T207" i="7"/>
  <c r="T218" i="7"/>
  <c r="T222" i="7"/>
  <c r="T234" i="7"/>
  <c r="T238" i="7"/>
  <c r="T279" i="7"/>
  <c r="T290" i="7"/>
  <c r="T294" i="7"/>
  <c r="T316" i="7"/>
  <c r="T488" i="7"/>
  <c r="T582" i="7"/>
  <c r="T586" i="7"/>
  <c r="T640" i="7"/>
  <c r="T651" i="7"/>
  <c r="T848" i="7"/>
  <c r="T884" i="7"/>
  <c r="T940" i="7"/>
  <c r="T1083" i="7"/>
  <c r="T446" i="7"/>
  <c r="T280" i="7"/>
  <c r="T203" i="7"/>
  <c r="T275" i="7"/>
  <c r="T347" i="7"/>
  <c r="T405" i="7"/>
  <c r="T484" i="7"/>
  <c r="T502" i="7"/>
  <c r="T518" i="7"/>
  <c r="T558" i="7"/>
  <c r="T654" i="7"/>
  <c r="T687" i="7"/>
  <c r="T782" i="7"/>
  <c r="T923" i="7"/>
  <c r="T927" i="7"/>
  <c r="T994" i="7"/>
  <c r="T443" i="7"/>
  <c r="T212" i="7"/>
  <c r="T284" i="7"/>
  <c r="T577" i="7"/>
  <c r="T951" i="7"/>
  <c r="T114" i="7"/>
  <c r="T173" i="7"/>
  <c r="T223" i="7"/>
  <c r="T240" i="7"/>
  <c r="T343" i="7"/>
  <c r="T357" i="7"/>
  <c r="T409" i="7"/>
  <c r="T434" i="7"/>
  <c r="T447" i="7"/>
  <c r="T525" i="7"/>
  <c r="T536" i="7"/>
  <c r="T578" i="7"/>
  <c r="T610" i="7"/>
  <c r="T636" i="7"/>
  <c r="T657" i="7"/>
  <c r="T704" i="7"/>
  <c r="T734" i="7"/>
  <c r="T737" i="7"/>
  <c r="T771" i="7"/>
  <c r="T854" i="7"/>
  <c r="T861" i="7"/>
  <c r="T871" i="7"/>
  <c r="T880" i="7"/>
  <c r="T910" i="7"/>
  <c r="T1070" i="7"/>
  <c r="T429" i="7"/>
  <c r="T601" i="7"/>
  <c r="T204" i="7"/>
  <c r="T107" i="7"/>
  <c r="T217" i="7"/>
  <c r="T244" i="7"/>
  <c r="T259" i="7"/>
  <c r="T289" i="7"/>
  <c r="T315" i="7"/>
  <c r="T427" i="7"/>
  <c r="T508" i="7"/>
  <c r="T511" i="7"/>
  <c r="T599" i="7"/>
  <c r="T697" i="7"/>
  <c r="T711" i="7"/>
  <c r="T740" i="7"/>
  <c r="T746" i="7"/>
  <c r="T844" i="7"/>
  <c r="T847" i="7"/>
  <c r="T883" i="7"/>
  <c r="T959" i="7"/>
  <c r="T963" i="7"/>
  <c r="T983" i="7"/>
  <c r="T1048" i="7"/>
  <c r="T863" i="7"/>
  <c r="T889" i="7"/>
  <c r="T935" i="7"/>
  <c r="T945" i="7"/>
  <c r="T1030" i="7"/>
  <c r="T1074" i="7"/>
  <c r="T1237" i="7"/>
  <c r="T1244" i="7"/>
  <c r="T1251" i="7"/>
  <c r="T565" i="7"/>
  <c r="T917" i="7"/>
  <c r="T921" i="7"/>
  <c r="T999" i="7"/>
  <c r="T1014" i="7"/>
  <c r="T1026" i="7"/>
  <c r="T1058" i="7"/>
  <c r="T1090" i="7"/>
  <c r="T1191" i="7"/>
  <c r="T693" i="7"/>
  <c r="T799" i="7"/>
  <c r="T840" i="7"/>
  <c r="T864" i="7"/>
  <c r="T936" i="7"/>
  <c r="T976" i="7"/>
  <c r="T1037" i="7"/>
  <c r="T1145" i="7"/>
  <c r="T894" i="7"/>
  <c r="T939" i="7"/>
  <c r="T986" i="7"/>
  <c r="T997" i="7"/>
  <c r="T1022" i="7"/>
  <c r="T1065" i="7"/>
  <c r="T1091" i="7"/>
  <c r="T1265" i="7"/>
  <c r="T1281" i="7"/>
  <c r="T1316" i="7"/>
  <c r="T1358" i="7"/>
  <c r="T1365" i="7"/>
  <c r="T455" i="7"/>
  <c r="T535" i="7"/>
  <c r="T661" i="7"/>
  <c r="T802" i="7"/>
  <c r="T817" i="7"/>
  <c r="T831" i="7"/>
  <c r="T897" i="7"/>
  <c r="T905" i="7"/>
  <c r="T953" i="7"/>
  <c r="T1004" i="7"/>
  <c r="T1015" i="7"/>
  <c r="T1034" i="7"/>
  <c r="T1114" i="7"/>
  <c r="T1126" i="7"/>
  <c r="T1141" i="7"/>
  <c r="T1166" i="7"/>
  <c r="T1287" i="7"/>
  <c r="T1351" i="7"/>
  <c r="T399" i="7"/>
  <c r="T665" i="7"/>
  <c r="T770" i="7"/>
  <c r="T778" i="7"/>
  <c r="T853" i="7"/>
  <c r="T875" i="7"/>
  <c r="T879" i="7"/>
  <c r="T922" i="7"/>
  <c r="T982" i="7"/>
  <c r="T993" i="7"/>
  <c r="T1000" i="7"/>
  <c r="T1018" i="7"/>
  <c r="T1111" i="7"/>
  <c r="T1160" i="7"/>
  <c r="T1215" i="7"/>
  <c r="T1274" i="7"/>
  <c r="T643" i="7"/>
  <c r="T741" i="7"/>
  <c r="T749" i="7"/>
  <c r="T809" i="7"/>
  <c r="T886" i="7"/>
  <c r="T971" i="7"/>
  <c r="T1071" i="7"/>
  <c r="T1078" i="7"/>
  <c r="T1117" i="7"/>
  <c r="T1129" i="7"/>
  <c r="T1144" i="7"/>
  <c r="T1197" i="7"/>
  <c r="T1255" i="7"/>
  <c r="T1106" i="7"/>
  <c r="T1118" i="7"/>
  <c r="T1121" i="7"/>
  <c r="T1162" i="7"/>
  <c r="T1259" i="7"/>
  <c r="T1350" i="7"/>
  <c r="T1373" i="7"/>
  <c r="T1477" i="7"/>
  <c r="T1487" i="7"/>
  <c r="T1017" i="7"/>
  <c r="T1024" i="7"/>
  <c r="T1178" i="7"/>
  <c r="T1200" i="7"/>
  <c r="T1256" i="7"/>
  <c r="T1269" i="7"/>
  <c r="T1357" i="7"/>
  <c r="T1360" i="7"/>
  <c r="T1055" i="7"/>
  <c r="T1177" i="7"/>
  <c r="T1190" i="7"/>
  <c r="T1211" i="7"/>
  <c r="T1303" i="7"/>
  <c r="T1306" i="7"/>
  <c r="T1325" i="7"/>
  <c r="T1368" i="7"/>
  <c r="T1375" i="7"/>
  <c r="T1386" i="7"/>
  <c r="T1437" i="7"/>
  <c r="T1107" i="7"/>
  <c r="T1157" i="7"/>
  <c r="T1169" i="7"/>
  <c r="T1180" i="7"/>
  <c r="T1217" i="7"/>
  <c r="T1240" i="7"/>
  <c r="T1247" i="7"/>
  <c r="T1277" i="7"/>
  <c r="T1309" i="7"/>
  <c r="T1312" i="7"/>
  <c r="T1395" i="7"/>
  <c r="T1051" i="7"/>
  <c r="T1139" i="7"/>
  <c r="T1146" i="7"/>
  <c r="T1226" i="7"/>
  <c r="T1286" i="7"/>
  <c r="T925" i="7"/>
  <c r="T943" i="7"/>
  <c r="T1036" i="7"/>
  <c r="T1112" i="7"/>
  <c r="T1263" i="7"/>
  <c r="T1273" i="7"/>
  <c r="T1347" i="7"/>
  <c r="T887" i="7"/>
  <c r="T980" i="7"/>
  <c r="T1032" i="7"/>
  <c r="T1061" i="7"/>
  <c r="T1084" i="7"/>
  <c r="T1135" i="7"/>
  <c r="T1189" i="7"/>
  <c r="T1192" i="7"/>
  <c r="T1195" i="7"/>
  <c r="T1207" i="7"/>
  <c r="T1279" i="7"/>
  <c r="T1185" i="7"/>
  <c r="T1201" i="7"/>
  <c r="T1227" i="7"/>
  <c r="T1333" i="7"/>
  <c r="T1377" i="7"/>
  <c r="T1441" i="7"/>
  <c r="T1589" i="7"/>
  <c r="T1194" i="7"/>
  <c r="T1449" i="7"/>
  <c r="T1089" i="7"/>
  <c r="T1219" i="7"/>
  <c r="T1243" i="7"/>
  <c r="T1282" i="7"/>
  <c r="T1341" i="7"/>
  <c r="T1417" i="7"/>
  <c r="T1446" i="7"/>
  <c r="T1150" i="7"/>
  <c r="T1165" i="7"/>
  <c r="T1235" i="7"/>
  <c r="T1261" i="7"/>
  <c r="T1295" i="7"/>
  <c r="T1381" i="7"/>
  <c r="T1394" i="7"/>
  <c r="T1430" i="7"/>
  <c r="T1168" i="7"/>
  <c r="T1254" i="7"/>
  <c r="T1271" i="7"/>
  <c r="T1328" i="7"/>
  <c r="T1334" i="7"/>
  <c r="T1064" i="7"/>
  <c r="T1186" i="7"/>
  <c r="T1231" i="7"/>
  <c r="T1378" i="7"/>
  <c r="T1152" i="7"/>
  <c r="T1294" i="7"/>
  <c r="T1336" i="7"/>
  <c r="T1460" i="7"/>
  <c r="T1466" i="7"/>
  <c r="T1473" i="7"/>
  <c r="T1483" i="7"/>
  <c r="T1549" i="7"/>
  <c r="T1530" i="7"/>
  <c r="T1536" i="7"/>
  <c r="T1571" i="7"/>
  <c r="T1208" i="7"/>
  <c r="T1379" i="7"/>
  <c r="T1407" i="7"/>
  <c r="T1423" i="7"/>
  <c r="T1491" i="7"/>
  <c r="T1520" i="7"/>
  <c r="T1204" i="7"/>
  <c r="T1385" i="7"/>
  <c r="T1517" i="7"/>
  <c r="T1222" i="7"/>
  <c r="T1298" i="7"/>
  <c r="T1366" i="7"/>
  <c r="T1403" i="7"/>
  <c r="T1523" i="7"/>
  <c r="T1293" i="7"/>
  <c r="T1301" i="7"/>
  <c r="T1305" i="7"/>
  <c r="T1331" i="7"/>
  <c r="T1353" i="7"/>
  <c r="T1528" i="7"/>
  <c r="T1546" i="7"/>
  <c r="T1550" i="7"/>
  <c r="T1583" i="7"/>
  <c r="T1421" i="7"/>
  <c r="T1431" i="7"/>
  <c r="T1533" i="7"/>
  <c r="T1642" i="7"/>
  <c r="T1134" i="7"/>
  <c r="T1565" i="7"/>
  <c r="T1581" i="7"/>
  <c r="T1439" i="7"/>
  <c r="T1456" i="7"/>
  <c r="T1469" i="7"/>
  <c r="T1490" i="7"/>
  <c r="T1606" i="7"/>
  <c r="T1613" i="7"/>
  <c r="T1405" i="7"/>
  <c r="T1429" i="7"/>
  <c r="T1435" i="7"/>
  <c r="T1516" i="7"/>
  <c r="T1525" i="7"/>
  <c r="T1603" i="7"/>
  <c r="T1314" i="7"/>
  <c r="T1389" i="7"/>
  <c r="T1415" i="7"/>
  <c r="T1445" i="7"/>
  <c r="T1448" i="7"/>
  <c r="T1502" i="7"/>
  <c r="T1531" i="7"/>
  <c r="T1537" i="7"/>
  <c r="T1554" i="7"/>
  <c r="T1600" i="7"/>
  <c r="T1318" i="7"/>
  <c r="T1384" i="7"/>
  <c r="T1393" i="7"/>
  <c r="T1397" i="7"/>
  <c r="T1425" i="7"/>
  <c r="T1570" i="7"/>
  <c r="T1580" i="7"/>
  <c r="T1567" i="7"/>
  <c r="T1434" i="7"/>
  <c r="T1465" i="7"/>
  <c r="T1486" i="7"/>
  <c r="T1499" i="7"/>
  <c r="T1538" i="7"/>
  <c r="T1585" i="7"/>
  <c r="T1427" i="7"/>
  <c r="T1447" i="7"/>
  <c r="T1478" i="7"/>
  <c r="T1555" i="7"/>
  <c r="T1559" i="7"/>
  <c r="T1481" i="7"/>
  <c r="T1529" i="7"/>
  <c r="T1541" i="7"/>
  <c r="T1602" i="7"/>
  <c r="T1464" i="7"/>
  <c r="T1474" i="7"/>
  <c r="T1617" i="7"/>
  <c r="T1519" i="7"/>
  <c r="T1532" i="7"/>
  <c r="T1564" i="7"/>
  <c r="T1577" i="7"/>
  <c r="T1591" i="7"/>
  <c r="T1595" i="7"/>
  <c r="T1643" i="7"/>
  <c r="T1649" i="7"/>
  <c r="T1497" i="7"/>
  <c r="T1545" i="7"/>
  <c r="T1646" i="7"/>
  <c r="T1633" i="7"/>
  <c r="T1507" i="7"/>
  <c r="T1511" i="7"/>
  <c r="T1622" i="7"/>
  <c r="T1498" i="7"/>
  <c r="T1637" i="7"/>
  <c r="T1459" i="7"/>
  <c r="T1493" i="7"/>
  <c r="T1553" i="7"/>
  <c r="T1561" i="7"/>
  <c r="T1587" i="7"/>
  <c r="T1608" i="7"/>
  <c r="T1635" i="7"/>
  <c r="T1443" i="7"/>
  <c r="T1515" i="7"/>
  <c r="T1604" i="7"/>
  <c r="T1645" i="7"/>
  <c r="T1574" i="7"/>
  <c r="T1597" i="7"/>
  <c r="T1627" i="7"/>
  <c r="T1641" i="7"/>
  <c r="T61" i="7" l="1"/>
  <c r="S61" i="7"/>
  <c r="R61" i="7"/>
  <c r="T110" i="7"/>
  <c r="S110" i="7"/>
  <c r="R110" i="7"/>
  <c r="T12" i="7"/>
  <c r="S12" i="7"/>
  <c r="R12" i="7"/>
  <c r="T64" i="7"/>
  <c r="S64" i="7"/>
  <c r="R64" i="7"/>
  <c r="T13" i="7"/>
  <c r="S13" i="7"/>
  <c r="R13" i="7"/>
  <c r="T51" i="7"/>
  <c r="S51" i="7"/>
  <c r="R51" i="7"/>
  <c r="T135" i="7"/>
  <c r="R135" i="7"/>
  <c r="S135" i="7"/>
  <c r="J6" i="1"/>
  <c r="I4" i="9" s="1"/>
  <c r="T21" i="7"/>
  <c r="S21" i="7"/>
  <c r="R21" i="7"/>
  <c r="T54" i="7"/>
  <c r="R54" i="7"/>
  <c r="S54" i="7"/>
  <c r="T42" i="7"/>
  <c r="R42" i="7"/>
  <c r="S42" i="7"/>
  <c r="T101" i="7"/>
  <c r="R101" i="7"/>
  <c r="S101" i="7"/>
  <c r="T20" i="7"/>
  <c r="S20" i="7"/>
  <c r="R20" i="7"/>
  <c r="T137" i="7"/>
  <c r="R137" i="7"/>
  <c r="S137" i="7"/>
  <c r="T138" i="7"/>
  <c r="R138" i="7"/>
  <c r="S138" i="7"/>
  <c r="T98" i="7"/>
  <c r="R98" i="7"/>
  <c r="S98" i="7"/>
  <c r="S126" i="7"/>
  <c r="R126" i="7"/>
  <c r="T7" i="7"/>
  <c r="R7" i="7"/>
  <c r="S7" i="7"/>
  <c r="T66" i="7"/>
  <c r="S66" i="7"/>
  <c r="R66" i="7"/>
  <c r="T123" i="7"/>
  <c r="R123" i="7"/>
  <c r="S123" i="7"/>
  <c r="T18" i="7"/>
  <c r="S18" i="7"/>
  <c r="R18" i="7"/>
  <c r="T16" i="7"/>
  <c r="S16" i="7"/>
  <c r="R16" i="7"/>
  <c r="G7" i="1"/>
  <c r="F5" i="9" s="1"/>
  <c r="BG7" i="1"/>
  <c r="AZ5" i="9" s="1"/>
  <c r="J7" i="1"/>
  <c r="I5" i="9" s="1"/>
  <c r="E8" i="1"/>
  <c r="AZ6" i="9" s="1"/>
  <c r="E5" i="9"/>
  <c r="T126" i="7"/>
  <c r="T44" i="7"/>
  <c r="T136" i="7"/>
  <c r="G5" i="1"/>
  <c r="F3" i="9" s="1"/>
  <c r="S3" i="7"/>
  <c r="T3" i="7"/>
  <c r="J5" i="1" s="1"/>
  <c r="I3" i="9" s="1"/>
  <c r="BG5" i="1" l="1"/>
  <c r="AZ3" i="9" s="1"/>
  <c r="BG6" i="1"/>
  <c r="AZ4" i="9" s="1"/>
  <c r="J8" i="1"/>
  <c r="I6" i="9" s="1"/>
  <c r="E9" i="1"/>
  <c r="BG9" i="1" s="1"/>
  <c r="E6" i="9"/>
  <c r="G8" i="1"/>
  <c r="F6" i="9" s="1"/>
  <c r="AY150" i="9"/>
  <c r="BE152" i="1"/>
  <c r="AX150" i="9" s="1"/>
  <c r="BD152" i="1"/>
  <c r="AW150" i="9" s="1"/>
  <c r="BC152" i="1"/>
  <c r="AV150" i="9" s="1"/>
  <c r="BB152" i="1"/>
  <c r="AU150" i="9" s="1"/>
  <c r="BA152" i="1"/>
  <c r="AT150" i="9" s="1"/>
  <c r="AZ152" i="1"/>
  <c r="AS150" i="9" s="1"/>
  <c r="AY152" i="1"/>
  <c r="AR150" i="9" s="1"/>
  <c r="AX152" i="1"/>
  <c r="AQ150" i="9" s="1"/>
  <c r="AW152" i="1"/>
  <c r="AP150" i="9" s="1"/>
  <c r="AV152" i="1"/>
  <c r="AO150" i="9" s="1"/>
  <c r="AU152" i="1"/>
  <c r="AN150" i="9" s="1"/>
  <c r="AT152" i="1"/>
  <c r="AM150" i="9" s="1"/>
  <c r="AS152" i="1"/>
  <c r="AL150" i="9" s="1"/>
  <c r="AR152" i="1"/>
  <c r="AK150" i="9" s="1"/>
  <c r="AQ152" i="1"/>
  <c r="AJ150" i="9" s="1"/>
  <c r="AP152" i="1"/>
  <c r="AI150" i="9" s="1"/>
  <c r="AO152" i="1"/>
  <c r="AH150" i="9" s="1"/>
  <c r="AN152" i="1"/>
  <c r="AG150" i="9" s="1"/>
  <c r="AM152" i="1"/>
  <c r="AF150" i="9" s="1"/>
  <c r="AL152" i="1"/>
  <c r="AE150" i="9" s="1"/>
  <c r="AK152" i="1"/>
  <c r="AD150" i="9" s="1"/>
  <c r="AI152" i="1"/>
  <c r="AB150" i="9" s="1"/>
  <c r="AH152" i="1"/>
  <c r="AG152" i="1"/>
  <c r="AA150" i="9" s="1"/>
  <c r="AF152" i="1"/>
  <c r="AE152" i="1"/>
  <c r="Z150" i="9" s="1"/>
  <c r="AD152" i="1"/>
  <c r="Y150" i="9" s="1"/>
  <c r="AC152" i="1"/>
  <c r="X150" i="9" s="1"/>
  <c r="AA152" i="1"/>
  <c r="Z152" i="1"/>
  <c r="V150" i="9" s="1"/>
  <c r="Y152" i="1"/>
  <c r="X152" i="1"/>
  <c r="U150" i="9" s="1"/>
  <c r="W152" i="1"/>
  <c r="T150" i="9" s="1"/>
  <c r="V152" i="1"/>
  <c r="S150" i="9" s="1"/>
  <c r="U152" i="1"/>
  <c r="R150" i="9" s="1"/>
  <c r="T152" i="1"/>
  <c r="Q150" i="9" s="1"/>
  <c r="S152" i="1"/>
  <c r="P150" i="9" s="1"/>
  <c r="Q152" i="1"/>
  <c r="O150" i="9" s="1"/>
  <c r="M152" i="1"/>
  <c r="L152" i="1"/>
  <c r="K152" i="1"/>
  <c r="AY147" i="9"/>
  <c r="BE149" i="1"/>
  <c r="AX147" i="9" s="1"/>
  <c r="BD149" i="1"/>
  <c r="AW147" i="9" s="1"/>
  <c r="BC149" i="1"/>
  <c r="AV147" i="9" s="1"/>
  <c r="BB149" i="1"/>
  <c r="AU147" i="9" s="1"/>
  <c r="BA149" i="1"/>
  <c r="AT147" i="9" s="1"/>
  <c r="AZ149" i="1"/>
  <c r="AS147" i="9" s="1"/>
  <c r="AY149" i="1"/>
  <c r="AR147" i="9" s="1"/>
  <c r="AX149" i="1"/>
  <c r="AQ147" i="9" s="1"/>
  <c r="AW149" i="1"/>
  <c r="AP147" i="9" s="1"/>
  <c r="AV149" i="1"/>
  <c r="AO147" i="9" s="1"/>
  <c r="AU149" i="1"/>
  <c r="AN147" i="9" s="1"/>
  <c r="AT149" i="1"/>
  <c r="AM147" i="9" s="1"/>
  <c r="AS149" i="1"/>
  <c r="AL147" i="9" s="1"/>
  <c r="AR149" i="1"/>
  <c r="AK147" i="9" s="1"/>
  <c r="AQ149" i="1"/>
  <c r="AJ147" i="9" s="1"/>
  <c r="AP149" i="1"/>
  <c r="AI147" i="9" s="1"/>
  <c r="AO149" i="1"/>
  <c r="AH147" i="9" s="1"/>
  <c r="AN149" i="1"/>
  <c r="AG147" i="9" s="1"/>
  <c r="AM149" i="1"/>
  <c r="AF147" i="9" s="1"/>
  <c r="AL149" i="1"/>
  <c r="AE147" i="9" s="1"/>
  <c r="AK149" i="1"/>
  <c r="AD147" i="9" s="1"/>
  <c r="AI149" i="1"/>
  <c r="AB147" i="9" s="1"/>
  <c r="AH149" i="1"/>
  <c r="AG149" i="1"/>
  <c r="AA147" i="9" s="1"/>
  <c r="AF149" i="1"/>
  <c r="AE149" i="1"/>
  <c r="Z147" i="9" s="1"/>
  <c r="AD149" i="1"/>
  <c r="Y147" i="9" s="1"/>
  <c r="AC149" i="1"/>
  <c r="X147" i="9" s="1"/>
  <c r="AA149" i="1"/>
  <c r="Z149" i="1"/>
  <c r="V147" i="9" s="1"/>
  <c r="Y149" i="1"/>
  <c r="X149" i="1"/>
  <c r="U147" i="9" s="1"/>
  <c r="W149" i="1"/>
  <c r="T147" i="9" s="1"/>
  <c r="V149" i="1"/>
  <c r="S147" i="9" s="1"/>
  <c r="U149" i="1"/>
  <c r="R147" i="9" s="1"/>
  <c r="T149" i="1"/>
  <c r="Q147" i="9" s="1"/>
  <c r="S149" i="1"/>
  <c r="P147" i="9" s="1"/>
  <c r="Q149" i="1"/>
  <c r="O147" i="9" s="1"/>
  <c r="M149" i="1"/>
  <c r="L149" i="1"/>
  <c r="K149" i="1"/>
  <c r="AY146" i="9"/>
  <c r="BE148" i="1"/>
  <c r="AX146" i="9" s="1"/>
  <c r="BD148" i="1"/>
  <c r="AW146" i="9" s="1"/>
  <c r="BC148" i="1"/>
  <c r="AV146" i="9" s="1"/>
  <c r="BB148" i="1"/>
  <c r="AU146" i="9" s="1"/>
  <c r="BA148" i="1"/>
  <c r="AT146" i="9" s="1"/>
  <c r="AZ148" i="1"/>
  <c r="AS146" i="9" s="1"/>
  <c r="AY148" i="1"/>
  <c r="AR146" i="9" s="1"/>
  <c r="AX148" i="1"/>
  <c r="AQ146" i="9" s="1"/>
  <c r="AW148" i="1"/>
  <c r="AP146" i="9" s="1"/>
  <c r="AV148" i="1"/>
  <c r="AO146" i="9" s="1"/>
  <c r="AU148" i="1"/>
  <c r="AN146" i="9" s="1"/>
  <c r="AT148" i="1"/>
  <c r="AM146" i="9" s="1"/>
  <c r="AS148" i="1"/>
  <c r="AL146" i="9" s="1"/>
  <c r="AR148" i="1"/>
  <c r="AK146" i="9" s="1"/>
  <c r="AQ148" i="1"/>
  <c r="AJ146" i="9" s="1"/>
  <c r="AP148" i="1"/>
  <c r="AI146" i="9" s="1"/>
  <c r="AO148" i="1"/>
  <c r="AH146" i="9" s="1"/>
  <c r="AN148" i="1"/>
  <c r="AG146" i="9" s="1"/>
  <c r="AM148" i="1"/>
  <c r="AF146" i="9" s="1"/>
  <c r="AL148" i="1"/>
  <c r="AE146" i="9" s="1"/>
  <c r="AK148" i="1"/>
  <c r="AD146" i="9" s="1"/>
  <c r="AI148" i="1"/>
  <c r="AB146" i="9" s="1"/>
  <c r="AH148" i="1"/>
  <c r="AG148" i="1"/>
  <c r="AA146" i="9" s="1"/>
  <c r="AF148" i="1"/>
  <c r="AE148" i="1"/>
  <c r="Z146" i="9" s="1"/>
  <c r="AD148" i="1"/>
  <c r="Y146" i="9" s="1"/>
  <c r="AC148" i="1"/>
  <c r="X146" i="9" s="1"/>
  <c r="AA148" i="1"/>
  <c r="Z148" i="1"/>
  <c r="V146" i="9" s="1"/>
  <c r="Y148" i="1"/>
  <c r="X148" i="1"/>
  <c r="U146" i="9" s="1"/>
  <c r="W148" i="1"/>
  <c r="T146" i="9" s="1"/>
  <c r="V148" i="1"/>
  <c r="S146" i="9" s="1"/>
  <c r="U148" i="1"/>
  <c r="R146" i="9" s="1"/>
  <c r="T148" i="1"/>
  <c r="Q146" i="9" s="1"/>
  <c r="S148" i="1"/>
  <c r="P146" i="9" s="1"/>
  <c r="Q148" i="1"/>
  <c r="O146" i="9" s="1"/>
  <c r="M148" i="1"/>
  <c r="L148" i="1"/>
  <c r="K148" i="1"/>
  <c r="AY145" i="9"/>
  <c r="BE147" i="1"/>
  <c r="AX145" i="9" s="1"/>
  <c r="BD147" i="1"/>
  <c r="AW145" i="9" s="1"/>
  <c r="BC147" i="1"/>
  <c r="AV145" i="9" s="1"/>
  <c r="BB147" i="1"/>
  <c r="AU145" i="9" s="1"/>
  <c r="BA147" i="1"/>
  <c r="AT145" i="9" s="1"/>
  <c r="AZ147" i="1"/>
  <c r="AS145" i="9" s="1"/>
  <c r="AY147" i="1"/>
  <c r="AR145" i="9" s="1"/>
  <c r="AX147" i="1"/>
  <c r="AQ145" i="9" s="1"/>
  <c r="AW147" i="1"/>
  <c r="AP145" i="9" s="1"/>
  <c r="AV147" i="1"/>
  <c r="AO145" i="9" s="1"/>
  <c r="AU147" i="1"/>
  <c r="AN145" i="9" s="1"/>
  <c r="AT147" i="1"/>
  <c r="AM145" i="9" s="1"/>
  <c r="AS147" i="1"/>
  <c r="AL145" i="9" s="1"/>
  <c r="AR147" i="1"/>
  <c r="AK145" i="9" s="1"/>
  <c r="AQ147" i="1"/>
  <c r="AJ145" i="9" s="1"/>
  <c r="AP147" i="1"/>
  <c r="AI145" i="9" s="1"/>
  <c r="AO147" i="1"/>
  <c r="AH145" i="9" s="1"/>
  <c r="AN147" i="1"/>
  <c r="AG145" i="9" s="1"/>
  <c r="AM147" i="1"/>
  <c r="AF145" i="9" s="1"/>
  <c r="AL147" i="1"/>
  <c r="AE145" i="9" s="1"/>
  <c r="AK147" i="1"/>
  <c r="AD145" i="9" s="1"/>
  <c r="AI147" i="1"/>
  <c r="AB145" i="9" s="1"/>
  <c r="AH147" i="1"/>
  <c r="AG147" i="1"/>
  <c r="AA145" i="9" s="1"/>
  <c r="AF147" i="1"/>
  <c r="AE147" i="1"/>
  <c r="Z145" i="9" s="1"/>
  <c r="AD147" i="1"/>
  <c r="Y145" i="9" s="1"/>
  <c r="AC147" i="1"/>
  <c r="X145" i="9" s="1"/>
  <c r="AA147" i="1"/>
  <c r="Z147" i="1"/>
  <c r="V145" i="9" s="1"/>
  <c r="Y147" i="1"/>
  <c r="X147" i="1"/>
  <c r="U145" i="9" s="1"/>
  <c r="W147" i="1"/>
  <c r="T145" i="9" s="1"/>
  <c r="V147" i="1"/>
  <c r="S145" i="9" s="1"/>
  <c r="U147" i="1"/>
  <c r="R145" i="9" s="1"/>
  <c r="T147" i="1"/>
  <c r="Q145" i="9" s="1"/>
  <c r="S147" i="1"/>
  <c r="Q147" i="1"/>
  <c r="O145" i="9" s="1"/>
  <c r="M147" i="1"/>
  <c r="L147" i="1"/>
  <c r="AY144" i="9"/>
  <c r="BE146" i="1"/>
  <c r="AX144" i="9" s="1"/>
  <c r="BD146" i="1"/>
  <c r="AW144" i="9" s="1"/>
  <c r="BC146" i="1"/>
  <c r="AV144" i="9" s="1"/>
  <c r="BB146" i="1"/>
  <c r="AU144" i="9" s="1"/>
  <c r="BA146" i="1"/>
  <c r="AT144" i="9" s="1"/>
  <c r="AZ146" i="1"/>
  <c r="AS144" i="9" s="1"/>
  <c r="AY146" i="1"/>
  <c r="AR144" i="9" s="1"/>
  <c r="AX146" i="1"/>
  <c r="AQ144" i="9" s="1"/>
  <c r="AW146" i="1"/>
  <c r="AP144" i="9" s="1"/>
  <c r="AV146" i="1"/>
  <c r="AO144" i="9" s="1"/>
  <c r="AU146" i="1"/>
  <c r="AN144" i="9" s="1"/>
  <c r="AT146" i="1"/>
  <c r="AM144" i="9" s="1"/>
  <c r="AR146" i="1"/>
  <c r="AK144" i="9" s="1"/>
  <c r="AQ146" i="1"/>
  <c r="AJ144" i="9" s="1"/>
  <c r="AP146" i="1"/>
  <c r="AI144" i="9" s="1"/>
  <c r="AO146" i="1"/>
  <c r="AH144" i="9" s="1"/>
  <c r="AN146" i="1"/>
  <c r="AG144" i="9" s="1"/>
  <c r="AL146" i="1"/>
  <c r="AE144" i="9" s="1"/>
  <c r="AK146" i="1"/>
  <c r="AD144" i="9" s="1"/>
  <c r="AI146" i="1"/>
  <c r="AB144" i="9" s="1"/>
  <c r="AH146" i="1"/>
  <c r="AG146" i="1"/>
  <c r="AA144" i="9" s="1"/>
  <c r="AE146" i="1"/>
  <c r="Z144" i="9" s="1"/>
  <c r="AD146" i="1"/>
  <c r="Y144" i="9" s="1"/>
  <c r="AC146" i="1"/>
  <c r="X144" i="9" s="1"/>
  <c r="AA146" i="1"/>
  <c r="Y146" i="1"/>
  <c r="X146" i="1"/>
  <c r="U144" i="9" s="1"/>
  <c r="W146" i="1"/>
  <c r="T144" i="9" s="1"/>
  <c r="V146" i="1"/>
  <c r="S144" i="9" s="1"/>
  <c r="U146" i="1"/>
  <c r="R144" i="9" s="1"/>
  <c r="T146" i="1"/>
  <c r="Q144" i="9" s="1"/>
  <c r="S146" i="1"/>
  <c r="P144" i="9" s="1"/>
  <c r="L146" i="1"/>
  <c r="AY143" i="9"/>
  <c r="BE145" i="1"/>
  <c r="AX143" i="9" s="1"/>
  <c r="BD145" i="1"/>
  <c r="AW143" i="9" s="1"/>
  <c r="BC145" i="1"/>
  <c r="AV143" i="9" s="1"/>
  <c r="BB145" i="1"/>
  <c r="AU143" i="9" s="1"/>
  <c r="BA145" i="1"/>
  <c r="AT143" i="9" s="1"/>
  <c r="AZ145" i="1"/>
  <c r="AS143" i="9" s="1"/>
  <c r="AY145" i="1"/>
  <c r="AR143" i="9" s="1"/>
  <c r="AX145" i="1"/>
  <c r="AQ143" i="9" s="1"/>
  <c r="AW145" i="1"/>
  <c r="AP143" i="9" s="1"/>
  <c r="AV145" i="1"/>
  <c r="AO143" i="9" s="1"/>
  <c r="AU145" i="1"/>
  <c r="AN143" i="9" s="1"/>
  <c r="AT145" i="1"/>
  <c r="AM143" i="9" s="1"/>
  <c r="AS145" i="1"/>
  <c r="AL143" i="9" s="1"/>
  <c r="AR145" i="1"/>
  <c r="AK143" i="9" s="1"/>
  <c r="AQ145" i="1"/>
  <c r="AJ143" i="9" s="1"/>
  <c r="AP145" i="1"/>
  <c r="AI143" i="9" s="1"/>
  <c r="AO145" i="1"/>
  <c r="AH143" i="9" s="1"/>
  <c r="AN145" i="1"/>
  <c r="AG143" i="9" s="1"/>
  <c r="AM145" i="1"/>
  <c r="AF143" i="9" s="1"/>
  <c r="AL145" i="1"/>
  <c r="AE143" i="9" s="1"/>
  <c r="AK145" i="1"/>
  <c r="AD143" i="9" s="1"/>
  <c r="AI145" i="1"/>
  <c r="AB143" i="9" s="1"/>
  <c r="AH145" i="1"/>
  <c r="AG145" i="1"/>
  <c r="AA143" i="9" s="1"/>
  <c r="AF145" i="1"/>
  <c r="AE145" i="1"/>
  <c r="Z143" i="9" s="1"/>
  <c r="AD145" i="1"/>
  <c r="Y143" i="9" s="1"/>
  <c r="AC145" i="1"/>
  <c r="X143" i="9" s="1"/>
  <c r="AA145" i="1"/>
  <c r="Z145" i="1"/>
  <c r="V143" i="9" s="1"/>
  <c r="Y145" i="1"/>
  <c r="X145" i="1"/>
  <c r="U143" i="9" s="1"/>
  <c r="W145" i="1"/>
  <c r="T143" i="9" s="1"/>
  <c r="V145" i="1"/>
  <c r="S143" i="9" s="1"/>
  <c r="U145" i="1"/>
  <c r="R143" i="9" s="1"/>
  <c r="T145" i="1"/>
  <c r="Q143" i="9" s="1"/>
  <c r="S145" i="1"/>
  <c r="P143" i="9" s="1"/>
  <c r="Q145" i="1"/>
  <c r="O143" i="9" s="1"/>
  <c r="M145" i="1"/>
  <c r="L145" i="1"/>
  <c r="K145" i="1"/>
  <c r="AY142" i="9"/>
  <c r="BE144" i="1"/>
  <c r="AX142" i="9" s="1"/>
  <c r="BD144" i="1"/>
  <c r="AW142" i="9" s="1"/>
  <c r="BC144" i="1"/>
  <c r="AV142" i="9" s="1"/>
  <c r="BB144" i="1"/>
  <c r="AU142" i="9" s="1"/>
  <c r="BA144" i="1"/>
  <c r="AT142" i="9" s="1"/>
  <c r="AZ144" i="1"/>
  <c r="AS142" i="9" s="1"/>
  <c r="AY144" i="1"/>
  <c r="AR142" i="9" s="1"/>
  <c r="AX144" i="1"/>
  <c r="AQ142" i="9" s="1"/>
  <c r="AW144" i="1"/>
  <c r="AP142" i="9" s="1"/>
  <c r="AV144" i="1"/>
  <c r="AO142" i="9" s="1"/>
  <c r="AU144" i="1"/>
  <c r="AN142" i="9" s="1"/>
  <c r="AT144" i="1"/>
  <c r="AM142" i="9" s="1"/>
  <c r="AS144" i="1"/>
  <c r="AL142" i="9" s="1"/>
  <c r="AR144" i="1"/>
  <c r="AK142" i="9" s="1"/>
  <c r="AQ144" i="1"/>
  <c r="AJ142" i="9" s="1"/>
  <c r="AP144" i="1"/>
  <c r="AI142" i="9" s="1"/>
  <c r="AO144" i="1"/>
  <c r="AH142" i="9" s="1"/>
  <c r="AN144" i="1"/>
  <c r="AG142" i="9" s="1"/>
  <c r="AM144" i="1"/>
  <c r="AF142" i="9" s="1"/>
  <c r="AL144" i="1"/>
  <c r="AE142" i="9" s="1"/>
  <c r="AK144" i="1"/>
  <c r="AD142" i="9" s="1"/>
  <c r="AI144" i="1"/>
  <c r="AB142" i="9" s="1"/>
  <c r="AH144" i="1"/>
  <c r="AG144" i="1"/>
  <c r="AA142" i="9" s="1"/>
  <c r="AF144" i="1"/>
  <c r="AE144" i="1"/>
  <c r="Z142" i="9" s="1"/>
  <c r="AD144" i="1"/>
  <c r="Y142" i="9" s="1"/>
  <c r="AC144" i="1"/>
  <c r="X142" i="9" s="1"/>
  <c r="AA144" i="1"/>
  <c r="Z144" i="1"/>
  <c r="V142" i="9" s="1"/>
  <c r="Y144" i="1"/>
  <c r="X144" i="1"/>
  <c r="U142" i="9" s="1"/>
  <c r="W144" i="1"/>
  <c r="T142" i="9" s="1"/>
  <c r="V144" i="1"/>
  <c r="S142" i="9" s="1"/>
  <c r="U144" i="1"/>
  <c r="R142" i="9" s="1"/>
  <c r="T144" i="1"/>
  <c r="Q142" i="9" s="1"/>
  <c r="S144" i="1"/>
  <c r="P142" i="9" s="1"/>
  <c r="Q144" i="1"/>
  <c r="O142" i="9" s="1"/>
  <c r="M144" i="1"/>
  <c r="L144" i="1"/>
  <c r="K144" i="1"/>
  <c r="AY141" i="9"/>
  <c r="BE143" i="1"/>
  <c r="AX141" i="9" s="1"/>
  <c r="BD143" i="1"/>
  <c r="AW141" i="9" s="1"/>
  <c r="BC143" i="1"/>
  <c r="AV141" i="9" s="1"/>
  <c r="BB143" i="1"/>
  <c r="AU141" i="9" s="1"/>
  <c r="BA143" i="1"/>
  <c r="AT141" i="9" s="1"/>
  <c r="AZ143" i="1"/>
  <c r="AS141" i="9" s="1"/>
  <c r="AY143" i="1"/>
  <c r="AR141" i="9" s="1"/>
  <c r="AX143" i="1"/>
  <c r="AQ141" i="9" s="1"/>
  <c r="AW143" i="1"/>
  <c r="AP141" i="9" s="1"/>
  <c r="AV143" i="1"/>
  <c r="AO141" i="9" s="1"/>
  <c r="AU143" i="1"/>
  <c r="AN141" i="9" s="1"/>
  <c r="AT143" i="1"/>
  <c r="AM141" i="9" s="1"/>
  <c r="AS143" i="1"/>
  <c r="AL141" i="9" s="1"/>
  <c r="AR143" i="1"/>
  <c r="AK141" i="9" s="1"/>
  <c r="AQ143" i="1"/>
  <c r="AJ141" i="9" s="1"/>
  <c r="AP143" i="1"/>
  <c r="AI141" i="9" s="1"/>
  <c r="AO143" i="1"/>
  <c r="AH141" i="9" s="1"/>
  <c r="AN143" i="1"/>
  <c r="AG141" i="9" s="1"/>
  <c r="AM143" i="1"/>
  <c r="AF141" i="9" s="1"/>
  <c r="AL143" i="1"/>
  <c r="AE141" i="9" s="1"/>
  <c r="AK143" i="1"/>
  <c r="AD141" i="9" s="1"/>
  <c r="AI143" i="1"/>
  <c r="AB141" i="9" s="1"/>
  <c r="AH143" i="1"/>
  <c r="AG143" i="1"/>
  <c r="AA141" i="9" s="1"/>
  <c r="AF143" i="1"/>
  <c r="AE143" i="1"/>
  <c r="Z141" i="9" s="1"/>
  <c r="AD143" i="1"/>
  <c r="Y141" i="9" s="1"/>
  <c r="AC143" i="1"/>
  <c r="X141" i="9" s="1"/>
  <c r="AA143" i="1"/>
  <c r="Z143" i="1"/>
  <c r="V141" i="9" s="1"/>
  <c r="Y143" i="1"/>
  <c r="X143" i="1"/>
  <c r="U141" i="9" s="1"/>
  <c r="W143" i="1"/>
  <c r="T141" i="9" s="1"/>
  <c r="V143" i="1"/>
  <c r="S141" i="9" s="1"/>
  <c r="U143" i="1"/>
  <c r="R141" i="9" s="1"/>
  <c r="T143" i="1"/>
  <c r="Q141" i="9" s="1"/>
  <c r="S143" i="1"/>
  <c r="P141" i="9" s="1"/>
  <c r="Q143" i="1"/>
  <c r="O141" i="9" s="1"/>
  <c r="M143" i="1"/>
  <c r="L143" i="1"/>
  <c r="K143" i="1"/>
  <c r="AY140" i="9"/>
  <c r="BE142" i="1"/>
  <c r="AX140" i="9" s="1"/>
  <c r="BD142" i="1"/>
  <c r="AW140" i="9" s="1"/>
  <c r="BC142" i="1"/>
  <c r="AV140" i="9" s="1"/>
  <c r="BB142" i="1"/>
  <c r="AU140" i="9" s="1"/>
  <c r="BA142" i="1"/>
  <c r="AT140" i="9" s="1"/>
  <c r="AZ142" i="1"/>
  <c r="AS140" i="9" s="1"/>
  <c r="AY142" i="1"/>
  <c r="AR140" i="9" s="1"/>
  <c r="AX142" i="1"/>
  <c r="AQ140" i="9" s="1"/>
  <c r="AW142" i="1"/>
  <c r="AP140" i="9" s="1"/>
  <c r="AV142" i="1"/>
  <c r="AO140" i="9" s="1"/>
  <c r="AU142" i="1"/>
  <c r="AN140" i="9" s="1"/>
  <c r="AT142" i="1"/>
  <c r="AM140" i="9" s="1"/>
  <c r="AS142" i="1"/>
  <c r="AL140" i="9" s="1"/>
  <c r="AR142" i="1"/>
  <c r="AK140" i="9" s="1"/>
  <c r="AQ142" i="1"/>
  <c r="AJ140" i="9" s="1"/>
  <c r="AP142" i="1"/>
  <c r="AI140" i="9" s="1"/>
  <c r="AO142" i="1"/>
  <c r="AH140" i="9" s="1"/>
  <c r="AN142" i="1"/>
  <c r="AG140" i="9" s="1"/>
  <c r="AM142" i="1"/>
  <c r="AF140" i="9" s="1"/>
  <c r="AL142" i="1"/>
  <c r="AE140" i="9" s="1"/>
  <c r="AK142" i="1"/>
  <c r="AD140" i="9" s="1"/>
  <c r="AI142" i="1"/>
  <c r="AB140" i="9" s="1"/>
  <c r="AH142" i="1"/>
  <c r="AG142" i="1"/>
  <c r="AA140" i="9" s="1"/>
  <c r="AF142" i="1"/>
  <c r="AE142" i="1"/>
  <c r="Z140" i="9" s="1"/>
  <c r="AD142" i="1"/>
  <c r="Y140" i="9" s="1"/>
  <c r="AC142" i="1"/>
  <c r="X140" i="9" s="1"/>
  <c r="AA142" i="1"/>
  <c r="Z142" i="1"/>
  <c r="V140" i="9" s="1"/>
  <c r="Y142" i="1"/>
  <c r="X142" i="1"/>
  <c r="U140" i="9" s="1"/>
  <c r="W142" i="1"/>
  <c r="T140" i="9" s="1"/>
  <c r="V142" i="1"/>
  <c r="S140" i="9" s="1"/>
  <c r="U142" i="1"/>
  <c r="R140" i="9" s="1"/>
  <c r="T142" i="1"/>
  <c r="Q140" i="9" s="1"/>
  <c r="S142" i="1"/>
  <c r="P140" i="9" s="1"/>
  <c r="Q142" i="1"/>
  <c r="O140" i="9" s="1"/>
  <c r="M142" i="1"/>
  <c r="L142" i="1"/>
  <c r="K142" i="1"/>
  <c r="AY139" i="9"/>
  <c r="BE141" i="1"/>
  <c r="AX139" i="9" s="1"/>
  <c r="BD141" i="1"/>
  <c r="AW139" i="9" s="1"/>
  <c r="BC141" i="1"/>
  <c r="AV139" i="9" s="1"/>
  <c r="BB141" i="1"/>
  <c r="AU139" i="9" s="1"/>
  <c r="BA141" i="1"/>
  <c r="AT139" i="9" s="1"/>
  <c r="AZ141" i="1"/>
  <c r="AS139" i="9" s="1"/>
  <c r="AY141" i="1"/>
  <c r="AR139" i="9" s="1"/>
  <c r="AX141" i="1"/>
  <c r="AQ139" i="9" s="1"/>
  <c r="AW141" i="1"/>
  <c r="AP139" i="9" s="1"/>
  <c r="AV141" i="1"/>
  <c r="AO139" i="9" s="1"/>
  <c r="AU141" i="1"/>
  <c r="AN139" i="9" s="1"/>
  <c r="AT141" i="1"/>
  <c r="AM139" i="9" s="1"/>
  <c r="AS141" i="1"/>
  <c r="AL139" i="9" s="1"/>
  <c r="AR141" i="1"/>
  <c r="AK139" i="9" s="1"/>
  <c r="AQ141" i="1"/>
  <c r="AJ139" i="9" s="1"/>
  <c r="AP141" i="1"/>
  <c r="AI139" i="9" s="1"/>
  <c r="AO141" i="1"/>
  <c r="AH139" i="9" s="1"/>
  <c r="AN141" i="1"/>
  <c r="AG139" i="9" s="1"/>
  <c r="AM141" i="1"/>
  <c r="AF139" i="9" s="1"/>
  <c r="AL141" i="1"/>
  <c r="AE139" i="9" s="1"/>
  <c r="AK141" i="1"/>
  <c r="AD139" i="9" s="1"/>
  <c r="AI141" i="1"/>
  <c r="AB139" i="9" s="1"/>
  <c r="AH141" i="1"/>
  <c r="AG141" i="1"/>
  <c r="AA139" i="9" s="1"/>
  <c r="AF141" i="1"/>
  <c r="AE141" i="1"/>
  <c r="Z139" i="9" s="1"/>
  <c r="AD141" i="1"/>
  <c r="Y139" i="9" s="1"/>
  <c r="AC141" i="1"/>
  <c r="X139" i="9" s="1"/>
  <c r="AA141" i="1"/>
  <c r="Z141" i="1"/>
  <c r="V139" i="9" s="1"/>
  <c r="Y141" i="1"/>
  <c r="X141" i="1"/>
  <c r="U139" i="9" s="1"/>
  <c r="W141" i="1"/>
  <c r="T139" i="9" s="1"/>
  <c r="V141" i="1"/>
  <c r="S139" i="9" s="1"/>
  <c r="U141" i="1"/>
  <c r="R139" i="9" s="1"/>
  <c r="T141" i="1"/>
  <c r="Q139" i="9" s="1"/>
  <c r="S141" i="1"/>
  <c r="P139" i="9" s="1"/>
  <c r="Q141" i="1"/>
  <c r="O139" i="9" s="1"/>
  <c r="M141" i="1"/>
  <c r="L141" i="1"/>
  <c r="K141" i="1"/>
  <c r="AY138" i="9"/>
  <c r="BE140" i="1"/>
  <c r="AX138" i="9" s="1"/>
  <c r="BD140" i="1"/>
  <c r="AW138" i="9" s="1"/>
  <c r="BC140" i="1"/>
  <c r="AV138" i="9" s="1"/>
  <c r="BB140" i="1"/>
  <c r="AU138" i="9" s="1"/>
  <c r="BA140" i="1"/>
  <c r="AT138" i="9" s="1"/>
  <c r="AZ140" i="1"/>
  <c r="AS138" i="9" s="1"/>
  <c r="AY140" i="1"/>
  <c r="AR138" i="9" s="1"/>
  <c r="AX140" i="1"/>
  <c r="AQ138" i="9" s="1"/>
  <c r="AW140" i="1"/>
  <c r="AP138" i="9" s="1"/>
  <c r="AV140" i="1"/>
  <c r="AO138" i="9" s="1"/>
  <c r="AU140" i="1"/>
  <c r="AN138" i="9" s="1"/>
  <c r="AT140" i="1"/>
  <c r="AM138" i="9" s="1"/>
  <c r="AS140" i="1"/>
  <c r="AL138" i="9" s="1"/>
  <c r="AR140" i="1"/>
  <c r="AK138" i="9" s="1"/>
  <c r="AQ140" i="1"/>
  <c r="AJ138" i="9" s="1"/>
  <c r="AP140" i="1"/>
  <c r="AI138" i="9" s="1"/>
  <c r="AO140" i="1"/>
  <c r="AH138" i="9" s="1"/>
  <c r="AN140" i="1"/>
  <c r="AG138" i="9" s="1"/>
  <c r="AM140" i="1"/>
  <c r="AF138" i="9" s="1"/>
  <c r="AL140" i="1"/>
  <c r="AE138" i="9" s="1"/>
  <c r="AK140" i="1"/>
  <c r="AD138" i="9" s="1"/>
  <c r="AI140" i="1"/>
  <c r="AB138" i="9" s="1"/>
  <c r="AH140" i="1"/>
  <c r="AG140" i="1"/>
  <c r="AA138" i="9" s="1"/>
  <c r="AF140" i="1"/>
  <c r="AE140" i="1"/>
  <c r="Z138" i="9" s="1"/>
  <c r="AD140" i="1"/>
  <c r="Y138" i="9" s="1"/>
  <c r="AC140" i="1"/>
  <c r="X138" i="9" s="1"/>
  <c r="AA140" i="1"/>
  <c r="Z140" i="1"/>
  <c r="V138" i="9" s="1"/>
  <c r="Y140" i="1"/>
  <c r="X140" i="1"/>
  <c r="U138" i="9" s="1"/>
  <c r="W140" i="1"/>
  <c r="T138" i="9" s="1"/>
  <c r="V140" i="1"/>
  <c r="S138" i="9" s="1"/>
  <c r="U140" i="1"/>
  <c r="R138" i="9" s="1"/>
  <c r="T140" i="1"/>
  <c r="Q138" i="9" s="1"/>
  <c r="S140" i="1"/>
  <c r="P138" i="9" s="1"/>
  <c r="Q140" i="1"/>
  <c r="O138" i="9" s="1"/>
  <c r="M140" i="1"/>
  <c r="L140" i="1"/>
  <c r="K140" i="1"/>
  <c r="BF139" i="1"/>
  <c r="AY137" i="9" s="1"/>
  <c r="BE139" i="1"/>
  <c r="AX137" i="9" s="1"/>
  <c r="BD139" i="1"/>
  <c r="AW137" i="9" s="1"/>
  <c r="BC139" i="1"/>
  <c r="AV137" i="9" s="1"/>
  <c r="BB139" i="1"/>
  <c r="AU137" i="9" s="1"/>
  <c r="BA139" i="1"/>
  <c r="AT137" i="9" s="1"/>
  <c r="AZ139" i="1"/>
  <c r="AS137" i="9" s="1"/>
  <c r="AY139" i="1"/>
  <c r="AR137" i="9" s="1"/>
  <c r="AX139" i="1"/>
  <c r="AQ137" i="9" s="1"/>
  <c r="AW139" i="1"/>
  <c r="AP137" i="9" s="1"/>
  <c r="AV139" i="1"/>
  <c r="AO137" i="9" s="1"/>
  <c r="AU139" i="1"/>
  <c r="AN137" i="9" s="1"/>
  <c r="AT139" i="1"/>
  <c r="AM137" i="9" s="1"/>
  <c r="AS139" i="1"/>
  <c r="AL137" i="9" s="1"/>
  <c r="AR139" i="1"/>
  <c r="AK137" i="9" s="1"/>
  <c r="AQ139" i="1"/>
  <c r="AJ137" i="9" s="1"/>
  <c r="AP139" i="1"/>
  <c r="AI137" i="9" s="1"/>
  <c r="AO139" i="1"/>
  <c r="AH137" i="9" s="1"/>
  <c r="AN139" i="1"/>
  <c r="AG137" i="9" s="1"/>
  <c r="AM139" i="1"/>
  <c r="AF137" i="9" s="1"/>
  <c r="AL139" i="1"/>
  <c r="AE137" i="9" s="1"/>
  <c r="AK139" i="1"/>
  <c r="AD137" i="9" s="1"/>
  <c r="AI139" i="1"/>
  <c r="AB137" i="9" s="1"/>
  <c r="AH139" i="1"/>
  <c r="AG139" i="1"/>
  <c r="AA137" i="9" s="1"/>
  <c r="AF139" i="1"/>
  <c r="AE139" i="1"/>
  <c r="Z137" i="9" s="1"/>
  <c r="AD139" i="1"/>
  <c r="Y137" i="9" s="1"/>
  <c r="AC139" i="1"/>
  <c r="X137" i="9" s="1"/>
  <c r="AA139" i="1"/>
  <c r="Z139" i="1"/>
  <c r="V137" i="9" s="1"/>
  <c r="Y139" i="1"/>
  <c r="X139" i="1"/>
  <c r="U137" i="9" s="1"/>
  <c r="W139" i="1"/>
  <c r="T137" i="9" s="1"/>
  <c r="V139" i="1"/>
  <c r="S137" i="9" s="1"/>
  <c r="U139" i="1"/>
  <c r="R137" i="9" s="1"/>
  <c r="T139" i="1"/>
  <c r="Q137" i="9" s="1"/>
  <c r="S139" i="1"/>
  <c r="P137" i="9" s="1"/>
  <c r="Q139" i="1"/>
  <c r="O137" i="9" s="1"/>
  <c r="M139" i="1"/>
  <c r="L139" i="1"/>
  <c r="BF138" i="1"/>
  <c r="AY136" i="9" s="1"/>
  <c r="BE138" i="1"/>
  <c r="AX136" i="9" s="1"/>
  <c r="BD138" i="1"/>
  <c r="AW136" i="9" s="1"/>
  <c r="BC138" i="1"/>
  <c r="AV136" i="9" s="1"/>
  <c r="BB138" i="1"/>
  <c r="AU136" i="9" s="1"/>
  <c r="BA138" i="1"/>
  <c r="AT136" i="9" s="1"/>
  <c r="AZ138" i="1"/>
  <c r="AS136" i="9" s="1"/>
  <c r="AY138" i="1"/>
  <c r="AR136" i="9" s="1"/>
  <c r="AX138" i="1"/>
  <c r="AQ136" i="9" s="1"/>
  <c r="AW138" i="1"/>
  <c r="AP136" i="9" s="1"/>
  <c r="AV138" i="1"/>
  <c r="AO136" i="9" s="1"/>
  <c r="AU138" i="1"/>
  <c r="AN136" i="9" s="1"/>
  <c r="AT138" i="1"/>
  <c r="AM136" i="9" s="1"/>
  <c r="AS138" i="1"/>
  <c r="AL136" i="9" s="1"/>
  <c r="AR138" i="1"/>
  <c r="AK136" i="9" s="1"/>
  <c r="AQ138" i="1"/>
  <c r="AJ136" i="9" s="1"/>
  <c r="AP138" i="1"/>
  <c r="AI136" i="9" s="1"/>
  <c r="AO138" i="1"/>
  <c r="AH136" i="9" s="1"/>
  <c r="AN138" i="1"/>
  <c r="AG136" i="9" s="1"/>
  <c r="AM138" i="1"/>
  <c r="AF136" i="9" s="1"/>
  <c r="AL138" i="1"/>
  <c r="AE136" i="9" s="1"/>
  <c r="AK138" i="1"/>
  <c r="AD136" i="9" s="1"/>
  <c r="AI138" i="1"/>
  <c r="AB136" i="9" s="1"/>
  <c r="AH138" i="1"/>
  <c r="AG138" i="1"/>
  <c r="AA136" i="9" s="1"/>
  <c r="AF138" i="1"/>
  <c r="AE138" i="1"/>
  <c r="Z136" i="9" s="1"/>
  <c r="AD138" i="1"/>
  <c r="Y136" i="9" s="1"/>
  <c r="AC138" i="1"/>
  <c r="X136" i="9" s="1"/>
  <c r="AA138" i="1"/>
  <c r="Z138" i="1"/>
  <c r="V136" i="9" s="1"/>
  <c r="Y138" i="1"/>
  <c r="X138" i="1"/>
  <c r="U136" i="9" s="1"/>
  <c r="W138" i="1"/>
  <c r="T136" i="9" s="1"/>
  <c r="V138" i="1"/>
  <c r="S136" i="9" s="1"/>
  <c r="U138" i="1"/>
  <c r="R136" i="9" s="1"/>
  <c r="T138" i="1"/>
  <c r="Q136" i="9" s="1"/>
  <c r="S138" i="1"/>
  <c r="P136" i="9" s="1"/>
  <c r="Q138" i="1"/>
  <c r="O136" i="9" s="1"/>
  <c r="M138" i="1"/>
  <c r="L138" i="1"/>
  <c r="K138" i="1"/>
  <c r="BF137" i="1"/>
  <c r="AY135" i="9" s="1"/>
  <c r="BE137" i="1"/>
  <c r="AX135" i="9" s="1"/>
  <c r="BD137" i="1"/>
  <c r="AW135" i="9" s="1"/>
  <c r="BC137" i="1"/>
  <c r="AV135" i="9" s="1"/>
  <c r="BB137" i="1"/>
  <c r="AU135" i="9" s="1"/>
  <c r="BA137" i="1"/>
  <c r="AT135" i="9" s="1"/>
  <c r="AZ137" i="1"/>
  <c r="AS135" i="9" s="1"/>
  <c r="AY137" i="1"/>
  <c r="AR135" i="9" s="1"/>
  <c r="AX137" i="1"/>
  <c r="AQ135" i="9" s="1"/>
  <c r="AW137" i="1"/>
  <c r="AP135" i="9" s="1"/>
  <c r="AV137" i="1"/>
  <c r="AO135" i="9" s="1"/>
  <c r="AU137" i="1"/>
  <c r="AN135" i="9" s="1"/>
  <c r="AT137" i="1"/>
  <c r="AM135" i="9" s="1"/>
  <c r="AS137" i="1"/>
  <c r="AL135" i="9" s="1"/>
  <c r="AR137" i="1"/>
  <c r="AK135" i="9" s="1"/>
  <c r="AQ137" i="1"/>
  <c r="AJ135" i="9" s="1"/>
  <c r="AP137" i="1"/>
  <c r="AI135" i="9" s="1"/>
  <c r="AO137" i="1"/>
  <c r="AH135" i="9" s="1"/>
  <c r="AN137" i="1"/>
  <c r="AG135" i="9" s="1"/>
  <c r="AM137" i="1"/>
  <c r="AF135" i="9" s="1"/>
  <c r="AL137" i="1"/>
  <c r="AE135" i="9" s="1"/>
  <c r="AK137" i="1"/>
  <c r="AD135" i="9" s="1"/>
  <c r="AI137" i="1"/>
  <c r="AB135" i="9" s="1"/>
  <c r="AH137" i="1"/>
  <c r="AG137" i="1"/>
  <c r="AA135" i="9" s="1"/>
  <c r="AF137" i="1"/>
  <c r="AE137" i="1"/>
  <c r="Z135" i="9" s="1"/>
  <c r="AD137" i="1"/>
  <c r="Y135" i="9" s="1"/>
  <c r="AC137" i="1"/>
  <c r="X135" i="9" s="1"/>
  <c r="AA137" i="1"/>
  <c r="Z137" i="1"/>
  <c r="V135" i="9" s="1"/>
  <c r="Y137" i="1"/>
  <c r="X137" i="1"/>
  <c r="U135" i="9" s="1"/>
  <c r="W137" i="1"/>
  <c r="T135" i="9" s="1"/>
  <c r="V137" i="1"/>
  <c r="S135" i="9" s="1"/>
  <c r="U137" i="1"/>
  <c r="R135" i="9" s="1"/>
  <c r="T137" i="1"/>
  <c r="Q135" i="9" s="1"/>
  <c r="S137" i="1"/>
  <c r="P135" i="9" s="1"/>
  <c r="Q137" i="1"/>
  <c r="O135" i="9" s="1"/>
  <c r="M137" i="1"/>
  <c r="L137" i="1"/>
  <c r="K137" i="1"/>
  <c r="BF136" i="1"/>
  <c r="AY134" i="9" s="1"/>
  <c r="BE136" i="1"/>
  <c r="AX134" i="9" s="1"/>
  <c r="BD136" i="1"/>
  <c r="AW134" i="9" s="1"/>
  <c r="BC136" i="1"/>
  <c r="AV134" i="9" s="1"/>
  <c r="BB136" i="1"/>
  <c r="AU134" i="9" s="1"/>
  <c r="BA136" i="1"/>
  <c r="AT134" i="9" s="1"/>
  <c r="AZ136" i="1"/>
  <c r="AS134" i="9" s="1"/>
  <c r="AY136" i="1"/>
  <c r="AR134" i="9" s="1"/>
  <c r="AX136" i="1"/>
  <c r="AQ134" i="9" s="1"/>
  <c r="AW136" i="1"/>
  <c r="AP134" i="9" s="1"/>
  <c r="AV136" i="1"/>
  <c r="AO134" i="9" s="1"/>
  <c r="AU136" i="1"/>
  <c r="AN134" i="9" s="1"/>
  <c r="AT136" i="1"/>
  <c r="AM134" i="9" s="1"/>
  <c r="AS136" i="1"/>
  <c r="AL134" i="9" s="1"/>
  <c r="AR136" i="1"/>
  <c r="AK134" i="9" s="1"/>
  <c r="AQ136" i="1"/>
  <c r="AJ134" i="9" s="1"/>
  <c r="AP136" i="1"/>
  <c r="AI134" i="9" s="1"/>
  <c r="AO136" i="1"/>
  <c r="AH134" i="9" s="1"/>
  <c r="AN136" i="1"/>
  <c r="AG134" i="9" s="1"/>
  <c r="AM136" i="1"/>
  <c r="AF134" i="9" s="1"/>
  <c r="AL136" i="1"/>
  <c r="AE134" i="9" s="1"/>
  <c r="AK136" i="1"/>
  <c r="AD134" i="9" s="1"/>
  <c r="AI136" i="1"/>
  <c r="AB134" i="9" s="1"/>
  <c r="AH136" i="1"/>
  <c r="AG136" i="1"/>
  <c r="AA134" i="9" s="1"/>
  <c r="AF136" i="1"/>
  <c r="AE136" i="1"/>
  <c r="Z134" i="9" s="1"/>
  <c r="AD136" i="1"/>
  <c r="Y134" i="9" s="1"/>
  <c r="AC136" i="1"/>
  <c r="X134" i="9" s="1"/>
  <c r="AA136" i="1"/>
  <c r="Z136" i="1"/>
  <c r="V134" i="9" s="1"/>
  <c r="Y136" i="1"/>
  <c r="X136" i="1"/>
  <c r="U134" i="9" s="1"/>
  <c r="W136" i="1"/>
  <c r="T134" i="9" s="1"/>
  <c r="V136" i="1"/>
  <c r="S134" i="9" s="1"/>
  <c r="U136" i="1"/>
  <c r="R134" i="9" s="1"/>
  <c r="T136" i="1"/>
  <c r="Q134" i="9" s="1"/>
  <c r="S136" i="1"/>
  <c r="P134" i="9" s="1"/>
  <c r="Q136" i="1"/>
  <c r="O134" i="9" s="1"/>
  <c r="M136" i="1"/>
  <c r="L136" i="1"/>
  <c r="K136" i="1"/>
  <c r="BF135" i="1"/>
  <c r="AY133" i="9" s="1"/>
  <c r="BE135" i="1"/>
  <c r="AX133" i="9" s="1"/>
  <c r="BD135" i="1"/>
  <c r="AW133" i="9" s="1"/>
  <c r="BC135" i="1"/>
  <c r="AV133" i="9" s="1"/>
  <c r="BB135" i="1"/>
  <c r="AU133" i="9" s="1"/>
  <c r="BA135" i="1"/>
  <c r="AT133" i="9" s="1"/>
  <c r="AZ135" i="1"/>
  <c r="AS133" i="9" s="1"/>
  <c r="AY135" i="1"/>
  <c r="AR133" i="9" s="1"/>
  <c r="AX135" i="1"/>
  <c r="AQ133" i="9" s="1"/>
  <c r="AW135" i="1"/>
  <c r="AP133" i="9" s="1"/>
  <c r="AV135" i="1"/>
  <c r="AO133" i="9" s="1"/>
  <c r="AU135" i="1"/>
  <c r="AN133" i="9" s="1"/>
  <c r="AT135" i="1"/>
  <c r="AM133" i="9" s="1"/>
  <c r="AS135" i="1"/>
  <c r="AL133" i="9" s="1"/>
  <c r="AR135" i="1"/>
  <c r="AK133" i="9" s="1"/>
  <c r="AQ135" i="1"/>
  <c r="AJ133" i="9" s="1"/>
  <c r="AP135" i="1"/>
  <c r="AI133" i="9" s="1"/>
  <c r="AO135" i="1"/>
  <c r="AH133" i="9" s="1"/>
  <c r="AN135" i="1"/>
  <c r="AG133" i="9" s="1"/>
  <c r="AM135" i="1"/>
  <c r="AF133" i="9" s="1"/>
  <c r="AL135" i="1"/>
  <c r="AE133" i="9" s="1"/>
  <c r="AK135" i="1"/>
  <c r="AD133" i="9" s="1"/>
  <c r="AI135" i="1"/>
  <c r="AB133" i="9" s="1"/>
  <c r="AH135" i="1"/>
  <c r="AG135" i="1"/>
  <c r="AA133" i="9" s="1"/>
  <c r="AF135" i="1"/>
  <c r="AE135" i="1"/>
  <c r="Z133" i="9" s="1"/>
  <c r="AD135" i="1"/>
  <c r="Y133" i="9" s="1"/>
  <c r="AC135" i="1"/>
  <c r="X133" i="9" s="1"/>
  <c r="AA135" i="1"/>
  <c r="Z135" i="1"/>
  <c r="V133" i="9" s="1"/>
  <c r="Y135" i="1"/>
  <c r="X135" i="1"/>
  <c r="U133" i="9" s="1"/>
  <c r="W135" i="1"/>
  <c r="T133" i="9" s="1"/>
  <c r="V135" i="1"/>
  <c r="S133" i="9" s="1"/>
  <c r="U135" i="1"/>
  <c r="R133" i="9" s="1"/>
  <c r="T135" i="1"/>
  <c r="Q133" i="9" s="1"/>
  <c r="S135" i="1"/>
  <c r="P133" i="9" s="1"/>
  <c r="Q135" i="1"/>
  <c r="O133" i="9" s="1"/>
  <c r="M135" i="1"/>
  <c r="L135" i="1"/>
  <c r="K135" i="1"/>
  <c r="BF134" i="1"/>
  <c r="AY132" i="9" s="1"/>
  <c r="BE134" i="1"/>
  <c r="AX132" i="9" s="1"/>
  <c r="BD134" i="1"/>
  <c r="AW132" i="9" s="1"/>
  <c r="BC134" i="1"/>
  <c r="AV132" i="9" s="1"/>
  <c r="BB134" i="1"/>
  <c r="AU132" i="9" s="1"/>
  <c r="BA134" i="1"/>
  <c r="AT132" i="9" s="1"/>
  <c r="AZ134" i="1"/>
  <c r="AS132" i="9" s="1"/>
  <c r="AY134" i="1"/>
  <c r="AR132" i="9" s="1"/>
  <c r="AX134" i="1"/>
  <c r="AQ132" i="9" s="1"/>
  <c r="AW134" i="1"/>
  <c r="AP132" i="9" s="1"/>
  <c r="AV134" i="1"/>
  <c r="AO132" i="9" s="1"/>
  <c r="AU134" i="1"/>
  <c r="AN132" i="9" s="1"/>
  <c r="AT134" i="1"/>
  <c r="AM132" i="9" s="1"/>
  <c r="AS134" i="1"/>
  <c r="AL132" i="9" s="1"/>
  <c r="AR134" i="1"/>
  <c r="AK132" i="9" s="1"/>
  <c r="AQ134" i="1"/>
  <c r="AJ132" i="9" s="1"/>
  <c r="AP134" i="1"/>
  <c r="AI132" i="9" s="1"/>
  <c r="AO134" i="1"/>
  <c r="AH132" i="9" s="1"/>
  <c r="AN134" i="1"/>
  <c r="AG132" i="9" s="1"/>
  <c r="AM134" i="1"/>
  <c r="AF132" i="9" s="1"/>
  <c r="AL134" i="1"/>
  <c r="AE132" i="9" s="1"/>
  <c r="AK134" i="1"/>
  <c r="AD132" i="9" s="1"/>
  <c r="AI134" i="1"/>
  <c r="AB132" i="9" s="1"/>
  <c r="AH134" i="1"/>
  <c r="AG134" i="1"/>
  <c r="AA132" i="9" s="1"/>
  <c r="AF134" i="1"/>
  <c r="AE134" i="1"/>
  <c r="Z132" i="9" s="1"/>
  <c r="AD134" i="1"/>
  <c r="Y132" i="9" s="1"/>
  <c r="AC134" i="1"/>
  <c r="X132" i="9" s="1"/>
  <c r="AA134" i="1"/>
  <c r="Z134" i="1"/>
  <c r="V132" i="9" s="1"/>
  <c r="Y134" i="1"/>
  <c r="X134" i="1"/>
  <c r="U132" i="9" s="1"/>
  <c r="W134" i="1"/>
  <c r="T132" i="9" s="1"/>
  <c r="V134" i="1"/>
  <c r="S132" i="9" s="1"/>
  <c r="U134" i="1"/>
  <c r="R132" i="9" s="1"/>
  <c r="T134" i="1"/>
  <c r="Q132" i="9" s="1"/>
  <c r="S134" i="1"/>
  <c r="P132" i="9" s="1"/>
  <c r="Q134" i="1"/>
  <c r="O132" i="9" s="1"/>
  <c r="M134" i="1"/>
  <c r="L134" i="1"/>
  <c r="K134" i="1"/>
  <c r="BF133" i="1"/>
  <c r="AY131" i="9" s="1"/>
  <c r="BE133" i="1"/>
  <c r="AX131" i="9" s="1"/>
  <c r="BD133" i="1"/>
  <c r="AW131" i="9" s="1"/>
  <c r="BC133" i="1"/>
  <c r="AV131" i="9" s="1"/>
  <c r="BB133" i="1"/>
  <c r="AU131" i="9" s="1"/>
  <c r="BA133" i="1"/>
  <c r="AT131" i="9" s="1"/>
  <c r="AZ133" i="1"/>
  <c r="AS131" i="9" s="1"/>
  <c r="AY133" i="1"/>
  <c r="AR131" i="9" s="1"/>
  <c r="AX133" i="1"/>
  <c r="AQ131" i="9" s="1"/>
  <c r="AW133" i="1"/>
  <c r="AP131" i="9" s="1"/>
  <c r="AV133" i="1"/>
  <c r="AO131" i="9" s="1"/>
  <c r="AU133" i="1"/>
  <c r="AN131" i="9" s="1"/>
  <c r="AT133" i="1"/>
  <c r="AM131" i="9" s="1"/>
  <c r="AS133" i="1"/>
  <c r="AL131" i="9" s="1"/>
  <c r="AR133" i="1"/>
  <c r="AK131" i="9" s="1"/>
  <c r="AQ133" i="1"/>
  <c r="AJ131" i="9" s="1"/>
  <c r="AP133" i="1"/>
  <c r="AI131" i="9" s="1"/>
  <c r="AO133" i="1"/>
  <c r="AH131" i="9" s="1"/>
  <c r="AN133" i="1"/>
  <c r="AG131" i="9" s="1"/>
  <c r="AM133" i="1"/>
  <c r="AF131" i="9" s="1"/>
  <c r="AL133" i="1"/>
  <c r="AE131" i="9" s="1"/>
  <c r="AK133" i="1"/>
  <c r="AD131" i="9" s="1"/>
  <c r="AI133" i="1"/>
  <c r="AB131" i="9" s="1"/>
  <c r="AH133" i="1"/>
  <c r="AG133" i="1"/>
  <c r="AA131" i="9" s="1"/>
  <c r="AF133" i="1"/>
  <c r="AE133" i="1"/>
  <c r="Z131" i="9" s="1"/>
  <c r="AD133" i="1"/>
  <c r="Y131" i="9" s="1"/>
  <c r="AC133" i="1"/>
  <c r="X131" i="9" s="1"/>
  <c r="AA133" i="1"/>
  <c r="Z133" i="1"/>
  <c r="V131" i="9" s="1"/>
  <c r="Y133" i="1"/>
  <c r="X133" i="1"/>
  <c r="U131" i="9" s="1"/>
  <c r="W133" i="1"/>
  <c r="T131" i="9" s="1"/>
  <c r="V133" i="1"/>
  <c r="S131" i="9" s="1"/>
  <c r="U133" i="1"/>
  <c r="R131" i="9" s="1"/>
  <c r="T133" i="1"/>
  <c r="Q131" i="9" s="1"/>
  <c r="S133" i="1"/>
  <c r="P131" i="9" s="1"/>
  <c r="Q133" i="1"/>
  <c r="O131" i="9" s="1"/>
  <c r="M133" i="1"/>
  <c r="L133" i="1"/>
  <c r="K133" i="1"/>
  <c r="BF132" i="1"/>
  <c r="AY130" i="9" s="1"/>
  <c r="BE132" i="1"/>
  <c r="AX130" i="9" s="1"/>
  <c r="BD132" i="1"/>
  <c r="AW130" i="9" s="1"/>
  <c r="BC132" i="1"/>
  <c r="AV130" i="9" s="1"/>
  <c r="BB132" i="1"/>
  <c r="AU130" i="9" s="1"/>
  <c r="BA132" i="1"/>
  <c r="AT130" i="9" s="1"/>
  <c r="AZ132" i="1"/>
  <c r="AS130" i="9" s="1"/>
  <c r="AY132" i="1"/>
  <c r="AR130" i="9" s="1"/>
  <c r="AX132" i="1"/>
  <c r="AQ130" i="9" s="1"/>
  <c r="AW132" i="1"/>
  <c r="AP130" i="9" s="1"/>
  <c r="AV132" i="1"/>
  <c r="AO130" i="9" s="1"/>
  <c r="AU132" i="1"/>
  <c r="AN130" i="9" s="1"/>
  <c r="AT132" i="1"/>
  <c r="AM130" i="9" s="1"/>
  <c r="AS132" i="1"/>
  <c r="AL130" i="9" s="1"/>
  <c r="AR132" i="1"/>
  <c r="AK130" i="9" s="1"/>
  <c r="AQ132" i="1"/>
  <c r="AJ130" i="9" s="1"/>
  <c r="AP132" i="1"/>
  <c r="AI130" i="9" s="1"/>
  <c r="AO132" i="1"/>
  <c r="AH130" i="9" s="1"/>
  <c r="AN132" i="1"/>
  <c r="AG130" i="9" s="1"/>
  <c r="AM132" i="1"/>
  <c r="AF130" i="9" s="1"/>
  <c r="AL132" i="1"/>
  <c r="AE130" i="9" s="1"/>
  <c r="AK132" i="1"/>
  <c r="AD130" i="9" s="1"/>
  <c r="AI132" i="1"/>
  <c r="AB130" i="9" s="1"/>
  <c r="AH132" i="1"/>
  <c r="AG132" i="1"/>
  <c r="AA130" i="9" s="1"/>
  <c r="AF132" i="1"/>
  <c r="AE132" i="1"/>
  <c r="Z130" i="9" s="1"/>
  <c r="AD132" i="1"/>
  <c r="Y130" i="9" s="1"/>
  <c r="AC132" i="1"/>
  <c r="X130" i="9" s="1"/>
  <c r="AA132" i="1"/>
  <c r="Z132" i="1"/>
  <c r="V130" i="9" s="1"/>
  <c r="Y132" i="1"/>
  <c r="X132" i="1"/>
  <c r="U130" i="9" s="1"/>
  <c r="W132" i="1"/>
  <c r="T130" i="9" s="1"/>
  <c r="V132" i="1"/>
  <c r="S130" i="9" s="1"/>
  <c r="U132" i="1"/>
  <c r="R130" i="9" s="1"/>
  <c r="T132" i="1"/>
  <c r="Q130" i="9" s="1"/>
  <c r="S132" i="1"/>
  <c r="P130" i="9" s="1"/>
  <c r="Q132" i="1"/>
  <c r="O130" i="9" s="1"/>
  <c r="M132" i="1"/>
  <c r="L132" i="1"/>
  <c r="K132" i="1"/>
  <c r="BF131" i="1"/>
  <c r="AY129" i="9" s="1"/>
  <c r="BE131" i="1"/>
  <c r="AX129" i="9" s="1"/>
  <c r="BD131" i="1"/>
  <c r="AW129" i="9" s="1"/>
  <c r="BC131" i="1"/>
  <c r="AV129" i="9" s="1"/>
  <c r="BB131" i="1"/>
  <c r="AU129" i="9" s="1"/>
  <c r="BA131" i="1"/>
  <c r="AT129" i="9" s="1"/>
  <c r="AZ131" i="1"/>
  <c r="AS129" i="9" s="1"/>
  <c r="AY131" i="1"/>
  <c r="AR129" i="9" s="1"/>
  <c r="AX131" i="1"/>
  <c r="AQ129" i="9" s="1"/>
  <c r="AW131" i="1"/>
  <c r="AP129" i="9" s="1"/>
  <c r="AV131" i="1"/>
  <c r="AO129" i="9" s="1"/>
  <c r="AU131" i="1"/>
  <c r="AN129" i="9" s="1"/>
  <c r="AT131" i="1"/>
  <c r="AM129" i="9" s="1"/>
  <c r="AS131" i="1"/>
  <c r="AL129" i="9" s="1"/>
  <c r="AR131" i="1"/>
  <c r="AK129" i="9" s="1"/>
  <c r="AQ131" i="1"/>
  <c r="AJ129" i="9" s="1"/>
  <c r="AP131" i="1"/>
  <c r="AI129" i="9" s="1"/>
  <c r="AO131" i="1"/>
  <c r="AH129" i="9" s="1"/>
  <c r="AN131" i="1"/>
  <c r="AG129" i="9" s="1"/>
  <c r="AM131" i="1"/>
  <c r="AF129" i="9" s="1"/>
  <c r="AL131" i="1"/>
  <c r="AE129" i="9" s="1"/>
  <c r="AK131" i="1"/>
  <c r="AD129" i="9" s="1"/>
  <c r="AI131" i="1"/>
  <c r="AB129" i="9" s="1"/>
  <c r="AH131" i="1"/>
  <c r="AG131" i="1"/>
  <c r="AA129" i="9" s="1"/>
  <c r="AF131" i="1"/>
  <c r="AE131" i="1"/>
  <c r="Z129" i="9" s="1"/>
  <c r="AD131" i="1"/>
  <c r="Y129" i="9" s="1"/>
  <c r="AC131" i="1"/>
  <c r="X129" i="9" s="1"/>
  <c r="AA131" i="1"/>
  <c r="Z131" i="1"/>
  <c r="V129" i="9" s="1"/>
  <c r="Y131" i="1"/>
  <c r="X131" i="1"/>
  <c r="U129" i="9" s="1"/>
  <c r="W131" i="1"/>
  <c r="T129" i="9" s="1"/>
  <c r="V131" i="1"/>
  <c r="S129" i="9" s="1"/>
  <c r="U131" i="1"/>
  <c r="R129" i="9" s="1"/>
  <c r="T131" i="1"/>
  <c r="Q129" i="9" s="1"/>
  <c r="S131" i="1"/>
  <c r="P129" i="9" s="1"/>
  <c r="Q131" i="1"/>
  <c r="O129" i="9" s="1"/>
  <c r="M131" i="1"/>
  <c r="L131" i="1"/>
  <c r="K131" i="1"/>
  <c r="BF130" i="1"/>
  <c r="AY128" i="9" s="1"/>
  <c r="BE130" i="1"/>
  <c r="AX128" i="9" s="1"/>
  <c r="BD130" i="1"/>
  <c r="AW128" i="9" s="1"/>
  <c r="BC130" i="1"/>
  <c r="AV128" i="9" s="1"/>
  <c r="BB130" i="1"/>
  <c r="AU128" i="9" s="1"/>
  <c r="BA130" i="1"/>
  <c r="AT128" i="9" s="1"/>
  <c r="AZ130" i="1"/>
  <c r="AS128" i="9" s="1"/>
  <c r="AY130" i="1"/>
  <c r="AR128" i="9" s="1"/>
  <c r="AX130" i="1"/>
  <c r="AQ128" i="9" s="1"/>
  <c r="AW130" i="1"/>
  <c r="AP128" i="9" s="1"/>
  <c r="AV130" i="1"/>
  <c r="AO128" i="9" s="1"/>
  <c r="AU130" i="1"/>
  <c r="AN128" i="9" s="1"/>
  <c r="AT130" i="1"/>
  <c r="AM128" i="9" s="1"/>
  <c r="AS130" i="1"/>
  <c r="AL128" i="9" s="1"/>
  <c r="AR130" i="1"/>
  <c r="AK128" i="9" s="1"/>
  <c r="AQ130" i="1"/>
  <c r="AJ128" i="9" s="1"/>
  <c r="AP130" i="1"/>
  <c r="AI128" i="9" s="1"/>
  <c r="AO130" i="1"/>
  <c r="AH128" i="9" s="1"/>
  <c r="AN130" i="1"/>
  <c r="AG128" i="9" s="1"/>
  <c r="AM130" i="1"/>
  <c r="AF128" i="9" s="1"/>
  <c r="AL130" i="1"/>
  <c r="AE128" i="9" s="1"/>
  <c r="AK130" i="1"/>
  <c r="AD128" i="9" s="1"/>
  <c r="AI130" i="1"/>
  <c r="AB128" i="9" s="1"/>
  <c r="AH130" i="1"/>
  <c r="AG130" i="1"/>
  <c r="AA128" i="9" s="1"/>
  <c r="AF130" i="1"/>
  <c r="AE130" i="1"/>
  <c r="Z128" i="9" s="1"/>
  <c r="AD130" i="1"/>
  <c r="Y128" i="9" s="1"/>
  <c r="AC130" i="1"/>
  <c r="X128" i="9" s="1"/>
  <c r="AA130" i="1"/>
  <c r="Z130" i="1"/>
  <c r="V128" i="9" s="1"/>
  <c r="Y130" i="1"/>
  <c r="X130" i="1"/>
  <c r="U128" i="9" s="1"/>
  <c r="W130" i="1"/>
  <c r="T128" i="9" s="1"/>
  <c r="V130" i="1"/>
  <c r="S128" i="9" s="1"/>
  <c r="U130" i="1"/>
  <c r="R128" i="9" s="1"/>
  <c r="T130" i="1"/>
  <c r="Q128" i="9" s="1"/>
  <c r="S130" i="1"/>
  <c r="P128" i="9" s="1"/>
  <c r="Q130" i="1"/>
  <c r="O128" i="9" s="1"/>
  <c r="M130" i="1"/>
  <c r="L130" i="1"/>
  <c r="K130" i="1"/>
  <c r="BF129" i="1"/>
  <c r="AY127" i="9" s="1"/>
  <c r="BE129" i="1"/>
  <c r="AX127" i="9" s="1"/>
  <c r="BD129" i="1"/>
  <c r="AW127" i="9" s="1"/>
  <c r="BC129" i="1"/>
  <c r="AV127" i="9" s="1"/>
  <c r="BB129" i="1"/>
  <c r="AU127" i="9" s="1"/>
  <c r="BA129" i="1"/>
  <c r="AT127" i="9" s="1"/>
  <c r="AZ129" i="1"/>
  <c r="AS127" i="9" s="1"/>
  <c r="AY129" i="1"/>
  <c r="AR127" i="9" s="1"/>
  <c r="AX129" i="1"/>
  <c r="AQ127" i="9" s="1"/>
  <c r="AW129" i="1"/>
  <c r="AP127" i="9" s="1"/>
  <c r="AV129" i="1"/>
  <c r="AO127" i="9" s="1"/>
  <c r="AU129" i="1"/>
  <c r="AN127" i="9" s="1"/>
  <c r="AT129" i="1"/>
  <c r="AM127" i="9" s="1"/>
  <c r="AS129" i="1"/>
  <c r="AL127" i="9" s="1"/>
  <c r="AR129" i="1"/>
  <c r="AK127" i="9" s="1"/>
  <c r="AQ129" i="1"/>
  <c r="AJ127" i="9" s="1"/>
  <c r="AP129" i="1"/>
  <c r="AI127" i="9" s="1"/>
  <c r="AO129" i="1"/>
  <c r="AH127" i="9" s="1"/>
  <c r="AN129" i="1"/>
  <c r="AG127" i="9" s="1"/>
  <c r="AM129" i="1"/>
  <c r="AF127" i="9" s="1"/>
  <c r="AL129" i="1"/>
  <c r="AE127" i="9" s="1"/>
  <c r="AK129" i="1"/>
  <c r="AD127" i="9" s="1"/>
  <c r="AI129" i="1"/>
  <c r="AB127" i="9" s="1"/>
  <c r="AH129" i="1"/>
  <c r="AG129" i="1"/>
  <c r="AA127" i="9" s="1"/>
  <c r="AF129" i="1"/>
  <c r="AE129" i="1"/>
  <c r="Z127" i="9" s="1"/>
  <c r="AD129" i="1"/>
  <c r="Y127" i="9" s="1"/>
  <c r="AC129" i="1"/>
  <c r="X127" i="9" s="1"/>
  <c r="AA129" i="1"/>
  <c r="Z129" i="1"/>
  <c r="V127" i="9" s="1"/>
  <c r="Y129" i="1"/>
  <c r="X129" i="1"/>
  <c r="U127" i="9" s="1"/>
  <c r="W129" i="1"/>
  <c r="T127" i="9" s="1"/>
  <c r="V129" i="1"/>
  <c r="S127" i="9" s="1"/>
  <c r="U129" i="1"/>
  <c r="R127" i="9" s="1"/>
  <c r="T129" i="1"/>
  <c r="Q127" i="9" s="1"/>
  <c r="S129" i="1"/>
  <c r="Q129" i="1"/>
  <c r="O127" i="9" s="1"/>
  <c r="M129" i="1"/>
  <c r="L129" i="1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B126" i="9"/>
  <c r="AA126" i="9"/>
  <c r="Z126" i="9"/>
  <c r="Y126" i="9"/>
  <c r="X126" i="9"/>
  <c r="V126" i="9"/>
  <c r="U126" i="9"/>
  <c r="T126" i="9"/>
  <c r="S126" i="9"/>
  <c r="R126" i="9"/>
  <c r="Q126" i="9"/>
  <c r="P126" i="9"/>
  <c r="O126" i="9"/>
  <c r="BF127" i="1"/>
  <c r="AY125" i="9" s="1"/>
  <c r="BE127" i="1"/>
  <c r="AX125" i="9" s="1"/>
  <c r="BD127" i="1"/>
  <c r="AW125" i="9" s="1"/>
  <c r="BC127" i="1"/>
  <c r="AV125" i="9" s="1"/>
  <c r="BB127" i="1"/>
  <c r="AU125" i="9" s="1"/>
  <c r="BA127" i="1"/>
  <c r="AT125" i="9" s="1"/>
  <c r="AZ127" i="1"/>
  <c r="AS125" i="9" s="1"/>
  <c r="AY127" i="1"/>
  <c r="AR125" i="9" s="1"/>
  <c r="AX127" i="1"/>
  <c r="AQ125" i="9" s="1"/>
  <c r="AW127" i="1"/>
  <c r="AP125" i="9" s="1"/>
  <c r="AV127" i="1"/>
  <c r="AO125" i="9" s="1"/>
  <c r="AU127" i="1"/>
  <c r="AN125" i="9" s="1"/>
  <c r="AT127" i="1"/>
  <c r="AM125" i="9" s="1"/>
  <c r="AS127" i="1"/>
  <c r="AL125" i="9" s="1"/>
  <c r="AR127" i="1"/>
  <c r="AK125" i="9" s="1"/>
  <c r="AQ127" i="1"/>
  <c r="AJ125" i="9" s="1"/>
  <c r="AP127" i="1"/>
  <c r="AI125" i="9" s="1"/>
  <c r="AO127" i="1"/>
  <c r="AH125" i="9" s="1"/>
  <c r="AN127" i="1"/>
  <c r="AG125" i="9" s="1"/>
  <c r="AM127" i="1"/>
  <c r="AF125" i="9" s="1"/>
  <c r="AL127" i="1"/>
  <c r="AE125" i="9" s="1"/>
  <c r="AK127" i="1"/>
  <c r="AD125" i="9" s="1"/>
  <c r="AI127" i="1"/>
  <c r="AB125" i="9" s="1"/>
  <c r="AH127" i="1"/>
  <c r="AG127" i="1"/>
  <c r="AA125" i="9" s="1"/>
  <c r="AF127" i="1"/>
  <c r="AE127" i="1"/>
  <c r="Z125" i="9" s="1"/>
  <c r="AD127" i="1"/>
  <c r="Y125" i="9" s="1"/>
  <c r="AC127" i="1"/>
  <c r="X125" i="9" s="1"/>
  <c r="AA127" i="1"/>
  <c r="Z127" i="1"/>
  <c r="V125" i="9" s="1"/>
  <c r="Y127" i="1"/>
  <c r="X127" i="1"/>
  <c r="U125" i="9" s="1"/>
  <c r="W127" i="1"/>
  <c r="T125" i="9" s="1"/>
  <c r="V127" i="1"/>
  <c r="S125" i="9" s="1"/>
  <c r="U127" i="1"/>
  <c r="R125" i="9" s="1"/>
  <c r="T127" i="1"/>
  <c r="Q125" i="9" s="1"/>
  <c r="S127" i="1"/>
  <c r="P125" i="9" s="1"/>
  <c r="Q127" i="1"/>
  <c r="O125" i="9" s="1"/>
  <c r="M127" i="1"/>
  <c r="L127" i="1"/>
  <c r="K127" i="1"/>
  <c r="BF126" i="1"/>
  <c r="AY124" i="9" s="1"/>
  <c r="BE126" i="1"/>
  <c r="AX124" i="9" s="1"/>
  <c r="BD126" i="1"/>
  <c r="AW124" i="9" s="1"/>
  <c r="BC126" i="1"/>
  <c r="AV124" i="9" s="1"/>
  <c r="BB126" i="1"/>
  <c r="AU124" i="9" s="1"/>
  <c r="BA126" i="1"/>
  <c r="AT124" i="9" s="1"/>
  <c r="AZ126" i="1"/>
  <c r="AS124" i="9" s="1"/>
  <c r="AY126" i="1"/>
  <c r="AR124" i="9" s="1"/>
  <c r="AX126" i="1"/>
  <c r="AQ124" i="9" s="1"/>
  <c r="AW126" i="1"/>
  <c r="AP124" i="9" s="1"/>
  <c r="AV126" i="1"/>
  <c r="AO124" i="9" s="1"/>
  <c r="AU126" i="1"/>
  <c r="AN124" i="9" s="1"/>
  <c r="AT126" i="1"/>
  <c r="AM124" i="9" s="1"/>
  <c r="AS126" i="1"/>
  <c r="AL124" i="9" s="1"/>
  <c r="AR126" i="1"/>
  <c r="AK124" i="9" s="1"/>
  <c r="AQ126" i="1"/>
  <c r="AJ124" i="9" s="1"/>
  <c r="AP126" i="1"/>
  <c r="AI124" i="9" s="1"/>
  <c r="AO126" i="1"/>
  <c r="AH124" i="9" s="1"/>
  <c r="AN126" i="1"/>
  <c r="AG124" i="9" s="1"/>
  <c r="AM126" i="1"/>
  <c r="AF124" i="9" s="1"/>
  <c r="AL126" i="1"/>
  <c r="AE124" i="9" s="1"/>
  <c r="AK126" i="1"/>
  <c r="AD124" i="9" s="1"/>
  <c r="AI126" i="1"/>
  <c r="AB124" i="9" s="1"/>
  <c r="AH126" i="1"/>
  <c r="AG126" i="1"/>
  <c r="AA124" i="9" s="1"/>
  <c r="AF126" i="1"/>
  <c r="AE126" i="1"/>
  <c r="Z124" i="9" s="1"/>
  <c r="AD126" i="1"/>
  <c r="Y124" i="9" s="1"/>
  <c r="AC126" i="1"/>
  <c r="X124" i="9" s="1"/>
  <c r="AA126" i="1"/>
  <c r="Z126" i="1"/>
  <c r="V124" i="9" s="1"/>
  <c r="Y126" i="1"/>
  <c r="X126" i="1"/>
  <c r="U124" i="9" s="1"/>
  <c r="W126" i="1"/>
  <c r="T124" i="9" s="1"/>
  <c r="V126" i="1"/>
  <c r="S124" i="9" s="1"/>
  <c r="U126" i="1"/>
  <c r="R124" i="9" s="1"/>
  <c r="T126" i="1"/>
  <c r="Q124" i="9" s="1"/>
  <c r="S126" i="1"/>
  <c r="P124" i="9" s="1"/>
  <c r="Q126" i="1"/>
  <c r="O124" i="9" s="1"/>
  <c r="M126" i="1"/>
  <c r="L126" i="1"/>
  <c r="K126" i="1"/>
  <c r="BF125" i="1"/>
  <c r="AY123" i="9" s="1"/>
  <c r="BE125" i="1"/>
  <c r="AX123" i="9" s="1"/>
  <c r="BD125" i="1"/>
  <c r="AW123" i="9" s="1"/>
  <c r="BC125" i="1"/>
  <c r="AV123" i="9" s="1"/>
  <c r="BB125" i="1"/>
  <c r="AU123" i="9" s="1"/>
  <c r="BA125" i="1"/>
  <c r="AT123" i="9" s="1"/>
  <c r="AZ125" i="1"/>
  <c r="AS123" i="9" s="1"/>
  <c r="AY125" i="1"/>
  <c r="AR123" i="9" s="1"/>
  <c r="AX125" i="1"/>
  <c r="AQ123" i="9" s="1"/>
  <c r="AW125" i="1"/>
  <c r="AP123" i="9" s="1"/>
  <c r="AV125" i="1"/>
  <c r="AO123" i="9" s="1"/>
  <c r="AU125" i="1"/>
  <c r="AN123" i="9" s="1"/>
  <c r="AT125" i="1"/>
  <c r="AM123" i="9" s="1"/>
  <c r="AS125" i="1"/>
  <c r="AL123" i="9" s="1"/>
  <c r="AR125" i="1"/>
  <c r="AK123" i="9" s="1"/>
  <c r="AQ125" i="1"/>
  <c r="AJ123" i="9" s="1"/>
  <c r="AP125" i="1"/>
  <c r="AI123" i="9" s="1"/>
  <c r="AO125" i="1"/>
  <c r="AH123" i="9" s="1"/>
  <c r="AN125" i="1"/>
  <c r="AG123" i="9" s="1"/>
  <c r="AM125" i="1"/>
  <c r="AF123" i="9" s="1"/>
  <c r="AL125" i="1"/>
  <c r="AE123" i="9" s="1"/>
  <c r="AK125" i="1"/>
  <c r="AD123" i="9" s="1"/>
  <c r="AI125" i="1"/>
  <c r="AB123" i="9" s="1"/>
  <c r="AH125" i="1"/>
  <c r="AG125" i="1"/>
  <c r="AA123" i="9" s="1"/>
  <c r="AF125" i="1"/>
  <c r="AE125" i="1"/>
  <c r="Z123" i="9" s="1"/>
  <c r="AD125" i="1"/>
  <c r="Y123" i="9" s="1"/>
  <c r="AC125" i="1"/>
  <c r="X123" i="9" s="1"/>
  <c r="AA125" i="1"/>
  <c r="Z125" i="1"/>
  <c r="V123" i="9" s="1"/>
  <c r="Y125" i="1"/>
  <c r="X125" i="1"/>
  <c r="U123" i="9" s="1"/>
  <c r="W125" i="1"/>
  <c r="T123" i="9" s="1"/>
  <c r="V125" i="1"/>
  <c r="S123" i="9" s="1"/>
  <c r="U125" i="1"/>
  <c r="R123" i="9" s="1"/>
  <c r="T125" i="1"/>
  <c r="Q123" i="9" s="1"/>
  <c r="S125" i="1"/>
  <c r="P123" i="9" s="1"/>
  <c r="Q125" i="1"/>
  <c r="O123" i="9" s="1"/>
  <c r="M125" i="1"/>
  <c r="L125" i="1"/>
  <c r="K125" i="1"/>
  <c r="BF124" i="1"/>
  <c r="AY122" i="9" s="1"/>
  <c r="BE124" i="1"/>
  <c r="AX122" i="9" s="1"/>
  <c r="BD124" i="1"/>
  <c r="AW122" i="9" s="1"/>
  <c r="BC124" i="1"/>
  <c r="AV122" i="9" s="1"/>
  <c r="BB124" i="1"/>
  <c r="AU122" i="9" s="1"/>
  <c r="BA124" i="1"/>
  <c r="AT122" i="9" s="1"/>
  <c r="AZ124" i="1"/>
  <c r="AS122" i="9" s="1"/>
  <c r="AY124" i="1"/>
  <c r="AR122" i="9" s="1"/>
  <c r="AX124" i="1"/>
  <c r="AQ122" i="9" s="1"/>
  <c r="AW124" i="1"/>
  <c r="AP122" i="9" s="1"/>
  <c r="AV124" i="1"/>
  <c r="AO122" i="9" s="1"/>
  <c r="AU124" i="1"/>
  <c r="AN122" i="9" s="1"/>
  <c r="AT124" i="1"/>
  <c r="AM122" i="9" s="1"/>
  <c r="AS124" i="1"/>
  <c r="AL122" i="9" s="1"/>
  <c r="AR124" i="1"/>
  <c r="AK122" i="9" s="1"/>
  <c r="AQ124" i="1"/>
  <c r="AJ122" i="9" s="1"/>
  <c r="AP124" i="1"/>
  <c r="AI122" i="9" s="1"/>
  <c r="AO124" i="1"/>
  <c r="AH122" i="9" s="1"/>
  <c r="AN124" i="1"/>
  <c r="AG122" i="9" s="1"/>
  <c r="AM124" i="1"/>
  <c r="AF122" i="9" s="1"/>
  <c r="AL124" i="1"/>
  <c r="AE122" i="9" s="1"/>
  <c r="AK124" i="1"/>
  <c r="AD122" i="9" s="1"/>
  <c r="AI124" i="1"/>
  <c r="AB122" i="9" s="1"/>
  <c r="AH124" i="1"/>
  <c r="AG124" i="1"/>
  <c r="AA122" i="9" s="1"/>
  <c r="AF124" i="1"/>
  <c r="AE124" i="1"/>
  <c r="Z122" i="9" s="1"/>
  <c r="AD124" i="1"/>
  <c r="Y122" i="9" s="1"/>
  <c r="AC124" i="1"/>
  <c r="X122" i="9" s="1"/>
  <c r="AA124" i="1"/>
  <c r="Z124" i="1"/>
  <c r="V122" i="9" s="1"/>
  <c r="Y124" i="1"/>
  <c r="X124" i="1"/>
  <c r="U122" i="9" s="1"/>
  <c r="W124" i="1"/>
  <c r="T122" i="9" s="1"/>
  <c r="V124" i="1"/>
  <c r="S122" i="9" s="1"/>
  <c r="U124" i="1"/>
  <c r="R122" i="9" s="1"/>
  <c r="T124" i="1"/>
  <c r="Q122" i="9" s="1"/>
  <c r="S124" i="1"/>
  <c r="P122" i="9" s="1"/>
  <c r="Q124" i="1"/>
  <c r="O122" i="9" s="1"/>
  <c r="M124" i="1"/>
  <c r="L124" i="1"/>
  <c r="K124" i="1"/>
  <c r="BF123" i="1"/>
  <c r="AY121" i="9" s="1"/>
  <c r="BE123" i="1"/>
  <c r="AX121" i="9" s="1"/>
  <c r="BD123" i="1"/>
  <c r="AW121" i="9" s="1"/>
  <c r="BC123" i="1"/>
  <c r="AV121" i="9" s="1"/>
  <c r="BB123" i="1"/>
  <c r="AU121" i="9" s="1"/>
  <c r="BA123" i="1"/>
  <c r="AT121" i="9" s="1"/>
  <c r="AZ123" i="1"/>
  <c r="AS121" i="9" s="1"/>
  <c r="AY123" i="1"/>
  <c r="AR121" i="9" s="1"/>
  <c r="AX123" i="1"/>
  <c r="AQ121" i="9" s="1"/>
  <c r="AW123" i="1"/>
  <c r="AP121" i="9" s="1"/>
  <c r="AV123" i="1"/>
  <c r="AO121" i="9" s="1"/>
  <c r="AU123" i="1"/>
  <c r="AN121" i="9" s="1"/>
  <c r="AT123" i="1"/>
  <c r="AM121" i="9" s="1"/>
  <c r="AS123" i="1"/>
  <c r="AL121" i="9" s="1"/>
  <c r="AR123" i="1"/>
  <c r="AK121" i="9" s="1"/>
  <c r="AQ123" i="1"/>
  <c r="AJ121" i="9" s="1"/>
  <c r="AP123" i="1"/>
  <c r="AI121" i="9" s="1"/>
  <c r="AO123" i="1"/>
  <c r="AH121" i="9" s="1"/>
  <c r="AN123" i="1"/>
  <c r="AG121" i="9" s="1"/>
  <c r="AM123" i="1"/>
  <c r="AF121" i="9" s="1"/>
  <c r="AL123" i="1"/>
  <c r="AE121" i="9" s="1"/>
  <c r="AK123" i="1"/>
  <c r="AD121" i="9" s="1"/>
  <c r="AI123" i="1"/>
  <c r="AB121" i="9" s="1"/>
  <c r="AH123" i="1"/>
  <c r="AG123" i="1"/>
  <c r="AA121" i="9" s="1"/>
  <c r="AF123" i="1"/>
  <c r="AE123" i="1"/>
  <c r="Z121" i="9" s="1"/>
  <c r="AD123" i="1"/>
  <c r="Y121" i="9" s="1"/>
  <c r="AC123" i="1"/>
  <c r="X121" i="9" s="1"/>
  <c r="AA123" i="1"/>
  <c r="Z123" i="1"/>
  <c r="V121" i="9" s="1"/>
  <c r="Y123" i="1"/>
  <c r="X123" i="1"/>
  <c r="U121" i="9" s="1"/>
  <c r="W123" i="1"/>
  <c r="T121" i="9" s="1"/>
  <c r="V123" i="1"/>
  <c r="S121" i="9" s="1"/>
  <c r="U123" i="1"/>
  <c r="R121" i="9" s="1"/>
  <c r="T123" i="1"/>
  <c r="Q121" i="9" s="1"/>
  <c r="S123" i="1"/>
  <c r="P121" i="9" s="1"/>
  <c r="Q123" i="1"/>
  <c r="O121" i="9" s="1"/>
  <c r="M123" i="1"/>
  <c r="L123" i="1"/>
  <c r="K123" i="1"/>
  <c r="BF122" i="1"/>
  <c r="AY120" i="9" s="1"/>
  <c r="BE122" i="1"/>
  <c r="AX120" i="9" s="1"/>
  <c r="BD122" i="1"/>
  <c r="AW120" i="9" s="1"/>
  <c r="BC122" i="1"/>
  <c r="AV120" i="9" s="1"/>
  <c r="BB122" i="1"/>
  <c r="AU120" i="9" s="1"/>
  <c r="BA122" i="1"/>
  <c r="AT120" i="9" s="1"/>
  <c r="AZ122" i="1"/>
  <c r="AS120" i="9" s="1"/>
  <c r="AY122" i="1"/>
  <c r="AR120" i="9" s="1"/>
  <c r="AX122" i="1"/>
  <c r="AQ120" i="9" s="1"/>
  <c r="AW122" i="1"/>
  <c r="AP120" i="9" s="1"/>
  <c r="AV122" i="1"/>
  <c r="AO120" i="9" s="1"/>
  <c r="AU122" i="1"/>
  <c r="AN120" i="9" s="1"/>
  <c r="AT122" i="1"/>
  <c r="AM120" i="9" s="1"/>
  <c r="AS122" i="1"/>
  <c r="AL120" i="9" s="1"/>
  <c r="AR122" i="1"/>
  <c r="AK120" i="9" s="1"/>
  <c r="AQ122" i="1"/>
  <c r="AJ120" i="9" s="1"/>
  <c r="AP122" i="1"/>
  <c r="AI120" i="9" s="1"/>
  <c r="AO122" i="1"/>
  <c r="AH120" i="9" s="1"/>
  <c r="AN122" i="1"/>
  <c r="AG120" i="9" s="1"/>
  <c r="AM122" i="1"/>
  <c r="AF120" i="9" s="1"/>
  <c r="AL122" i="1"/>
  <c r="AE120" i="9" s="1"/>
  <c r="AK122" i="1"/>
  <c r="AD120" i="9" s="1"/>
  <c r="AI122" i="1"/>
  <c r="AB120" i="9" s="1"/>
  <c r="AH122" i="1"/>
  <c r="AG122" i="1"/>
  <c r="AA120" i="9" s="1"/>
  <c r="AF122" i="1"/>
  <c r="AE122" i="1"/>
  <c r="Z120" i="9" s="1"/>
  <c r="AD122" i="1"/>
  <c r="Y120" i="9" s="1"/>
  <c r="AC122" i="1"/>
  <c r="X120" i="9" s="1"/>
  <c r="AA122" i="1"/>
  <c r="Z122" i="1"/>
  <c r="V120" i="9" s="1"/>
  <c r="Y122" i="1"/>
  <c r="X122" i="1"/>
  <c r="U120" i="9" s="1"/>
  <c r="W122" i="1"/>
  <c r="T120" i="9" s="1"/>
  <c r="V122" i="1"/>
  <c r="S120" i="9" s="1"/>
  <c r="U122" i="1"/>
  <c r="R120" i="9" s="1"/>
  <c r="T122" i="1"/>
  <c r="Q120" i="9" s="1"/>
  <c r="S122" i="1"/>
  <c r="P120" i="9" s="1"/>
  <c r="Q122" i="1"/>
  <c r="O120" i="9" s="1"/>
  <c r="M122" i="1"/>
  <c r="L122" i="1"/>
  <c r="K122" i="1"/>
  <c r="BF121" i="1"/>
  <c r="AY119" i="9" s="1"/>
  <c r="BE121" i="1"/>
  <c r="AX119" i="9" s="1"/>
  <c r="BD121" i="1"/>
  <c r="AW119" i="9" s="1"/>
  <c r="BC121" i="1"/>
  <c r="AV119" i="9" s="1"/>
  <c r="BB121" i="1"/>
  <c r="AU119" i="9" s="1"/>
  <c r="BA121" i="1"/>
  <c r="AT119" i="9" s="1"/>
  <c r="AZ121" i="1"/>
  <c r="AS119" i="9" s="1"/>
  <c r="AY121" i="1"/>
  <c r="AR119" i="9" s="1"/>
  <c r="AX121" i="1"/>
  <c r="AQ119" i="9" s="1"/>
  <c r="AW121" i="1"/>
  <c r="AP119" i="9" s="1"/>
  <c r="AV121" i="1"/>
  <c r="AO119" i="9" s="1"/>
  <c r="AU121" i="1"/>
  <c r="AN119" i="9" s="1"/>
  <c r="AT121" i="1"/>
  <c r="AM119" i="9" s="1"/>
  <c r="AS121" i="1"/>
  <c r="AL119" i="9" s="1"/>
  <c r="AR121" i="1"/>
  <c r="AK119" i="9" s="1"/>
  <c r="AQ121" i="1"/>
  <c r="AJ119" i="9" s="1"/>
  <c r="AP121" i="1"/>
  <c r="AI119" i="9" s="1"/>
  <c r="AO121" i="1"/>
  <c r="AH119" i="9" s="1"/>
  <c r="AN121" i="1"/>
  <c r="AG119" i="9" s="1"/>
  <c r="AM121" i="1"/>
  <c r="AF119" i="9" s="1"/>
  <c r="AL121" i="1"/>
  <c r="AE119" i="9" s="1"/>
  <c r="AK121" i="1"/>
  <c r="AD119" i="9" s="1"/>
  <c r="AI121" i="1"/>
  <c r="AB119" i="9" s="1"/>
  <c r="AH121" i="1"/>
  <c r="AG121" i="1"/>
  <c r="AA119" i="9" s="1"/>
  <c r="AF121" i="1"/>
  <c r="AE121" i="1"/>
  <c r="Z119" i="9" s="1"/>
  <c r="AD121" i="1"/>
  <c r="Y119" i="9" s="1"/>
  <c r="AC121" i="1"/>
  <c r="X119" i="9" s="1"/>
  <c r="AA121" i="1"/>
  <c r="Z121" i="1"/>
  <c r="V119" i="9" s="1"/>
  <c r="Y121" i="1"/>
  <c r="X121" i="1"/>
  <c r="U119" i="9" s="1"/>
  <c r="W121" i="1"/>
  <c r="T119" i="9" s="1"/>
  <c r="V121" i="1"/>
  <c r="S119" i="9" s="1"/>
  <c r="U121" i="1"/>
  <c r="R119" i="9" s="1"/>
  <c r="T121" i="1"/>
  <c r="Q119" i="9" s="1"/>
  <c r="S121" i="1"/>
  <c r="P119" i="9" s="1"/>
  <c r="Q121" i="1"/>
  <c r="O119" i="9" s="1"/>
  <c r="M121" i="1"/>
  <c r="L121" i="1"/>
  <c r="K121" i="1"/>
  <c r="BF120" i="1"/>
  <c r="AY118" i="9" s="1"/>
  <c r="BE120" i="1"/>
  <c r="AX118" i="9" s="1"/>
  <c r="BD120" i="1"/>
  <c r="AW118" i="9" s="1"/>
  <c r="BC120" i="1"/>
  <c r="AV118" i="9" s="1"/>
  <c r="BB120" i="1"/>
  <c r="AU118" i="9" s="1"/>
  <c r="BA120" i="1"/>
  <c r="AT118" i="9" s="1"/>
  <c r="AZ120" i="1"/>
  <c r="AS118" i="9" s="1"/>
  <c r="AY120" i="1"/>
  <c r="AR118" i="9" s="1"/>
  <c r="AX120" i="1"/>
  <c r="AQ118" i="9" s="1"/>
  <c r="AW120" i="1"/>
  <c r="AP118" i="9" s="1"/>
  <c r="AV120" i="1"/>
  <c r="AO118" i="9" s="1"/>
  <c r="AU120" i="1"/>
  <c r="AN118" i="9" s="1"/>
  <c r="AT120" i="1"/>
  <c r="AM118" i="9" s="1"/>
  <c r="AS120" i="1"/>
  <c r="AL118" i="9" s="1"/>
  <c r="AR120" i="1"/>
  <c r="AK118" i="9" s="1"/>
  <c r="AQ120" i="1"/>
  <c r="AJ118" i="9" s="1"/>
  <c r="AP120" i="1"/>
  <c r="AI118" i="9" s="1"/>
  <c r="AO120" i="1"/>
  <c r="AH118" i="9" s="1"/>
  <c r="AN120" i="1"/>
  <c r="AG118" i="9" s="1"/>
  <c r="AM120" i="1"/>
  <c r="AF118" i="9" s="1"/>
  <c r="AL120" i="1"/>
  <c r="AE118" i="9" s="1"/>
  <c r="AK120" i="1"/>
  <c r="AD118" i="9" s="1"/>
  <c r="AI120" i="1"/>
  <c r="AB118" i="9" s="1"/>
  <c r="AH120" i="1"/>
  <c r="AG120" i="1"/>
  <c r="AA118" i="9" s="1"/>
  <c r="AF120" i="1"/>
  <c r="AE120" i="1"/>
  <c r="Z118" i="9" s="1"/>
  <c r="AD120" i="1"/>
  <c r="Y118" i="9" s="1"/>
  <c r="AC120" i="1"/>
  <c r="X118" i="9" s="1"/>
  <c r="AA120" i="1"/>
  <c r="Z120" i="1"/>
  <c r="V118" i="9" s="1"/>
  <c r="Y120" i="1"/>
  <c r="X120" i="1"/>
  <c r="U118" i="9" s="1"/>
  <c r="W120" i="1"/>
  <c r="T118" i="9" s="1"/>
  <c r="V120" i="1"/>
  <c r="S118" i="9" s="1"/>
  <c r="U120" i="1"/>
  <c r="R118" i="9" s="1"/>
  <c r="T120" i="1"/>
  <c r="Q118" i="9" s="1"/>
  <c r="S120" i="1"/>
  <c r="P118" i="9" s="1"/>
  <c r="Q120" i="1"/>
  <c r="O118" i="9" s="1"/>
  <c r="M120" i="1"/>
  <c r="L120" i="1"/>
  <c r="K120" i="1"/>
  <c r="BF119" i="1"/>
  <c r="AY117" i="9" s="1"/>
  <c r="BE119" i="1"/>
  <c r="AX117" i="9" s="1"/>
  <c r="BD119" i="1"/>
  <c r="AW117" i="9" s="1"/>
  <c r="BC119" i="1"/>
  <c r="AV117" i="9" s="1"/>
  <c r="BB119" i="1"/>
  <c r="AU117" i="9" s="1"/>
  <c r="BA119" i="1"/>
  <c r="AT117" i="9" s="1"/>
  <c r="AZ119" i="1"/>
  <c r="AS117" i="9" s="1"/>
  <c r="AY119" i="1"/>
  <c r="AR117" i="9" s="1"/>
  <c r="AX119" i="1"/>
  <c r="AQ117" i="9" s="1"/>
  <c r="AW119" i="1"/>
  <c r="AP117" i="9" s="1"/>
  <c r="AV119" i="1"/>
  <c r="AO117" i="9" s="1"/>
  <c r="AU119" i="1"/>
  <c r="AN117" i="9" s="1"/>
  <c r="AT119" i="1"/>
  <c r="AM117" i="9" s="1"/>
  <c r="AS119" i="1"/>
  <c r="AL117" i="9" s="1"/>
  <c r="AR119" i="1"/>
  <c r="AK117" i="9" s="1"/>
  <c r="AQ119" i="1"/>
  <c r="AJ117" i="9" s="1"/>
  <c r="AP119" i="1"/>
  <c r="AI117" i="9" s="1"/>
  <c r="AO119" i="1"/>
  <c r="AH117" i="9" s="1"/>
  <c r="AN119" i="1"/>
  <c r="AG117" i="9" s="1"/>
  <c r="AM119" i="1"/>
  <c r="AF117" i="9" s="1"/>
  <c r="AL119" i="1"/>
  <c r="AE117" i="9" s="1"/>
  <c r="AK119" i="1"/>
  <c r="AD117" i="9" s="1"/>
  <c r="AI119" i="1"/>
  <c r="AB117" i="9" s="1"/>
  <c r="AH119" i="1"/>
  <c r="AG119" i="1"/>
  <c r="AA117" i="9" s="1"/>
  <c r="AF119" i="1"/>
  <c r="AE119" i="1"/>
  <c r="Z117" i="9" s="1"/>
  <c r="AD119" i="1"/>
  <c r="Y117" i="9" s="1"/>
  <c r="AC119" i="1"/>
  <c r="X117" i="9" s="1"/>
  <c r="AA119" i="1"/>
  <c r="Z119" i="1"/>
  <c r="V117" i="9" s="1"/>
  <c r="Y119" i="1"/>
  <c r="X119" i="1"/>
  <c r="U117" i="9" s="1"/>
  <c r="W119" i="1"/>
  <c r="T117" i="9" s="1"/>
  <c r="V119" i="1"/>
  <c r="S117" i="9" s="1"/>
  <c r="U119" i="1"/>
  <c r="R117" i="9" s="1"/>
  <c r="T119" i="1"/>
  <c r="Q117" i="9" s="1"/>
  <c r="S119" i="1"/>
  <c r="P117" i="9" s="1"/>
  <c r="Q119" i="1"/>
  <c r="O117" i="9" s="1"/>
  <c r="M119" i="1"/>
  <c r="L119" i="1"/>
  <c r="K119" i="1"/>
  <c r="BF118" i="1"/>
  <c r="AY116" i="9" s="1"/>
  <c r="BE118" i="1"/>
  <c r="AX116" i="9" s="1"/>
  <c r="BD118" i="1"/>
  <c r="AW116" i="9" s="1"/>
  <c r="BC118" i="1"/>
  <c r="AV116" i="9" s="1"/>
  <c r="BB118" i="1"/>
  <c r="AU116" i="9" s="1"/>
  <c r="BA118" i="1"/>
  <c r="AT116" i="9" s="1"/>
  <c r="AZ118" i="1"/>
  <c r="AS116" i="9" s="1"/>
  <c r="AY118" i="1"/>
  <c r="AR116" i="9" s="1"/>
  <c r="AX118" i="1"/>
  <c r="AQ116" i="9" s="1"/>
  <c r="AW118" i="1"/>
  <c r="AP116" i="9" s="1"/>
  <c r="AV118" i="1"/>
  <c r="AO116" i="9" s="1"/>
  <c r="AU118" i="1"/>
  <c r="AN116" i="9" s="1"/>
  <c r="AT118" i="1"/>
  <c r="AM116" i="9" s="1"/>
  <c r="AS118" i="1"/>
  <c r="AL116" i="9" s="1"/>
  <c r="AR118" i="1"/>
  <c r="AK116" i="9" s="1"/>
  <c r="AQ118" i="1"/>
  <c r="AJ116" i="9" s="1"/>
  <c r="AP118" i="1"/>
  <c r="AI116" i="9" s="1"/>
  <c r="AO118" i="1"/>
  <c r="AH116" i="9" s="1"/>
  <c r="AN118" i="1"/>
  <c r="AG116" i="9" s="1"/>
  <c r="AM118" i="1"/>
  <c r="AF116" i="9" s="1"/>
  <c r="AL118" i="1"/>
  <c r="AE116" i="9" s="1"/>
  <c r="AK118" i="1"/>
  <c r="AD116" i="9" s="1"/>
  <c r="AI118" i="1"/>
  <c r="AB116" i="9" s="1"/>
  <c r="AH118" i="1"/>
  <c r="AG118" i="1"/>
  <c r="AA116" i="9" s="1"/>
  <c r="AF118" i="1"/>
  <c r="AE118" i="1"/>
  <c r="Z116" i="9" s="1"/>
  <c r="AD118" i="1"/>
  <c r="Y116" i="9" s="1"/>
  <c r="AC118" i="1"/>
  <c r="X116" i="9" s="1"/>
  <c r="AA118" i="1"/>
  <c r="Z118" i="1"/>
  <c r="V116" i="9" s="1"/>
  <c r="Y118" i="1"/>
  <c r="X118" i="1"/>
  <c r="U116" i="9" s="1"/>
  <c r="W118" i="1"/>
  <c r="T116" i="9" s="1"/>
  <c r="V118" i="1"/>
  <c r="S116" i="9" s="1"/>
  <c r="U118" i="1"/>
  <c r="R116" i="9" s="1"/>
  <c r="T118" i="1"/>
  <c r="Q116" i="9" s="1"/>
  <c r="S118" i="1"/>
  <c r="P116" i="9" s="1"/>
  <c r="Q118" i="1"/>
  <c r="O116" i="9" s="1"/>
  <c r="M118" i="1"/>
  <c r="L118" i="1"/>
  <c r="K118" i="1"/>
  <c r="BF117" i="1"/>
  <c r="AY115" i="9" s="1"/>
  <c r="BE117" i="1"/>
  <c r="AX115" i="9" s="1"/>
  <c r="BD117" i="1"/>
  <c r="AW115" i="9" s="1"/>
  <c r="BC117" i="1"/>
  <c r="AV115" i="9" s="1"/>
  <c r="BB117" i="1"/>
  <c r="AU115" i="9" s="1"/>
  <c r="BA117" i="1"/>
  <c r="AT115" i="9" s="1"/>
  <c r="AZ117" i="1"/>
  <c r="AS115" i="9" s="1"/>
  <c r="AY117" i="1"/>
  <c r="AR115" i="9" s="1"/>
  <c r="AX117" i="1"/>
  <c r="AQ115" i="9" s="1"/>
  <c r="AW117" i="1"/>
  <c r="AP115" i="9" s="1"/>
  <c r="AV117" i="1"/>
  <c r="AO115" i="9" s="1"/>
  <c r="AU117" i="1"/>
  <c r="AN115" i="9" s="1"/>
  <c r="AT117" i="1"/>
  <c r="AM115" i="9" s="1"/>
  <c r="AS117" i="1"/>
  <c r="AL115" i="9" s="1"/>
  <c r="AR117" i="1"/>
  <c r="AK115" i="9" s="1"/>
  <c r="AQ117" i="1"/>
  <c r="AJ115" i="9" s="1"/>
  <c r="AP117" i="1"/>
  <c r="AI115" i="9" s="1"/>
  <c r="AO117" i="1"/>
  <c r="AH115" i="9" s="1"/>
  <c r="AN117" i="1"/>
  <c r="AG115" i="9" s="1"/>
  <c r="AM117" i="1"/>
  <c r="AF115" i="9" s="1"/>
  <c r="AL117" i="1"/>
  <c r="AE115" i="9" s="1"/>
  <c r="AK117" i="1"/>
  <c r="AD115" i="9" s="1"/>
  <c r="AI117" i="1"/>
  <c r="AB115" i="9" s="1"/>
  <c r="AH117" i="1"/>
  <c r="AG117" i="1"/>
  <c r="AA115" i="9" s="1"/>
  <c r="AF117" i="1"/>
  <c r="AE117" i="1"/>
  <c r="Z115" i="9" s="1"/>
  <c r="AD117" i="1"/>
  <c r="Y115" i="9" s="1"/>
  <c r="AC117" i="1"/>
  <c r="X115" i="9" s="1"/>
  <c r="AA117" i="1"/>
  <c r="Z117" i="1"/>
  <c r="V115" i="9" s="1"/>
  <c r="Y117" i="1"/>
  <c r="X117" i="1"/>
  <c r="U115" i="9" s="1"/>
  <c r="W117" i="1"/>
  <c r="T115" i="9" s="1"/>
  <c r="V117" i="1"/>
  <c r="S115" i="9" s="1"/>
  <c r="U117" i="1"/>
  <c r="R115" i="9" s="1"/>
  <c r="T117" i="1"/>
  <c r="Q115" i="9" s="1"/>
  <c r="S117" i="1"/>
  <c r="P115" i="9" s="1"/>
  <c r="Q117" i="1"/>
  <c r="O115" i="9" s="1"/>
  <c r="M117" i="1"/>
  <c r="L117" i="1"/>
  <c r="K117" i="1"/>
  <c r="BF116" i="1"/>
  <c r="AY114" i="9" s="1"/>
  <c r="BE116" i="1"/>
  <c r="AX114" i="9" s="1"/>
  <c r="BD116" i="1"/>
  <c r="AW114" i="9" s="1"/>
  <c r="BC116" i="1"/>
  <c r="AV114" i="9" s="1"/>
  <c r="BB116" i="1"/>
  <c r="AU114" i="9" s="1"/>
  <c r="BA116" i="1"/>
  <c r="AT114" i="9" s="1"/>
  <c r="AZ116" i="1"/>
  <c r="AS114" i="9" s="1"/>
  <c r="AY116" i="1"/>
  <c r="AR114" i="9" s="1"/>
  <c r="AX116" i="1"/>
  <c r="AQ114" i="9" s="1"/>
  <c r="AW116" i="1"/>
  <c r="AP114" i="9" s="1"/>
  <c r="AV116" i="1"/>
  <c r="AO114" i="9" s="1"/>
  <c r="AU116" i="1"/>
  <c r="AN114" i="9" s="1"/>
  <c r="AT116" i="1"/>
  <c r="AM114" i="9" s="1"/>
  <c r="AS116" i="1"/>
  <c r="AL114" i="9" s="1"/>
  <c r="AR116" i="1"/>
  <c r="AK114" i="9" s="1"/>
  <c r="AQ116" i="1"/>
  <c r="AJ114" i="9" s="1"/>
  <c r="AP116" i="1"/>
  <c r="AI114" i="9" s="1"/>
  <c r="AO116" i="1"/>
  <c r="AH114" i="9" s="1"/>
  <c r="AN116" i="1"/>
  <c r="AG114" i="9" s="1"/>
  <c r="AM116" i="1"/>
  <c r="AF114" i="9" s="1"/>
  <c r="AL116" i="1"/>
  <c r="AE114" i="9" s="1"/>
  <c r="AK116" i="1"/>
  <c r="AD114" i="9" s="1"/>
  <c r="AI116" i="1"/>
  <c r="AB114" i="9" s="1"/>
  <c r="AH116" i="1"/>
  <c r="AG116" i="1"/>
  <c r="AA114" i="9" s="1"/>
  <c r="AF116" i="1"/>
  <c r="AE116" i="1"/>
  <c r="Z114" i="9" s="1"/>
  <c r="AD116" i="1"/>
  <c r="Y114" i="9" s="1"/>
  <c r="AC116" i="1"/>
  <c r="X114" i="9" s="1"/>
  <c r="AA116" i="1"/>
  <c r="Z116" i="1"/>
  <c r="V114" i="9" s="1"/>
  <c r="Y116" i="1"/>
  <c r="X116" i="1"/>
  <c r="U114" i="9" s="1"/>
  <c r="W116" i="1"/>
  <c r="T114" i="9" s="1"/>
  <c r="V116" i="1"/>
  <c r="S114" i="9" s="1"/>
  <c r="U116" i="1"/>
  <c r="R114" i="9" s="1"/>
  <c r="T116" i="1"/>
  <c r="Q114" i="9" s="1"/>
  <c r="S116" i="1"/>
  <c r="P114" i="9" s="1"/>
  <c r="Q116" i="1"/>
  <c r="O114" i="9" s="1"/>
  <c r="M116" i="1"/>
  <c r="L116" i="1"/>
  <c r="K116" i="1"/>
  <c r="BF115" i="1"/>
  <c r="AY113" i="9" s="1"/>
  <c r="BE115" i="1"/>
  <c r="AX113" i="9" s="1"/>
  <c r="BD115" i="1"/>
  <c r="AW113" i="9" s="1"/>
  <c r="BC115" i="1"/>
  <c r="AV113" i="9" s="1"/>
  <c r="BB115" i="1"/>
  <c r="AU113" i="9" s="1"/>
  <c r="BA115" i="1"/>
  <c r="AT113" i="9" s="1"/>
  <c r="AZ115" i="1"/>
  <c r="AS113" i="9" s="1"/>
  <c r="AY115" i="1"/>
  <c r="AR113" i="9" s="1"/>
  <c r="AX115" i="1"/>
  <c r="AQ113" i="9" s="1"/>
  <c r="AW115" i="1"/>
  <c r="AP113" i="9" s="1"/>
  <c r="AV115" i="1"/>
  <c r="AO113" i="9" s="1"/>
  <c r="AU115" i="1"/>
  <c r="AN113" i="9" s="1"/>
  <c r="AT115" i="1"/>
  <c r="AM113" i="9" s="1"/>
  <c r="AS115" i="1"/>
  <c r="AL113" i="9" s="1"/>
  <c r="AR115" i="1"/>
  <c r="AK113" i="9" s="1"/>
  <c r="AQ115" i="1"/>
  <c r="AJ113" i="9" s="1"/>
  <c r="AP115" i="1"/>
  <c r="AI113" i="9" s="1"/>
  <c r="AO115" i="1"/>
  <c r="AH113" i="9" s="1"/>
  <c r="AN115" i="1"/>
  <c r="AG113" i="9" s="1"/>
  <c r="AM115" i="1"/>
  <c r="AF113" i="9" s="1"/>
  <c r="AL115" i="1"/>
  <c r="AE113" i="9" s="1"/>
  <c r="AK115" i="1"/>
  <c r="AD113" i="9" s="1"/>
  <c r="AI115" i="1"/>
  <c r="AB113" i="9" s="1"/>
  <c r="AH115" i="1"/>
  <c r="AG115" i="1"/>
  <c r="AA113" i="9" s="1"/>
  <c r="AF115" i="1"/>
  <c r="AE115" i="1"/>
  <c r="Z113" i="9" s="1"/>
  <c r="AD115" i="1"/>
  <c r="Y113" i="9" s="1"/>
  <c r="AC115" i="1"/>
  <c r="X113" i="9" s="1"/>
  <c r="AA115" i="1"/>
  <c r="Z115" i="1"/>
  <c r="V113" i="9" s="1"/>
  <c r="Y115" i="1"/>
  <c r="X115" i="1"/>
  <c r="U113" i="9" s="1"/>
  <c r="W115" i="1"/>
  <c r="T113" i="9" s="1"/>
  <c r="V115" i="1"/>
  <c r="S113" i="9" s="1"/>
  <c r="U115" i="1"/>
  <c r="R113" i="9" s="1"/>
  <c r="T115" i="1"/>
  <c r="Q113" i="9" s="1"/>
  <c r="S115" i="1"/>
  <c r="P113" i="9" s="1"/>
  <c r="Q115" i="1"/>
  <c r="O113" i="9" s="1"/>
  <c r="M115" i="1"/>
  <c r="L115" i="1"/>
  <c r="BF114" i="1"/>
  <c r="AY112" i="9" s="1"/>
  <c r="BE114" i="1"/>
  <c r="AX112" i="9" s="1"/>
  <c r="BD114" i="1"/>
  <c r="AW112" i="9" s="1"/>
  <c r="BC114" i="1"/>
  <c r="AV112" i="9" s="1"/>
  <c r="BB114" i="1"/>
  <c r="AU112" i="9" s="1"/>
  <c r="BA114" i="1"/>
  <c r="AT112" i="9" s="1"/>
  <c r="AZ114" i="1"/>
  <c r="AS112" i="9" s="1"/>
  <c r="AY114" i="1"/>
  <c r="AR112" i="9" s="1"/>
  <c r="AX114" i="1"/>
  <c r="AQ112" i="9" s="1"/>
  <c r="AW114" i="1"/>
  <c r="AP112" i="9" s="1"/>
  <c r="AV114" i="1"/>
  <c r="AO112" i="9" s="1"/>
  <c r="AU114" i="1"/>
  <c r="AN112" i="9" s="1"/>
  <c r="AT114" i="1"/>
  <c r="AM112" i="9" s="1"/>
  <c r="AS114" i="1"/>
  <c r="AL112" i="9" s="1"/>
  <c r="AR114" i="1"/>
  <c r="AK112" i="9" s="1"/>
  <c r="AQ114" i="1"/>
  <c r="AJ112" i="9" s="1"/>
  <c r="AP114" i="1"/>
  <c r="AI112" i="9" s="1"/>
  <c r="AO114" i="1"/>
  <c r="AH112" i="9" s="1"/>
  <c r="AN114" i="1"/>
  <c r="AG112" i="9" s="1"/>
  <c r="AM114" i="1"/>
  <c r="AF112" i="9" s="1"/>
  <c r="AL114" i="1"/>
  <c r="AE112" i="9" s="1"/>
  <c r="AK114" i="1"/>
  <c r="AD112" i="9" s="1"/>
  <c r="AI114" i="1"/>
  <c r="AB112" i="9" s="1"/>
  <c r="AH114" i="1"/>
  <c r="AG114" i="1"/>
  <c r="AA112" i="9" s="1"/>
  <c r="AF114" i="1"/>
  <c r="AE114" i="1"/>
  <c r="Z112" i="9" s="1"/>
  <c r="AD114" i="1"/>
  <c r="Y112" i="9" s="1"/>
  <c r="AC114" i="1"/>
  <c r="X112" i="9" s="1"/>
  <c r="AA114" i="1"/>
  <c r="Z114" i="1"/>
  <c r="V112" i="9" s="1"/>
  <c r="Y114" i="1"/>
  <c r="X114" i="1"/>
  <c r="U112" i="9" s="1"/>
  <c r="W114" i="1"/>
  <c r="T112" i="9" s="1"/>
  <c r="V114" i="1"/>
  <c r="S112" i="9" s="1"/>
  <c r="U114" i="1"/>
  <c r="R112" i="9" s="1"/>
  <c r="T114" i="1"/>
  <c r="Q112" i="9" s="1"/>
  <c r="S114" i="1"/>
  <c r="P112" i="9" s="1"/>
  <c r="Q114" i="1"/>
  <c r="O112" i="9" s="1"/>
  <c r="M114" i="1"/>
  <c r="L114" i="1"/>
  <c r="K114" i="1"/>
  <c r="BF113" i="1"/>
  <c r="AY111" i="9" s="1"/>
  <c r="BE113" i="1"/>
  <c r="AX111" i="9" s="1"/>
  <c r="BD113" i="1"/>
  <c r="AW111" i="9" s="1"/>
  <c r="BC113" i="1"/>
  <c r="AV111" i="9" s="1"/>
  <c r="BB113" i="1"/>
  <c r="AU111" i="9" s="1"/>
  <c r="BA113" i="1"/>
  <c r="AT111" i="9" s="1"/>
  <c r="AZ113" i="1"/>
  <c r="AS111" i="9" s="1"/>
  <c r="AY113" i="1"/>
  <c r="AR111" i="9" s="1"/>
  <c r="AX113" i="1"/>
  <c r="AQ111" i="9" s="1"/>
  <c r="AW113" i="1"/>
  <c r="AP111" i="9" s="1"/>
  <c r="AV113" i="1"/>
  <c r="AO111" i="9" s="1"/>
  <c r="AU113" i="1"/>
  <c r="AN111" i="9" s="1"/>
  <c r="AT113" i="1"/>
  <c r="AM111" i="9" s="1"/>
  <c r="AS113" i="1"/>
  <c r="AL111" i="9" s="1"/>
  <c r="AR113" i="1"/>
  <c r="AK111" i="9" s="1"/>
  <c r="AQ113" i="1"/>
  <c r="AJ111" i="9" s="1"/>
  <c r="AP113" i="1"/>
  <c r="AI111" i="9" s="1"/>
  <c r="AO113" i="1"/>
  <c r="AH111" i="9" s="1"/>
  <c r="AN113" i="1"/>
  <c r="AG111" i="9" s="1"/>
  <c r="AM113" i="1"/>
  <c r="AF111" i="9" s="1"/>
  <c r="AL113" i="1"/>
  <c r="AE111" i="9" s="1"/>
  <c r="AK113" i="1"/>
  <c r="AD111" i="9" s="1"/>
  <c r="AI113" i="1"/>
  <c r="AB111" i="9" s="1"/>
  <c r="AH113" i="1"/>
  <c r="AG113" i="1"/>
  <c r="AA111" i="9" s="1"/>
  <c r="AF113" i="1"/>
  <c r="AE113" i="1"/>
  <c r="Z111" i="9" s="1"/>
  <c r="AD113" i="1"/>
  <c r="Y111" i="9" s="1"/>
  <c r="AC113" i="1"/>
  <c r="X111" i="9" s="1"/>
  <c r="AA113" i="1"/>
  <c r="Z113" i="1"/>
  <c r="V111" i="9" s="1"/>
  <c r="Y113" i="1"/>
  <c r="X113" i="1"/>
  <c r="U111" i="9" s="1"/>
  <c r="W113" i="1"/>
  <c r="T111" i="9" s="1"/>
  <c r="V113" i="1"/>
  <c r="S111" i="9" s="1"/>
  <c r="U113" i="1"/>
  <c r="R111" i="9" s="1"/>
  <c r="T113" i="1"/>
  <c r="Q111" i="9" s="1"/>
  <c r="S113" i="1"/>
  <c r="P111" i="9" s="1"/>
  <c r="Q113" i="1"/>
  <c r="O111" i="9" s="1"/>
  <c r="M113" i="1"/>
  <c r="L113" i="1"/>
  <c r="K113" i="1"/>
  <c r="BF112" i="1"/>
  <c r="AY110" i="9" s="1"/>
  <c r="BE112" i="1"/>
  <c r="AX110" i="9" s="1"/>
  <c r="BD112" i="1"/>
  <c r="AW110" i="9" s="1"/>
  <c r="BC112" i="1"/>
  <c r="AV110" i="9" s="1"/>
  <c r="BB112" i="1"/>
  <c r="AU110" i="9" s="1"/>
  <c r="BA112" i="1"/>
  <c r="AT110" i="9" s="1"/>
  <c r="AZ112" i="1"/>
  <c r="AS110" i="9" s="1"/>
  <c r="AY112" i="1"/>
  <c r="AR110" i="9" s="1"/>
  <c r="AX112" i="1"/>
  <c r="AQ110" i="9" s="1"/>
  <c r="AW112" i="1"/>
  <c r="AP110" i="9" s="1"/>
  <c r="AV112" i="1"/>
  <c r="AO110" i="9" s="1"/>
  <c r="AU112" i="1"/>
  <c r="AN110" i="9" s="1"/>
  <c r="AT112" i="1"/>
  <c r="AM110" i="9" s="1"/>
  <c r="AS112" i="1"/>
  <c r="AL110" i="9" s="1"/>
  <c r="AR112" i="1"/>
  <c r="AK110" i="9" s="1"/>
  <c r="AQ112" i="1"/>
  <c r="AJ110" i="9" s="1"/>
  <c r="AP112" i="1"/>
  <c r="AI110" i="9" s="1"/>
  <c r="AO112" i="1"/>
  <c r="AH110" i="9" s="1"/>
  <c r="AN112" i="1"/>
  <c r="AG110" i="9" s="1"/>
  <c r="AM112" i="1"/>
  <c r="AF110" i="9" s="1"/>
  <c r="AL112" i="1"/>
  <c r="AE110" i="9" s="1"/>
  <c r="AK112" i="1"/>
  <c r="AD110" i="9" s="1"/>
  <c r="AI112" i="1"/>
  <c r="AB110" i="9" s="1"/>
  <c r="AH112" i="1"/>
  <c r="AG112" i="1"/>
  <c r="AA110" i="9" s="1"/>
  <c r="AF112" i="1"/>
  <c r="AE112" i="1"/>
  <c r="Z110" i="9" s="1"/>
  <c r="AD112" i="1"/>
  <c r="Y110" i="9" s="1"/>
  <c r="AC112" i="1"/>
  <c r="X110" i="9" s="1"/>
  <c r="AA112" i="1"/>
  <c r="Z112" i="1"/>
  <c r="V110" i="9" s="1"/>
  <c r="Y112" i="1"/>
  <c r="X112" i="1"/>
  <c r="U110" i="9" s="1"/>
  <c r="W112" i="1"/>
  <c r="T110" i="9" s="1"/>
  <c r="V112" i="1"/>
  <c r="S110" i="9" s="1"/>
  <c r="U112" i="1"/>
  <c r="R110" i="9" s="1"/>
  <c r="T112" i="1"/>
  <c r="Q110" i="9" s="1"/>
  <c r="S112" i="1"/>
  <c r="P110" i="9" s="1"/>
  <c r="Q112" i="1"/>
  <c r="O110" i="9" s="1"/>
  <c r="M112" i="1"/>
  <c r="L112" i="1"/>
  <c r="K112" i="1"/>
  <c r="BF111" i="1"/>
  <c r="AY109" i="9" s="1"/>
  <c r="BE111" i="1"/>
  <c r="AX109" i="9" s="1"/>
  <c r="BD111" i="1"/>
  <c r="AW109" i="9" s="1"/>
  <c r="BC111" i="1"/>
  <c r="AV109" i="9" s="1"/>
  <c r="BB111" i="1"/>
  <c r="AU109" i="9" s="1"/>
  <c r="BA111" i="1"/>
  <c r="AT109" i="9" s="1"/>
  <c r="AZ111" i="1"/>
  <c r="AS109" i="9" s="1"/>
  <c r="AY111" i="1"/>
  <c r="AR109" i="9" s="1"/>
  <c r="AX111" i="1"/>
  <c r="AQ109" i="9" s="1"/>
  <c r="AW111" i="1"/>
  <c r="AP109" i="9" s="1"/>
  <c r="AV111" i="1"/>
  <c r="AO109" i="9" s="1"/>
  <c r="AU111" i="1"/>
  <c r="AN109" i="9" s="1"/>
  <c r="AT111" i="1"/>
  <c r="AM109" i="9" s="1"/>
  <c r="AS111" i="1"/>
  <c r="AL109" i="9" s="1"/>
  <c r="AR111" i="1"/>
  <c r="AK109" i="9" s="1"/>
  <c r="AQ111" i="1"/>
  <c r="AJ109" i="9" s="1"/>
  <c r="AP111" i="1"/>
  <c r="AI109" i="9" s="1"/>
  <c r="AO111" i="1"/>
  <c r="AH109" i="9" s="1"/>
  <c r="AN111" i="1"/>
  <c r="AG109" i="9" s="1"/>
  <c r="AM111" i="1"/>
  <c r="AF109" i="9" s="1"/>
  <c r="AL111" i="1"/>
  <c r="AE109" i="9" s="1"/>
  <c r="AK111" i="1"/>
  <c r="AD109" i="9" s="1"/>
  <c r="AI111" i="1"/>
  <c r="AB109" i="9" s="1"/>
  <c r="AH111" i="1"/>
  <c r="AG111" i="1"/>
  <c r="AA109" i="9" s="1"/>
  <c r="AF111" i="1"/>
  <c r="AE111" i="1"/>
  <c r="Z109" i="9" s="1"/>
  <c r="AD111" i="1"/>
  <c r="Y109" i="9" s="1"/>
  <c r="AC111" i="1"/>
  <c r="X109" i="9" s="1"/>
  <c r="AA111" i="1"/>
  <c r="Z111" i="1"/>
  <c r="V109" i="9" s="1"/>
  <c r="Y111" i="1"/>
  <c r="X111" i="1"/>
  <c r="U109" i="9" s="1"/>
  <c r="W111" i="1"/>
  <c r="T109" i="9" s="1"/>
  <c r="V111" i="1"/>
  <c r="S109" i="9" s="1"/>
  <c r="U111" i="1"/>
  <c r="R109" i="9" s="1"/>
  <c r="T111" i="1"/>
  <c r="Q109" i="9" s="1"/>
  <c r="S111" i="1"/>
  <c r="P109" i="9" s="1"/>
  <c r="Q111" i="1"/>
  <c r="O109" i="9" s="1"/>
  <c r="M111" i="1"/>
  <c r="L111" i="1"/>
  <c r="K111" i="1"/>
  <c r="BF110" i="1"/>
  <c r="AY108" i="9" s="1"/>
  <c r="BE110" i="1"/>
  <c r="AX108" i="9" s="1"/>
  <c r="BD110" i="1"/>
  <c r="AW108" i="9" s="1"/>
  <c r="BC110" i="1"/>
  <c r="AV108" i="9" s="1"/>
  <c r="BB110" i="1"/>
  <c r="AU108" i="9" s="1"/>
  <c r="BA110" i="1"/>
  <c r="AT108" i="9" s="1"/>
  <c r="AZ110" i="1"/>
  <c r="AS108" i="9" s="1"/>
  <c r="AY110" i="1"/>
  <c r="AR108" i="9" s="1"/>
  <c r="AX110" i="1"/>
  <c r="AQ108" i="9" s="1"/>
  <c r="AW110" i="1"/>
  <c r="AP108" i="9" s="1"/>
  <c r="AV110" i="1"/>
  <c r="AO108" i="9" s="1"/>
  <c r="AU110" i="1"/>
  <c r="AN108" i="9" s="1"/>
  <c r="AT110" i="1"/>
  <c r="AM108" i="9" s="1"/>
  <c r="AS110" i="1"/>
  <c r="AL108" i="9" s="1"/>
  <c r="AR110" i="1"/>
  <c r="AK108" i="9" s="1"/>
  <c r="AQ110" i="1"/>
  <c r="AJ108" i="9" s="1"/>
  <c r="AP110" i="1"/>
  <c r="AI108" i="9" s="1"/>
  <c r="AO110" i="1"/>
  <c r="AH108" i="9" s="1"/>
  <c r="AN110" i="1"/>
  <c r="AG108" i="9" s="1"/>
  <c r="AM110" i="1"/>
  <c r="AF108" i="9" s="1"/>
  <c r="AL110" i="1"/>
  <c r="AE108" i="9" s="1"/>
  <c r="AK110" i="1"/>
  <c r="AD108" i="9" s="1"/>
  <c r="AI110" i="1"/>
  <c r="AB108" i="9" s="1"/>
  <c r="AH110" i="1"/>
  <c r="AG110" i="1"/>
  <c r="AA108" i="9" s="1"/>
  <c r="AF110" i="1"/>
  <c r="AE110" i="1"/>
  <c r="Z108" i="9" s="1"/>
  <c r="AD110" i="1"/>
  <c r="Y108" i="9" s="1"/>
  <c r="AC110" i="1"/>
  <c r="X108" i="9" s="1"/>
  <c r="AA110" i="1"/>
  <c r="Z110" i="1"/>
  <c r="V108" i="9" s="1"/>
  <c r="Y110" i="1"/>
  <c r="X110" i="1"/>
  <c r="U108" i="9" s="1"/>
  <c r="W110" i="1"/>
  <c r="T108" i="9" s="1"/>
  <c r="V110" i="1"/>
  <c r="S108" i="9" s="1"/>
  <c r="U110" i="1"/>
  <c r="R108" i="9" s="1"/>
  <c r="T110" i="1"/>
  <c r="Q108" i="9" s="1"/>
  <c r="S110" i="1"/>
  <c r="P108" i="9" s="1"/>
  <c r="Q110" i="1"/>
  <c r="O108" i="9" s="1"/>
  <c r="M110" i="1"/>
  <c r="L110" i="1"/>
  <c r="K110" i="1"/>
  <c r="BF109" i="1"/>
  <c r="AY107" i="9" s="1"/>
  <c r="BE109" i="1"/>
  <c r="AX107" i="9" s="1"/>
  <c r="BD109" i="1"/>
  <c r="AW107" i="9" s="1"/>
  <c r="BC109" i="1"/>
  <c r="AV107" i="9" s="1"/>
  <c r="BB109" i="1"/>
  <c r="AU107" i="9" s="1"/>
  <c r="BA109" i="1"/>
  <c r="AT107" i="9" s="1"/>
  <c r="AZ109" i="1"/>
  <c r="AS107" i="9" s="1"/>
  <c r="AY109" i="1"/>
  <c r="AR107" i="9" s="1"/>
  <c r="AX109" i="1"/>
  <c r="AQ107" i="9" s="1"/>
  <c r="AW109" i="1"/>
  <c r="AP107" i="9" s="1"/>
  <c r="AV109" i="1"/>
  <c r="AO107" i="9" s="1"/>
  <c r="AU109" i="1"/>
  <c r="AN107" i="9" s="1"/>
  <c r="AT109" i="1"/>
  <c r="AM107" i="9" s="1"/>
  <c r="AS109" i="1"/>
  <c r="AL107" i="9" s="1"/>
  <c r="AR109" i="1"/>
  <c r="AK107" i="9" s="1"/>
  <c r="AQ109" i="1"/>
  <c r="AJ107" i="9" s="1"/>
  <c r="AP109" i="1"/>
  <c r="AI107" i="9" s="1"/>
  <c r="AO109" i="1"/>
  <c r="AH107" i="9" s="1"/>
  <c r="AN109" i="1"/>
  <c r="AG107" i="9" s="1"/>
  <c r="AM109" i="1"/>
  <c r="AF107" i="9" s="1"/>
  <c r="AL109" i="1"/>
  <c r="AE107" i="9" s="1"/>
  <c r="AK109" i="1"/>
  <c r="AD107" i="9" s="1"/>
  <c r="AI109" i="1"/>
  <c r="AB107" i="9" s="1"/>
  <c r="AH109" i="1"/>
  <c r="AG109" i="1"/>
  <c r="AA107" i="9" s="1"/>
  <c r="AF109" i="1"/>
  <c r="AE109" i="1"/>
  <c r="Z107" i="9" s="1"/>
  <c r="AD109" i="1"/>
  <c r="Y107" i="9" s="1"/>
  <c r="AC109" i="1"/>
  <c r="X107" i="9" s="1"/>
  <c r="AA109" i="1"/>
  <c r="Z109" i="1"/>
  <c r="V107" i="9" s="1"/>
  <c r="Y109" i="1"/>
  <c r="X109" i="1"/>
  <c r="U107" i="9" s="1"/>
  <c r="W109" i="1"/>
  <c r="T107" i="9" s="1"/>
  <c r="V109" i="1"/>
  <c r="S107" i="9" s="1"/>
  <c r="U109" i="1"/>
  <c r="R107" i="9" s="1"/>
  <c r="T109" i="1"/>
  <c r="Q107" i="9" s="1"/>
  <c r="S109" i="1"/>
  <c r="P107" i="9" s="1"/>
  <c r="Q109" i="1"/>
  <c r="O107" i="9" s="1"/>
  <c r="M109" i="1"/>
  <c r="L109" i="1"/>
  <c r="K109" i="1"/>
  <c r="BF108" i="1"/>
  <c r="AY106" i="9" s="1"/>
  <c r="BE108" i="1"/>
  <c r="AX106" i="9" s="1"/>
  <c r="BD108" i="1"/>
  <c r="AW106" i="9" s="1"/>
  <c r="BC108" i="1"/>
  <c r="AV106" i="9" s="1"/>
  <c r="BB108" i="1"/>
  <c r="AU106" i="9" s="1"/>
  <c r="BA108" i="1"/>
  <c r="AT106" i="9" s="1"/>
  <c r="AZ108" i="1"/>
  <c r="AS106" i="9" s="1"/>
  <c r="AY108" i="1"/>
  <c r="AR106" i="9" s="1"/>
  <c r="AX108" i="1"/>
  <c r="AQ106" i="9" s="1"/>
  <c r="AW108" i="1"/>
  <c r="AP106" i="9" s="1"/>
  <c r="AV108" i="1"/>
  <c r="AO106" i="9" s="1"/>
  <c r="AU108" i="1"/>
  <c r="AN106" i="9" s="1"/>
  <c r="AT108" i="1"/>
  <c r="AM106" i="9" s="1"/>
  <c r="AS108" i="1"/>
  <c r="AL106" i="9" s="1"/>
  <c r="AR108" i="1"/>
  <c r="AK106" i="9" s="1"/>
  <c r="AQ108" i="1"/>
  <c r="AJ106" i="9" s="1"/>
  <c r="AP108" i="1"/>
  <c r="AI106" i="9" s="1"/>
  <c r="AO108" i="1"/>
  <c r="AH106" i="9" s="1"/>
  <c r="AN108" i="1"/>
  <c r="AG106" i="9" s="1"/>
  <c r="AM108" i="1"/>
  <c r="AF106" i="9" s="1"/>
  <c r="AL108" i="1"/>
  <c r="AE106" i="9" s="1"/>
  <c r="AK108" i="1"/>
  <c r="AD106" i="9" s="1"/>
  <c r="AI108" i="1"/>
  <c r="AB106" i="9" s="1"/>
  <c r="AH108" i="1"/>
  <c r="AG108" i="1"/>
  <c r="AA106" i="9" s="1"/>
  <c r="AF108" i="1"/>
  <c r="AE108" i="1"/>
  <c r="Z106" i="9" s="1"/>
  <c r="AD108" i="1"/>
  <c r="Y106" i="9" s="1"/>
  <c r="AC108" i="1"/>
  <c r="X106" i="9" s="1"/>
  <c r="AA108" i="1"/>
  <c r="Z108" i="1"/>
  <c r="V106" i="9" s="1"/>
  <c r="Y108" i="1"/>
  <c r="X108" i="1"/>
  <c r="U106" i="9" s="1"/>
  <c r="W108" i="1"/>
  <c r="T106" i="9" s="1"/>
  <c r="V108" i="1"/>
  <c r="S106" i="9" s="1"/>
  <c r="U108" i="1"/>
  <c r="R106" i="9" s="1"/>
  <c r="T108" i="1"/>
  <c r="Q106" i="9" s="1"/>
  <c r="S108" i="1"/>
  <c r="P106" i="9" s="1"/>
  <c r="Q108" i="1"/>
  <c r="O106" i="9" s="1"/>
  <c r="M108" i="1"/>
  <c r="L108" i="1"/>
  <c r="K108" i="1"/>
  <c r="BF107" i="1"/>
  <c r="AY105" i="9" s="1"/>
  <c r="BE107" i="1"/>
  <c r="AX105" i="9" s="1"/>
  <c r="BD107" i="1"/>
  <c r="AW105" i="9" s="1"/>
  <c r="BC107" i="1"/>
  <c r="AV105" i="9" s="1"/>
  <c r="BB107" i="1"/>
  <c r="AU105" i="9" s="1"/>
  <c r="BA107" i="1"/>
  <c r="AT105" i="9" s="1"/>
  <c r="AZ107" i="1"/>
  <c r="AS105" i="9" s="1"/>
  <c r="AY107" i="1"/>
  <c r="AR105" i="9" s="1"/>
  <c r="AX107" i="1"/>
  <c r="AQ105" i="9" s="1"/>
  <c r="AW107" i="1"/>
  <c r="AP105" i="9" s="1"/>
  <c r="AV107" i="1"/>
  <c r="AO105" i="9" s="1"/>
  <c r="AU107" i="1"/>
  <c r="AN105" i="9" s="1"/>
  <c r="AT107" i="1"/>
  <c r="AM105" i="9" s="1"/>
  <c r="AS107" i="1"/>
  <c r="AL105" i="9" s="1"/>
  <c r="AR107" i="1"/>
  <c r="AK105" i="9" s="1"/>
  <c r="AQ107" i="1"/>
  <c r="AJ105" i="9" s="1"/>
  <c r="AP107" i="1"/>
  <c r="AI105" i="9" s="1"/>
  <c r="AO107" i="1"/>
  <c r="AH105" i="9" s="1"/>
  <c r="AN107" i="1"/>
  <c r="AG105" i="9" s="1"/>
  <c r="AM107" i="1"/>
  <c r="AF105" i="9" s="1"/>
  <c r="AL107" i="1"/>
  <c r="AE105" i="9" s="1"/>
  <c r="AK107" i="1"/>
  <c r="AD105" i="9" s="1"/>
  <c r="AI107" i="1"/>
  <c r="AB105" i="9" s="1"/>
  <c r="AH107" i="1"/>
  <c r="AG107" i="1"/>
  <c r="AA105" i="9" s="1"/>
  <c r="AF107" i="1"/>
  <c r="AE107" i="1"/>
  <c r="Z105" i="9" s="1"/>
  <c r="AD107" i="1"/>
  <c r="Y105" i="9" s="1"/>
  <c r="AC107" i="1"/>
  <c r="X105" i="9" s="1"/>
  <c r="AA107" i="1"/>
  <c r="Z107" i="1"/>
  <c r="V105" i="9" s="1"/>
  <c r="Y107" i="1"/>
  <c r="X107" i="1"/>
  <c r="U105" i="9" s="1"/>
  <c r="W107" i="1"/>
  <c r="T105" i="9" s="1"/>
  <c r="V107" i="1"/>
  <c r="S105" i="9" s="1"/>
  <c r="U107" i="1"/>
  <c r="R105" i="9" s="1"/>
  <c r="T107" i="1"/>
  <c r="Q105" i="9" s="1"/>
  <c r="S107" i="1"/>
  <c r="P105" i="9" s="1"/>
  <c r="Q107" i="1"/>
  <c r="O105" i="9" s="1"/>
  <c r="M107" i="1"/>
  <c r="L107" i="1"/>
  <c r="K107" i="1"/>
  <c r="BF106" i="1"/>
  <c r="AY104" i="9" s="1"/>
  <c r="BE106" i="1"/>
  <c r="AX104" i="9" s="1"/>
  <c r="BD106" i="1"/>
  <c r="AW104" i="9" s="1"/>
  <c r="BC106" i="1"/>
  <c r="AV104" i="9" s="1"/>
  <c r="BB106" i="1"/>
  <c r="AU104" i="9" s="1"/>
  <c r="BA106" i="1"/>
  <c r="AT104" i="9" s="1"/>
  <c r="AZ106" i="1"/>
  <c r="AS104" i="9" s="1"/>
  <c r="AY106" i="1"/>
  <c r="AR104" i="9" s="1"/>
  <c r="AX106" i="1"/>
  <c r="AQ104" i="9" s="1"/>
  <c r="AW106" i="1"/>
  <c r="AP104" i="9" s="1"/>
  <c r="AV106" i="1"/>
  <c r="AO104" i="9" s="1"/>
  <c r="AU106" i="1"/>
  <c r="AN104" i="9" s="1"/>
  <c r="AT106" i="1"/>
  <c r="AM104" i="9" s="1"/>
  <c r="AS106" i="1"/>
  <c r="AL104" i="9" s="1"/>
  <c r="AR106" i="1"/>
  <c r="AK104" i="9" s="1"/>
  <c r="AQ106" i="1"/>
  <c r="AJ104" i="9" s="1"/>
  <c r="AP106" i="1"/>
  <c r="AI104" i="9" s="1"/>
  <c r="AO106" i="1"/>
  <c r="AH104" i="9" s="1"/>
  <c r="AN106" i="1"/>
  <c r="AG104" i="9" s="1"/>
  <c r="AM106" i="1"/>
  <c r="AF104" i="9" s="1"/>
  <c r="AL106" i="1"/>
  <c r="AE104" i="9" s="1"/>
  <c r="AK106" i="1"/>
  <c r="AD104" i="9" s="1"/>
  <c r="AI106" i="1"/>
  <c r="AB104" i="9" s="1"/>
  <c r="AH106" i="1"/>
  <c r="AG106" i="1"/>
  <c r="AA104" i="9" s="1"/>
  <c r="AF106" i="1"/>
  <c r="AE106" i="1"/>
  <c r="Z104" i="9" s="1"/>
  <c r="AD106" i="1"/>
  <c r="Y104" i="9" s="1"/>
  <c r="AC106" i="1"/>
  <c r="X104" i="9" s="1"/>
  <c r="AA106" i="1"/>
  <c r="Z106" i="1"/>
  <c r="V104" i="9" s="1"/>
  <c r="Y106" i="1"/>
  <c r="X106" i="1"/>
  <c r="U104" i="9" s="1"/>
  <c r="W106" i="1"/>
  <c r="T104" i="9" s="1"/>
  <c r="V106" i="1"/>
  <c r="S104" i="9" s="1"/>
  <c r="U106" i="1"/>
  <c r="R104" i="9" s="1"/>
  <c r="T106" i="1"/>
  <c r="Q104" i="9" s="1"/>
  <c r="S106" i="1"/>
  <c r="P104" i="9" s="1"/>
  <c r="Q106" i="1"/>
  <c r="O104" i="9" s="1"/>
  <c r="M106" i="1"/>
  <c r="L106" i="1"/>
  <c r="K106" i="1"/>
  <c r="BF105" i="1"/>
  <c r="AY103" i="9" s="1"/>
  <c r="BE105" i="1"/>
  <c r="AX103" i="9" s="1"/>
  <c r="BD105" i="1"/>
  <c r="AW103" i="9" s="1"/>
  <c r="BC105" i="1"/>
  <c r="AV103" i="9" s="1"/>
  <c r="BB105" i="1"/>
  <c r="AU103" i="9" s="1"/>
  <c r="BA105" i="1"/>
  <c r="AT103" i="9" s="1"/>
  <c r="AZ105" i="1"/>
  <c r="AS103" i="9" s="1"/>
  <c r="AY105" i="1"/>
  <c r="AR103" i="9" s="1"/>
  <c r="AX105" i="1"/>
  <c r="AQ103" i="9" s="1"/>
  <c r="AW105" i="1"/>
  <c r="AP103" i="9" s="1"/>
  <c r="AV105" i="1"/>
  <c r="AO103" i="9" s="1"/>
  <c r="AU105" i="1"/>
  <c r="AN103" i="9" s="1"/>
  <c r="AT105" i="1"/>
  <c r="AM103" i="9" s="1"/>
  <c r="AS105" i="1"/>
  <c r="AL103" i="9" s="1"/>
  <c r="AR105" i="1"/>
  <c r="AK103" i="9" s="1"/>
  <c r="AQ105" i="1"/>
  <c r="AJ103" i="9" s="1"/>
  <c r="AP105" i="1"/>
  <c r="AI103" i="9" s="1"/>
  <c r="AO105" i="1"/>
  <c r="AH103" i="9" s="1"/>
  <c r="AN105" i="1"/>
  <c r="AG103" i="9" s="1"/>
  <c r="AM105" i="1"/>
  <c r="AF103" i="9" s="1"/>
  <c r="AL105" i="1"/>
  <c r="AE103" i="9" s="1"/>
  <c r="AK105" i="1"/>
  <c r="AD103" i="9" s="1"/>
  <c r="AI105" i="1"/>
  <c r="AB103" i="9" s="1"/>
  <c r="AH105" i="1"/>
  <c r="AG105" i="1"/>
  <c r="AA103" i="9" s="1"/>
  <c r="AF105" i="1"/>
  <c r="AE105" i="1"/>
  <c r="Z103" i="9" s="1"/>
  <c r="AD105" i="1"/>
  <c r="Y103" i="9" s="1"/>
  <c r="AC105" i="1"/>
  <c r="X103" i="9" s="1"/>
  <c r="AA105" i="1"/>
  <c r="Z105" i="1"/>
  <c r="V103" i="9" s="1"/>
  <c r="Y105" i="1"/>
  <c r="X105" i="1"/>
  <c r="U103" i="9" s="1"/>
  <c r="W105" i="1"/>
  <c r="T103" i="9" s="1"/>
  <c r="V105" i="1"/>
  <c r="S103" i="9" s="1"/>
  <c r="U105" i="1"/>
  <c r="R103" i="9" s="1"/>
  <c r="T105" i="1"/>
  <c r="Q103" i="9" s="1"/>
  <c r="S105" i="1"/>
  <c r="P103" i="9" s="1"/>
  <c r="Q105" i="1"/>
  <c r="O103" i="9" s="1"/>
  <c r="M105" i="1"/>
  <c r="L105" i="1"/>
  <c r="K105" i="1"/>
  <c r="BF104" i="1"/>
  <c r="AY102" i="9" s="1"/>
  <c r="BE104" i="1"/>
  <c r="AX102" i="9" s="1"/>
  <c r="BD104" i="1"/>
  <c r="AW102" i="9" s="1"/>
  <c r="BC104" i="1"/>
  <c r="AV102" i="9" s="1"/>
  <c r="BB104" i="1"/>
  <c r="AU102" i="9" s="1"/>
  <c r="BA104" i="1"/>
  <c r="AT102" i="9" s="1"/>
  <c r="AZ104" i="1"/>
  <c r="AS102" i="9" s="1"/>
  <c r="AY104" i="1"/>
  <c r="AR102" i="9" s="1"/>
  <c r="AX104" i="1"/>
  <c r="AQ102" i="9" s="1"/>
  <c r="AW104" i="1"/>
  <c r="AP102" i="9" s="1"/>
  <c r="AV104" i="1"/>
  <c r="AO102" i="9" s="1"/>
  <c r="AU104" i="1"/>
  <c r="AN102" i="9" s="1"/>
  <c r="AT104" i="1"/>
  <c r="AM102" i="9" s="1"/>
  <c r="AS104" i="1"/>
  <c r="AL102" i="9" s="1"/>
  <c r="AR104" i="1"/>
  <c r="AK102" i="9" s="1"/>
  <c r="AQ104" i="1"/>
  <c r="AJ102" i="9" s="1"/>
  <c r="AP104" i="1"/>
  <c r="AI102" i="9" s="1"/>
  <c r="AO104" i="1"/>
  <c r="AH102" i="9" s="1"/>
  <c r="AN104" i="1"/>
  <c r="AG102" i="9" s="1"/>
  <c r="AM104" i="1"/>
  <c r="AF102" i="9" s="1"/>
  <c r="AL104" i="1"/>
  <c r="AE102" i="9" s="1"/>
  <c r="AK104" i="1"/>
  <c r="AD102" i="9" s="1"/>
  <c r="AI104" i="1"/>
  <c r="AB102" i="9" s="1"/>
  <c r="AH104" i="1"/>
  <c r="AG104" i="1"/>
  <c r="AA102" i="9" s="1"/>
  <c r="AF104" i="1"/>
  <c r="AE104" i="1"/>
  <c r="Z102" i="9" s="1"/>
  <c r="AD104" i="1"/>
  <c r="Y102" i="9" s="1"/>
  <c r="AC104" i="1"/>
  <c r="X102" i="9" s="1"/>
  <c r="AA104" i="1"/>
  <c r="Z104" i="1"/>
  <c r="V102" i="9" s="1"/>
  <c r="Y104" i="1"/>
  <c r="X104" i="1"/>
  <c r="U102" i="9" s="1"/>
  <c r="W104" i="1"/>
  <c r="T102" i="9" s="1"/>
  <c r="V104" i="1"/>
  <c r="S102" i="9" s="1"/>
  <c r="U104" i="1"/>
  <c r="R102" i="9" s="1"/>
  <c r="T104" i="1"/>
  <c r="Q102" i="9" s="1"/>
  <c r="S104" i="1"/>
  <c r="P102" i="9" s="1"/>
  <c r="Q104" i="1"/>
  <c r="O102" i="9" s="1"/>
  <c r="M104" i="1"/>
  <c r="L104" i="1"/>
  <c r="K104" i="1"/>
  <c r="BF103" i="1"/>
  <c r="AY101" i="9" s="1"/>
  <c r="BE103" i="1"/>
  <c r="AX101" i="9" s="1"/>
  <c r="BD103" i="1"/>
  <c r="AW101" i="9" s="1"/>
  <c r="BC103" i="1"/>
  <c r="AV101" i="9" s="1"/>
  <c r="BB103" i="1"/>
  <c r="AU101" i="9" s="1"/>
  <c r="BA103" i="1"/>
  <c r="AT101" i="9" s="1"/>
  <c r="AZ103" i="1"/>
  <c r="AS101" i="9" s="1"/>
  <c r="AY103" i="1"/>
  <c r="AR101" i="9" s="1"/>
  <c r="AX103" i="1"/>
  <c r="AQ101" i="9" s="1"/>
  <c r="AW103" i="1"/>
  <c r="AP101" i="9" s="1"/>
  <c r="AV103" i="1"/>
  <c r="AO101" i="9" s="1"/>
  <c r="AU103" i="1"/>
  <c r="AN101" i="9" s="1"/>
  <c r="AT103" i="1"/>
  <c r="AM101" i="9" s="1"/>
  <c r="AS103" i="1"/>
  <c r="AL101" i="9" s="1"/>
  <c r="AR103" i="1"/>
  <c r="AK101" i="9" s="1"/>
  <c r="AQ103" i="1"/>
  <c r="AJ101" i="9" s="1"/>
  <c r="AP103" i="1"/>
  <c r="AI101" i="9" s="1"/>
  <c r="AO103" i="1"/>
  <c r="AH101" i="9" s="1"/>
  <c r="AN103" i="1"/>
  <c r="AG101" i="9" s="1"/>
  <c r="AM103" i="1"/>
  <c r="AF101" i="9" s="1"/>
  <c r="AL103" i="1"/>
  <c r="AE101" i="9" s="1"/>
  <c r="AK103" i="1"/>
  <c r="AD101" i="9" s="1"/>
  <c r="AI103" i="1"/>
  <c r="AB101" i="9" s="1"/>
  <c r="AH103" i="1"/>
  <c r="AG103" i="1"/>
  <c r="AA101" i="9" s="1"/>
  <c r="AF103" i="1"/>
  <c r="AE103" i="1"/>
  <c r="Z101" i="9" s="1"/>
  <c r="AD103" i="1"/>
  <c r="Y101" i="9" s="1"/>
  <c r="AC103" i="1"/>
  <c r="X101" i="9" s="1"/>
  <c r="AA103" i="1"/>
  <c r="Z103" i="1"/>
  <c r="V101" i="9" s="1"/>
  <c r="Y103" i="1"/>
  <c r="X103" i="1"/>
  <c r="U101" i="9" s="1"/>
  <c r="W103" i="1"/>
  <c r="T101" i="9" s="1"/>
  <c r="V103" i="1"/>
  <c r="S101" i="9" s="1"/>
  <c r="U103" i="1"/>
  <c r="R101" i="9" s="1"/>
  <c r="T103" i="1"/>
  <c r="Q101" i="9" s="1"/>
  <c r="S103" i="1"/>
  <c r="P101" i="9" s="1"/>
  <c r="Q103" i="1"/>
  <c r="O101" i="9" s="1"/>
  <c r="M103" i="1"/>
  <c r="L103" i="1"/>
  <c r="K103" i="1"/>
  <c r="BF102" i="1"/>
  <c r="AY100" i="9" s="1"/>
  <c r="BE102" i="1"/>
  <c r="AX100" i="9" s="1"/>
  <c r="BD102" i="1"/>
  <c r="AW100" i="9" s="1"/>
  <c r="BC102" i="1"/>
  <c r="AV100" i="9" s="1"/>
  <c r="BB102" i="1"/>
  <c r="AU100" i="9" s="1"/>
  <c r="BA102" i="1"/>
  <c r="AT100" i="9" s="1"/>
  <c r="AZ102" i="1"/>
  <c r="AS100" i="9" s="1"/>
  <c r="AY102" i="1"/>
  <c r="AR100" i="9" s="1"/>
  <c r="AX102" i="1"/>
  <c r="AQ100" i="9" s="1"/>
  <c r="AW102" i="1"/>
  <c r="AP100" i="9" s="1"/>
  <c r="AV102" i="1"/>
  <c r="AO100" i="9" s="1"/>
  <c r="AU102" i="1"/>
  <c r="AN100" i="9" s="1"/>
  <c r="AT102" i="1"/>
  <c r="AM100" i="9" s="1"/>
  <c r="AS102" i="1"/>
  <c r="AL100" i="9" s="1"/>
  <c r="AR102" i="1"/>
  <c r="AK100" i="9" s="1"/>
  <c r="AQ102" i="1"/>
  <c r="AJ100" i="9" s="1"/>
  <c r="AP102" i="1"/>
  <c r="AI100" i="9" s="1"/>
  <c r="AO102" i="1"/>
  <c r="AH100" i="9" s="1"/>
  <c r="AN102" i="1"/>
  <c r="AG100" i="9" s="1"/>
  <c r="AM102" i="1"/>
  <c r="AF100" i="9" s="1"/>
  <c r="AL102" i="1"/>
  <c r="AE100" i="9" s="1"/>
  <c r="AK102" i="1"/>
  <c r="AD100" i="9" s="1"/>
  <c r="AI102" i="1"/>
  <c r="AB100" i="9" s="1"/>
  <c r="AH102" i="1"/>
  <c r="AG102" i="1"/>
  <c r="AA100" i="9" s="1"/>
  <c r="AF102" i="1"/>
  <c r="AE102" i="1"/>
  <c r="Z100" i="9" s="1"/>
  <c r="AD102" i="1"/>
  <c r="Y100" i="9" s="1"/>
  <c r="AC102" i="1"/>
  <c r="X100" i="9" s="1"/>
  <c r="AA102" i="1"/>
  <c r="Z102" i="1"/>
  <c r="V100" i="9" s="1"/>
  <c r="Y102" i="1"/>
  <c r="X102" i="1"/>
  <c r="U100" i="9" s="1"/>
  <c r="W102" i="1"/>
  <c r="T100" i="9" s="1"/>
  <c r="V102" i="1"/>
  <c r="S100" i="9" s="1"/>
  <c r="U102" i="1"/>
  <c r="R100" i="9" s="1"/>
  <c r="T102" i="1"/>
  <c r="Q100" i="9" s="1"/>
  <c r="S102" i="1"/>
  <c r="P100" i="9" s="1"/>
  <c r="Q102" i="1"/>
  <c r="O100" i="9" s="1"/>
  <c r="M102" i="1"/>
  <c r="L102" i="1"/>
  <c r="K102" i="1"/>
  <c r="BF101" i="1"/>
  <c r="AY99" i="9" s="1"/>
  <c r="BE101" i="1"/>
  <c r="AX99" i="9" s="1"/>
  <c r="BD101" i="1"/>
  <c r="AW99" i="9" s="1"/>
  <c r="BC101" i="1"/>
  <c r="AV99" i="9" s="1"/>
  <c r="BB101" i="1"/>
  <c r="AU99" i="9" s="1"/>
  <c r="BA101" i="1"/>
  <c r="AT99" i="9" s="1"/>
  <c r="AZ101" i="1"/>
  <c r="AS99" i="9" s="1"/>
  <c r="AY101" i="1"/>
  <c r="AR99" i="9" s="1"/>
  <c r="AX101" i="1"/>
  <c r="AQ99" i="9" s="1"/>
  <c r="AW101" i="1"/>
  <c r="AP99" i="9" s="1"/>
  <c r="AV101" i="1"/>
  <c r="AO99" i="9" s="1"/>
  <c r="AU101" i="1"/>
  <c r="AN99" i="9" s="1"/>
  <c r="AT101" i="1"/>
  <c r="AM99" i="9" s="1"/>
  <c r="AS101" i="1"/>
  <c r="AL99" i="9" s="1"/>
  <c r="AR101" i="1"/>
  <c r="AK99" i="9" s="1"/>
  <c r="AQ101" i="1"/>
  <c r="AJ99" i="9" s="1"/>
  <c r="AP101" i="1"/>
  <c r="AI99" i="9" s="1"/>
  <c r="AO101" i="1"/>
  <c r="AH99" i="9" s="1"/>
  <c r="AN101" i="1"/>
  <c r="AG99" i="9" s="1"/>
  <c r="AM101" i="1"/>
  <c r="AF99" i="9" s="1"/>
  <c r="AL101" i="1"/>
  <c r="AE99" i="9" s="1"/>
  <c r="AK101" i="1"/>
  <c r="AD99" i="9" s="1"/>
  <c r="AI101" i="1"/>
  <c r="AB99" i="9" s="1"/>
  <c r="AH101" i="1"/>
  <c r="AG101" i="1"/>
  <c r="AA99" i="9" s="1"/>
  <c r="AF101" i="1"/>
  <c r="AE101" i="1"/>
  <c r="Z99" i="9" s="1"/>
  <c r="AD101" i="1"/>
  <c r="Y99" i="9" s="1"/>
  <c r="AC101" i="1"/>
  <c r="X99" i="9" s="1"/>
  <c r="AA101" i="1"/>
  <c r="Z101" i="1"/>
  <c r="V99" i="9" s="1"/>
  <c r="Y101" i="1"/>
  <c r="X101" i="1"/>
  <c r="U99" i="9" s="1"/>
  <c r="W101" i="1"/>
  <c r="T99" i="9" s="1"/>
  <c r="V101" i="1"/>
  <c r="S99" i="9" s="1"/>
  <c r="U101" i="1"/>
  <c r="R99" i="9" s="1"/>
  <c r="T101" i="1"/>
  <c r="Q99" i="9" s="1"/>
  <c r="S101" i="1"/>
  <c r="P99" i="9" s="1"/>
  <c r="O99" i="9"/>
  <c r="M101" i="1"/>
  <c r="L101" i="1"/>
  <c r="K101" i="1"/>
  <c r="BF100" i="1"/>
  <c r="AY98" i="9" s="1"/>
  <c r="BE100" i="1"/>
  <c r="AX98" i="9" s="1"/>
  <c r="BD100" i="1"/>
  <c r="AW98" i="9" s="1"/>
  <c r="BC100" i="1"/>
  <c r="AV98" i="9" s="1"/>
  <c r="BB100" i="1"/>
  <c r="AU98" i="9" s="1"/>
  <c r="BA100" i="1"/>
  <c r="AT98" i="9" s="1"/>
  <c r="AZ100" i="1"/>
  <c r="AS98" i="9" s="1"/>
  <c r="AY100" i="1"/>
  <c r="AR98" i="9" s="1"/>
  <c r="AX100" i="1"/>
  <c r="AQ98" i="9" s="1"/>
  <c r="AW100" i="1"/>
  <c r="AP98" i="9" s="1"/>
  <c r="AV100" i="1"/>
  <c r="AO98" i="9" s="1"/>
  <c r="AU100" i="1"/>
  <c r="AN98" i="9" s="1"/>
  <c r="AT100" i="1"/>
  <c r="AM98" i="9" s="1"/>
  <c r="AS100" i="1"/>
  <c r="AL98" i="9" s="1"/>
  <c r="AR100" i="1"/>
  <c r="AK98" i="9" s="1"/>
  <c r="AQ100" i="1"/>
  <c r="AJ98" i="9" s="1"/>
  <c r="AP100" i="1"/>
  <c r="AI98" i="9" s="1"/>
  <c r="AO100" i="1"/>
  <c r="AH98" i="9" s="1"/>
  <c r="AN100" i="1"/>
  <c r="AG98" i="9" s="1"/>
  <c r="AM100" i="1"/>
  <c r="AF98" i="9" s="1"/>
  <c r="AL100" i="1"/>
  <c r="AE98" i="9" s="1"/>
  <c r="AK100" i="1"/>
  <c r="AD98" i="9" s="1"/>
  <c r="AI100" i="1"/>
  <c r="AB98" i="9" s="1"/>
  <c r="AH100" i="1"/>
  <c r="AG100" i="1"/>
  <c r="AA98" i="9" s="1"/>
  <c r="AF100" i="1"/>
  <c r="AE100" i="1"/>
  <c r="Z98" i="9" s="1"/>
  <c r="AD100" i="1"/>
  <c r="Y98" i="9" s="1"/>
  <c r="AC100" i="1"/>
  <c r="X98" i="9" s="1"/>
  <c r="AA100" i="1"/>
  <c r="Z100" i="1"/>
  <c r="V98" i="9" s="1"/>
  <c r="Y100" i="1"/>
  <c r="X100" i="1"/>
  <c r="U98" i="9" s="1"/>
  <c r="W100" i="1"/>
  <c r="T98" i="9" s="1"/>
  <c r="V100" i="1"/>
  <c r="S98" i="9" s="1"/>
  <c r="U100" i="1"/>
  <c r="R98" i="9" s="1"/>
  <c r="T100" i="1"/>
  <c r="Q98" i="9" s="1"/>
  <c r="S100" i="1"/>
  <c r="P98" i="9" s="1"/>
  <c r="M100" i="1"/>
  <c r="L100" i="1"/>
  <c r="BF99" i="1"/>
  <c r="AY97" i="9" s="1"/>
  <c r="BE99" i="1"/>
  <c r="AX97" i="9" s="1"/>
  <c r="BD99" i="1"/>
  <c r="AW97" i="9" s="1"/>
  <c r="BC99" i="1"/>
  <c r="AV97" i="9" s="1"/>
  <c r="BB99" i="1"/>
  <c r="AU97" i="9" s="1"/>
  <c r="BA99" i="1"/>
  <c r="AT97" i="9" s="1"/>
  <c r="AZ99" i="1"/>
  <c r="AS97" i="9" s="1"/>
  <c r="AY99" i="1"/>
  <c r="AR97" i="9" s="1"/>
  <c r="AX99" i="1"/>
  <c r="AQ97" i="9" s="1"/>
  <c r="AW99" i="1"/>
  <c r="AP97" i="9" s="1"/>
  <c r="AV99" i="1"/>
  <c r="AO97" i="9" s="1"/>
  <c r="AU99" i="1"/>
  <c r="AN97" i="9" s="1"/>
  <c r="AT99" i="1"/>
  <c r="AM97" i="9" s="1"/>
  <c r="AS99" i="1"/>
  <c r="AL97" i="9" s="1"/>
  <c r="AR99" i="1"/>
  <c r="AK97" i="9" s="1"/>
  <c r="AQ99" i="1"/>
  <c r="AJ97" i="9" s="1"/>
  <c r="AP99" i="1"/>
  <c r="AI97" i="9" s="1"/>
  <c r="AO99" i="1"/>
  <c r="AH97" i="9" s="1"/>
  <c r="AN99" i="1"/>
  <c r="AG97" i="9" s="1"/>
  <c r="AM99" i="1"/>
  <c r="AF97" i="9" s="1"/>
  <c r="AL99" i="1"/>
  <c r="AE97" i="9" s="1"/>
  <c r="AK99" i="1"/>
  <c r="AD97" i="9" s="1"/>
  <c r="AI99" i="1"/>
  <c r="AB97" i="9" s="1"/>
  <c r="AH99" i="1"/>
  <c r="AG99" i="1"/>
  <c r="AA97" i="9" s="1"/>
  <c r="AF99" i="1"/>
  <c r="AE99" i="1"/>
  <c r="Z97" i="9" s="1"/>
  <c r="AD99" i="1"/>
  <c r="Y97" i="9" s="1"/>
  <c r="AC99" i="1"/>
  <c r="X97" i="9" s="1"/>
  <c r="AA99" i="1"/>
  <c r="Z99" i="1"/>
  <c r="V97" i="9" s="1"/>
  <c r="Y99" i="1"/>
  <c r="X99" i="1"/>
  <c r="U97" i="9" s="1"/>
  <c r="W99" i="1"/>
  <c r="T97" i="9" s="1"/>
  <c r="V99" i="1"/>
  <c r="S97" i="9" s="1"/>
  <c r="U99" i="1"/>
  <c r="R97" i="9" s="1"/>
  <c r="T99" i="1"/>
  <c r="Q97" i="9" s="1"/>
  <c r="S99" i="1"/>
  <c r="P97" i="9" s="1"/>
  <c r="Q99" i="1"/>
  <c r="O97" i="9" s="1"/>
  <c r="M99" i="1"/>
  <c r="L99" i="1"/>
  <c r="K99" i="1"/>
  <c r="BF98" i="1"/>
  <c r="AY96" i="9" s="1"/>
  <c r="BE98" i="1"/>
  <c r="AX96" i="9" s="1"/>
  <c r="BD98" i="1"/>
  <c r="AW96" i="9" s="1"/>
  <c r="BC98" i="1"/>
  <c r="AV96" i="9" s="1"/>
  <c r="BB98" i="1"/>
  <c r="AU96" i="9" s="1"/>
  <c r="BA98" i="1"/>
  <c r="AT96" i="9" s="1"/>
  <c r="AZ98" i="1"/>
  <c r="AS96" i="9" s="1"/>
  <c r="AY98" i="1"/>
  <c r="AR96" i="9" s="1"/>
  <c r="AX98" i="1"/>
  <c r="AQ96" i="9" s="1"/>
  <c r="AW98" i="1"/>
  <c r="AP96" i="9" s="1"/>
  <c r="AV98" i="1"/>
  <c r="AO96" i="9" s="1"/>
  <c r="AU98" i="1"/>
  <c r="AN96" i="9" s="1"/>
  <c r="AT98" i="1"/>
  <c r="AM96" i="9" s="1"/>
  <c r="AS98" i="1"/>
  <c r="AL96" i="9" s="1"/>
  <c r="AR98" i="1"/>
  <c r="AK96" i="9" s="1"/>
  <c r="AQ98" i="1"/>
  <c r="AJ96" i="9" s="1"/>
  <c r="AP98" i="1"/>
  <c r="AI96" i="9" s="1"/>
  <c r="AO98" i="1"/>
  <c r="AH96" i="9" s="1"/>
  <c r="AN98" i="1"/>
  <c r="AG96" i="9" s="1"/>
  <c r="AM98" i="1"/>
  <c r="AF96" i="9" s="1"/>
  <c r="AL98" i="1"/>
  <c r="AE96" i="9" s="1"/>
  <c r="AK98" i="1"/>
  <c r="AD96" i="9" s="1"/>
  <c r="AI98" i="1"/>
  <c r="AB96" i="9" s="1"/>
  <c r="AH98" i="1"/>
  <c r="AG98" i="1"/>
  <c r="AA96" i="9" s="1"/>
  <c r="AF98" i="1"/>
  <c r="AE98" i="1"/>
  <c r="Z96" i="9" s="1"/>
  <c r="AD98" i="1"/>
  <c r="Y96" i="9" s="1"/>
  <c r="AC98" i="1"/>
  <c r="X96" i="9" s="1"/>
  <c r="AA98" i="1"/>
  <c r="Z98" i="1"/>
  <c r="V96" i="9" s="1"/>
  <c r="Y98" i="1"/>
  <c r="X98" i="1"/>
  <c r="U96" i="9" s="1"/>
  <c r="W98" i="1"/>
  <c r="T96" i="9" s="1"/>
  <c r="V98" i="1"/>
  <c r="S96" i="9" s="1"/>
  <c r="U98" i="1"/>
  <c r="R96" i="9" s="1"/>
  <c r="T98" i="1"/>
  <c r="Q96" i="9" s="1"/>
  <c r="S98" i="1"/>
  <c r="P96" i="9" s="1"/>
  <c r="Q98" i="1"/>
  <c r="O96" i="9" s="1"/>
  <c r="M98" i="1"/>
  <c r="L98" i="1"/>
  <c r="K98" i="1"/>
  <c r="BF97" i="1"/>
  <c r="AY95" i="9" s="1"/>
  <c r="BE97" i="1"/>
  <c r="AX95" i="9" s="1"/>
  <c r="BD97" i="1"/>
  <c r="AW95" i="9" s="1"/>
  <c r="BC97" i="1"/>
  <c r="AV95" i="9" s="1"/>
  <c r="BB97" i="1"/>
  <c r="AU95" i="9" s="1"/>
  <c r="BA97" i="1"/>
  <c r="AT95" i="9" s="1"/>
  <c r="AZ97" i="1"/>
  <c r="AS95" i="9" s="1"/>
  <c r="AY97" i="1"/>
  <c r="AR95" i="9" s="1"/>
  <c r="AX97" i="1"/>
  <c r="AQ95" i="9" s="1"/>
  <c r="AW97" i="1"/>
  <c r="AP95" i="9" s="1"/>
  <c r="AV97" i="1"/>
  <c r="AO95" i="9" s="1"/>
  <c r="AU97" i="1"/>
  <c r="AN95" i="9" s="1"/>
  <c r="AT97" i="1"/>
  <c r="AM95" i="9" s="1"/>
  <c r="AS97" i="1"/>
  <c r="AL95" i="9" s="1"/>
  <c r="AR97" i="1"/>
  <c r="AK95" i="9" s="1"/>
  <c r="AQ97" i="1"/>
  <c r="AJ95" i="9" s="1"/>
  <c r="AP97" i="1"/>
  <c r="AI95" i="9" s="1"/>
  <c r="AO97" i="1"/>
  <c r="AH95" i="9" s="1"/>
  <c r="AN97" i="1"/>
  <c r="AG95" i="9" s="1"/>
  <c r="AM97" i="1"/>
  <c r="AF95" i="9" s="1"/>
  <c r="AL97" i="1"/>
  <c r="AE95" i="9" s="1"/>
  <c r="AK97" i="1"/>
  <c r="AD95" i="9" s="1"/>
  <c r="AI97" i="1"/>
  <c r="AB95" i="9" s="1"/>
  <c r="AH97" i="1"/>
  <c r="AG97" i="1"/>
  <c r="AA95" i="9" s="1"/>
  <c r="AF97" i="1"/>
  <c r="AE97" i="1"/>
  <c r="Z95" i="9" s="1"/>
  <c r="AD97" i="1"/>
  <c r="Y95" i="9" s="1"/>
  <c r="AC97" i="1"/>
  <c r="X95" i="9" s="1"/>
  <c r="AA97" i="1"/>
  <c r="Z97" i="1"/>
  <c r="V95" i="9" s="1"/>
  <c r="Y97" i="1"/>
  <c r="X97" i="1"/>
  <c r="U95" i="9" s="1"/>
  <c r="W97" i="1"/>
  <c r="T95" i="9" s="1"/>
  <c r="V97" i="1"/>
  <c r="S95" i="9" s="1"/>
  <c r="U97" i="1"/>
  <c r="R95" i="9" s="1"/>
  <c r="T97" i="1"/>
  <c r="Q95" i="9" s="1"/>
  <c r="S97" i="1"/>
  <c r="P95" i="9" s="1"/>
  <c r="Q97" i="1"/>
  <c r="O95" i="9" s="1"/>
  <c r="M97" i="1"/>
  <c r="L97" i="1"/>
  <c r="BF96" i="1"/>
  <c r="AY94" i="9" s="1"/>
  <c r="BE96" i="1"/>
  <c r="AX94" i="9" s="1"/>
  <c r="BD96" i="1"/>
  <c r="AW94" i="9" s="1"/>
  <c r="BC96" i="1"/>
  <c r="AV94" i="9" s="1"/>
  <c r="BB96" i="1"/>
  <c r="AU94" i="9" s="1"/>
  <c r="BA96" i="1"/>
  <c r="AT94" i="9" s="1"/>
  <c r="AZ96" i="1"/>
  <c r="AS94" i="9" s="1"/>
  <c r="AY96" i="1"/>
  <c r="AR94" i="9" s="1"/>
  <c r="AX96" i="1"/>
  <c r="AQ94" i="9" s="1"/>
  <c r="AW96" i="1"/>
  <c r="AP94" i="9" s="1"/>
  <c r="AV96" i="1"/>
  <c r="AO94" i="9" s="1"/>
  <c r="AU96" i="1"/>
  <c r="AN94" i="9" s="1"/>
  <c r="AT96" i="1"/>
  <c r="AM94" i="9" s="1"/>
  <c r="AS96" i="1"/>
  <c r="AL94" i="9" s="1"/>
  <c r="AR96" i="1"/>
  <c r="AK94" i="9" s="1"/>
  <c r="AQ96" i="1"/>
  <c r="AJ94" i="9" s="1"/>
  <c r="AP96" i="1"/>
  <c r="AI94" i="9" s="1"/>
  <c r="AO96" i="1"/>
  <c r="AH94" i="9" s="1"/>
  <c r="AN96" i="1"/>
  <c r="AG94" i="9" s="1"/>
  <c r="AM96" i="1"/>
  <c r="AF94" i="9" s="1"/>
  <c r="AL96" i="1"/>
  <c r="AE94" i="9" s="1"/>
  <c r="AK96" i="1"/>
  <c r="AD94" i="9" s="1"/>
  <c r="AI96" i="1"/>
  <c r="AB94" i="9" s="1"/>
  <c r="AH96" i="1"/>
  <c r="AG96" i="1"/>
  <c r="AA94" i="9" s="1"/>
  <c r="AF96" i="1"/>
  <c r="AE96" i="1"/>
  <c r="Z94" i="9" s="1"/>
  <c r="AD96" i="1"/>
  <c r="Y94" i="9" s="1"/>
  <c r="AC96" i="1"/>
  <c r="X94" i="9" s="1"/>
  <c r="AA96" i="1"/>
  <c r="Z96" i="1"/>
  <c r="V94" i="9" s="1"/>
  <c r="Y96" i="1"/>
  <c r="X96" i="1"/>
  <c r="U94" i="9" s="1"/>
  <c r="W96" i="1"/>
  <c r="T94" i="9" s="1"/>
  <c r="V96" i="1"/>
  <c r="S94" i="9" s="1"/>
  <c r="U96" i="1"/>
  <c r="R94" i="9" s="1"/>
  <c r="T96" i="1"/>
  <c r="Q94" i="9" s="1"/>
  <c r="S96" i="1"/>
  <c r="P94" i="9" s="1"/>
  <c r="Q96" i="1"/>
  <c r="O94" i="9" s="1"/>
  <c r="M96" i="1"/>
  <c r="L96" i="1"/>
  <c r="K96" i="1"/>
  <c r="BF95" i="1"/>
  <c r="AY93" i="9" s="1"/>
  <c r="BE95" i="1"/>
  <c r="AX93" i="9" s="1"/>
  <c r="BD95" i="1"/>
  <c r="AW93" i="9" s="1"/>
  <c r="BC95" i="1"/>
  <c r="AV93" i="9" s="1"/>
  <c r="BB95" i="1"/>
  <c r="AU93" i="9" s="1"/>
  <c r="BA95" i="1"/>
  <c r="AT93" i="9" s="1"/>
  <c r="AZ95" i="1"/>
  <c r="AS93" i="9" s="1"/>
  <c r="AY95" i="1"/>
  <c r="AR93" i="9" s="1"/>
  <c r="AX95" i="1"/>
  <c r="AQ93" i="9" s="1"/>
  <c r="AW95" i="1"/>
  <c r="AP93" i="9" s="1"/>
  <c r="AV95" i="1"/>
  <c r="AO93" i="9" s="1"/>
  <c r="AU95" i="1"/>
  <c r="AN93" i="9" s="1"/>
  <c r="AT95" i="1"/>
  <c r="AM93" i="9" s="1"/>
  <c r="AS95" i="1"/>
  <c r="AL93" i="9" s="1"/>
  <c r="AR95" i="1"/>
  <c r="AK93" i="9" s="1"/>
  <c r="AQ95" i="1"/>
  <c r="AJ93" i="9" s="1"/>
  <c r="AP95" i="1"/>
  <c r="AI93" i="9" s="1"/>
  <c r="AO95" i="1"/>
  <c r="AH93" i="9" s="1"/>
  <c r="AN95" i="1"/>
  <c r="AG93" i="9" s="1"/>
  <c r="AM95" i="1"/>
  <c r="AF93" i="9" s="1"/>
  <c r="AL95" i="1"/>
  <c r="AE93" i="9" s="1"/>
  <c r="AK95" i="1"/>
  <c r="AD93" i="9" s="1"/>
  <c r="AI95" i="1"/>
  <c r="AB93" i="9" s="1"/>
  <c r="AH95" i="1"/>
  <c r="AG95" i="1"/>
  <c r="AA93" i="9" s="1"/>
  <c r="AF95" i="1"/>
  <c r="AE95" i="1"/>
  <c r="Z93" i="9" s="1"/>
  <c r="AD95" i="1"/>
  <c r="Y93" i="9" s="1"/>
  <c r="AC95" i="1"/>
  <c r="X93" i="9" s="1"/>
  <c r="AA95" i="1"/>
  <c r="Z95" i="1"/>
  <c r="V93" i="9" s="1"/>
  <c r="Y95" i="1"/>
  <c r="X95" i="1"/>
  <c r="U93" i="9" s="1"/>
  <c r="W95" i="1"/>
  <c r="T93" i="9" s="1"/>
  <c r="V95" i="1"/>
  <c r="S93" i="9" s="1"/>
  <c r="U95" i="1"/>
  <c r="R93" i="9" s="1"/>
  <c r="T95" i="1"/>
  <c r="Q93" i="9" s="1"/>
  <c r="S95" i="1"/>
  <c r="P93" i="9" s="1"/>
  <c r="Q95" i="1"/>
  <c r="O93" i="9" s="1"/>
  <c r="M95" i="1"/>
  <c r="L95" i="1"/>
  <c r="K95" i="1"/>
  <c r="BF94" i="1"/>
  <c r="AY92" i="9" s="1"/>
  <c r="BE94" i="1"/>
  <c r="AX92" i="9" s="1"/>
  <c r="BD94" i="1"/>
  <c r="AW92" i="9" s="1"/>
  <c r="BC94" i="1"/>
  <c r="AV92" i="9" s="1"/>
  <c r="BB94" i="1"/>
  <c r="AU92" i="9" s="1"/>
  <c r="BA94" i="1"/>
  <c r="AT92" i="9" s="1"/>
  <c r="AZ94" i="1"/>
  <c r="AS92" i="9" s="1"/>
  <c r="AY94" i="1"/>
  <c r="AR92" i="9" s="1"/>
  <c r="AX94" i="1"/>
  <c r="AQ92" i="9" s="1"/>
  <c r="AW94" i="1"/>
  <c r="AP92" i="9" s="1"/>
  <c r="AV94" i="1"/>
  <c r="AO92" i="9" s="1"/>
  <c r="AU94" i="1"/>
  <c r="AN92" i="9" s="1"/>
  <c r="AT94" i="1"/>
  <c r="AM92" i="9" s="1"/>
  <c r="AS94" i="1"/>
  <c r="AL92" i="9" s="1"/>
  <c r="AR94" i="1"/>
  <c r="AK92" i="9" s="1"/>
  <c r="AQ94" i="1"/>
  <c r="AJ92" i="9" s="1"/>
  <c r="AP94" i="1"/>
  <c r="AI92" i="9" s="1"/>
  <c r="AO94" i="1"/>
  <c r="AH92" i="9" s="1"/>
  <c r="AN94" i="1"/>
  <c r="AG92" i="9" s="1"/>
  <c r="AM94" i="1"/>
  <c r="AF92" i="9" s="1"/>
  <c r="AL94" i="1"/>
  <c r="AE92" i="9" s="1"/>
  <c r="AK94" i="1"/>
  <c r="AD92" i="9" s="1"/>
  <c r="AI94" i="1"/>
  <c r="AB92" i="9" s="1"/>
  <c r="AH94" i="1"/>
  <c r="AG94" i="1"/>
  <c r="AA92" i="9" s="1"/>
  <c r="AF94" i="1"/>
  <c r="AE94" i="1"/>
  <c r="Z92" i="9" s="1"/>
  <c r="AD94" i="1"/>
  <c r="Y92" i="9" s="1"/>
  <c r="AC94" i="1"/>
  <c r="X92" i="9" s="1"/>
  <c r="AA94" i="1"/>
  <c r="Z94" i="1"/>
  <c r="V92" i="9" s="1"/>
  <c r="Y94" i="1"/>
  <c r="X94" i="1"/>
  <c r="U92" i="9" s="1"/>
  <c r="W94" i="1"/>
  <c r="T92" i="9" s="1"/>
  <c r="V94" i="1"/>
  <c r="S92" i="9" s="1"/>
  <c r="U94" i="1"/>
  <c r="R92" i="9" s="1"/>
  <c r="T94" i="1"/>
  <c r="Q92" i="9" s="1"/>
  <c r="S94" i="1"/>
  <c r="Q94" i="1"/>
  <c r="O92" i="9" s="1"/>
  <c r="M94" i="1"/>
  <c r="L94" i="1"/>
  <c r="K94" i="1"/>
  <c r="BF93" i="1"/>
  <c r="AY91" i="9" s="1"/>
  <c r="BE93" i="1"/>
  <c r="AX91" i="9" s="1"/>
  <c r="BD93" i="1"/>
  <c r="AW91" i="9" s="1"/>
  <c r="BC93" i="1"/>
  <c r="AV91" i="9" s="1"/>
  <c r="BB93" i="1"/>
  <c r="AU91" i="9" s="1"/>
  <c r="BA93" i="1"/>
  <c r="AT91" i="9" s="1"/>
  <c r="AZ93" i="1"/>
  <c r="AS91" i="9" s="1"/>
  <c r="AY93" i="1"/>
  <c r="AR91" i="9" s="1"/>
  <c r="AX93" i="1"/>
  <c r="AQ91" i="9" s="1"/>
  <c r="AW93" i="1"/>
  <c r="AP91" i="9" s="1"/>
  <c r="AV93" i="1"/>
  <c r="AO91" i="9" s="1"/>
  <c r="AU93" i="1"/>
  <c r="AN91" i="9" s="1"/>
  <c r="AT93" i="1"/>
  <c r="AM91" i="9" s="1"/>
  <c r="AS93" i="1"/>
  <c r="AL91" i="9" s="1"/>
  <c r="AR93" i="1"/>
  <c r="AK91" i="9" s="1"/>
  <c r="AQ93" i="1"/>
  <c r="AJ91" i="9" s="1"/>
  <c r="AP93" i="1"/>
  <c r="AI91" i="9" s="1"/>
  <c r="AO93" i="1"/>
  <c r="AH91" i="9" s="1"/>
  <c r="AN93" i="1"/>
  <c r="AG91" i="9" s="1"/>
  <c r="AM93" i="1"/>
  <c r="AF91" i="9" s="1"/>
  <c r="AL93" i="1"/>
  <c r="AE91" i="9" s="1"/>
  <c r="AK93" i="1"/>
  <c r="AD91" i="9" s="1"/>
  <c r="AI93" i="1"/>
  <c r="AB91" i="9" s="1"/>
  <c r="AH93" i="1"/>
  <c r="AG93" i="1"/>
  <c r="AA91" i="9" s="1"/>
  <c r="AF93" i="1"/>
  <c r="AE93" i="1"/>
  <c r="Z91" i="9" s="1"/>
  <c r="AD93" i="1"/>
  <c r="Y91" i="9" s="1"/>
  <c r="AC93" i="1"/>
  <c r="X91" i="9" s="1"/>
  <c r="AA93" i="1"/>
  <c r="Z93" i="1"/>
  <c r="V91" i="9" s="1"/>
  <c r="Y93" i="1"/>
  <c r="X93" i="1"/>
  <c r="U91" i="9" s="1"/>
  <c r="W93" i="1"/>
  <c r="T91" i="9" s="1"/>
  <c r="V93" i="1"/>
  <c r="S91" i="9" s="1"/>
  <c r="U93" i="1"/>
  <c r="R91" i="9" s="1"/>
  <c r="T93" i="1"/>
  <c r="Q91" i="9" s="1"/>
  <c r="S93" i="1"/>
  <c r="Q93" i="1"/>
  <c r="O91" i="9" s="1"/>
  <c r="M93" i="1"/>
  <c r="BF92" i="1"/>
  <c r="AY90" i="9" s="1"/>
  <c r="BE92" i="1"/>
  <c r="AX90" i="9" s="1"/>
  <c r="BD92" i="1"/>
  <c r="AW90" i="9" s="1"/>
  <c r="BC92" i="1"/>
  <c r="AV90" i="9" s="1"/>
  <c r="BB92" i="1"/>
  <c r="AU90" i="9" s="1"/>
  <c r="BA92" i="1"/>
  <c r="AT90" i="9" s="1"/>
  <c r="AZ92" i="1"/>
  <c r="AS90" i="9" s="1"/>
  <c r="AY92" i="1"/>
  <c r="AR90" i="9" s="1"/>
  <c r="AX92" i="1"/>
  <c r="AQ90" i="9" s="1"/>
  <c r="AW92" i="1"/>
  <c r="AP90" i="9" s="1"/>
  <c r="AV92" i="1"/>
  <c r="AO90" i="9" s="1"/>
  <c r="AU92" i="1"/>
  <c r="AN90" i="9" s="1"/>
  <c r="AT92" i="1"/>
  <c r="AM90" i="9" s="1"/>
  <c r="AS92" i="1"/>
  <c r="AL90" i="9" s="1"/>
  <c r="AR92" i="1"/>
  <c r="AK90" i="9" s="1"/>
  <c r="AQ92" i="1"/>
  <c r="AJ90" i="9" s="1"/>
  <c r="AP92" i="1"/>
  <c r="AI90" i="9" s="1"/>
  <c r="AO92" i="1"/>
  <c r="AH90" i="9" s="1"/>
  <c r="AN92" i="1"/>
  <c r="AG90" i="9" s="1"/>
  <c r="AM92" i="1"/>
  <c r="AF90" i="9" s="1"/>
  <c r="AL92" i="1"/>
  <c r="AE90" i="9" s="1"/>
  <c r="AK92" i="1"/>
  <c r="AD90" i="9" s="1"/>
  <c r="AI92" i="1"/>
  <c r="AB90" i="9" s="1"/>
  <c r="AH92" i="1"/>
  <c r="AG92" i="1"/>
  <c r="AA90" i="9" s="1"/>
  <c r="AF92" i="1"/>
  <c r="AE92" i="1"/>
  <c r="Z90" i="9" s="1"/>
  <c r="AD92" i="1"/>
  <c r="Y90" i="9" s="1"/>
  <c r="AC92" i="1"/>
  <c r="X90" i="9" s="1"/>
  <c r="AA92" i="1"/>
  <c r="Z92" i="1"/>
  <c r="V90" i="9" s="1"/>
  <c r="Y92" i="1"/>
  <c r="X92" i="1"/>
  <c r="U90" i="9" s="1"/>
  <c r="W92" i="1"/>
  <c r="T90" i="9" s="1"/>
  <c r="V92" i="1"/>
  <c r="S90" i="9" s="1"/>
  <c r="U92" i="1"/>
  <c r="R90" i="9" s="1"/>
  <c r="T92" i="1"/>
  <c r="Q90" i="9" s="1"/>
  <c r="S92" i="1"/>
  <c r="P90" i="9" s="1"/>
  <c r="Q92" i="1"/>
  <c r="O90" i="9" s="1"/>
  <c r="M92" i="1"/>
  <c r="L92" i="1"/>
  <c r="BF91" i="1"/>
  <c r="AY89" i="9" s="1"/>
  <c r="BE91" i="1"/>
  <c r="AX89" i="9" s="1"/>
  <c r="BD91" i="1"/>
  <c r="AW89" i="9" s="1"/>
  <c r="BC91" i="1"/>
  <c r="AV89" i="9" s="1"/>
  <c r="BB91" i="1"/>
  <c r="AU89" i="9" s="1"/>
  <c r="BA91" i="1"/>
  <c r="AT89" i="9" s="1"/>
  <c r="AZ91" i="1"/>
  <c r="AS89" i="9" s="1"/>
  <c r="AY91" i="1"/>
  <c r="AR89" i="9" s="1"/>
  <c r="AX91" i="1"/>
  <c r="AQ89" i="9" s="1"/>
  <c r="AW91" i="1"/>
  <c r="AP89" i="9" s="1"/>
  <c r="AV91" i="1"/>
  <c r="AO89" i="9" s="1"/>
  <c r="AU91" i="1"/>
  <c r="AN89" i="9" s="1"/>
  <c r="AT91" i="1"/>
  <c r="AM89" i="9" s="1"/>
  <c r="AS91" i="1"/>
  <c r="AL89" i="9" s="1"/>
  <c r="AR91" i="1"/>
  <c r="AK89" i="9" s="1"/>
  <c r="AQ91" i="1"/>
  <c r="AJ89" i="9" s="1"/>
  <c r="AP91" i="1"/>
  <c r="AI89" i="9" s="1"/>
  <c r="AO91" i="1"/>
  <c r="AH89" i="9" s="1"/>
  <c r="AN91" i="1"/>
  <c r="AG89" i="9" s="1"/>
  <c r="AM91" i="1"/>
  <c r="AF89" i="9" s="1"/>
  <c r="AL91" i="1"/>
  <c r="AE89" i="9" s="1"/>
  <c r="AK91" i="1"/>
  <c r="AD89" i="9" s="1"/>
  <c r="AI91" i="1"/>
  <c r="AB89" i="9" s="1"/>
  <c r="AH91" i="1"/>
  <c r="AG91" i="1"/>
  <c r="AA89" i="9" s="1"/>
  <c r="AF91" i="1"/>
  <c r="AE91" i="1"/>
  <c r="Z89" i="9" s="1"/>
  <c r="AD91" i="1"/>
  <c r="Y89" i="9" s="1"/>
  <c r="AC91" i="1"/>
  <c r="X89" i="9" s="1"/>
  <c r="AA91" i="1"/>
  <c r="Z91" i="1"/>
  <c r="V89" i="9" s="1"/>
  <c r="Y91" i="1"/>
  <c r="X91" i="1"/>
  <c r="U89" i="9" s="1"/>
  <c r="W91" i="1"/>
  <c r="T89" i="9" s="1"/>
  <c r="V91" i="1"/>
  <c r="S89" i="9" s="1"/>
  <c r="U91" i="1"/>
  <c r="R89" i="9" s="1"/>
  <c r="T91" i="1"/>
  <c r="Q89" i="9" s="1"/>
  <c r="S91" i="1"/>
  <c r="P89" i="9" s="1"/>
  <c r="Q91" i="1"/>
  <c r="O89" i="9" s="1"/>
  <c r="M91" i="1"/>
  <c r="L91" i="1"/>
  <c r="K91" i="1"/>
  <c r="AY88" i="9"/>
  <c r="AX88" i="9"/>
  <c r="BD90" i="1"/>
  <c r="AW88" i="9" s="1"/>
  <c r="BC90" i="1"/>
  <c r="AV88" i="9" s="1"/>
  <c r="BB90" i="1"/>
  <c r="AU88" i="9" s="1"/>
  <c r="BA90" i="1"/>
  <c r="AT88" i="9" s="1"/>
  <c r="AZ90" i="1"/>
  <c r="AS88" i="9" s="1"/>
  <c r="AY90" i="1"/>
  <c r="AR88" i="9" s="1"/>
  <c r="AX90" i="1"/>
  <c r="AQ88" i="9" s="1"/>
  <c r="AW90" i="1"/>
  <c r="AP88" i="9" s="1"/>
  <c r="AV90" i="1"/>
  <c r="AO88" i="9" s="1"/>
  <c r="AU90" i="1"/>
  <c r="AN88" i="9" s="1"/>
  <c r="AT90" i="1"/>
  <c r="AM88" i="9" s="1"/>
  <c r="AS90" i="1"/>
  <c r="AL88" i="9" s="1"/>
  <c r="AR90" i="1"/>
  <c r="AK88" i="9" s="1"/>
  <c r="AQ90" i="1"/>
  <c r="AJ88" i="9" s="1"/>
  <c r="AP90" i="1"/>
  <c r="AI88" i="9" s="1"/>
  <c r="AO90" i="1"/>
  <c r="AH88" i="9" s="1"/>
  <c r="AN90" i="1"/>
  <c r="AG88" i="9" s="1"/>
  <c r="AM90" i="1"/>
  <c r="AF88" i="9" s="1"/>
  <c r="AL90" i="1"/>
  <c r="AE88" i="9" s="1"/>
  <c r="AK90" i="1"/>
  <c r="AD88" i="9" s="1"/>
  <c r="AI90" i="1"/>
  <c r="AB88" i="9" s="1"/>
  <c r="AH90" i="1"/>
  <c r="AG90" i="1"/>
  <c r="AA88" i="9" s="1"/>
  <c r="AF90" i="1"/>
  <c r="AE90" i="1"/>
  <c r="Z88" i="9" s="1"/>
  <c r="AD90" i="1"/>
  <c r="Y88" i="9" s="1"/>
  <c r="AC90" i="1"/>
  <c r="X88" i="9" s="1"/>
  <c r="AA90" i="1"/>
  <c r="Z90" i="1"/>
  <c r="V88" i="9" s="1"/>
  <c r="Y90" i="1"/>
  <c r="X90" i="1"/>
  <c r="U88" i="9" s="1"/>
  <c r="W90" i="1"/>
  <c r="T88" i="9" s="1"/>
  <c r="V90" i="1"/>
  <c r="S88" i="9" s="1"/>
  <c r="U90" i="1"/>
  <c r="R88" i="9" s="1"/>
  <c r="T90" i="1"/>
  <c r="Q88" i="9" s="1"/>
  <c r="S90" i="1"/>
  <c r="P88" i="9" s="1"/>
  <c r="Q90" i="1"/>
  <c r="O88" i="9" s="1"/>
  <c r="M90" i="1"/>
  <c r="L90" i="1"/>
  <c r="K90" i="1"/>
  <c r="AY87" i="9"/>
  <c r="AX87" i="9"/>
  <c r="BD89" i="1"/>
  <c r="AW87" i="9" s="1"/>
  <c r="BC89" i="1"/>
  <c r="AV87" i="9" s="1"/>
  <c r="BB89" i="1"/>
  <c r="AU87" i="9" s="1"/>
  <c r="BA89" i="1"/>
  <c r="AT87" i="9" s="1"/>
  <c r="AZ89" i="1"/>
  <c r="AS87" i="9" s="1"/>
  <c r="AY89" i="1"/>
  <c r="AR87" i="9" s="1"/>
  <c r="AX89" i="1"/>
  <c r="AQ87" i="9" s="1"/>
  <c r="AW89" i="1"/>
  <c r="AP87" i="9" s="1"/>
  <c r="AV89" i="1"/>
  <c r="AO87" i="9" s="1"/>
  <c r="AU89" i="1"/>
  <c r="AN87" i="9" s="1"/>
  <c r="AT89" i="1"/>
  <c r="AM87" i="9" s="1"/>
  <c r="AS89" i="1"/>
  <c r="AL87" i="9" s="1"/>
  <c r="AR89" i="1"/>
  <c r="AK87" i="9" s="1"/>
  <c r="AQ89" i="1"/>
  <c r="AJ87" i="9" s="1"/>
  <c r="AP89" i="1"/>
  <c r="AI87" i="9" s="1"/>
  <c r="AO89" i="1"/>
  <c r="AH87" i="9" s="1"/>
  <c r="AN89" i="1"/>
  <c r="AG87" i="9" s="1"/>
  <c r="AM89" i="1"/>
  <c r="AF87" i="9" s="1"/>
  <c r="AL89" i="1"/>
  <c r="AE87" i="9" s="1"/>
  <c r="AK89" i="1"/>
  <c r="AD87" i="9" s="1"/>
  <c r="AI89" i="1"/>
  <c r="AB87" i="9" s="1"/>
  <c r="AH89" i="1"/>
  <c r="AG89" i="1"/>
  <c r="AA87" i="9" s="1"/>
  <c r="AF89" i="1"/>
  <c r="AE89" i="1"/>
  <c r="Z87" i="9" s="1"/>
  <c r="AD89" i="1"/>
  <c r="Y87" i="9" s="1"/>
  <c r="AC89" i="1"/>
  <c r="X87" i="9" s="1"/>
  <c r="AA89" i="1"/>
  <c r="Z89" i="1"/>
  <c r="V87" i="9" s="1"/>
  <c r="Y89" i="1"/>
  <c r="X89" i="1"/>
  <c r="U87" i="9" s="1"/>
  <c r="W89" i="1"/>
  <c r="T87" i="9" s="1"/>
  <c r="V89" i="1"/>
  <c r="S87" i="9" s="1"/>
  <c r="U89" i="1"/>
  <c r="R87" i="9" s="1"/>
  <c r="T89" i="1"/>
  <c r="Q87" i="9" s="1"/>
  <c r="S89" i="1"/>
  <c r="P87" i="9" s="1"/>
  <c r="Q89" i="1"/>
  <c r="O87" i="9" s="1"/>
  <c r="M89" i="1"/>
  <c r="L89" i="1"/>
  <c r="K89" i="1"/>
  <c r="AY86" i="9"/>
  <c r="AX86" i="9"/>
  <c r="BD88" i="1"/>
  <c r="AW86" i="9" s="1"/>
  <c r="BC88" i="1"/>
  <c r="AV86" i="9" s="1"/>
  <c r="BB88" i="1"/>
  <c r="AU86" i="9" s="1"/>
  <c r="BA88" i="1"/>
  <c r="AT86" i="9" s="1"/>
  <c r="AZ88" i="1"/>
  <c r="AS86" i="9" s="1"/>
  <c r="AY88" i="1"/>
  <c r="AR86" i="9" s="1"/>
  <c r="AX88" i="1"/>
  <c r="AQ86" i="9" s="1"/>
  <c r="AW88" i="1"/>
  <c r="AP86" i="9" s="1"/>
  <c r="AV88" i="1"/>
  <c r="AO86" i="9" s="1"/>
  <c r="AU88" i="1"/>
  <c r="AN86" i="9" s="1"/>
  <c r="AT88" i="1"/>
  <c r="AM86" i="9" s="1"/>
  <c r="AS88" i="1"/>
  <c r="AL86" i="9" s="1"/>
  <c r="AR88" i="1"/>
  <c r="AK86" i="9" s="1"/>
  <c r="AQ88" i="1"/>
  <c r="AJ86" i="9" s="1"/>
  <c r="AP88" i="1"/>
  <c r="AI86" i="9" s="1"/>
  <c r="AO88" i="1"/>
  <c r="AH86" i="9" s="1"/>
  <c r="AN88" i="1"/>
  <c r="AG86" i="9" s="1"/>
  <c r="AM88" i="1"/>
  <c r="AF86" i="9" s="1"/>
  <c r="AL88" i="1"/>
  <c r="AE86" i="9" s="1"/>
  <c r="AK88" i="1"/>
  <c r="AD86" i="9" s="1"/>
  <c r="AI88" i="1"/>
  <c r="AB86" i="9" s="1"/>
  <c r="AH88" i="1"/>
  <c r="AG88" i="1"/>
  <c r="AA86" i="9" s="1"/>
  <c r="AF88" i="1"/>
  <c r="AE88" i="1"/>
  <c r="Z86" i="9" s="1"/>
  <c r="AD88" i="1"/>
  <c r="Y86" i="9" s="1"/>
  <c r="AC88" i="1"/>
  <c r="X86" i="9" s="1"/>
  <c r="AA88" i="1"/>
  <c r="Z88" i="1"/>
  <c r="V86" i="9" s="1"/>
  <c r="Y88" i="1"/>
  <c r="X88" i="1"/>
  <c r="U86" i="9" s="1"/>
  <c r="W88" i="1"/>
  <c r="T86" i="9" s="1"/>
  <c r="V88" i="1"/>
  <c r="S86" i="9" s="1"/>
  <c r="U88" i="1"/>
  <c r="R86" i="9" s="1"/>
  <c r="T88" i="1"/>
  <c r="Q86" i="9" s="1"/>
  <c r="S88" i="1"/>
  <c r="P86" i="9" s="1"/>
  <c r="Q88" i="1"/>
  <c r="O86" i="9" s="1"/>
  <c r="M88" i="1"/>
  <c r="L88" i="1"/>
  <c r="K88" i="1"/>
  <c r="AY85" i="9"/>
  <c r="AX85" i="9"/>
  <c r="BD87" i="1"/>
  <c r="AW85" i="9" s="1"/>
  <c r="BC87" i="1"/>
  <c r="AV85" i="9" s="1"/>
  <c r="BB87" i="1"/>
  <c r="AU85" i="9" s="1"/>
  <c r="BA87" i="1"/>
  <c r="AT85" i="9" s="1"/>
  <c r="AZ87" i="1"/>
  <c r="AS85" i="9" s="1"/>
  <c r="AY87" i="1"/>
  <c r="AR85" i="9" s="1"/>
  <c r="AX87" i="1"/>
  <c r="AQ85" i="9" s="1"/>
  <c r="AW87" i="1"/>
  <c r="AP85" i="9" s="1"/>
  <c r="AV87" i="1"/>
  <c r="AO85" i="9" s="1"/>
  <c r="AU87" i="1"/>
  <c r="AN85" i="9" s="1"/>
  <c r="AT87" i="1"/>
  <c r="AM85" i="9" s="1"/>
  <c r="AS87" i="1"/>
  <c r="AL85" i="9" s="1"/>
  <c r="AR87" i="1"/>
  <c r="AK85" i="9" s="1"/>
  <c r="AQ87" i="1"/>
  <c r="AJ85" i="9" s="1"/>
  <c r="AP87" i="1"/>
  <c r="AI85" i="9" s="1"/>
  <c r="AO87" i="1"/>
  <c r="AH85" i="9" s="1"/>
  <c r="AN87" i="1"/>
  <c r="AG85" i="9" s="1"/>
  <c r="AM87" i="1"/>
  <c r="AF85" i="9" s="1"/>
  <c r="AL87" i="1"/>
  <c r="AE85" i="9" s="1"/>
  <c r="AK87" i="1"/>
  <c r="AD85" i="9" s="1"/>
  <c r="AI87" i="1"/>
  <c r="AB85" i="9" s="1"/>
  <c r="AH87" i="1"/>
  <c r="AG87" i="1"/>
  <c r="AA85" i="9" s="1"/>
  <c r="AF87" i="1"/>
  <c r="AE87" i="1"/>
  <c r="Z85" i="9" s="1"/>
  <c r="AD87" i="1"/>
  <c r="Y85" i="9" s="1"/>
  <c r="AC87" i="1"/>
  <c r="X85" i="9" s="1"/>
  <c r="AA87" i="1"/>
  <c r="Z87" i="1"/>
  <c r="V85" i="9" s="1"/>
  <c r="Y87" i="1"/>
  <c r="X87" i="1"/>
  <c r="U85" i="9" s="1"/>
  <c r="W87" i="1"/>
  <c r="T85" i="9" s="1"/>
  <c r="V87" i="1"/>
  <c r="S85" i="9" s="1"/>
  <c r="U87" i="1"/>
  <c r="R85" i="9" s="1"/>
  <c r="T87" i="1"/>
  <c r="Q85" i="9" s="1"/>
  <c r="S87" i="1"/>
  <c r="Q87" i="1"/>
  <c r="O85" i="9" s="1"/>
  <c r="M87" i="1"/>
  <c r="L87" i="1"/>
  <c r="K87" i="1"/>
  <c r="AY84" i="9"/>
  <c r="AX84" i="9"/>
  <c r="BD86" i="1"/>
  <c r="AW84" i="9" s="1"/>
  <c r="BC86" i="1"/>
  <c r="AV84" i="9" s="1"/>
  <c r="BB86" i="1"/>
  <c r="AU84" i="9" s="1"/>
  <c r="BA86" i="1"/>
  <c r="AT84" i="9" s="1"/>
  <c r="AZ86" i="1"/>
  <c r="AS84" i="9" s="1"/>
  <c r="AY86" i="1"/>
  <c r="AR84" i="9" s="1"/>
  <c r="AX86" i="1"/>
  <c r="AQ84" i="9" s="1"/>
  <c r="AW86" i="1"/>
  <c r="AP84" i="9" s="1"/>
  <c r="AV86" i="1"/>
  <c r="AO84" i="9" s="1"/>
  <c r="AU86" i="1"/>
  <c r="AN84" i="9" s="1"/>
  <c r="AT86" i="1"/>
  <c r="AM84" i="9" s="1"/>
  <c r="AS86" i="1"/>
  <c r="AL84" i="9" s="1"/>
  <c r="AR86" i="1"/>
  <c r="AK84" i="9" s="1"/>
  <c r="AQ86" i="1"/>
  <c r="AJ84" i="9" s="1"/>
  <c r="AP86" i="1"/>
  <c r="AI84" i="9" s="1"/>
  <c r="AO86" i="1"/>
  <c r="AH84" i="9" s="1"/>
  <c r="AN86" i="1"/>
  <c r="AG84" i="9" s="1"/>
  <c r="AM86" i="1"/>
  <c r="AF84" i="9" s="1"/>
  <c r="AL86" i="1"/>
  <c r="AE84" i="9" s="1"/>
  <c r="AK86" i="1"/>
  <c r="AD84" i="9" s="1"/>
  <c r="AI86" i="1"/>
  <c r="AB84" i="9" s="1"/>
  <c r="AH86" i="1"/>
  <c r="AG86" i="1"/>
  <c r="AA84" i="9" s="1"/>
  <c r="AF86" i="1"/>
  <c r="AE86" i="1"/>
  <c r="Z84" i="9" s="1"/>
  <c r="AD86" i="1"/>
  <c r="Y84" i="9" s="1"/>
  <c r="AC86" i="1"/>
  <c r="X84" i="9" s="1"/>
  <c r="AA86" i="1"/>
  <c r="Z86" i="1"/>
  <c r="V84" i="9" s="1"/>
  <c r="Y86" i="1"/>
  <c r="X86" i="1"/>
  <c r="U84" i="9" s="1"/>
  <c r="W86" i="1"/>
  <c r="T84" i="9" s="1"/>
  <c r="V86" i="1"/>
  <c r="S84" i="9" s="1"/>
  <c r="U86" i="1"/>
  <c r="R84" i="9" s="1"/>
  <c r="T86" i="1"/>
  <c r="Q84" i="9" s="1"/>
  <c r="S86" i="1"/>
  <c r="P84" i="9" s="1"/>
  <c r="Q86" i="1"/>
  <c r="O84" i="9" s="1"/>
  <c r="M86" i="1"/>
  <c r="L86" i="1"/>
  <c r="K86" i="1"/>
  <c r="BF85" i="1"/>
  <c r="AY83" i="9" s="1"/>
  <c r="BE85" i="1"/>
  <c r="AX83" i="9" s="1"/>
  <c r="BD85" i="1"/>
  <c r="AW83" i="9" s="1"/>
  <c r="BC85" i="1"/>
  <c r="AV83" i="9" s="1"/>
  <c r="BB85" i="1"/>
  <c r="AU83" i="9" s="1"/>
  <c r="BA85" i="1"/>
  <c r="AT83" i="9" s="1"/>
  <c r="AZ85" i="1"/>
  <c r="AS83" i="9" s="1"/>
  <c r="AY85" i="1"/>
  <c r="AR83" i="9" s="1"/>
  <c r="AX85" i="1"/>
  <c r="AQ83" i="9" s="1"/>
  <c r="AW85" i="1"/>
  <c r="AP83" i="9" s="1"/>
  <c r="AV85" i="1"/>
  <c r="AO83" i="9" s="1"/>
  <c r="AU85" i="1"/>
  <c r="AN83" i="9" s="1"/>
  <c r="AT85" i="1"/>
  <c r="AM83" i="9" s="1"/>
  <c r="AS85" i="1"/>
  <c r="AL83" i="9" s="1"/>
  <c r="AR85" i="1"/>
  <c r="AK83" i="9" s="1"/>
  <c r="AQ85" i="1"/>
  <c r="AJ83" i="9" s="1"/>
  <c r="AP85" i="1"/>
  <c r="AI83" i="9" s="1"/>
  <c r="AO85" i="1"/>
  <c r="AH83" i="9" s="1"/>
  <c r="AN85" i="1"/>
  <c r="AG83" i="9" s="1"/>
  <c r="AM85" i="1"/>
  <c r="AF83" i="9" s="1"/>
  <c r="AL85" i="1"/>
  <c r="AE83" i="9" s="1"/>
  <c r="AK85" i="1"/>
  <c r="AD83" i="9" s="1"/>
  <c r="AI85" i="1"/>
  <c r="AB83" i="9" s="1"/>
  <c r="AH85" i="1"/>
  <c r="AG85" i="1"/>
  <c r="AA83" i="9" s="1"/>
  <c r="AF85" i="1"/>
  <c r="AE85" i="1"/>
  <c r="Z83" i="9" s="1"/>
  <c r="AD85" i="1"/>
  <c r="Y83" i="9" s="1"/>
  <c r="AC85" i="1"/>
  <c r="X83" i="9" s="1"/>
  <c r="AA85" i="1"/>
  <c r="Z85" i="1"/>
  <c r="V83" i="9" s="1"/>
  <c r="Y85" i="1"/>
  <c r="X85" i="1"/>
  <c r="U83" i="9" s="1"/>
  <c r="W85" i="1"/>
  <c r="T83" i="9" s="1"/>
  <c r="V85" i="1"/>
  <c r="S83" i="9" s="1"/>
  <c r="U85" i="1"/>
  <c r="R83" i="9" s="1"/>
  <c r="T85" i="1"/>
  <c r="Q83" i="9" s="1"/>
  <c r="S85" i="1"/>
  <c r="P83" i="9" s="1"/>
  <c r="Q85" i="1"/>
  <c r="O83" i="9" s="1"/>
  <c r="M85" i="1"/>
  <c r="L85" i="1"/>
  <c r="K85" i="1"/>
  <c r="BF84" i="1"/>
  <c r="AY82" i="9" s="1"/>
  <c r="BE84" i="1"/>
  <c r="AX82" i="9" s="1"/>
  <c r="BD84" i="1"/>
  <c r="AW82" i="9" s="1"/>
  <c r="BC84" i="1"/>
  <c r="AV82" i="9" s="1"/>
  <c r="BB84" i="1"/>
  <c r="AU82" i="9" s="1"/>
  <c r="BA84" i="1"/>
  <c r="AT82" i="9" s="1"/>
  <c r="AZ84" i="1"/>
  <c r="AS82" i="9" s="1"/>
  <c r="AY84" i="1"/>
  <c r="AR82" i="9" s="1"/>
  <c r="AX84" i="1"/>
  <c r="AQ82" i="9" s="1"/>
  <c r="AW84" i="1"/>
  <c r="AP82" i="9" s="1"/>
  <c r="AV84" i="1"/>
  <c r="AO82" i="9" s="1"/>
  <c r="AU84" i="1"/>
  <c r="AN82" i="9" s="1"/>
  <c r="AT84" i="1"/>
  <c r="AM82" i="9" s="1"/>
  <c r="AS84" i="1"/>
  <c r="AL82" i="9" s="1"/>
  <c r="AR84" i="1"/>
  <c r="AK82" i="9" s="1"/>
  <c r="AQ84" i="1"/>
  <c r="AJ82" i="9" s="1"/>
  <c r="AP84" i="1"/>
  <c r="AI82" i="9" s="1"/>
  <c r="AO84" i="1"/>
  <c r="AH82" i="9" s="1"/>
  <c r="AN84" i="1"/>
  <c r="AG82" i="9" s="1"/>
  <c r="AM84" i="1"/>
  <c r="AF82" i="9" s="1"/>
  <c r="AL84" i="1"/>
  <c r="AE82" i="9" s="1"/>
  <c r="AK84" i="1"/>
  <c r="AD82" i="9" s="1"/>
  <c r="AI84" i="1"/>
  <c r="AB82" i="9" s="1"/>
  <c r="AH84" i="1"/>
  <c r="AG84" i="1"/>
  <c r="AA82" i="9" s="1"/>
  <c r="AF84" i="1"/>
  <c r="AE84" i="1"/>
  <c r="Z82" i="9" s="1"/>
  <c r="AD84" i="1"/>
  <c r="Y82" i="9" s="1"/>
  <c r="AC84" i="1"/>
  <c r="X82" i="9" s="1"/>
  <c r="AA84" i="1"/>
  <c r="Z84" i="1"/>
  <c r="V82" i="9" s="1"/>
  <c r="Y84" i="1"/>
  <c r="X84" i="1"/>
  <c r="U82" i="9" s="1"/>
  <c r="W84" i="1"/>
  <c r="T82" i="9" s="1"/>
  <c r="V84" i="1"/>
  <c r="S82" i="9" s="1"/>
  <c r="U84" i="1"/>
  <c r="R82" i="9" s="1"/>
  <c r="T84" i="1"/>
  <c r="Q82" i="9" s="1"/>
  <c r="S84" i="1"/>
  <c r="P82" i="9" s="1"/>
  <c r="Q84" i="1"/>
  <c r="O82" i="9" s="1"/>
  <c r="M84" i="1"/>
  <c r="L84" i="1"/>
  <c r="K84" i="1"/>
  <c r="BF83" i="1"/>
  <c r="AY81" i="9" s="1"/>
  <c r="BE83" i="1"/>
  <c r="AX81" i="9" s="1"/>
  <c r="BD83" i="1"/>
  <c r="AW81" i="9" s="1"/>
  <c r="BC83" i="1"/>
  <c r="AV81" i="9" s="1"/>
  <c r="BB83" i="1"/>
  <c r="AU81" i="9" s="1"/>
  <c r="BA83" i="1"/>
  <c r="AT81" i="9" s="1"/>
  <c r="AZ83" i="1"/>
  <c r="AS81" i="9" s="1"/>
  <c r="AY83" i="1"/>
  <c r="AR81" i="9" s="1"/>
  <c r="AX83" i="1"/>
  <c r="AQ81" i="9" s="1"/>
  <c r="AW83" i="1"/>
  <c r="AP81" i="9" s="1"/>
  <c r="AV83" i="1"/>
  <c r="AO81" i="9" s="1"/>
  <c r="AU83" i="1"/>
  <c r="AN81" i="9" s="1"/>
  <c r="AT83" i="1"/>
  <c r="AM81" i="9" s="1"/>
  <c r="AS83" i="1"/>
  <c r="AL81" i="9" s="1"/>
  <c r="AR83" i="1"/>
  <c r="AK81" i="9" s="1"/>
  <c r="AQ83" i="1"/>
  <c r="AJ81" i="9" s="1"/>
  <c r="AP83" i="1"/>
  <c r="AI81" i="9" s="1"/>
  <c r="AO83" i="1"/>
  <c r="AH81" i="9" s="1"/>
  <c r="AN83" i="1"/>
  <c r="AG81" i="9" s="1"/>
  <c r="AM83" i="1"/>
  <c r="AF81" i="9" s="1"/>
  <c r="AL83" i="1"/>
  <c r="AE81" i="9" s="1"/>
  <c r="AK83" i="1"/>
  <c r="AD81" i="9" s="1"/>
  <c r="AI83" i="1"/>
  <c r="AB81" i="9" s="1"/>
  <c r="AH83" i="1"/>
  <c r="AG83" i="1"/>
  <c r="AA81" i="9" s="1"/>
  <c r="AF83" i="1"/>
  <c r="AE83" i="1"/>
  <c r="Z81" i="9" s="1"/>
  <c r="AD83" i="1"/>
  <c r="Y81" i="9" s="1"/>
  <c r="AC83" i="1"/>
  <c r="X81" i="9" s="1"/>
  <c r="AA83" i="1"/>
  <c r="Z83" i="1"/>
  <c r="V81" i="9" s="1"/>
  <c r="Y83" i="1"/>
  <c r="X83" i="1"/>
  <c r="U81" i="9" s="1"/>
  <c r="W83" i="1"/>
  <c r="T81" i="9" s="1"/>
  <c r="V83" i="1"/>
  <c r="S81" i="9" s="1"/>
  <c r="U83" i="1"/>
  <c r="R81" i="9" s="1"/>
  <c r="T83" i="1"/>
  <c r="Q81" i="9" s="1"/>
  <c r="S83" i="1"/>
  <c r="P81" i="9" s="1"/>
  <c r="Q83" i="1"/>
  <c r="O81" i="9" s="1"/>
  <c r="M83" i="1"/>
  <c r="L83" i="1"/>
  <c r="K83" i="1"/>
  <c r="BF82" i="1"/>
  <c r="AY80" i="9" s="1"/>
  <c r="BE82" i="1"/>
  <c r="AX80" i="9" s="1"/>
  <c r="BD82" i="1"/>
  <c r="AW80" i="9" s="1"/>
  <c r="BC82" i="1"/>
  <c r="AV80" i="9" s="1"/>
  <c r="BB82" i="1"/>
  <c r="AU80" i="9" s="1"/>
  <c r="BA82" i="1"/>
  <c r="AT80" i="9" s="1"/>
  <c r="AZ82" i="1"/>
  <c r="AS80" i="9" s="1"/>
  <c r="AY82" i="1"/>
  <c r="AR80" i="9" s="1"/>
  <c r="AX82" i="1"/>
  <c r="AQ80" i="9" s="1"/>
  <c r="AW82" i="1"/>
  <c r="AP80" i="9" s="1"/>
  <c r="AV82" i="1"/>
  <c r="AO80" i="9" s="1"/>
  <c r="AU82" i="1"/>
  <c r="AN80" i="9" s="1"/>
  <c r="AT82" i="1"/>
  <c r="AM80" i="9" s="1"/>
  <c r="AS82" i="1"/>
  <c r="AL80" i="9" s="1"/>
  <c r="AR82" i="1"/>
  <c r="AK80" i="9" s="1"/>
  <c r="AQ82" i="1"/>
  <c r="AJ80" i="9" s="1"/>
  <c r="AP82" i="1"/>
  <c r="AI80" i="9" s="1"/>
  <c r="AO82" i="1"/>
  <c r="AH80" i="9" s="1"/>
  <c r="AN82" i="1"/>
  <c r="AG80" i="9" s="1"/>
  <c r="AM82" i="1"/>
  <c r="AF80" i="9" s="1"/>
  <c r="AL82" i="1"/>
  <c r="AE80" i="9" s="1"/>
  <c r="AK82" i="1"/>
  <c r="AD80" i="9" s="1"/>
  <c r="AI82" i="1"/>
  <c r="AB80" i="9" s="1"/>
  <c r="AH82" i="1"/>
  <c r="AG82" i="1"/>
  <c r="AA80" i="9" s="1"/>
  <c r="AF82" i="1"/>
  <c r="AE82" i="1"/>
  <c r="Z80" i="9" s="1"/>
  <c r="AD82" i="1"/>
  <c r="Y80" i="9" s="1"/>
  <c r="AC82" i="1"/>
  <c r="X80" i="9" s="1"/>
  <c r="AA82" i="1"/>
  <c r="Z82" i="1"/>
  <c r="V80" i="9" s="1"/>
  <c r="Y82" i="1"/>
  <c r="X82" i="1"/>
  <c r="U80" i="9" s="1"/>
  <c r="W82" i="1"/>
  <c r="T80" i="9" s="1"/>
  <c r="V82" i="1"/>
  <c r="S80" i="9" s="1"/>
  <c r="U82" i="1"/>
  <c r="R80" i="9" s="1"/>
  <c r="T82" i="1"/>
  <c r="Q80" i="9" s="1"/>
  <c r="S82" i="1"/>
  <c r="P80" i="9" s="1"/>
  <c r="Q82" i="1"/>
  <c r="O80" i="9" s="1"/>
  <c r="M82" i="1"/>
  <c r="L82" i="1"/>
  <c r="K82" i="1"/>
  <c r="BF81" i="1"/>
  <c r="AY79" i="9" s="1"/>
  <c r="BE81" i="1"/>
  <c r="AX79" i="9" s="1"/>
  <c r="BD81" i="1"/>
  <c r="AW79" i="9" s="1"/>
  <c r="BC81" i="1"/>
  <c r="AV79" i="9" s="1"/>
  <c r="BB81" i="1"/>
  <c r="AU79" i="9" s="1"/>
  <c r="BA81" i="1"/>
  <c r="AT79" i="9" s="1"/>
  <c r="AZ81" i="1"/>
  <c r="AS79" i="9" s="1"/>
  <c r="AY81" i="1"/>
  <c r="AR79" i="9" s="1"/>
  <c r="AX81" i="1"/>
  <c r="AQ79" i="9" s="1"/>
  <c r="AW81" i="1"/>
  <c r="AP79" i="9" s="1"/>
  <c r="AV81" i="1"/>
  <c r="AO79" i="9" s="1"/>
  <c r="AU81" i="1"/>
  <c r="AN79" i="9" s="1"/>
  <c r="AT81" i="1"/>
  <c r="AM79" i="9" s="1"/>
  <c r="AS81" i="1"/>
  <c r="AL79" i="9" s="1"/>
  <c r="AR81" i="1"/>
  <c r="AK79" i="9" s="1"/>
  <c r="AQ81" i="1"/>
  <c r="AJ79" i="9" s="1"/>
  <c r="AP81" i="1"/>
  <c r="AI79" i="9" s="1"/>
  <c r="AO81" i="1"/>
  <c r="AH79" i="9" s="1"/>
  <c r="AN81" i="1"/>
  <c r="AG79" i="9" s="1"/>
  <c r="AM81" i="1"/>
  <c r="AF79" i="9" s="1"/>
  <c r="AL81" i="1"/>
  <c r="AE79" i="9" s="1"/>
  <c r="AK81" i="1"/>
  <c r="AD79" i="9" s="1"/>
  <c r="AI81" i="1"/>
  <c r="AB79" i="9" s="1"/>
  <c r="AH81" i="1"/>
  <c r="AG81" i="1"/>
  <c r="AA79" i="9" s="1"/>
  <c r="AF81" i="1"/>
  <c r="AE81" i="1"/>
  <c r="Z79" i="9" s="1"/>
  <c r="AD81" i="1"/>
  <c r="Y79" i="9" s="1"/>
  <c r="AC81" i="1"/>
  <c r="X79" i="9" s="1"/>
  <c r="AA81" i="1"/>
  <c r="Z81" i="1"/>
  <c r="V79" i="9" s="1"/>
  <c r="Y81" i="1"/>
  <c r="X81" i="1"/>
  <c r="U79" i="9" s="1"/>
  <c r="W81" i="1"/>
  <c r="T79" i="9" s="1"/>
  <c r="V81" i="1"/>
  <c r="S79" i="9" s="1"/>
  <c r="U81" i="1"/>
  <c r="R79" i="9" s="1"/>
  <c r="T81" i="1"/>
  <c r="Q79" i="9" s="1"/>
  <c r="S81" i="1"/>
  <c r="P79" i="9" s="1"/>
  <c r="Q81" i="1"/>
  <c r="O79" i="9" s="1"/>
  <c r="M81" i="1"/>
  <c r="L81" i="1"/>
  <c r="K81" i="1"/>
  <c r="BF80" i="1"/>
  <c r="AY78" i="9" s="1"/>
  <c r="BE80" i="1"/>
  <c r="AX78" i="9" s="1"/>
  <c r="BD80" i="1"/>
  <c r="AW78" i="9" s="1"/>
  <c r="BC80" i="1"/>
  <c r="AV78" i="9" s="1"/>
  <c r="BB80" i="1"/>
  <c r="AU78" i="9" s="1"/>
  <c r="BA80" i="1"/>
  <c r="AT78" i="9" s="1"/>
  <c r="AZ80" i="1"/>
  <c r="AS78" i="9" s="1"/>
  <c r="AY80" i="1"/>
  <c r="AR78" i="9" s="1"/>
  <c r="AX80" i="1"/>
  <c r="AQ78" i="9" s="1"/>
  <c r="AW80" i="1"/>
  <c r="AP78" i="9" s="1"/>
  <c r="AV80" i="1"/>
  <c r="AO78" i="9" s="1"/>
  <c r="AU80" i="1"/>
  <c r="AN78" i="9" s="1"/>
  <c r="AT80" i="1"/>
  <c r="AM78" i="9" s="1"/>
  <c r="AS80" i="1"/>
  <c r="AL78" i="9" s="1"/>
  <c r="AR80" i="1"/>
  <c r="AK78" i="9" s="1"/>
  <c r="AQ80" i="1"/>
  <c r="AJ78" i="9" s="1"/>
  <c r="AP80" i="1"/>
  <c r="AI78" i="9" s="1"/>
  <c r="AO80" i="1"/>
  <c r="AH78" i="9" s="1"/>
  <c r="AN80" i="1"/>
  <c r="AG78" i="9" s="1"/>
  <c r="AM80" i="1"/>
  <c r="AF78" i="9" s="1"/>
  <c r="AL80" i="1"/>
  <c r="AE78" i="9" s="1"/>
  <c r="AK80" i="1"/>
  <c r="AD78" i="9" s="1"/>
  <c r="AI80" i="1"/>
  <c r="AB78" i="9" s="1"/>
  <c r="AH80" i="1"/>
  <c r="AG80" i="1"/>
  <c r="AA78" i="9" s="1"/>
  <c r="AF80" i="1"/>
  <c r="AE80" i="1"/>
  <c r="Z78" i="9" s="1"/>
  <c r="AD80" i="1"/>
  <c r="Y78" i="9" s="1"/>
  <c r="AC80" i="1"/>
  <c r="X78" i="9" s="1"/>
  <c r="AA80" i="1"/>
  <c r="Z80" i="1"/>
  <c r="V78" i="9" s="1"/>
  <c r="Y80" i="1"/>
  <c r="X80" i="1"/>
  <c r="U78" i="9" s="1"/>
  <c r="W80" i="1"/>
  <c r="T78" i="9" s="1"/>
  <c r="V80" i="1"/>
  <c r="S78" i="9" s="1"/>
  <c r="U80" i="1"/>
  <c r="R78" i="9" s="1"/>
  <c r="T80" i="1"/>
  <c r="Q78" i="9" s="1"/>
  <c r="S80" i="1"/>
  <c r="P78" i="9" s="1"/>
  <c r="Q80" i="1"/>
  <c r="O78" i="9" s="1"/>
  <c r="M80" i="1"/>
  <c r="L80" i="1"/>
  <c r="K80" i="1"/>
  <c r="BF79" i="1"/>
  <c r="AY77" i="9" s="1"/>
  <c r="BE79" i="1"/>
  <c r="AX77" i="9" s="1"/>
  <c r="BD79" i="1"/>
  <c r="AW77" i="9" s="1"/>
  <c r="BC79" i="1"/>
  <c r="AV77" i="9" s="1"/>
  <c r="BB79" i="1"/>
  <c r="AU77" i="9" s="1"/>
  <c r="BA79" i="1"/>
  <c r="AT77" i="9" s="1"/>
  <c r="AZ79" i="1"/>
  <c r="AS77" i="9" s="1"/>
  <c r="AY79" i="1"/>
  <c r="AR77" i="9" s="1"/>
  <c r="AX79" i="1"/>
  <c r="AQ77" i="9" s="1"/>
  <c r="AW79" i="1"/>
  <c r="AP77" i="9" s="1"/>
  <c r="AV79" i="1"/>
  <c r="AO77" i="9" s="1"/>
  <c r="AU79" i="1"/>
  <c r="AN77" i="9" s="1"/>
  <c r="AT79" i="1"/>
  <c r="AM77" i="9" s="1"/>
  <c r="AS79" i="1"/>
  <c r="AL77" i="9" s="1"/>
  <c r="AR79" i="1"/>
  <c r="AK77" i="9" s="1"/>
  <c r="AQ79" i="1"/>
  <c r="AJ77" i="9" s="1"/>
  <c r="AP79" i="1"/>
  <c r="AI77" i="9" s="1"/>
  <c r="AO79" i="1"/>
  <c r="AH77" i="9" s="1"/>
  <c r="AN79" i="1"/>
  <c r="AG77" i="9" s="1"/>
  <c r="AM79" i="1"/>
  <c r="AF77" i="9" s="1"/>
  <c r="AL79" i="1"/>
  <c r="AE77" i="9" s="1"/>
  <c r="AK79" i="1"/>
  <c r="AD77" i="9" s="1"/>
  <c r="AI79" i="1"/>
  <c r="AB77" i="9" s="1"/>
  <c r="AH79" i="1"/>
  <c r="AG79" i="1"/>
  <c r="AA77" i="9" s="1"/>
  <c r="AF79" i="1"/>
  <c r="AE79" i="1"/>
  <c r="Z77" i="9" s="1"/>
  <c r="AD79" i="1"/>
  <c r="Y77" i="9" s="1"/>
  <c r="AC79" i="1"/>
  <c r="X77" i="9" s="1"/>
  <c r="AA79" i="1"/>
  <c r="Z79" i="1"/>
  <c r="V77" i="9" s="1"/>
  <c r="Y79" i="1"/>
  <c r="X79" i="1"/>
  <c r="U77" i="9" s="1"/>
  <c r="W79" i="1"/>
  <c r="T77" i="9" s="1"/>
  <c r="V79" i="1"/>
  <c r="S77" i="9" s="1"/>
  <c r="U79" i="1"/>
  <c r="R77" i="9" s="1"/>
  <c r="T79" i="1"/>
  <c r="Q77" i="9" s="1"/>
  <c r="S79" i="1"/>
  <c r="P77" i="9" s="1"/>
  <c r="Q79" i="1"/>
  <c r="O77" i="9" s="1"/>
  <c r="M79" i="1"/>
  <c r="L79" i="1"/>
  <c r="K79" i="1"/>
  <c r="BF78" i="1"/>
  <c r="AY76" i="9" s="1"/>
  <c r="BE78" i="1"/>
  <c r="AX76" i="9" s="1"/>
  <c r="BD78" i="1"/>
  <c r="AW76" i="9" s="1"/>
  <c r="BC78" i="1"/>
  <c r="AV76" i="9" s="1"/>
  <c r="BB78" i="1"/>
  <c r="AU76" i="9" s="1"/>
  <c r="BA78" i="1"/>
  <c r="AT76" i="9" s="1"/>
  <c r="AZ78" i="1"/>
  <c r="AS76" i="9" s="1"/>
  <c r="AY78" i="1"/>
  <c r="AR76" i="9" s="1"/>
  <c r="AX78" i="1"/>
  <c r="AQ76" i="9" s="1"/>
  <c r="AW78" i="1"/>
  <c r="AP76" i="9" s="1"/>
  <c r="AV78" i="1"/>
  <c r="AO76" i="9" s="1"/>
  <c r="AU78" i="1"/>
  <c r="AN76" i="9" s="1"/>
  <c r="AT78" i="1"/>
  <c r="AM76" i="9" s="1"/>
  <c r="AS78" i="1"/>
  <c r="AL76" i="9" s="1"/>
  <c r="AR78" i="1"/>
  <c r="AK76" i="9" s="1"/>
  <c r="AQ78" i="1"/>
  <c r="AJ76" i="9" s="1"/>
  <c r="AP78" i="1"/>
  <c r="AI76" i="9" s="1"/>
  <c r="AO78" i="1"/>
  <c r="AH76" i="9" s="1"/>
  <c r="AN78" i="1"/>
  <c r="AG76" i="9" s="1"/>
  <c r="AM78" i="1"/>
  <c r="AF76" i="9" s="1"/>
  <c r="AL78" i="1"/>
  <c r="AE76" i="9" s="1"/>
  <c r="AK78" i="1"/>
  <c r="AD76" i="9" s="1"/>
  <c r="AI78" i="1"/>
  <c r="AB76" i="9" s="1"/>
  <c r="AH78" i="1"/>
  <c r="AG78" i="1"/>
  <c r="AA76" i="9" s="1"/>
  <c r="AF78" i="1"/>
  <c r="AE78" i="1"/>
  <c r="Z76" i="9" s="1"/>
  <c r="AD78" i="1"/>
  <c r="Y76" i="9" s="1"/>
  <c r="AC78" i="1"/>
  <c r="X76" i="9" s="1"/>
  <c r="AA78" i="1"/>
  <c r="Z78" i="1"/>
  <c r="V76" i="9" s="1"/>
  <c r="Y78" i="1"/>
  <c r="X78" i="1"/>
  <c r="U76" i="9" s="1"/>
  <c r="W78" i="1"/>
  <c r="T76" i="9" s="1"/>
  <c r="V78" i="1"/>
  <c r="S76" i="9" s="1"/>
  <c r="U78" i="1"/>
  <c r="R76" i="9" s="1"/>
  <c r="T78" i="1"/>
  <c r="Q76" i="9" s="1"/>
  <c r="S78" i="1"/>
  <c r="P76" i="9" s="1"/>
  <c r="Q78" i="1"/>
  <c r="O76" i="9" s="1"/>
  <c r="M78" i="1"/>
  <c r="L78" i="1"/>
  <c r="K78" i="1"/>
  <c r="BF77" i="1"/>
  <c r="AY75" i="9" s="1"/>
  <c r="BE77" i="1"/>
  <c r="AX75" i="9" s="1"/>
  <c r="BD77" i="1"/>
  <c r="AW75" i="9" s="1"/>
  <c r="BC77" i="1"/>
  <c r="AV75" i="9" s="1"/>
  <c r="BB77" i="1"/>
  <c r="AU75" i="9" s="1"/>
  <c r="BA77" i="1"/>
  <c r="AT75" i="9" s="1"/>
  <c r="AZ77" i="1"/>
  <c r="AS75" i="9" s="1"/>
  <c r="AY77" i="1"/>
  <c r="AR75" i="9" s="1"/>
  <c r="AX77" i="1"/>
  <c r="AQ75" i="9" s="1"/>
  <c r="AW77" i="1"/>
  <c r="AP75" i="9" s="1"/>
  <c r="AV77" i="1"/>
  <c r="AO75" i="9" s="1"/>
  <c r="AU77" i="1"/>
  <c r="AN75" i="9" s="1"/>
  <c r="AT77" i="1"/>
  <c r="AM75" i="9" s="1"/>
  <c r="AS77" i="1"/>
  <c r="AL75" i="9" s="1"/>
  <c r="AR77" i="1"/>
  <c r="AK75" i="9" s="1"/>
  <c r="AQ77" i="1"/>
  <c r="AJ75" i="9" s="1"/>
  <c r="AP77" i="1"/>
  <c r="AI75" i="9" s="1"/>
  <c r="AO77" i="1"/>
  <c r="AH75" i="9" s="1"/>
  <c r="AN77" i="1"/>
  <c r="AG75" i="9" s="1"/>
  <c r="AM77" i="1"/>
  <c r="AF75" i="9" s="1"/>
  <c r="AL77" i="1"/>
  <c r="AE75" i="9" s="1"/>
  <c r="AK77" i="1"/>
  <c r="AD75" i="9" s="1"/>
  <c r="AI77" i="1"/>
  <c r="AB75" i="9" s="1"/>
  <c r="AH77" i="1"/>
  <c r="AG77" i="1"/>
  <c r="AA75" i="9" s="1"/>
  <c r="AF77" i="1"/>
  <c r="AE77" i="1"/>
  <c r="Z75" i="9" s="1"/>
  <c r="AD77" i="1"/>
  <c r="Y75" i="9" s="1"/>
  <c r="AC77" i="1"/>
  <c r="X75" i="9" s="1"/>
  <c r="AA77" i="1"/>
  <c r="Z77" i="1"/>
  <c r="V75" i="9" s="1"/>
  <c r="Y77" i="1"/>
  <c r="X77" i="1"/>
  <c r="U75" i="9" s="1"/>
  <c r="W77" i="1"/>
  <c r="T75" i="9" s="1"/>
  <c r="V77" i="1"/>
  <c r="S75" i="9" s="1"/>
  <c r="U77" i="1"/>
  <c r="R75" i="9" s="1"/>
  <c r="T77" i="1"/>
  <c r="Q75" i="9" s="1"/>
  <c r="S77" i="1"/>
  <c r="P75" i="9" s="1"/>
  <c r="Q77" i="1"/>
  <c r="O75" i="9" s="1"/>
  <c r="M77" i="1"/>
  <c r="L77" i="1"/>
  <c r="K77" i="1"/>
  <c r="AY74" i="9"/>
  <c r="AX74" i="9"/>
  <c r="BD76" i="1"/>
  <c r="AW74" i="9" s="1"/>
  <c r="BC76" i="1"/>
  <c r="AV74" i="9" s="1"/>
  <c r="BB76" i="1"/>
  <c r="AU74" i="9" s="1"/>
  <c r="BA76" i="1"/>
  <c r="AT74" i="9" s="1"/>
  <c r="AZ76" i="1"/>
  <c r="AS74" i="9" s="1"/>
  <c r="AY76" i="1"/>
  <c r="AR74" i="9" s="1"/>
  <c r="AX76" i="1"/>
  <c r="AQ74" i="9" s="1"/>
  <c r="AW76" i="1"/>
  <c r="AP74" i="9" s="1"/>
  <c r="AV76" i="1"/>
  <c r="AO74" i="9" s="1"/>
  <c r="AU76" i="1"/>
  <c r="AN74" i="9" s="1"/>
  <c r="AT76" i="1"/>
  <c r="AM74" i="9" s="1"/>
  <c r="AS76" i="1"/>
  <c r="AL74" i="9" s="1"/>
  <c r="AR76" i="1"/>
  <c r="AK74" i="9" s="1"/>
  <c r="AQ76" i="1"/>
  <c r="AJ74" i="9" s="1"/>
  <c r="AP76" i="1"/>
  <c r="AI74" i="9" s="1"/>
  <c r="AO76" i="1"/>
  <c r="AH74" i="9" s="1"/>
  <c r="AN76" i="1"/>
  <c r="AG74" i="9" s="1"/>
  <c r="AM76" i="1"/>
  <c r="AF74" i="9" s="1"/>
  <c r="AL76" i="1"/>
  <c r="AE74" i="9" s="1"/>
  <c r="AK76" i="1"/>
  <c r="AD74" i="9" s="1"/>
  <c r="AI76" i="1"/>
  <c r="AB74" i="9" s="1"/>
  <c r="AH76" i="1"/>
  <c r="AG76" i="1"/>
  <c r="AA74" i="9" s="1"/>
  <c r="AF76" i="1"/>
  <c r="AE76" i="1"/>
  <c r="Z74" i="9" s="1"/>
  <c r="AD76" i="1"/>
  <c r="Y74" i="9" s="1"/>
  <c r="AC76" i="1"/>
  <c r="X74" i="9" s="1"/>
  <c r="AA76" i="1"/>
  <c r="Z76" i="1"/>
  <c r="V74" i="9" s="1"/>
  <c r="Y76" i="1"/>
  <c r="X76" i="1"/>
  <c r="U74" i="9" s="1"/>
  <c r="W76" i="1"/>
  <c r="T74" i="9" s="1"/>
  <c r="V76" i="1"/>
  <c r="S74" i="9" s="1"/>
  <c r="U76" i="1"/>
  <c r="R74" i="9" s="1"/>
  <c r="T76" i="1"/>
  <c r="Q74" i="9" s="1"/>
  <c r="S76" i="1"/>
  <c r="P74" i="9" s="1"/>
  <c r="Q76" i="1"/>
  <c r="O74" i="9" s="1"/>
  <c r="M76" i="1"/>
  <c r="L76" i="1"/>
  <c r="K76" i="1"/>
  <c r="BF75" i="1"/>
  <c r="AY73" i="9" s="1"/>
  <c r="BE75" i="1"/>
  <c r="AX73" i="9" s="1"/>
  <c r="BD75" i="1"/>
  <c r="AW73" i="9" s="1"/>
  <c r="BC75" i="1"/>
  <c r="AV73" i="9" s="1"/>
  <c r="BB75" i="1"/>
  <c r="AU73" i="9" s="1"/>
  <c r="BA75" i="1"/>
  <c r="AT73" i="9" s="1"/>
  <c r="AZ75" i="1"/>
  <c r="AS73" i="9" s="1"/>
  <c r="AY75" i="1"/>
  <c r="AR73" i="9" s="1"/>
  <c r="AX75" i="1"/>
  <c r="AQ73" i="9" s="1"/>
  <c r="AW75" i="1"/>
  <c r="AP73" i="9" s="1"/>
  <c r="AV75" i="1"/>
  <c r="AO73" i="9" s="1"/>
  <c r="AU75" i="1"/>
  <c r="AN73" i="9" s="1"/>
  <c r="AT75" i="1"/>
  <c r="AM73" i="9" s="1"/>
  <c r="AS75" i="1"/>
  <c r="AL73" i="9" s="1"/>
  <c r="AR75" i="1"/>
  <c r="AK73" i="9" s="1"/>
  <c r="AQ75" i="1"/>
  <c r="AJ73" i="9" s="1"/>
  <c r="AP75" i="1"/>
  <c r="AI73" i="9" s="1"/>
  <c r="AO75" i="1"/>
  <c r="AH73" i="9" s="1"/>
  <c r="AN75" i="1"/>
  <c r="AG73" i="9" s="1"/>
  <c r="AM75" i="1"/>
  <c r="AF73" i="9" s="1"/>
  <c r="AL75" i="1"/>
  <c r="AE73" i="9" s="1"/>
  <c r="AK75" i="1"/>
  <c r="AD73" i="9" s="1"/>
  <c r="AI75" i="1"/>
  <c r="AB73" i="9" s="1"/>
  <c r="AH75" i="1"/>
  <c r="AG75" i="1"/>
  <c r="AA73" i="9" s="1"/>
  <c r="AF75" i="1"/>
  <c r="AE75" i="1"/>
  <c r="Z73" i="9" s="1"/>
  <c r="AD75" i="1"/>
  <c r="Y73" i="9" s="1"/>
  <c r="AC75" i="1"/>
  <c r="X73" i="9" s="1"/>
  <c r="AA75" i="1"/>
  <c r="Z75" i="1"/>
  <c r="V73" i="9" s="1"/>
  <c r="Y75" i="1"/>
  <c r="X75" i="1"/>
  <c r="U73" i="9" s="1"/>
  <c r="W75" i="1"/>
  <c r="T73" i="9" s="1"/>
  <c r="V75" i="1"/>
  <c r="S73" i="9" s="1"/>
  <c r="U75" i="1"/>
  <c r="R73" i="9" s="1"/>
  <c r="T75" i="1"/>
  <c r="Q73" i="9" s="1"/>
  <c r="S75" i="1"/>
  <c r="P73" i="9" s="1"/>
  <c r="Q75" i="1"/>
  <c r="O73" i="9" s="1"/>
  <c r="M75" i="1"/>
  <c r="L75" i="1"/>
  <c r="K75" i="1"/>
  <c r="BF74" i="1"/>
  <c r="AY72" i="9" s="1"/>
  <c r="BE74" i="1"/>
  <c r="AX72" i="9" s="1"/>
  <c r="BD74" i="1"/>
  <c r="AW72" i="9" s="1"/>
  <c r="BC74" i="1"/>
  <c r="AV72" i="9" s="1"/>
  <c r="BB74" i="1"/>
  <c r="AU72" i="9" s="1"/>
  <c r="BA74" i="1"/>
  <c r="AT72" i="9" s="1"/>
  <c r="AZ74" i="1"/>
  <c r="AS72" i="9" s="1"/>
  <c r="AY74" i="1"/>
  <c r="AR72" i="9" s="1"/>
  <c r="AX74" i="1"/>
  <c r="AQ72" i="9" s="1"/>
  <c r="AW74" i="1"/>
  <c r="AP72" i="9" s="1"/>
  <c r="AV74" i="1"/>
  <c r="AO72" i="9" s="1"/>
  <c r="AU74" i="1"/>
  <c r="AN72" i="9" s="1"/>
  <c r="AT74" i="1"/>
  <c r="AM72" i="9" s="1"/>
  <c r="AS74" i="1"/>
  <c r="AL72" i="9" s="1"/>
  <c r="AR74" i="1"/>
  <c r="AK72" i="9" s="1"/>
  <c r="AQ74" i="1"/>
  <c r="AJ72" i="9" s="1"/>
  <c r="AP74" i="1"/>
  <c r="AI72" i="9" s="1"/>
  <c r="AO74" i="1"/>
  <c r="AH72" i="9" s="1"/>
  <c r="AN74" i="1"/>
  <c r="AG72" i="9" s="1"/>
  <c r="AM74" i="1"/>
  <c r="AF72" i="9" s="1"/>
  <c r="AL74" i="1"/>
  <c r="AE72" i="9" s="1"/>
  <c r="AK74" i="1"/>
  <c r="AD72" i="9" s="1"/>
  <c r="AI74" i="1"/>
  <c r="AB72" i="9" s="1"/>
  <c r="AH74" i="1"/>
  <c r="AG74" i="1"/>
  <c r="AA72" i="9" s="1"/>
  <c r="AF74" i="1"/>
  <c r="AE74" i="1"/>
  <c r="Z72" i="9" s="1"/>
  <c r="AD74" i="1"/>
  <c r="Y72" i="9" s="1"/>
  <c r="AC74" i="1"/>
  <c r="X72" i="9" s="1"/>
  <c r="AA74" i="1"/>
  <c r="Z74" i="1"/>
  <c r="V72" i="9" s="1"/>
  <c r="Y74" i="1"/>
  <c r="X74" i="1"/>
  <c r="U72" i="9" s="1"/>
  <c r="W74" i="1"/>
  <c r="T72" i="9" s="1"/>
  <c r="V74" i="1"/>
  <c r="S72" i="9" s="1"/>
  <c r="U74" i="1"/>
  <c r="R72" i="9" s="1"/>
  <c r="T74" i="1"/>
  <c r="Q72" i="9" s="1"/>
  <c r="S74" i="1"/>
  <c r="P72" i="9" s="1"/>
  <c r="Q74" i="1"/>
  <c r="O72" i="9" s="1"/>
  <c r="M74" i="1"/>
  <c r="L74" i="1"/>
  <c r="K74" i="1"/>
  <c r="BF73" i="1"/>
  <c r="AY71" i="9" s="1"/>
  <c r="BE73" i="1"/>
  <c r="AX71" i="9" s="1"/>
  <c r="BD73" i="1"/>
  <c r="AW71" i="9" s="1"/>
  <c r="BC73" i="1"/>
  <c r="AV71" i="9" s="1"/>
  <c r="BB73" i="1"/>
  <c r="AU71" i="9" s="1"/>
  <c r="BA73" i="1"/>
  <c r="AT71" i="9" s="1"/>
  <c r="AZ73" i="1"/>
  <c r="AS71" i="9" s="1"/>
  <c r="AY73" i="1"/>
  <c r="AR71" i="9" s="1"/>
  <c r="AX73" i="1"/>
  <c r="AQ71" i="9" s="1"/>
  <c r="AW73" i="1"/>
  <c r="AP71" i="9" s="1"/>
  <c r="AV73" i="1"/>
  <c r="AO71" i="9" s="1"/>
  <c r="AU73" i="1"/>
  <c r="AN71" i="9" s="1"/>
  <c r="AT73" i="1"/>
  <c r="AM71" i="9" s="1"/>
  <c r="AS73" i="1"/>
  <c r="AL71" i="9" s="1"/>
  <c r="AR73" i="1"/>
  <c r="AK71" i="9" s="1"/>
  <c r="AQ73" i="1"/>
  <c r="AJ71" i="9" s="1"/>
  <c r="AP73" i="1"/>
  <c r="AI71" i="9" s="1"/>
  <c r="AO73" i="1"/>
  <c r="AH71" i="9" s="1"/>
  <c r="AN73" i="1"/>
  <c r="AG71" i="9" s="1"/>
  <c r="AM73" i="1"/>
  <c r="AF71" i="9" s="1"/>
  <c r="AL73" i="1"/>
  <c r="AE71" i="9" s="1"/>
  <c r="AK73" i="1"/>
  <c r="AD71" i="9" s="1"/>
  <c r="AI73" i="1"/>
  <c r="AB71" i="9" s="1"/>
  <c r="AH73" i="1"/>
  <c r="AG73" i="1"/>
  <c r="AA71" i="9" s="1"/>
  <c r="AF73" i="1"/>
  <c r="AE73" i="1"/>
  <c r="Z71" i="9" s="1"/>
  <c r="AD73" i="1"/>
  <c r="Y71" i="9" s="1"/>
  <c r="AC73" i="1"/>
  <c r="X71" i="9" s="1"/>
  <c r="AA73" i="1"/>
  <c r="Z73" i="1"/>
  <c r="V71" i="9" s="1"/>
  <c r="Y73" i="1"/>
  <c r="X73" i="1"/>
  <c r="U71" i="9" s="1"/>
  <c r="W73" i="1"/>
  <c r="T71" i="9" s="1"/>
  <c r="V73" i="1"/>
  <c r="S71" i="9" s="1"/>
  <c r="U73" i="1"/>
  <c r="R71" i="9" s="1"/>
  <c r="T73" i="1"/>
  <c r="Q71" i="9" s="1"/>
  <c r="S73" i="1"/>
  <c r="P71" i="9" s="1"/>
  <c r="Q73" i="1"/>
  <c r="O71" i="9" s="1"/>
  <c r="M73" i="1"/>
  <c r="L73" i="1"/>
  <c r="K73" i="1"/>
  <c r="BF72" i="1"/>
  <c r="AY70" i="9" s="1"/>
  <c r="BE72" i="1"/>
  <c r="AX70" i="9" s="1"/>
  <c r="BD72" i="1"/>
  <c r="AW70" i="9" s="1"/>
  <c r="BC72" i="1"/>
  <c r="AV70" i="9" s="1"/>
  <c r="BB72" i="1"/>
  <c r="AU70" i="9" s="1"/>
  <c r="BA72" i="1"/>
  <c r="AT70" i="9" s="1"/>
  <c r="AZ72" i="1"/>
  <c r="AS70" i="9" s="1"/>
  <c r="AY72" i="1"/>
  <c r="AR70" i="9" s="1"/>
  <c r="AX72" i="1"/>
  <c r="AQ70" i="9" s="1"/>
  <c r="AW72" i="1"/>
  <c r="AP70" i="9" s="1"/>
  <c r="AV72" i="1"/>
  <c r="AO70" i="9" s="1"/>
  <c r="AU72" i="1"/>
  <c r="AN70" i="9" s="1"/>
  <c r="AT72" i="1"/>
  <c r="AM70" i="9" s="1"/>
  <c r="AS72" i="1"/>
  <c r="AL70" i="9" s="1"/>
  <c r="AR72" i="1"/>
  <c r="AK70" i="9" s="1"/>
  <c r="AQ72" i="1"/>
  <c r="AJ70" i="9" s="1"/>
  <c r="AP72" i="1"/>
  <c r="AI70" i="9" s="1"/>
  <c r="AO72" i="1"/>
  <c r="AH70" i="9" s="1"/>
  <c r="AN72" i="1"/>
  <c r="AG70" i="9" s="1"/>
  <c r="AM72" i="1"/>
  <c r="AF70" i="9" s="1"/>
  <c r="AL72" i="1"/>
  <c r="AE70" i="9" s="1"/>
  <c r="AK72" i="1"/>
  <c r="AD70" i="9" s="1"/>
  <c r="AI72" i="1"/>
  <c r="AB70" i="9" s="1"/>
  <c r="AH72" i="1"/>
  <c r="AG72" i="1"/>
  <c r="AA70" i="9" s="1"/>
  <c r="AF72" i="1"/>
  <c r="AE72" i="1"/>
  <c r="Z70" i="9" s="1"/>
  <c r="AD72" i="1"/>
  <c r="Y70" i="9" s="1"/>
  <c r="AC72" i="1"/>
  <c r="X70" i="9" s="1"/>
  <c r="AA72" i="1"/>
  <c r="Z72" i="1"/>
  <c r="V70" i="9" s="1"/>
  <c r="Y72" i="1"/>
  <c r="X72" i="1"/>
  <c r="U70" i="9" s="1"/>
  <c r="W72" i="1"/>
  <c r="T70" i="9" s="1"/>
  <c r="V72" i="1"/>
  <c r="S70" i="9" s="1"/>
  <c r="U72" i="1"/>
  <c r="R70" i="9" s="1"/>
  <c r="T72" i="1"/>
  <c r="Q70" i="9" s="1"/>
  <c r="S72" i="1"/>
  <c r="P70" i="9" s="1"/>
  <c r="Q72" i="1"/>
  <c r="O70" i="9" s="1"/>
  <c r="M72" i="1"/>
  <c r="L72" i="1"/>
  <c r="K72" i="1"/>
  <c r="BF71" i="1"/>
  <c r="AY69" i="9" s="1"/>
  <c r="BE71" i="1"/>
  <c r="AX69" i="9" s="1"/>
  <c r="BD71" i="1"/>
  <c r="AW69" i="9" s="1"/>
  <c r="BC71" i="1"/>
  <c r="AV69" i="9" s="1"/>
  <c r="BB71" i="1"/>
  <c r="AU69" i="9" s="1"/>
  <c r="BA71" i="1"/>
  <c r="AT69" i="9" s="1"/>
  <c r="AZ71" i="1"/>
  <c r="AS69" i="9" s="1"/>
  <c r="AY71" i="1"/>
  <c r="AR69" i="9" s="1"/>
  <c r="AX71" i="1"/>
  <c r="AQ69" i="9" s="1"/>
  <c r="AW71" i="1"/>
  <c r="AP69" i="9" s="1"/>
  <c r="AV71" i="1"/>
  <c r="AO69" i="9" s="1"/>
  <c r="AU71" i="1"/>
  <c r="AN69" i="9" s="1"/>
  <c r="AT71" i="1"/>
  <c r="AM69" i="9" s="1"/>
  <c r="AS71" i="1"/>
  <c r="AL69" i="9" s="1"/>
  <c r="AR71" i="1"/>
  <c r="AK69" i="9" s="1"/>
  <c r="AQ71" i="1"/>
  <c r="AJ69" i="9" s="1"/>
  <c r="AP71" i="1"/>
  <c r="AI69" i="9" s="1"/>
  <c r="AO71" i="1"/>
  <c r="AH69" i="9" s="1"/>
  <c r="AN71" i="1"/>
  <c r="AG69" i="9" s="1"/>
  <c r="AM71" i="1"/>
  <c r="AF69" i="9" s="1"/>
  <c r="AL71" i="1"/>
  <c r="AE69" i="9" s="1"/>
  <c r="AK71" i="1"/>
  <c r="AD69" i="9" s="1"/>
  <c r="AI71" i="1"/>
  <c r="AB69" i="9" s="1"/>
  <c r="AH71" i="1"/>
  <c r="AG71" i="1"/>
  <c r="AA69" i="9" s="1"/>
  <c r="AF71" i="1"/>
  <c r="AE71" i="1"/>
  <c r="Z69" i="9" s="1"/>
  <c r="AD71" i="1"/>
  <c r="Y69" i="9" s="1"/>
  <c r="AC71" i="1"/>
  <c r="X69" i="9" s="1"/>
  <c r="AA71" i="1"/>
  <c r="Z71" i="1"/>
  <c r="V69" i="9" s="1"/>
  <c r="Y71" i="1"/>
  <c r="X71" i="1"/>
  <c r="U69" i="9" s="1"/>
  <c r="W71" i="1"/>
  <c r="T69" i="9" s="1"/>
  <c r="V71" i="1"/>
  <c r="S69" i="9" s="1"/>
  <c r="U71" i="1"/>
  <c r="R69" i="9" s="1"/>
  <c r="T71" i="1"/>
  <c r="Q69" i="9" s="1"/>
  <c r="S71" i="1"/>
  <c r="P69" i="9" s="1"/>
  <c r="Q71" i="1"/>
  <c r="O69" i="9" s="1"/>
  <c r="M71" i="1"/>
  <c r="L71" i="1"/>
  <c r="K71" i="1"/>
  <c r="BF70" i="1"/>
  <c r="AY68" i="9" s="1"/>
  <c r="BE70" i="1"/>
  <c r="AX68" i="9" s="1"/>
  <c r="BD70" i="1"/>
  <c r="AW68" i="9" s="1"/>
  <c r="BC70" i="1"/>
  <c r="AV68" i="9" s="1"/>
  <c r="BB70" i="1"/>
  <c r="AU68" i="9" s="1"/>
  <c r="BA70" i="1"/>
  <c r="AT68" i="9" s="1"/>
  <c r="AZ70" i="1"/>
  <c r="AS68" i="9" s="1"/>
  <c r="AY70" i="1"/>
  <c r="AR68" i="9" s="1"/>
  <c r="AX70" i="1"/>
  <c r="AQ68" i="9" s="1"/>
  <c r="AW70" i="1"/>
  <c r="AP68" i="9" s="1"/>
  <c r="AV70" i="1"/>
  <c r="AO68" i="9" s="1"/>
  <c r="AU70" i="1"/>
  <c r="AN68" i="9" s="1"/>
  <c r="AT70" i="1"/>
  <c r="AM68" i="9" s="1"/>
  <c r="AS70" i="1"/>
  <c r="AL68" i="9" s="1"/>
  <c r="AR70" i="1"/>
  <c r="AK68" i="9" s="1"/>
  <c r="AQ70" i="1"/>
  <c r="AJ68" i="9" s="1"/>
  <c r="AP70" i="1"/>
  <c r="AI68" i="9" s="1"/>
  <c r="AO70" i="1"/>
  <c r="AH68" i="9" s="1"/>
  <c r="AN70" i="1"/>
  <c r="AG68" i="9" s="1"/>
  <c r="AM70" i="1"/>
  <c r="AF68" i="9" s="1"/>
  <c r="AL70" i="1"/>
  <c r="AE68" i="9" s="1"/>
  <c r="AK70" i="1"/>
  <c r="AD68" i="9" s="1"/>
  <c r="AI70" i="1"/>
  <c r="AB68" i="9" s="1"/>
  <c r="AH70" i="1"/>
  <c r="AG70" i="1"/>
  <c r="AA68" i="9" s="1"/>
  <c r="AF70" i="1"/>
  <c r="AE70" i="1"/>
  <c r="Z68" i="9" s="1"/>
  <c r="AD70" i="1"/>
  <c r="Y68" i="9" s="1"/>
  <c r="AC70" i="1"/>
  <c r="X68" i="9" s="1"/>
  <c r="AA70" i="1"/>
  <c r="Z70" i="1"/>
  <c r="V68" i="9" s="1"/>
  <c r="Y70" i="1"/>
  <c r="X70" i="1"/>
  <c r="U68" i="9" s="1"/>
  <c r="W70" i="1"/>
  <c r="T68" i="9" s="1"/>
  <c r="V70" i="1"/>
  <c r="S68" i="9" s="1"/>
  <c r="U70" i="1"/>
  <c r="R68" i="9" s="1"/>
  <c r="T70" i="1"/>
  <c r="Q68" i="9" s="1"/>
  <c r="S70" i="1"/>
  <c r="P68" i="9" s="1"/>
  <c r="Q70" i="1"/>
  <c r="O68" i="9" s="1"/>
  <c r="M70" i="1"/>
  <c r="L70" i="1"/>
  <c r="K70" i="1"/>
  <c r="BF69" i="1"/>
  <c r="AY67" i="9" s="1"/>
  <c r="BE69" i="1"/>
  <c r="AX67" i="9" s="1"/>
  <c r="BD69" i="1"/>
  <c r="AW67" i="9" s="1"/>
  <c r="BC69" i="1"/>
  <c r="AV67" i="9" s="1"/>
  <c r="BB69" i="1"/>
  <c r="AU67" i="9" s="1"/>
  <c r="BA69" i="1"/>
  <c r="AT67" i="9" s="1"/>
  <c r="AZ69" i="1"/>
  <c r="AS67" i="9" s="1"/>
  <c r="AY69" i="1"/>
  <c r="AR67" i="9" s="1"/>
  <c r="AX69" i="1"/>
  <c r="AQ67" i="9" s="1"/>
  <c r="AW69" i="1"/>
  <c r="AP67" i="9" s="1"/>
  <c r="AV69" i="1"/>
  <c r="AO67" i="9" s="1"/>
  <c r="AU69" i="1"/>
  <c r="AN67" i="9" s="1"/>
  <c r="AT69" i="1"/>
  <c r="AM67" i="9" s="1"/>
  <c r="AS69" i="1"/>
  <c r="AL67" i="9" s="1"/>
  <c r="AR69" i="1"/>
  <c r="AK67" i="9" s="1"/>
  <c r="AQ69" i="1"/>
  <c r="AJ67" i="9" s="1"/>
  <c r="AP69" i="1"/>
  <c r="AI67" i="9" s="1"/>
  <c r="AO69" i="1"/>
  <c r="AH67" i="9" s="1"/>
  <c r="AN69" i="1"/>
  <c r="AG67" i="9" s="1"/>
  <c r="AM69" i="1"/>
  <c r="AF67" i="9" s="1"/>
  <c r="AL69" i="1"/>
  <c r="AE67" i="9" s="1"/>
  <c r="AK69" i="1"/>
  <c r="AD67" i="9" s="1"/>
  <c r="AI69" i="1"/>
  <c r="AB67" i="9" s="1"/>
  <c r="AH69" i="1"/>
  <c r="AG69" i="1"/>
  <c r="AA67" i="9" s="1"/>
  <c r="AF69" i="1"/>
  <c r="AE69" i="1"/>
  <c r="Z67" i="9" s="1"/>
  <c r="AD69" i="1"/>
  <c r="Y67" i="9" s="1"/>
  <c r="AC69" i="1"/>
  <c r="X67" i="9" s="1"/>
  <c r="AA69" i="1"/>
  <c r="Z69" i="1"/>
  <c r="V67" i="9" s="1"/>
  <c r="Y69" i="1"/>
  <c r="X69" i="1"/>
  <c r="U67" i="9" s="1"/>
  <c r="W69" i="1"/>
  <c r="T67" i="9" s="1"/>
  <c r="V69" i="1"/>
  <c r="S67" i="9" s="1"/>
  <c r="U69" i="1"/>
  <c r="R67" i="9" s="1"/>
  <c r="T69" i="1"/>
  <c r="Q67" i="9" s="1"/>
  <c r="S69" i="1"/>
  <c r="P67" i="9" s="1"/>
  <c r="Q69" i="1"/>
  <c r="O67" i="9" s="1"/>
  <c r="M69" i="1"/>
  <c r="L69" i="1"/>
  <c r="K69" i="1"/>
  <c r="BF68" i="1"/>
  <c r="AY66" i="9" s="1"/>
  <c r="BE68" i="1"/>
  <c r="AX66" i="9" s="1"/>
  <c r="BD68" i="1"/>
  <c r="AW66" i="9" s="1"/>
  <c r="BC68" i="1"/>
  <c r="AV66" i="9" s="1"/>
  <c r="BB68" i="1"/>
  <c r="AU66" i="9" s="1"/>
  <c r="BA68" i="1"/>
  <c r="AT66" i="9" s="1"/>
  <c r="AZ68" i="1"/>
  <c r="AS66" i="9" s="1"/>
  <c r="AY68" i="1"/>
  <c r="AR66" i="9" s="1"/>
  <c r="AX68" i="1"/>
  <c r="AQ66" i="9" s="1"/>
  <c r="AW68" i="1"/>
  <c r="AP66" i="9" s="1"/>
  <c r="AV68" i="1"/>
  <c r="AO66" i="9" s="1"/>
  <c r="AU68" i="1"/>
  <c r="AN66" i="9" s="1"/>
  <c r="AT68" i="1"/>
  <c r="AM66" i="9" s="1"/>
  <c r="AS68" i="1"/>
  <c r="AL66" i="9" s="1"/>
  <c r="AR68" i="1"/>
  <c r="AK66" i="9" s="1"/>
  <c r="AQ68" i="1"/>
  <c r="AJ66" i="9" s="1"/>
  <c r="AP68" i="1"/>
  <c r="AI66" i="9" s="1"/>
  <c r="AO68" i="1"/>
  <c r="AH66" i="9" s="1"/>
  <c r="AN68" i="1"/>
  <c r="AG66" i="9" s="1"/>
  <c r="AM68" i="1"/>
  <c r="AF66" i="9" s="1"/>
  <c r="AL68" i="1"/>
  <c r="AE66" i="9" s="1"/>
  <c r="AK68" i="1"/>
  <c r="AD66" i="9" s="1"/>
  <c r="AI68" i="1"/>
  <c r="AB66" i="9" s="1"/>
  <c r="AH68" i="1"/>
  <c r="AG68" i="1"/>
  <c r="AA66" i="9" s="1"/>
  <c r="AF68" i="1"/>
  <c r="AE68" i="1"/>
  <c r="Z66" i="9" s="1"/>
  <c r="AD68" i="1"/>
  <c r="Y66" i="9" s="1"/>
  <c r="AC68" i="1"/>
  <c r="X66" i="9" s="1"/>
  <c r="AA68" i="1"/>
  <c r="Z68" i="1"/>
  <c r="V66" i="9" s="1"/>
  <c r="Y68" i="1"/>
  <c r="X68" i="1"/>
  <c r="U66" i="9" s="1"/>
  <c r="W68" i="1"/>
  <c r="T66" i="9" s="1"/>
  <c r="V68" i="1"/>
  <c r="S66" i="9" s="1"/>
  <c r="U68" i="1"/>
  <c r="R66" i="9" s="1"/>
  <c r="T68" i="1"/>
  <c r="Q66" i="9" s="1"/>
  <c r="S68" i="1"/>
  <c r="P66" i="9" s="1"/>
  <c r="Q68" i="1"/>
  <c r="O66" i="9" s="1"/>
  <c r="M68" i="1"/>
  <c r="L68" i="1"/>
  <c r="K68" i="1"/>
  <c r="BF67" i="1"/>
  <c r="AY65" i="9" s="1"/>
  <c r="BE67" i="1"/>
  <c r="AX65" i="9" s="1"/>
  <c r="BD67" i="1"/>
  <c r="AW65" i="9" s="1"/>
  <c r="BC67" i="1"/>
  <c r="AV65" i="9" s="1"/>
  <c r="BB67" i="1"/>
  <c r="AU65" i="9" s="1"/>
  <c r="BA67" i="1"/>
  <c r="AT65" i="9" s="1"/>
  <c r="AZ67" i="1"/>
  <c r="AS65" i="9" s="1"/>
  <c r="AY67" i="1"/>
  <c r="AR65" i="9" s="1"/>
  <c r="AX67" i="1"/>
  <c r="AQ65" i="9" s="1"/>
  <c r="AW67" i="1"/>
  <c r="AP65" i="9" s="1"/>
  <c r="AV67" i="1"/>
  <c r="AO65" i="9" s="1"/>
  <c r="AU67" i="1"/>
  <c r="AN65" i="9" s="1"/>
  <c r="AT67" i="1"/>
  <c r="AM65" i="9" s="1"/>
  <c r="AS67" i="1"/>
  <c r="AL65" i="9" s="1"/>
  <c r="AR67" i="1"/>
  <c r="AK65" i="9" s="1"/>
  <c r="AQ67" i="1"/>
  <c r="AJ65" i="9" s="1"/>
  <c r="AP67" i="1"/>
  <c r="AI65" i="9" s="1"/>
  <c r="AO67" i="1"/>
  <c r="AH65" i="9" s="1"/>
  <c r="AN67" i="1"/>
  <c r="AG65" i="9" s="1"/>
  <c r="AM67" i="1"/>
  <c r="AF65" i="9" s="1"/>
  <c r="AL67" i="1"/>
  <c r="AE65" i="9" s="1"/>
  <c r="AK67" i="1"/>
  <c r="AD65" i="9" s="1"/>
  <c r="AI67" i="1"/>
  <c r="AB65" i="9" s="1"/>
  <c r="AH67" i="1"/>
  <c r="AG67" i="1"/>
  <c r="AA65" i="9" s="1"/>
  <c r="AF67" i="1"/>
  <c r="AE67" i="1"/>
  <c r="Z65" i="9" s="1"/>
  <c r="AD67" i="1"/>
  <c r="Y65" i="9" s="1"/>
  <c r="AC67" i="1"/>
  <c r="X65" i="9" s="1"/>
  <c r="AA67" i="1"/>
  <c r="Z67" i="1"/>
  <c r="V65" i="9" s="1"/>
  <c r="Y67" i="1"/>
  <c r="X67" i="1"/>
  <c r="U65" i="9" s="1"/>
  <c r="W67" i="1"/>
  <c r="T65" i="9" s="1"/>
  <c r="V67" i="1"/>
  <c r="S65" i="9" s="1"/>
  <c r="U67" i="1"/>
  <c r="R65" i="9" s="1"/>
  <c r="T67" i="1"/>
  <c r="Q65" i="9" s="1"/>
  <c r="S67" i="1"/>
  <c r="P65" i="9" s="1"/>
  <c r="Q67" i="1"/>
  <c r="O65" i="9" s="1"/>
  <c r="M67" i="1"/>
  <c r="L67" i="1"/>
  <c r="K67" i="1"/>
  <c r="BF66" i="1"/>
  <c r="AY64" i="9" s="1"/>
  <c r="BE66" i="1"/>
  <c r="AX64" i="9" s="1"/>
  <c r="BD66" i="1"/>
  <c r="AW64" i="9" s="1"/>
  <c r="BC66" i="1"/>
  <c r="AV64" i="9" s="1"/>
  <c r="BB66" i="1"/>
  <c r="AU64" i="9" s="1"/>
  <c r="BA66" i="1"/>
  <c r="AT64" i="9" s="1"/>
  <c r="AZ66" i="1"/>
  <c r="AS64" i="9" s="1"/>
  <c r="AY66" i="1"/>
  <c r="AR64" i="9" s="1"/>
  <c r="AX66" i="1"/>
  <c r="AQ64" i="9" s="1"/>
  <c r="AW66" i="1"/>
  <c r="AP64" i="9" s="1"/>
  <c r="AV66" i="1"/>
  <c r="AO64" i="9" s="1"/>
  <c r="AU66" i="1"/>
  <c r="AN64" i="9" s="1"/>
  <c r="AT66" i="1"/>
  <c r="AM64" i="9" s="1"/>
  <c r="AS66" i="1"/>
  <c r="AL64" i="9" s="1"/>
  <c r="AR66" i="1"/>
  <c r="AK64" i="9" s="1"/>
  <c r="AQ66" i="1"/>
  <c r="AJ64" i="9" s="1"/>
  <c r="AP66" i="1"/>
  <c r="AI64" i="9" s="1"/>
  <c r="AO66" i="1"/>
  <c r="AH64" i="9" s="1"/>
  <c r="AN66" i="1"/>
  <c r="AG64" i="9" s="1"/>
  <c r="AM66" i="1"/>
  <c r="AF64" i="9" s="1"/>
  <c r="AL66" i="1"/>
  <c r="AE64" i="9" s="1"/>
  <c r="AK66" i="1"/>
  <c r="AD64" i="9" s="1"/>
  <c r="AI66" i="1"/>
  <c r="AB64" i="9" s="1"/>
  <c r="AH66" i="1"/>
  <c r="AG66" i="1"/>
  <c r="AA64" i="9" s="1"/>
  <c r="AF66" i="1"/>
  <c r="AE66" i="1"/>
  <c r="Z64" i="9" s="1"/>
  <c r="AD66" i="1"/>
  <c r="Y64" i="9" s="1"/>
  <c r="AC66" i="1"/>
  <c r="X64" i="9" s="1"/>
  <c r="AA66" i="1"/>
  <c r="Z66" i="1"/>
  <c r="V64" i="9" s="1"/>
  <c r="Y66" i="1"/>
  <c r="X66" i="1"/>
  <c r="U64" i="9" s="1"/>
  <c r="W66" i="1"/>
  <c r="T64" i="9" s="1"/>
  <c r="V66" i="1"/>
  <c r="S64" i="9" s="1"/>
  <c r="U66" i="1"/>
  <c r="R64" i="9" s="1"/>
  <c r="T66" i="1"/>
  <c r="Q64" i="9" s="1"/>
  <c r="S66" i="1"/>
  <c r="P64" i="9" s="1"/>
  <c r="Q66" i="1"/>
  <c r="O64" i="9" s="1"/>
  <c r="M66" i="1"/>
  <c r="L66" i="1"/>
  <c r="K66" i="1"/>
  <c r="BF65" i="1"/>
  <c r="AY63" i="9" s="1"/>
  <c r="BE65" i="1"/>
  <c r="AX63" i="9" s="1"/>
  <c r="BD65" i="1"/>
  <c r="AW63" i="9" s="1"/>
  <c r="BC65" i="1"/>
  <c r="AV63" i="9" s="1"/>
  <c r="BB65" i="1"/>
  <c r="AU63" i="9" s="1"/>
  <c r="BA65" i="1"/>
  <c r="AT63" i="9" s="1"/>
  <c r="AZ65" i="1"/>
  <c r="AS63" i="9" s="1"/>
  <c r="AY65" i="1"/>
  <c r="AR63" i="9" s="1"/>
  <c r="AX65" i="1"/>
  <c r="AQ63" i="9" s="1"/>
  <c r="AW65" i="1"/>
  <c r="AP63" i="9" s="1"/>
  <c r="AV65" i="1"/>
  <c r="AO63" i="9" s="1"/>
  <c r="AU65" i="1"/>
  <c r="AN63" i="9" s="1"/>
  <c r="AT65" i="1"/>
  <c r="AM63" i="9" s="1"/>
  <c r="AS65" i="1"/>
  <c r="AL63" i="9" s="1"/>
  <c r="AR65" i="1"/>
  <c r="AK63" i="9" s="1"/>
  <c r="AQ65" i="1"/>
  <c r="AJ63" i="9" s="1"/>
  <c r="AP65" i="1"/>
  <c r="AI63" i="9" s="1"/>
  <c r="AO65" i="1"/>
  <c r="AH63" i="9" s="1"/>
  <c r="AN65" i="1"/>
  <c r="AG63" i="9" s="1"/>
  <c r="AM65" i="1"/>
  <c r="AF63" i="9" s="1"/>
  <c r="AL65" i="1"/>
  <c r="AE63" i="9" s="1"/>
  <c r="AK65" i="1"/>
  <c r="AD63" i="9" s="1"/>
  <c r="AI65" i="1"/>
  <c r="AB63" i="9" s="1"/>
  <c r="AH65" i="1"/>
  <c r="AG65" i="1"/>
  <c r="AA63" i="9" s="1"/>
  <c r="AF65" i="1"/>
  <c r="AE65" i="1"/>
  <c r="Z63" i="9" s="1"/>
  <c r="AD65" i="1"/>
  <c r="Y63" i="9" s="1"/>
  <c r="AC65" i="1"/>
  <c r="X63" i="9" s="1"/>
  <c r="AA65" i="1"/>
  <c r="Z65" i="1"/>
  <c r="V63" i="9" s="1"/>
  <c r="Y65" i="1"/>
  <c r="X65" i="1"/>
  <c r="U63" i="9" s="1"/>
  <c r="W65" i="1"/>
  <c r="T63" i="9" s="1"/>
  <c r="V65" i="1"/>
  <c r="S63" i="9" s="1"/>
  <c r="U65" i="1"/>
  <c r="R63" i="9" s="1"/>
  <c r="T65" i="1"/>
  <c r="Q63" i="9" s="1"/>
  <c r="S65" i="1"/>
  <c r="P63" i="9" s="1"/>
  <c r="Q65" i="1"/>
  <c r="O63" i="9" s="1"/>
  <c r="M65" i="1"/>
  <c r="L65" i="1"/>
  <c r="K65" i="1"/>
  <c r="BF64" i="1"/>
  <c r="AY62" i="9" s="1"/>
  <c r="BE64" i="1"/>
  <c r="AX62" i="9" s="1"/>
  <c r="BD64" i="1"/>
  <c r="AW62" i="9" s="1"/>
  <c r="BC64" i="1"/>
  <c r="AV62" i="9" s="1"/>
  <c r="BB64" i="1"/>
  <c r="AU62" i="9" s="1"/>
  <c r="BA64" i="1"/>
  <c r="AT62" i="9" s="1"/>
  <c r="AZ64" i="1"/>
  <c r="AS62" i="9" s="1"/>
  <c r="AY64" i="1"/>
  <c r="AR62" i="9" s="1"/>
  <c r="AX64" i="1"/>
  <c r="AQ62" i="9" s="1"/>
  <c r="AW64" i="1"/>
  <c r="AP62" i="9" s="1"/>
  <c r="AV64" i="1"/>
  <c r="AO62" i="9" s="1"/>
  <c r="AU64" i="1"/>
  <c r="AN62" i="9" s="1"/>
  <c r="AT64" i="1"/>
  <c r="AM62" i="9" s="1"/>
  <c r="AS64" i="1"/>
  <c r="AL62" i="9" s="1"/>
  <c r="AR64" i="1"/>
  <c r="AK62" i="9" s="1"/>
  <c r="AQ64" i="1"/>
  <c r="AJ62" i="9" s="1"/>
  <c r="AP64" i="1"/>
  <c r="AI62" i="9" s="1"/>
  <c r="AO64" i="1"/>
  <c r="AH62" i="9" s="1"/>
  <c r="AN64" i="1"/>
  <c r="AG62" i="9" s="1"/>
  <c r="AM64" i="1"/>
  <c r="AF62" i="9" s="1"/>
  <c r="AL64" i="1"/>
  <c r="AE62" i="9" s="1"/>
  <c r="AK64" i="1"/>
  <c r="AD62" i="9" s="1"/>
  <c r="AI64" i="1"/>
  <c r="AB62" i="9" s="1"/>
  <c r="AH64" i="1"/>
  <c r="AG64" i="1"/>
  <c r="AA62" i="9" s="1"/>
  <c r="AF64" i="1"/>
  <c r="AE64" i="1"/>
  <c r="Z62" i="9" s="1"/>
  <c r="AD64" i="1"/>
  <c r="Y62" i="9" s="1"/>
  <c r="AC64" i="1"/>
  <c r="X62" i="9" s="1"/>
  <c r="AA64" i="1"/>
  <c r="Z64" i="1"/>
  <c r="V62" i="9" s="1"/>
  <c r="Y64" i="1"/>
  <c r="X64" i="1"/>
  <c r="U62" i="9" s="1"/>
  <c r="W64" i="1"/>
  <c r="T62" i="9" s="1"/>
  <c r="V64" i="1"/>
  <c r="S62" i="9" s="1"/>
  <c r="U64" i="1"/>
  <c r="R62" i="9" s="1"/>
  <c r="T64" i="1"/>
  <c r="Q62" i="9" s="1"/>
  <c r="S64" i="1"/>
  <c r="P62" i="9" s="1"/>
  <c r="Q64" i="1"/>
  <c r="O62" i="9" s="1"/>
  <c r="M64" i="1"/>
  <c r="L64" i="1"/>
  <c r="K64" i="1"/>
  <c r="BF63" i="1"/>
  <c r="AY61" i="9" s="1"/>
  <c r="BE63" i="1"/>
  <c r="AX61" i="9" s="1"/>
  <c r="BD63" i="1"/>
  <c r="AW61" i="9" s="1"/>
  <c r="BC63" i="1"/>
  <c r="AV61" i="9" s="1"/>
  <c r="BB63" i="1"/>
  <c r="AU61" i="9" s="1"/>
  <c r="BA63" i="1"/>
  <c r="AT61" i="9" s="1"/>
  <c r="AZ63" i="1"/>
  <c r="AS61" i="9" s="1"/>
  <c r="AY63" i="1"/>
  <c r="AR61" i="9" s="1"/>
  <c r="AX63" i="1"/>
  <c r="AQ61" i="9" s="1"/>
  <c r="AW63" i="1"/>
  <c r="AP61" i="9" s="1"/>
  <c r="AV63" i="1"/>
  <c r="AO61" i="9" s="1"/>
  <c r="AU63" i="1"/>
  <c r="AN61" i="9" s="1"/>
  <c r="AT63" i="1"/>
  <c r="AM61" i="9" s="1"/>
  <c r="AS63" i="1"/>
  <c r="AL61" i="9" s="1"/>
  <c r="AR63" i="1"/>
  <c r="AK61" i="9" s="1"/>
  <c r="AQ63" i="1"/>
  <c r="AJ61" i="9" s="1"/>
  <c r="AP63" i="1"/>
  <c r="AI61" i="9" s="1"/>
  <c r="AO63" i="1"/>
  <c r="AH61" i="9" s="1"/>
  <c r="AN63" i="1"/>
  <c r="AG61" i="9" s="1"/>
  <c r="AM63" i="1"/>
  <c r="AF61" i="9" s="1"/>
  <c r="AL63" i="1"/>
  <c r="AE61" i="9" s="1"/>
  <c r="AK63" i="1"/>
  <c r="AD61" i="9" s="1"/>
  <c r="AI63" i="1"/>
  <c r="AB61" i="9" s="1"/>
  <c r="AH63" i="1"/>
  <c r="AG63" i="1"/>
  <c r="AA61" i="9" s="1"/>
  <c r="AF63" i="1"/>
  <c r="AE63" i="1"/>
  <c r="Z61" i="9" s="1"/>
  <c r="AD63" i="1"/>
  <c r="Y61" i="9" s="1"/>
  <c r="AC63" i="1"/>
  <c r="X61" i="9" s="1"/>
  <c r="AA63" i="1"/>
  <c r="Z63" i="1"/>
  <c r="V61" i="9" s="1"/>
  <c r="Y63" i="1"/>
  <c r="X63" i="1"/>
  <c r="U61" i="9" s="1"/>
  <c r="W63" i="1"/>
  <c r="T61" i="9" s="1"/>
  <c r="V63" i="1"/>
  <c r="S61" i="9" s="1"/>
  <c r="U63" i="1"/>
  <c r="R61" i="9" s="1"/>
  <c r="T63" i="1"/>
  <c r="Q61" i="9" s="1"/>
  <c r="S63" i="1"/>
  <c r="P61" i="9" s="1"/>
  <c r="Q63" i="1"/>
  <c r="O61" i="9" s="1"/>
  <c r="M63" i="1"/>
  <c r="L63" i="1"/>
  <c r="K63" i="1"/>
  <c r="BF62" i="1"/>
  <c r="AY60" i="9" s="1"/>
  <c r="BE62" i="1"/>
  <c r="AX60" i="9" s="1"/>
  <c r="BD62" i="1"/>
  <c r="AW60" i="9" s="1"/>
  <c r="BC62" i="1"/>
  <c r="AV60" i="9" s="1"/>
  <c r="BB62" i="1"/>
  <c r="AU60" i="9" s="1"/>
  <c r="BA62" i="1"/>
  <c r="AT60" i="9" s="1"/>
  <c r="AZ62" i="1"/>
  <c r="AS60" i="9" s="1"/>
  <c r="AY62" i="1"/>
  <c r="AR60" i="9" s="1"/>
  <c r="AX62" i="1"/>
  <c r="AQ60" i="9" s="1"/>
  <c r="AW62" i="1"/>
  <c r="AP60" i="9" s="1"/>
  <c r="AV62" i="1"/>
  <c r="AO60" i="9" s="1"/>
  <c r="AU62" i="1"/>
  <c r="AN60" i="9" s="1"/>
  <c r="AT62" i="1"/>
  <c r="AM60" i="9" s="1"/>
  <c r="AS62" i="1"/>
  <c r="AL60" i="9" s="1"/>
  <c r="AR62" i="1"/>
  <c r="AK60" i="9" s="1"/>
  <c r="AQ62" i="1"/>
  <c r="AJ60" i="9" s="1"/>
  <c r="AP62" i="1"/>
  <c r="AI60" i="9" s="1"/>
  <c r="AO62" i="1"/>
  <c r="AH60" i="9" s="1"/>
  <c r="AN62" i="1"/>
  <c r="AG60" i="9" s="1"/>
  <c r="AM62" i="1"/>
  <c r="AF60" i="9" s="1"/>
  <c r="AL62" i="1"/>
  <c r="AE60" i="9" s="1"/>
  <c r="AK62" i="1"/>
  <c r="AD60" i="9" s="1"/>
  <c r="AI62" i="1"/>
  <c r="AB60" i="9" s="1"/>
  <c r="AH62" i="1"/>
  <c r="AG62" i="1"/>
  <c r="AA60" i="9" s="1"/>
  <c r="AF62" i="1"/>
  <c r="AE62" i="1"/>
  <c r="Z60" i="9" s="1"/>
  <c r="AD62" i="1"/>
  <c r="Y60" i="9" s="1"/>
  <c r="AC62" i="1"/>
  <c r="X60" i="9" s="1"/>
  <c r="AA62" i="1"/>
  <c r="Z62" i="1"/>
  <c r="V60" i="9" s="1"/>
  <c r="Y62" i="1"/>
  <c r="X62" i="1"/>
  <c r="U60" i="9" s="1"/>
  <c r="W62" i="1"/>
  <c r="T60" i="9" s="1"/>
  <c r="V62" i="1"/>
  <c r="S60" i="9" s="1"/>
  <c r="U62" i="1"/>
  <c r="R60" i="9" s="1"/>
  <c r="T62" i="1"/>
  <c r="Q60" i="9" s="1"/>
  <c r="S62" i="1"/>
  <c r="P60" i="9" s="1"/>
  <c r="Q62" i="1"/>
  <c r="O60" i="9" s="1"/>
  <c r="M62" i="1"/>
  <c r="L62" i="1"/>
  <c r="K62" i="1"/>
  <c r="BF61" i="1"/>
  <c r="AY59" i="9" s="1"/>
  <c r="BE61" i="1"/>
  <c r="AX59" i="9" s="1"/>
  <c r="BD61" i="1"/>
  <c r="AW59" i="9" s="1"/>
  <c r="BC61" i="1"/>
  <c r="AV59" i="9" s="1"/>
  <c r="BB61" i="1"/>
  <c r="AU59" i="9" s="1"/>
  <c r="BA61" i="1"/>
  <c r="AT59" i="9" s="1"/>
  <c r="AZ61" i="1"/>
  <c r="AS59" i="9" s="1"/>
  <c r="AY61" i="1"/>
  <c r="AR59" i="9" s="1"/>
  <c r="AX61" i="1"/>
  <c r="AQ59" i="9" s="1"/>
  <c r="AW61" i="1"/>
  <c r="AP59" i="9" s="1"/>
  <c r="AV61" i="1"/>
  <c r="AO59" i="9" s="1"/>
  <c r="AU61" i="1"/>
  <c r="AN59" i="9" s="1"/>
  <c r="AT61" i="1"/>
  <c r="AM59" i="9" s="1"/>
  <c r="AS61" i="1"/>
  <c r="AL59" i="9" s="1"/>
  <c r="AR61" i="1"/>
  <c r="AK59" i="9" s="1"/>
  <c r="AQ61" i="1"/>
  <c r="AJ59" i="9" s="1"/>
  <c r="AP61" i="1"/>
  <c r="AI59" i="9" s="1"/>
  <c r="AO61" i="1"/>
  <c r="AH59" i="9" s="1"/>
  <c r="AN61" i="1"/>
  <c r="AG59" i="9" s="1"/>
  <c r="AM61" i="1"/>
  <c r="AF59" i="9" s="1"/>
  <c r="AL61" i="1"/>
  <c r="AE59" i="9" s="1"/>
  <c r="AK61" i="1"/>
  <c r="AD59" i="9" s="1"/>
  <c r="AI61" i="1"/>
  <c r="AB59" i="9" s="1"/>
  <c r="AH61" i="1"/>
  <c r="AG61" i="1"/>
  <c r="AA59" i="9" s="1"/>
  <c r="AF61" i="1"/>
  <c r="AE61" i="1"/>
  <c r="Z59" i="9" s="1"/>
  <c r="AD61" i="1"/>
  <c r="Y59" i="9" s="1"/>
  <c r="AC61" i="1"/>
  <c r="X59" i="9" s="1"/>
  <c r="AA61" i="1"/>
  <c r="Z61" i="1"/>
  <c r="V59" i="9" s="1"/>
  <c r="Y61" i="1"/>
  <c r="X61" i="1"/>
  <c r="U59" i="9" s="1"/>
  <c r="W61" i="1"/>
  <c r="T59" i="9" s="1"/>
  <c r="V61" i="1"/>
  <c r="S59" i="9" s="1"/>
  <c r="U61" i="1"/>
  <c r="R59" i="9" s="1"/>
  <c r="T61" i="1"/>
  <c r="Q59" i="9" s="1"/>
  <c r="S61" i="1"/>
  <c r="P59" i="9" s="1"/>
  <c r="Q61" i="1"/>
  <c r="O59" i="9" s="1"/>
  <c r="M61" i="1"/>
  <c r="L61" i="1"/>
  <c r="K61" i="1"/>
  <c r="BF60" i="1"/>
  <c r="AY58" i="9" s="1"/>
  <c r="BE60" i="1"/>
  <c r="AX58" i="9" s="1"/>
  <c r="BD60" i="1"/>
  <c r="AW58" i="9" s="1"/>
  <c r="BC60" i="1"/>
  <c r="AV58" i="9" s="1"/>
  <c r="BB60" i="1"/>
  <c r="AU58" i="9" s="1"/>
  <c r="BA60" i="1"/>
  <c r="AT58" i="9" s="1"/>
  <c r="AZ60" i="1"/>
  <c r="AS58" i="9" s="1"/>
  <c r="AY60" i="1"/>
  <c r="AR58" i="9" s="1"/>
  <c r="AX60" i="1"/>
  <c r="AQ58" i="9" s="1"/>
  <c r="AW60" i="1"/>
  <c r="AP58" i="9" s="1"/>
  <c r="AV60" i="1"/>
  <c r="AO58" i="9" s="1"/>
  <c r="AU60" i="1"/>
  <c r="AN58" i="9" s="1"/>
  <c r="AT60" i="1"/>
  <c r="AM58" i="9" s="1"/>
  <c r="AS60" i="1"/>
  <c r="AL58" i="9" s="1"/>
  <c r="AR60" i="1"/>
  <c r="AK58" i="9" s="1"/>
  <c r="AQ60" i="1"/>
  <c r="AJ58" i="9" s="1"/>
  <c r="AP60" i="1"/>
  <c r="AI58" i="9" s="1"/>
  <c r="AO60" i="1"/>
  <c r="AH58" i="9" s="1"/>
  <c r="AN60" i="1"/>
  <c r="AG58" i="9" s="1"/>
  <c r="AM60" i="1"/>
  <c r="AF58" i="9" s="1"/>
  <c r="AL60" i="1"/>
  <c r="AE58" i="9" s="1"/>
  <c r="AK60" i="1"/>
  <c r="AD58" i="9" s="1"/>
  <c r="AI60" i="1"/>
  <c r="AB58" i="9" s="1"/>
  <c r="AH60" i="1"/>
  <c r="AG60" i="1"/>
  <c r="AA58" i="9" s="1"/>
  <c r="AF60" i="1"/>
  <c r="AE60" i="1"/>
  <c r="Z58" i="9" s="1"/>
  <c r="AD60" i="1"/>
  <c r="Y58" i="9" s="1"/>
  <c r="AC60" i="1"/>
  <c r="X58" i="9" s="1"/>
  <c r="AA60" i="1"/>
  <c r="Z60" i="1"/>
  <c r="V58" i="9" s="1"/>
  <c r="Y60" i="1"/>
  <c r="X60" i="1"/>
  <c r="U58" i="9" s="1"/>
  <c r="W60" i="1"/>
  <c r="T58" i="9" s="1"/>
  <c r="V60" i="1"/>
  <c r="S58" i="9" s="1"/>
  <c r="U60" i="1"/>
  <c r="R58" i="9" s="1"/>
  <c r="T60" i="1"/>
  <c r="Q58" i="9" s="1"/>
  <c r="S60" i="1"/>
  <c r="P58" i="9" s="1"/>
  <c r="Q60" i="1"/>
  <c r="O58" i="9" s="1"/>
  <c r="M60" i="1"/>
  <c r="L60" i="1"/>
  <c r="K60" i="1"/>
  <c r="BF59" i="1"/>
  <c r="AY57" i="9" s="1"/>
  <c r="BE59" i="1"/>
  <c r="AX57" i="9" s="1"/>
  <c r="BD59" i="1"/>
  <c r="AW57" i="9" s="1"/>
  <c r="BC59" i="1"/>
  <c r="AV57" i="9" s="1"/>
  <c r="BB59" i="1"/>
  <c r="AU57" i="9" s="1"/>
  <c r="BA59" i="1"/>
  <c r="AT57" i="9" s="1"/>
  <c r="AZ59" i="1"/>
  <c r="AS57" i="9" s="1"/>
  <c r="AY59" i="1"/>
  <c r="AR57" i="9" s="1"/>
  <c r="AX59" i="1"/>
  <c r="AQ57" i="9" s="1"/>
  <c r="AW59" i="1"/>
  <c r="AP57" i="9" s="1"/>
  <c r="AV59" i="1"/>
  <c r="AO57" i="9" s="1"/>
  <c r="AU59" i="1"/>
  <c r="AN57" i="9" s="1"/>
  <c r="AT59" i="1"/>
  <c r="AM57" i="9" s="1"/>
  <c r="AS59" i="1"/>
  <c r="AL57" i="9" s="1"/>
  <c r="AR59" i="1"/>
  <c r="AK57" i="9" s="1"/>
  <c r="AQ59" i="1"/>
  <c r="AJ57" i="9" s="1"/>
  <c r="AP59" i="1"/>
  <c r="AI57" i="9" s="1"/>
  <c r="AO59" i="1"/>
  <c r="AH57" i="9" s="1"/>
  <c r="AN59" i="1"/>
  <c r="AG57" i="9" s="1"/>
  <c r="AM59" i="1"/>
  <c r="AF57" i="9" s="1"/>
  <c r="AL59" i="1"/>
  <c r="AE57" i="9" s="1"/>
  <c r="AK59" i="1"/>
  <c r="AD57" i="9" s="1"/>
  <c r="AI59" i="1"/>
  <c r="AB57" i="9" s="1"/>
  <c r="AH59" i="1"/>
  <c r="AG59" i="1"/>
  <c r="AA57" i="9" s="1"/>
  <c r="AF59" i="1"/>
  <c r="AE59" i="1"/>
  <c r="Z57" i="9" s="1"/>
  <c r="AD59" i="1"/>
  <c r="Y57" i="9" s="1"/>
  <c r="AC59" i="1"/>
  <c r="X57" i="9" s="1"/>
  <c r="AA59" i="1"/>
  <c r="Z59" i="1"/>
  <c r="V57" i="9" s="1"/>
  <c r="Y59" i="1"/>
  <c r="X59" i="1"/>
  <c r="U57" i="9" s="1"/>
  <c r="W59" i="1"/>
  <c r="T57" i="9" s="1"/>
  <c r="V59" i="1"/>
  <c r="S57" i="9" s="1"/>
  <c r="U59" i="1"/>
  <c r="R57" i="9" s="1"/>
  <c r="T59" i="1"/>
  <c r="Q57" i="9" s="1"/>
  <c r="S59" i="1"/>
  <c r="P57" i="9" s="1"/>
  <c r="Q59" i="1"/>
  <c r="O57" i="9" s="1"/>
  <c r="M59" i="1"/>
  <c r="L59" i="1"/>
  <c r="K59" i="1"/>
  <c r="BF58" i="1"/>
  <c r="AY56" i="9" s="1"/>
  <c r="BE58" i="1"/>
  <c r="AX56" i="9" s="1"/>
  <c r="BD58" i="1"/>
  <c r="AW56" i="9" s="1"/>
  <c r="BC58" i="1"/>
  <c r="AV56" i="9" s="1"/>
  <c r="BB58" i="1"/>
  <c r="AU56" i="9" s="1"/>
  <c r="BA58" i="1"/>
  <c r="AT56" i="9" s="1"/>
  <c r="AZ58" i="1"/>
  <c r="AS56" i="9" s="1"/>
  <c r="AY58" i="1"/>
  <c r="AR56" i="9" s="1"/>
  <c r="AX58" i="1"/>
  <c r="AQ56" i="9" s="1"/>
  <c r="AW58" i="1"/>
  <c r="AP56" i="9" s="1"/>
  <c r="AV58" i="1"/>
  <c r="AO56" i="9" s="1"/>
  <c r="AU58" i="1"/>
  <c r="AN56" i="9" s="1"/>
  <c r="AT58" i="1"/>
  <c r="AM56" i="9" s="1"/>
  <c r="AS58" i="1"/>
  <c r="AL56" i="9" s="1"/>
  <c r="AR58" i="1"/>
  <c r="AK56" i="9" s="1"/>
  <c r="AQ58" i="1"/>
  <c r="AJ56" i="9" s="1"/>
  <c r="AP58" i="1"/>
  <c r="AI56" i="9" s="1"/>
  <c r="AO58" i="1"/>
  <c r="AH56" i="9" s="1"/>
  <c r="AN58" i="1"/>
  <c r="AG56" i="9" s="1"/>
  <c r="AM58" i="1"/>
  <c r="AF56" i="9" s="1"/>
  <c r="AL58" i="1"/>
  <c r="AE56" i="9" s="1"/>
  <c r="AK58" i="1"/>
  <c r="AD56" i="9" s="1"/>
  <c r="AI58" i="1"/>
  <c r="AB56" i="9" s="1"/>
  <c r="AH58" i="1"/>
  <c r="AG58" i="1"/>
  <c r="AA56" i="9" s="1"/>
  <c r="AF58" i="1"/>
  <c r="AE58" i="1"/>
  <c r="Z56" i="9" s="1"/>
  <c r="AD58" i="1"/>
  <c r="Y56" i="9" s="1"/>
  <c r="AC58" i="1"/>
  <c r="X56" i="9" s="1"/>
  <c r="AA58" i="1"/>
  <c r="Z58" i="1"/>
  <c r="V56" i="9" s="1"/>
  <c r="Y58" i="1"/>
  <c r="X58" i="1"/>
  <c r="U56" i="9" s="1"/>
  <c r="W58" i="1"/>
  <c r="T56" i="9" s="1"/>
  <c r="V58" i="1"/>
  <c r="S56" i="9" s="1"/>
  <c r="U58" i="1"/>
  <c r="R56" i="9" s="1"/>
  <c r="T58" i="1"/>
  <c r="Q56" i="9" s="1"/>
  <c r="S58" i="1"/>
  <c r="P56" i="9" s="1"/>
  <c r="Q58" i="1"/>
  <c r="O56" i="9" s="1"/>
  <c r="M58" i="1"/>
  <c r="L58" i="1"/>
  <c r="K58" i="1"/>
  <c r="BF57" i="1"/>
  <c r="AY55" i="9" s="1"/>
  <c r="BE57" i="1"/>
  <c r="AX55" i="9" s="1"/>
  <c r="BD57" i="1"/>
  <c r="AW55" i="9" s="1"/>
  <c r="BC57" i="1"/>
  <c r="AV55" i="9" s="1"/>
  <c r="BB57" i="1"/>
  <c r="AU55" i="9" s="1"/>
  <c r="BA57" i="1"/>
  <c r="AT55" i="9" s="1"/>
  <c r="AZ57" i="1"/>
  <c r="AS55" i="9" s="1"/>
  <c r="AY57" i="1"/>
  <c r="AR55" i="9" s="1"/>
  <c r="AX57" i="1"/>
  <c r="AQ55" i="9" s="1"/>
  <c r="AW57" i="1"/>
  <c r="AP55" i="9" s="1"/>
  <c r="AV57" i="1"/>
  <c r="AO55" i="9" s="1"/>
  <c r="AU57" i="1"/>
  <c r="AN55" i="9" s="1"/>
  <c r="AT57" i="1"/>
  <c r="AM55" i="9" s="1"/>
  <c r="AS57" i="1"/>
  <c r="AL55" i="9" s="1"/>
  <c r="AR57" i="1"/>
  <c r="AK55" i="9" s="1"/>
  <c r="AQ57" i="1"/>
  <c r="AJ55" i="9" s="1"/>
  <c r="AP57" i="1"/>
  <c r="AI55" i="9" s="1"/>
  <c r="AO57" i="1"/>
  <c r="AH55" i="9" s="1"/>
  <c r="AN57" i="1"/>
  <c r="AG55" i="9" s="1"/>
  <c r="AM57" i="1"/>
  <c r="AF55" i="9" s="1"/>
  <c r="AL57" i="1"/>
  <c r="AE55" i="9" s="1"/>
  <c r="AK57" i="1"/>
  <c r="AD55" i="9" s="1"/>
  <c r="AI57" i="1"/>
  <c r="AB55" i="9" s="1"/>
  <c r="AH57" i="1"/>
  <c r="AG57" i="1"/>
  <c r="AA55" i="9" s="1"/>
  <c r="AF57" i="1"/>
  <c r="AE57" i="1"/>
  <c r="Z55" i="9" s="1"/>
  <c r="AD57" i="1"/>
  <c r="Y55" i="9" s="1"/>
  <c r="AC57" i="1"/>
  <c r="X55" i="9" s="1"/>
  <c r="AA57" i="1"/>
  <c r="Z57" i="1"/>
  <c r="V55" i="9" s="1"/>
  <c r="Y57" i="1"/>
  <c r="X57" i="1"/>
  <c r="U55" i="9" s="1"/>
  <c r="W57" i="1"/>
  <c r="T55" i="9" s="1"/>
  <c r="V57" i="1"/>
  <c r="S55" i="9" s="1"/>
  <c r="U57" i="1"/>
  <c r="R55" i="9" s="1"/>
  <c r="T57" i="1"/>
  <c r="Q55" i="9" s="1"/>
  <c r="S57" i="1"/>
  <c r="P55" i="9" s="1"/>
  <c r="Q57" i="1"/>
  <c r="O55" i="9" s="1"/>
  <c r="M57" i="1"/>
  <c r="L57" i="1"/>
  <c r="K57" i="1"/>
  <c r="BF56" i="1"/>
  <c r="AY54" i="9" s="1"/>
  <c r="BE56" i="1"/>
  <c r="AX54" i="9" s="1"/>
  <c r="BD56" i="1"/>
  <c r="AW54" i="9" s="1"/>
  <c r="BC56" i="1"/>
  <c r="AV54" i="9" s="1"/>
  <c r="BB56" i="1"/>
  <c r="AU54" i="9" s="1"/>
  <c r="BA56" i="1"/>
  <c r="AT54" i="9" s="1"/>
  <c r="AZ56" i="1"/>
  <c r="AS54" i="9" s="1"/>
  <c r="AY56" i="1"/>
  <c r="AR54" i="9" s="1"/>
  <c r="AX56" i="1"/>
  <c r="AQ54" i="9" s="1"/>
  <c r="AW56" i="1"/>
  <c r="AP54" i="9" s="1"/>
  <c r="AV56" i="1"/>
  <c r="AO54" i="9" s="1"/>
  <c r="AU56" i="1"/>
  <c r="AN54" i="9" s="1"/>
  <c r="AT56" i="1"/>
  <c r="AM54" i="9" s="1"/>
  <c r="AS56" i="1"/>
  <c r="AL54" i="9" s="1"/>
  <c r="AR56" i="1"/>
  <c r="AK54" i="9" s="1"/>
  <c r="AQ56" i="1"/>
  <c r="AJ54" i="9" s="1"/>
  <c r="AP56" i="1"/>
  <c r="AI54" i="9" s="1"/>
  <c r="AO56" i="1"/>
  <c r="AH54" i="9" s="1"/>
  <c r="AN56" i="1"/>
  <c r="AG54" i="9" s="1"/>
  <c r="AM56" i="1"/>
  <c r="AF54" i="9" s="1"/>
  <c r="AL56" i="1"/>
  <c r="AE54" i="9" s="1"/>
  <c r="AK56" i="1"/>
  <c r="AD54" i="9" s="1"/>
  <c r="AI56" i="1"/>
  <c r="AB54" i="9" s="1"/>
  <c r="AH56" i="1"/>
  <c r="AG56" i="1"/>
  <c r="AA54" i="9" s="1"/>
  <c r="AF56" i="1"/>
  <c r="AE56" i="1"/>
  <c r="Z54" i="9" s="1"/>
  <c r="AD56" i="1"/>
  <c r="Y54" i="9" s="1"/>
  <c r="AC56" i="1"/>
  <c r="X54" i="9" s="1"/>
  <c r="AA56" i="1"/>
  <c r="Z56" i="1"/>
  <c r="V54" i="9" s="1"/>
  <c r="Y56" i="1"/>
  <c r="X56" i="1"/>
  <c r="U54" i="9" s="1"/>
  <c r="W56" i="1"/>
  <c r="T54" i="9" s="1"/>
  <c r="V56" i="1"/>
  <c r="S54" i="9" s="1"/>
  <c r="U56" i="1"/>
  <c r="R54" i="9" s="1"/>
  <c r="T56" i="1"/>
  <c r="Q54" i="9" s="1"/>
  <c r="S56" i="1"/>
  <c r="P54" i="9" s="1"/>
  <c r="Q56" i="1"/>
  <c r="O54" i="9" s="1"/>
  <c r="L54" i="9"/>
  <c r="M56" i="1"/>
  <c r="L56" i="1"/>
  <c r="K56" i="1"/>
  <c r="BF55" i="1"/>
  <c r="AY53" i="9" s="1"/>
  <c r="BE55" i="1"/>
  <c r="AX53" i="9" s="1"/>
  <c r="BD55" i="1"/>
  <c r="AW53" i="9" s="1"/>
  <c r="BC55" i="1"/>
  <c r="AV53" i="9" s="1"/>
  <c r="BB55" i="1"/>
  <c r="AU53" i="9" s="1"/>
  <c r="BA55" i="1"/>
  <c r="AT53" i="9" s="1"/>
  <c r="AZ55" i="1"/>
  <c r="AS53" i="9" s="1"/>
  <c r="AY55" i="1"/>
  <c r="AR53" i="9" s="1"/>
  <c r="AX55" i="1"/>
  <c r="AQ53" i="9" s="1"/>
  <c r="AW55" i="1"/>
  <c r="AP53" i="9" s="1"/>
  <c r="AV55" i="1"/>
  <c r="AO53" i="9" s="1"/>
  <c r="AU55" i="1"/>
  <c r="AN53" i="9" s="1"/>
  <c r="AT55" i="1"/>
  <c r="AM53" i="9" s="1"/>
  <c r="AS55" i="1"/>
  <c r="AL53" i="9" s="1"/>
  <c r="AR55" i="1"/>
  <c r="AK53" i="9" s="1"/>
  <c r="AQ55" i="1"/>
  <c r="AJ53" i="9" s="1"/>
  <c r="AP55" i="1"/>
  <c r="AI53" i="9" s="1"/>
  <c r="AO55" i="1"/>
  <c r="AH53" i="9" s="1"/>
  <c r="AN55" i="1"/>
  <c r="AG53" i="9" s="1"/>
  <c r="AM55" i="1"/>
  <c r="AF53" i="9" s="1"/>
  <c r="AL55" i="1"/>
  <c r="AE53" i="9" s="1"/>
  <c r="AK55" i="1"/>
  <c r="AD53" i="9" s="1"/>
  <c r="AI55" i="1"/>
  <c r="AB53" i="9" s="1"/>
  <c r="AH55" i="1"/>
  <c r="AG55" i="1"/>
  <c r="AA53" i="9" s="1"/>
  <c r="AF55" i="1"/>
  <c r="AE55" i="1"/>
  <c r="Z53" i="9" s="1"/>
  <c r="AD55" i="1"/>
  <c r="Y53" i="9" s="1"/>
  <c r="AC55" i="1"/>
  <c r="X53" i="9" s="1"/>
  <c r="AA55" i="1"/>
  <c r="Z55" i="1"/>
  <c r="V53" i="9" s="1"/>
  <c r="Y55" i="1"/>
  <c r="X55" i="1"/>
  <c r="U53" i="9" s="1"/>
  <c r="W55" i="1"/>
  <c r="T53" i="9" s="1"/>
  <c r="V55" i="1"/>
  <c r="S53" i="9" s="1"/>
  <c r="U55" i="1"/>
  <c r="R53" i="9" s="1"/>
  <c r="T55" i="1"/>
  <c r="Q53" i="9" s="1"/>
  <c r="S55" i="1"/>
  <c r="P53" i="9" s="1"/>
  <c r="Q55" i="1"/>
  <c r="O53" i="9" s="1"/>
  <c r="M55" i="1"/>
  <c r="L55" i="1"/>
  <c r="BF54" i="1"/>
  <c r="AY52" i="9" s="1"/>
  <c r="BE54" i="1"/>
  <c r="AX52" i="9" s="1"/>
  <c r="BD54" i="1"/>
  <c r="AW52" i="9" s="1"/>
  <c r="BC54" i="1"/>
  <c r="AV52" i="9" s="1"/>
  <c r="BB54" i="1"/>
  <c r="AU52" i="9" s="1"/>
  <c r="BA54" i="1"/>
  <c r="AT52" i="9" s="1"/>
  <c r="AZ54" i="1"/>
  <c r="AS52" i="9" s="1"/>
  <c r="AY54" i="1"/>
  <c r="AR52" i="9" s="1"/>
  <c r="AX54" i="1"/>
  <c r="AQ52" i="9" s="1"/>
  <c r="AW54" i="1"/>
  <c r="AP52" i="9" s="1"/>
  <c r="AV54" i="1"/>
  <c r="AO52" i="9" s="1"/>
  <c r="AU54" i="1"/>
  <c r="AN52" i="9" s="1"/>
  <c r="AT54" i="1"/>
  <c r="AM52" i="9" s="1"/>
  <c r="AS54" i="1"/>
  <c r="AL52" i="9" s="1"/>
  <c r="AR54" i="1"/>
  <c r="AK52" i="9" s="1"/>
  <c r="AQ54" i="1"/>
  <c r="AJ52" i="9" s="1"/>
  <c r="AP54" i="1"/>
  <c r="AI52" i="9" s="1"/>
  <c r="AO54" i="1"/>
  <c r="AH52" i="9" s="1"/>
  <c r="AN54" i="1"/>
  <c r="AG52" i="9" s="1"/>
  <c r="AM54" i="1"/>
  <c r="AF52" i="9" s="1"/>
  <c r="AL54" i="1"/>
  <c r="AE52" i="9" s="1"/>
  <c r="AK54" i="1"/>
  <c r="AD52" i="9" s="1"/>
  <c r="AI54" i="1"/>
  <c r="AB52" i="9" s="1"/>
  <c r="AH54" i="1"/>
  <c r="AG54" i="1"/>
  <c r="AA52" i="9" s="1"/>
  <c r="AF54" i="1"/>
  <c r="AE54" i="1"/>
  <c r="Z52" i="9" s="1"/>
  <c r="AD54" i="1"/>
  <c r="Y52" i="9" s="1"/>
  <c r="AC54" i="1"/>
  <c r="X52" i="9" s="1"/>
  <c r="AA54" i="1"/>
  <c r="Z54" i="1"/>
  <c r="V52" i="9" s="1"/>
  <c r="Y54" i="1"/>
  <c r="X54" i="1"/>
  <c r="U52" i="9" s="1"/>
  <c r="W54" i="1"/>
  <c r="T52" i="9" s="1"/>
  <c r="V54" i="1"/>
  <c r="S52" i="9" s="1"/>
  <c r="U54" i="1"/>
  <c r="R52" i="9" s="1"/>
  <c r="T54" i="1"/>
  <c r="Q52" i="9" s="1"/>
  <c r="S54" i="1"/>
  <c r="P52" i="9" s="1"/>
  <c r="Q54" i="1"/>
  <c r="O52" i="9" s="1"/>
  <c r="M54" i="1"/>
  <c r="L54" i="1"/>
  <c r="K54" i="1"/>
  <c r="BF53" i="1"/>
  <c r="AY51" i="9" s="1"/>
  <c r="BE53" i="1"/>
  <c r="AX51" i="9" s="1"/>
  <c r="BD53" i="1"/>
  <c r="AW51" i="9" s="1"/>
  <c r="BC53" i="1"/>
  <c r="AV51" i="9" s="1"/>
  <c r="BB53" i="1"/>
  <c r="AU51" i="9" s="1"/>
  <c r="BA53" i="1"/>
  <c r="AT51" i="9" s="1"/>
  <c r="AZ53" i="1"/>
  <c r="AS51" i="9" s="1"/>
  <c r="AY53" i="1"/>
  <c r="AR51" i="9" s="1"/>
  <c r="AX53" i="1"/>
  <c r="AQ51" i="9" s="1"/>
  <c r="AW53" i="1"/>
  <c r="AP51" i="9" s="1"/>
  <c r="AV53" i="1"/>
  <c r="AO51" i="9" s="1"/>
  <c r="AU53" i="1"/>
  <c r="AN51" i="9" s="1"/>
  <c r="AT53" i="1"/>
  <c r="AM51" i="9" s="1"/>
  <c r="AS53" i="1"/>
  <c r="AL51" i="9" s="1"/>
  <c r="AR53" i="1"/>
  <c r="AK51" i="9" s="1"/>
  <c r="AQ53" i="1"/>
  <c r="AJ51" i="9" s="1"/>
  <c r="AP53" i="1"/>
  <c r="AI51" i="9" s="1"/>
  <c r="AO53" i="1"/>
  <c r="AH51" i="9" s="1"/>
  <c r="AN53" i="1"/>
  <c r="AG51" i="9" s="1"/>
  <c r="AM53" i="1"/>
  <c r="AF51" i="9" s="1"/>
  <c r="AL53" i="1"/>
  <c r="AE51" i="9" s="1"/>
  <c r="AK53" i="1"/>
  <c r="AD51" i="9" s="1"/>
  <c r="AI53" i="1"/>
  <c r="AB51" i="9" s="1"/>
  <c r="AH53" i="1"/>
  <c r="AG53" i="1"/>
  <c r="AA51" i="9" s="1"/>
  <c r="AF53" i="1"/>
  <c r="AE53" i="1"/>
  <c r="Z51" i="9" s="1"/>
  <c r="AD53" i="1"/>
  <c r="Y51" i="9" s="1"/>
  <c r="AC53" i="1"/>
  <c r="X51" i="9" s="1"/>
  <c r="AA53" i="1"/>
  <c r="Z53" i="1"/>
  <c r="V51" i="9" s="1"/>
  <c r="Y53" i="1"/>
  <c r="X53" i="1"/>
  <c r="U51" i="9" s="1"/>
  <c r="W53" i="1"/>
  <c r="T51" i="9" s="1"/>
  <c r="V53" i="1"/>
  <c r="S51" i="9" s="1"/>
  <c r="U53" i="1"/>
  <c r="R51" i="9" s="1"/>
  <c r="T53" i="1"/>
  <c r="Q51" i="9" s="1"/>
  <c r="S53" i="1"/>
  <c r="P51" i="9" s="1"/>
  <c r="Q53" i="1"/>
  <c r="O51" i="9" s="1"/>
  <c r="M53" i="1"/>
  <c r="L53" i="1"/>
  <c r="BF52" i="1"/>
  <c r="AY50" i="9" s="1"/>
  <c r="BE52" i="1"/>
  <c r="AX50" i="9" s="1"/>
  <c r="BD52" i="1"/>
  <c r="AW50" i="9" s="1"/>
  <c r="BC52" i="1"/>
  <c r="AV50" i="9" s="1"/>
  <c r="BB52" i="1"/>
  <c r="AU50" i="9" s="1"/>
  <c r="BA52" i="1"/>
  <c r="AT50" i="9" s="1"/>
  <c r="AZ52" i="1"/>
  <c r="AS50" i="9" s="1"/>
  <c r="AY52" i="1"/>
  <c r="AR50" i="9" s="1"/>
  <c r="AX52" i="1"/>
  <c r="AQ50" i="9" s="1"/>
  <c r="AW52" i="1"/>
  <c r="AP50" i="9" s="1"/>
  <c r="AV52" i="1"/>
  <c r="AO50" i="9" s="1"/>
  <c r="AU52" i="1"/>
  <c r="AN50" i="9" s="1"/>
  <c r="AT52" i="1"/>
  <c r="AM50" i="9" s="1"/>
  <c r="AS52" i="1"/>
  <c r="AL50" i="9" s="1"/>
  <c r="AR52" i="1"/>
  <c r="AK50" i="9" s="1"/>
  <c r="AQ52" i="1"/>
  <c r="AJ50" i="9" s="1"/>
  <c r="AP52" i="1"/>
  <c r="AI50" i="9" s="1"/>
  <c r="AO52" i="1"/>
  <c r="AH50" i="9" s="1"/>
  <c r="AN52" i="1"/>
  <c r="AG50" i="9" s="1"/>
  <c r="AM52" i="1"/>
  <c r="AF50" i="9" s="1"/>
  <c r="AL52" i="1"/>
  <c r="AE50" i="9" s="1"/>
  <c r="AK52" i="1"/>
  <c r="AD50" i="9" s="1"/>
  <c r="AI52" i="1"/>
  <c r="AB50" i="9" s="1"/>
  <c r="AH52" i="1"/>
  <c r="AG52" i="1"/>
  <c r="AA50" i="9" s="1"/>
  <c r="AF52" i="1"/>
  <c r="AE52" i="1"/>
  <c r="Z50" i="9" s="1"/>
  <c r="AD52" i="1"/>
  <c r="Y50" i="9" s="1"/>
  <c r="AC52" i="1"/>
  <c r="X50" i="9" s="1"/>
  <c r="AA52" i="1"/>
  <c r="Z52" i="1"/>
  <c r="V50" i="9" s="1"/>
  <c r="Y52" i="1"/>
  <c r="X52" i="1"/>
  <c r="U50" i="9" s="1"/>
  <c r="W52" i="1"/>
  <c r="T50" i="9" s="1"/>
  <c r="V52" i="1"/>
  <c r="S50" i="9" s="1"/>
  <c r="U52" i="1"/>
  <c r="R50" i="9" s="1"/>
  <c r="T52" i="1"/>
  <c r="Q50" i="9" s="1"/>
  <c r="S52" i="1"/>
  <c r="P50" i="9" s="1"/>
  <c r="Q52" i="1"/>
  <c r="O50" i="9" s="1"/>
  <c r="M52" i="1"/>
  <c r="L52" i="1"/>
  <c r="K52" i="1"/>
  <c r="BF51" i="1"/>
  <c r="AY49" i="9" s="1"/>
  <c r="BE51" i="1"/>
  <c r="AX49" i="9" s="1"/>
  <c r="BD51" i="1"/>
  <c r="AW49" i="9" s="1"/>
  <c r="BC51" i="1"/>
  <c r="AV49" i="9" s="1"/>
  <c r="BB51" i="1"/>
  <c r="AU49" i="9" s="1"/>
  <c r="BA51" i="1"/>
  <c r="AT49" i="9" s="1"/>
  <c r="AZ51" i="1"/>
  <c r="AS49" i="9" s="1"/>
  <c r="AY51" i="1"/>
  <c r="AR49" i="9" s="1"/>
  <c r="AX51" i="1"/>
  <c r="AQ49" i="9" s="1"/>
  <c r="AW51" i="1"/>
  <c r="AP49" i="9" s="1"/>
  <c r="AV51" i="1"/>
  <c r="AO49" i="9" s="1"/>
  <c r="AU51" i="1"/>
  <c r="AN49" i="9" s="1"/>
  <c r="AT51" i="1"/>
  <c r="AM49" i="9" s="1"/>
  <c r="AS51" i="1"/>
  <c r="AL49" i="9" s="1"/>
  <c r="AR51" i="1"/>
  <c r="AK49" i="9" s="1"/>
  <c r="AQ51" i="1"/>
  <c r="AJ49" i="9" s="1"/>
  <c r="AP51" i="1"/>
  <c r="AI49" i="9" s="1"/>
  <c r="AO51" i="1"/>
  <c r="AH49" i="9" s="1"/>
  <c r="AN51" i="1"/>
  <c r="AG49" i="9" s="1"/>
  <c r="AM51" i="1"/>
  <c r="AF49" i="9" s="1"/>
  <c r="AL51" i="1"/>
  <c r="AE49" i="9" s="1"/>
  <c r="AK51" i="1"/>
  <c r="AD49" i="9" s="1"/>
  <c r="AI51" i="1"/>
  <c r="AB49" i="9" s="1"/>
  <c r="AH51" i="1"/>
  <c r="AG51" i="1"/>
  <c r="AA49" i="9" s="1"/>
  <c r="AF51" i="1"/>
  <c r="AE51" i="1"/>
  <c r="Z49" i="9" s="1"/>
  <c r="AD51" i="1"/>
  <c r="Y49" i="9" s="1"/>
  <c r="AC51" i="1"/>
  <c r="X49" i="9" s="1"/>
  <c r="AA51" i="1"/>
  <c r="Z51" i="1"/>
  <c r="V49" i="9" s="1"/>
  <c r="Y51" i="1"/>
  <c r="X51" i="1"/>
  <c r="U49" i="9" s="1"/>
  <c r="W51" i="1"/>
  <c r="T49" i="9" s="1"/>
  <c r="V51" i="1"/>
  <c r="S49" i="9" s="1"/>
  <c r="U51" i="1"/>
  <c r="R49" i="9" s="1"/>
  <c r="T51" i="1"/>
  <c r="Q49" i="9" s="1"/>
  <c r="S51" i="1"/>
  <c r="P49" i="9" s="1"/>
  <c r="Q51" i="1"/>
  <c r="O49" i="9" s="1"/>
  <c r="M51" i="1"/>
  <c r="L51" i="1"/>
  <c r="K51" i="1"/>
  <c r="BF50" i="1"/>
  <c r="AY48" i="9" s="1"/>
  <c r="BE50" i="1"/>
  <c r="AX48" i="9" s="1"/>
  <c r="BD50" i="1"/>
  <c r="AW48" i="9" s="1"/>
  <c r="BC50" i="1"/>
  <c r="AV48" i="9" s="1"/>
  <c r="BB50" i="1"/>
  <c r="AU48" i="9" s="1"/>
  <c r="BA50" i="1"/>
  <c r="AT48" i="9" s="1"/>
  <c r="AZ50" i="1"/>
  <c r="AS48" i="9" s="1"/>
  <c r="AY50" i="1"/>
  <c r="AR48" i="9" s="1"/>
  <c r="AX50" i="1"/>
  <c r="AQ48" i="9" s="1"/>
  <c r="AW50" i="1"/>
  <c r="AP48" i="9" s="1"/>
  <c r="AV50" i="1"/>
  <c r="AO48" i="9" s="1"/>
  <c r="AU50" i="1"/>
  <c r="AN48" i="9" s="1"/>
  <c r="AT50" i="1"/>
  <c r="AM48" i="9" s="1"/>
  <c r="AS50" i="1"/>
  <c r="AL48" i="9" s="1"/>
  <c r="AR50" i="1"/>
  <c r="AK48" i="9" s="1"/>
  <c r="AQ50" i="1"/>
  <c r="AJ48" i="9" s="1"/>
  <c r="AP50" i="1"/>
  <c r="AI48" i="9" s="1"/>
  <c r="AO50" i="1"/>
  <c r="AH48" i="9" s="1"/>
  <c r="AN50" i="1"/>
  <c r="AG48" i="9" s="1"/>
  <c r="AM50" i="1"/>
  <c r="AF48" i="9" s="1"/>
  <c r="AL50" i="1"/>
  <c r="AE48" i="9" s="1"/>
  <c r="AK50" i="1"/>
  <c r="AD48" i="9" s="1"/>
  <c r="AI50" i="1"/>
  <c r="AB48" i="9" s="1"/>
  <c r="AH50" i="1"/>
  <c r="AG50" i="1"/>
  <c r="AA48" i="9" s="1"/>
  <c r="AF50" i="1"/>
  <c r="AE50" i="1"/>
  <c r="Z48" i="9" s="1"/>
  <c r="AD50" i="1"/>
  <c r="Y48" i="9" s="1"/>
  <c r="AC50" i="1"/>
  <c r="X48" i="9" s="1"/>
  <c r="AA50" i="1"/>
  <c r="Z50" i="1"/>
  <c r="V48" i="9" s="1"/>
  <c r="Y50" i="1"/>
  <c r="X50" i="1"/>
  <c r="U48" i="9" s="1"/>
  <c r="W50" i="1"/>
  <c r="T48" i="9" s="1"/>
  <c r="V50" i="1"/>
  <c r="S48" i="9" s="1"/>
  <c r="U50" i="1"/>
  <c r="R48" i="9" s="1"/>
  <c r="T50" i="1"/>
  <c r="Q48" i="9" s="1"/>
  <c r="S50" i="1"/>
  <c r="P48" i="9" s="1"/>
  <c r="Q50" i="1"/>
  <c r="O48" i="9" s="1"/>
  <c r="M50" i="1"/>
  <c r="L50" i="1"/>
  <c r="K50" i="1"/>
  <c r="BF49" i="1"/>
  <c r="AY47" i="9" s="1"/>
  <c r="BE49" i="1"/>
  <c r="AX47" i="9" s="1"/>
  <c r="BD49" i="1"/>
  <c r="AW47" i="9" s="1"/>
  <c r="BC49" i="1"/>
  <c r="AV47" i="9" s="1"/>
  <c r="BB49" i="1"/>
  <c r="AU47" i="9" s="1"/>
  <c r="BA49" i="1"/>
  <c r="AT47" i="9" s="1"/>
  <c r="AZ49" i="1"/>
  <c r="AS47" i="9" s="1"/>
  <c r="AY49" i="1"/>
  <c r="AR47" i="9" s="1"/>
  <c r="AX49" i="1"/>
  <c r="AQ47" i="9" s="1"/>
  <c r="AW49" i="1"/>
  <c r="AP47" i="9" s="1"/>
  <c r="AV49" i="1"/>
  <c r="AO47" i="9" s="1"/>
  <c r="AU49" i="1"/>
  <c r="AN47" i="9" s="1"/>
  <c r="AT49" i="1"/>
  <c r="AM47" i="9" s="1"/>
  <c r="AS49" i="1"/>
  <c r="AL47" i="9" s="1"/>
  <c r="AR49" i="1"/>
  <c r="AK47" i="9" s="1"/>
  <c r="AQ49" i="1"/>
  <c r="AJ47" i="9" s="1"/>
  <c r="AP49" i="1"/>
  <c r="AI47" i="9" s="1"/>
  <c r="AO49" i="1"/>
  <c r="AH47" i="9" s="1"/>
  <c r="AN49" i="1"/>
  <c r="AG47" i="9" s="1"/>
  <c r="AM49" i="1"/>
  <c r="AF47" i="9" s="1"/>
  <c r="AL49" i="1"/>
  <c r="AE47" i="9" s="1"/>
  <c r="AK49" i="1"/>
  <c r="AD47" i="9" s="1"/>
  <c r="AI49" i="1"/>
  <c r="AB47" i="9" s="1"/>
  <c r="AH49" i="1"/>
  <c r="AG49" i="1"/>
  <c r="AA47" i="9" s="1"/>
  <c r="AF49" i="1"/>
  <c r="AE49" i="1"/>
  <c r="Z47" i="9" s="1"/>
  <c r="AD49" i="1"/>
  <c r="Y47" i="9" s="1"/>
  <c r="AC49" i="1"/>
  <c r="X47" i="9" s="1"/>
  <c r="AA49" i="1"/>
  <c r="Z49" i="1"/>
  <c r="V47" i="9" s="1"/>
  <c r="Y49" i="1"/>
  <c r="X49" i="1"/>
  <c r="U47" i="9" s="1"/>
  <c r="W49" i="1"/>
  <c r="T47" i="9" s="1"/>
  <c r="V49" i="1"/>
  <c r="S47" i="9" s="1"/>
  <c r="U49" i="1"/>
  <c r="R47" i="9" s="1"/>
  <c r="T49" i="1"/>
  <c r="Q47" i="9" s="1"/>
  <c r="S49" i="1"/>
  <c r="P47" i="9" s="1"/>
  <c r="Q49" i="1"/>
  <c r="O47" i="9" s="1"/>
  <c r="M49" i="1"/>
  <c r="L49" i="1"/>
  <c r="K49" i="1"/>
  <c r="BF48" i="1"/>
  <c r="AY46" i="9" s="1"/>
  <c r="BE48" i="1"/>
  <c r="AX46" i="9" s="1"/>
  <c r="BD48" i="1"/>
  <c r="AW46" i="9" s="1"/>
  <c r="BC48" i="1"/>
  <c r="AV46" i="9" s="1"/>
  <c r="BB48" i="1"/>
  <c r="AU46" i="9" s="1"/>
  <c r="BA48" i="1"/>
  <c r="AT46" i="9" s="1"/>
  <c r="AZ48" i="1"/>
  <c r="AS46" i="9" s="1"/>
  <c r="AY48" i="1"/>
  <c r="AR46" i="9" s="1"/>
  <c r="AX48" i="1"/>
  <c r="AQ46" i="9" s="1"/>
  <c r="AW48" i="1"/>
  <c r="AP46" i="9" s="1"/>
  <c r="AV48" i="1"/>
  <c r="AO46" i="9" s="1"/>
  <c r="AU48" i="1"/>
  <c r="AN46" i="9" s="1"/>
  <c r="AT48" i="1"/>
  <c r="AM46" i="9" s="1"/>
  <c r="AS48" i="1"/>
  <c r="AL46" i="9" s="1"/>
  <c r="AR48" i="1"/>
  <c r="AK46" i="9" s="1"/>
  <c r="AQ48" i="1"/>
  <c r="AJ46" i="9" s="1"/>
  <c r="AP48" i="1"/>
  <c r="AI46" i="9" s="1"/>
  <c r="AO48" i="1"/>
  <c r="AH46" i="9" s="1"/>
  <c r="AN48" i="1"/>
  <c r="AG46" i="9" s="1"/>
  <c r="AM48" i="1"/>
  <c r="AF46" i="9" s="1"/>
  <c r="AL48" i="1"/>
  <c r="AE46" i="9" s="1"/>
  <c r="AK48" i="1"/>
  <c r="AD46" i="9" s="1"/>
  <c r="AI48" i="1"/>
  <c r="AB46" i="9" s="1"/>
  <c r="AH48" i="1"/>
  <c r="AG48" i="1"/>
  <c r="AA46" i="9" s="1"/>
  <c r="AF48" i="1"/>
  <c r="AE48" i="1"/>
  <c r="Z46" i="9" s="1"/>
  <c r="AD48" i="1"/>
  <c r="Y46" i="9" s="1"/>
  <c r="AC48" i="1"/>
  <c r="X46" i="9" s="1"/>
  <c r="AA48" i="1"/>
  <c r="Z48" i="1"/>
  <c r="V46" i="9" s="1"/>
  <c r="Y48" i="1"/>
  <c r="X48" i="1"/>
  <c r="U46" i="9" s="1"/>
  <c r="W48" i="1"/>
  <c r="T46" i="9" s="1"/>
  <c r="V48" i="1"/>
  <c r="S46" i="9" s="1"/>
  <c r="U48" i="1"/>
  <c r="R46" i="9" s="1"/>
  <c r="T48" i="1"/>
  <c r="Q46" i="9" s="1"/>
  <c r="S48" i="1"/>
  <c r="P46" i="9" s="1"/>
  <c r="Q48" i="1"/>
  <c r="O46" i="9" s="1"/>
  <c r="M48" i="1"/>
  <c r="L48" i="1"/>
  <c r="K48" i="1"/>
  <c r="BF47" i="1"/>
  <c r="AY45" i="9" s="1"/>
  <c r="BE47" i="1"/>
  <c r="AX45" i="9" s="1"/>
  <c r="BD47" i="1"/>
  <c r="AW45" i="9" s="1"/>
  <c r="BC47" i="1"/>
  <c r="AV45" i="9" s="1"/>
  <c r="BB47" i="1"/>
  <c r="AU45" i="9" s="1"/>
  <c r="BA47" i="1"/>
  <c r="AT45" i="9" s="1"/>
  <c r="AZ47" i="1"/>
  <c r="AS45" i="9" s="1"/>
  <c r="AY47" i="1"/>
  <c r="AR45" i="9" s="1"/>
  <c r="AX47" i="1"/>
  <c r="AQ45" i="9" s="1"/>
  <c r="AW47" i="1"/>
  <c r="AP45" i="9" s="1"/>
  <c r="AV47" i="1"/>
  <c r="AO45" i="9" s="1"/>
  <c r="AU47" i="1"/>
  <c r="AN45" i="9" s="1"/>
  <c r="AT47" i="1"/>
  <c r="AM45" i="9" s="1"/>
  <c r="AS47" i="1"/>
  <c r="AL45" i="9" s="1"/>
  <c r="AR47" i="1"/>
  <c r="AK45" i="9" s="1"/>
  <c r="AQ47" i="1"/>
  <c r="AJ45" i="9" s="1"/>
  <c r="AP47" i="1"/>
  <c r="AI45" i="9" s="1"/>
  <c r="AO47" i="1"/>
  <c r="AH45" i="9" s="1"/>
  <c r="AN47" i="1"/>
  <c r="AG45" i="9" s="1"/>
  <c r="AM47" i="1"/>
  <c r="AF45" i="9" s="1"/>
  <c r="AL47" i="1"/>
  <c r="AE45" i="9" s="1"/>
  <c r="AK47" i="1"/>
  <c r="AD45" i="9" s="1"/>
  <c r="AI47" i="1"/>
  <c r="AB45" i="9" s="1"/>
  <c r="AH47" i="1"/>
  <c r="AG47" i="1"/>
  <c r="AA45" i="9" s="1"/>
  <c r="AF47" i="1"/>
  <c r="AE47" i="1"/>
  <c r="Z45" i="9" s="1"/>
  <c r="AD47" i="1"/>
  <c r="Y45" i="9" s="1"/>
  <c r="AC47" i="1"/>
  <c r="X45" i="9" s="1"/>
  <c r="AA47" i="1"/>
  <c r="Z47" i="1"/>
  <c r="V45" i="9" s="1"/>
  <c r="Y47" i="1"/>
  <c r="X47" i="1"/>
  <c r="U45" i="9" s="1"/>
  <c r="W47" i="1"/>
  <c r="T45" i="9" s="1"/>
  <c r="V47" i="1"/>
  <c r="S45" i="9" s="1"/>
  <c r="U47" i="1"/>
  <c r="R45" i="9" s="1"/>
  <c r="T47" i="1"/>
  <c r="Q45" i="9" s="1"/>
  <c r="S47" i="1"/>
  <c r="P45" i="9" s="1"/>
  <c r="Q47" i="1"/>
  <c r="O45" i="9" s="1"/>
  <c r="M47" i="1"/>
  <c r="L47" i="1"/>
  <c r="BF46" i="1"/>
  <c r="AY44" i="9" s="1"/>
  <c r="BE46" i="1"/>
  <c r="AX44" i="9" s="1"/>
  <c r="BD46" i="1"/>
  <c r="AW44" i="9" s="1"/>
  <c r="BC46" i="1"/>
  <c r="AV44" i="9" s="1"/>
  <c r="BB46" i="1"/>
  <c r="AU44" i="9" s="1"/>
  <c r="BA46" i="1"/>
  <c r="AT44" i="9" s="1"/>
  <c r="AZ46" i="1"/>
  <c r="AS44" i="9" s="1"/>
  <c r="AY46" i="1"/>
  <c r="AR44" i="9" s="1"/>
  <c r="AX46" i="1"/>
  <c r="AQ44" i="9" s="1"/>
  <c r="AW46" i="1"/>
  <c r="AP44" i="9" s="1"/>
  <c r="AV46" i="1"/>
  <c r="AO44" i="9" s="1"/>
  <c r="AU46" i="1"/>
  <c r="AN44" i="9" s="1"/>
  <c r="AT46" i="1"/>
  <c r="AM44" i="9" s="1"/>
  <c r="AS46" i="1"/>
  <c r="AL44" i="9" s="1"/>
  <c r="AR46" i="1"/>
  <c r="AK44" i="9" s="1"/>
  <c r="AQ46" i="1"/>
  <c r="AJ44" i="9" s="1"/>
  <c r="AP46" i="1"/>
  <c r="AI44" i="9" s="1"/>
  <c r="AO46" i="1"/>
  <c r="AH44" i="9" s="1"/>
  <c r="AN46" i="1"/>
  <c r="AG44" i="9" s="1"/>
  <c r="AM46" i="1"/>
  <c r="AF44" i="9" s="1"/>
  <c r="AL46" i="1"/>
  <c r="AE44" i="9" s="1"/>
  <c r="AK46" i="1"/>
  <c r="AD44" i="9" s="1"/>
  <c r="AI46" i="1"/>
  <c r="AB44" i="9" s="1"/>
  <c r="AH46" i="1"/>
  <c r="AG46" i="1"/>
  <c r="AA44" i="9" s="1"/>
  <c r="AF46" i="1"/>
  <c r="AE46" i="1"/>
  <c r="Z44" i="9" s="1"/>
  <c r="AD46" i="1"/>
  <c r="Y44" i="9" s="1"/>
  <c r="AC46" i="1"/>
  <c r="X44" i="9" s="1"/>
  <c r="AA46" i="1"/>
  <c r="Z46" i="1"/>
  <c r="V44" i="9" s="1"/>
  <c r="Y46" i="1"/>
  <c r="X46" i="1"/>
  <c r="U44" i="9" s="1"/>
  <c r="W46" i="1"/>
  <c r="T44" i="9" s="1"/>
  <c r="V46" i="1"/>
  <c r="S44" i="9" s="1"/>
  <c r="U46" i="1"/>
  <c r="R44" i="9" s="1"/>
  <c r="T46" i="1"/>
  <c r="Q44" i="9" s="1"/>
  <c r="S46" i="1"/>
  <c r="P44" i="9" s="1"/>
  <c r="Q46" i="1"/>
  <c r="O44" i="9" s="1"/>
  <c r="M46" i="1"/>
  <c r="L46" i="1"/>
  <c r="BF45" i="1"/>
  <c r="AY43" i="9" s="1"/>
  <c r="BE45" i="1"/>
  <c r="AX43" i="9" s="1"/>
  <c r="BD45" i="1"/>
  <c r="AW43" i="9" s="1"/>
  <c r="BC45" i="1"/>
  <c r="AV43" i="9" s="1"/>
  <c r="BB45" i="1"/>
  <c r="AU43" i="9" s="1"/>
  <c r="BA45" i="1"/>
  <c r="AT43" i="9" s="1"/>
  <c r="AZ45" i="1"/>
  <c r="AS43" i="9" s="1"/>
  <c r="AY45" i="1"/>
  <c r="AR43" i="9" s="1"/>
  <c r="AX45" i="1"/>
  <c r="AQ43" i="9" s="1"/>
  <c r="AW45" i="1"/>
  <c r="AP43" i="9" s="1"/>
  <c r="AV45" i="1"/>
  <c r="AO43" i="9" s="1"/>
  <c r="AU45" i="1"/>
  <c r="AN43" i="9" s="1"/>
  <c r="AT45" i="1"/>
  <c r="AM43" i="9" s="1"/>
  <c r="AS45" i="1"/>
  <c r="AL43" i="9" s="1"/>
  <c r="AR45" i="1"/>
  <c r="AK43" i="9" s="1"/>
  <c r="AQ45" i="1"/>
  <c r="AJ43" i="9" s="1"/>
  <c r="AP45" i="1"/>
  <c r="AI43" i="9" s="1"/>
  <c r="AO45" i="1"/>
  <c r="AH43" i="9" s="1"/>
  <c r="AN45" i="1"/>
  <c r="AG43" i="9" s="1"/>
  <c r="AM45" i="1"/>
  <c r="AF43" i="9" s="1"/>
  <c r="AL45" i="1"/>
  <c r="AE43" i="9" s="1"/>
  <c r="AK45" i="1"/>
  <c r="AD43" i="9" s="1"/>
  <c r="AI45" i="1"/>
  <c r="AB43" i="9" s="1"/>
  <c r="AH45" i="1"/>
  <c r="AG45" i="1"/>
  <c r="AA43" i="9" s="1"/>
  <c r="AF45" i="1"/>
  <c r="AE45" i="1"/>
  <c r="Z43" i="9" s="1"/>
  <c r="AD45" i="1"/>
  <c r="Y43" i="9" s="1"/>
  <c r="AC45" i="1"/>
  <c r="X43" i="9" s="1"/>
  <c r="AA45" i="1"/>
  <c r="Z45" i="1"/>
  <c r="V43" i="9" s="1"/>
  <c r="Y45" i="1"/>
  <c r="X45" i="1"/>
  <c r="U43" i="9" s="1"/>
  <c r="W45" i="1"/>
  <c r="T43" i="9" s="1"/>
  <c r="V45" i="1"/>
  <c r="S43" i="9" s="1"/>
  <c r="U45" i="1"/>
  <c r="R43" i="9" s="1"/>
  <c r="T45" i="1"/>
  <c r="Q43" i="9" s="1"/>
  <c r="S45" i="1"/>
  <c r="P43" i="9" s="1"/>
  <c r="Q45" i="1"/>
  <c r="O43" i="9" s="1"/>
  <c r="L43" i="9"/>
  <c r="M45" i="1"/>
  <c r="L45" i="1"/>
  <c r="BF44" i="1"/>
  <c r="AY42" i="9" s="1"/>
  <c r="BE44" i="1"/>
  <c r="AX42" i="9" s="1"/>
  <c r="BD44" i="1"/>
  <c r="AW42" i="9" s="1"/>
  <c r="BC44" i="1"/>
  <c r="AV42" i="9" s="1"/>
  <c r="BB44" i="1"/>
  <c r="AU42" i="9" s="1"/>
  <c r="BA44" i="1"/>
  <c r="AT42" i="9" s="1"/>
  <c r="AZ44" i="1"/>
  <c r="AS42" i="9" s="1"/>
  <c r="AY44" i="1"/>
  <c r="AR42" i="9" s="1"/>
  <c r="AX44" i="1"/>
  <c r="AQ42" i="9" s="1"/>
  <c r="AW44" i="1"/>
  <c r="AP42" i="9" s="1"/>
  <c r="AV44" i="1"/>
  <c r="AO42" i="9" s="1"/>
  <c r="AU44" i="1"/>
  <c r="AN42" i="9" s="1"/>
  <c r="AT44" i="1"/>
  <c r="AM42" i="9" s="1"/>
  <c r="AS44" i="1"/>
  <c r="AL42" i="9" s="1"/>
  <c r="AR44" i="1"/>
  <c r="AK42" i="9" s="1"/>
  <c r="AQ44" i="1"/>
  <c r="AJ42" i="9" s="1"/>
  <c r="AP44" i="1"/>
  <c r="AI42" i="9" s="1"/>
  <c r="AO44" i="1"/>
  <c r="AH42" i="9" s="1"/>
  <c r="AN44" i="1"/>
  <c r="AG42" i="9" s="1"/>
  <c r="AM44" i="1"/>
  <c r="AF42" i="9" s="1"/>
  <c r="AL44" i="1"/>
  <c r="AE42" i="9" s="1"/>
  <c r="AK44" i="1"/>
  <c r="AD42" i="9" s="1"/>
  <c r="AI44" i="1"/>
  <c r="AB42" i="9" s="1"/>
  <c r="AH44" i="1"/>
  <c r="AG44" i="1"/>
  <c r="AA42" i="9" s="1"/>
  <c r="AF44" i="1"/>
  <c r="AE44" i="1"/>
  <c r="Z42" i="9" s="1"/>
  <c r="AD44" i="1"/>
  <c r="Y42" i="9" s="1"/>
  <c r="AC44" i="1"/>
  <c r="X42" i="9" s="1"/>
  <c r="AA44" i="1"/>
  <c r="Z44" i="1"/>
  <c r="V42" i="9" s="1"/>
  <c r="Y44" i="1"/>
  <c r="X44" i="1"/>
  <c r="U42" i="9" s="1"/>
  <c r="W44" i="1"/>
  <c r="T42" i="9" s="1"/>
  <c r="V44" i="1"/>
  <c r="S42" i="9" s="1"/>
  <c r="U44" i="1"/>
  <c r="R42" i="9" s="1"/>
  <c r="T44" i="1"/>
  <c r="Q42" i="9" s="1"/>
  <c r="S44" i="1"/>
  <c r="P42" i="9" s="1"/>
  <c r="Q44" i="1"/>
  <c r="O42" i="9" s="1"/>
  <c r="L42" i="9"/>
  <c r="M44" i="1"/>
  <c r="L44" i="1"/>
  <c r="BF43" i="1"/>
  <c r="AY41" i="9" s="1"/>
  <c r="BE43" i="1"/>
  <c r="AX41" i="9" s="1"/>
  <c r="BD43" i="1"/>
  <c r="AW41" i="9" s="1"/>
  <c r="BC43" i="1"/>
  <c r="AV41" i="9" s="1"/>
  <c r="BB43" i="1"/>
  <c r="AU41" i="9" s="1"/>
  <c r="BA43" i="1"/>
  <c r="AT41" i="9" s="1"/>
  <c r="AZ43" i="1"/>
  <c r="AS41" i="9" s="1"/>
  <c r="AY43" i="1"/>
  <c r="AR41" i="9" s="1"/>
  <c r="AX43" i="1"/>
  <c r="AQ41" i="9" s="1"/>
  <c r="AW43" i="1"/>
  <c r="AP41" i="9" s="1"/>
  <c r="AV43" i="1"/>
  <c r="AO41" i="9" s="1"/>
  <c r="AU43" i="1"/>
  <c r="AN41" i="9" s="1"/>
  <c r="AT43" i="1"/>
  <c r="AM41" i="9" s="1"/>
  <c r="AS43" i="1"/>
  <c r="AL41" i="9" s="1"/>
  <c r="AR43" i="1"/>
  <c r="AK41" i="9" s="1"/>
  <c r="AQ43" i="1"/>
  <c r="AJ41" i="9" s="1"/>
  <c r="AP43" i="1"/>
  <c r="AI41" i="9" s="1"/>
  <c r="AO43" i="1"/>
  <c r="AH41" i="9" s="1"/>
  <c r="AN43" i="1"/>
  <c r="AG41" i="9" s="1"/>
  <c r="AM43" i="1"/>
  <c r="AF41" i="9" s="1"/>
  <c r="AL43" i="1"/>
  <c r="AE41" i="9" s="1"/>
  <c r="AK43" i="1"/>
  <c r="AD41" i="9" s="1"/>
  <c r="AI43" i="1"/>
  <c r="AB41" i="9" s="1"/>
  <c r="AH43" i="1"/>
  <c r="AG43" i="1"/>
  <c r="AA41" i="9" s="1"/>
  <c r="AF43" i="1"/>
  <c r="AE43" i="1"/>
  <c r="Z41" i="9" s="1"/>
  <c r="AD43" i="1"/>
  <c r="Y41" i="9" s="1"/>
  <c r="AC43" i="1"/>
  <c r="X41" i="9" s="1"/>
  <c r="AA43" i="1"/>
  <c r="Z43" i="1"/>
  <c r="V41" i="9" s="1"/>
  <c r="Y43" i="1"/>
  <c r="X43" i="1"/>
  <c r="U41" i="9" s="1"/>
  <c r="W43" i="1"/>
  <c r="T41" i="9" s="1"/>
  <c r="V43" i="1"/>
  <c r="S41" i="9" s="1"/>
  <c r="U43" i="1"/>
  <c r="R41" i="9" s="1"/>
  <c r="T43" i="1"/>
  <c r="Q41" i="9" s="1"/>
  <c r="S43" i="1"/>
  <c r="P41" i="9" s="1"/>
  <c r="Q43" i="1"/>
  <c r="O41" i="9" s="1"/>
  <c r="L41" i="9"/>
  <c r="M43" i="1"/>
  <c r="L43" i="1"/>
  <c r="BF42" i="1"/>
  <c r="AY40" i="9" s="1"/>
  <c r="BE42" i="1"/>
  <c r="AX40" i="9" s="1"/>
  <c r="BD42" i="1"/>
  <c r="AW40" i="9" s="1"/>
  <c r="BC42" i="1"/>
  <c r="AV40" i="9" s="1"/>
  <c r="BB42" i="1"/>
  <c r="AU40" i="9" s="1"/>
  <c r="BA42" i="1"/>
  <c r="AT40" i="9" s="1"/>
  <c r="AZ42" i="1"/>
  <c r="AS40" i="9" s="1"/>
  <c r="AY42" i="1"/>
  <c r="AR40" i="9" s="1"/>
  <c r="AX42" i="1"/>
  <c r="AQ40" i="9" s="1"/>
  <c r="AW42" i="1"/>
  <c r="AP40" i="9" s="1"/>
  <c r="AV42" i="1"/>
  <c r="AO40" i="9" s="1"/>
  <c r="AU42" i="1"/>
  <c r="AN40" i="9" s="1"/>
  <c r="AT42" i="1"/>
  <c r="AM40" i="9" s="1"/>
  <c r="AS42" i="1"/>
  <c r="AL40" i="9" s="1"/>
  <c r="AR42" i="1"/>
  <c r="AK40" i="9" s="1"/>
  <c r="AQ42" i="1"/>
  <c r="AJ40" i="9" s="1"/>
  <c r="AP42" i="1"/>
  <c r="AI40" i="9" s="1"/>
  <c r="AO42" i="1"/>
  <c r="AH40" i="9" s="1"/>
  <c r="AN42" i="1"/>
  <c r="AG40" i="9" s="1"/>
  <c r="AM42" i="1"/>
  <c r="AF40" i="9" s="1"/>
  <c r="AL42" i="1"/>
  <c r="AE40" i="9" s="1"/>
  <c r="AK42" i="1"/>
  <c r="AD40" i="9" s="1"/>
  <c r="AI42" i="1"/>
  <c r="AB40" i="9" s="1"/>
  <c r="AH42" i="1"/>
  <c r="AG42" i="1"/>
  <c r="AA40" i="9" s="1"/>
  <c r="AF42" i="1"/>
  <c r="AE42" i="1"/>
  <c r="Z40" i="9" s="1"/>
  <c r="AD42" i="1"/>
  <c r="Y40" i="9" s="1"/>
  <c r="AC42" i="1"/>
  <c r="X40" i="9" s="1"/>
  <c r="AA42" i="1"/>
  <c r="Z42" i="1"/>
  <c r="V40" i="9" s="1"/>
  <c r="Y42" i="1"/>
  <c r="X42" i="1"/>
  <c r="U40" i="9" s="1"/>
  <c r="W42" i="1"/>
  <c r="T40" i="9" s="1"/>
  <c r="V42" i="1"/>
  <c r="S40" i="9" s="1"/>
  <c r="U42" i="1"/>
  <c r="R40" i="9" s="1"/>
  <c r="T42" i="1"/>
  <c r="Q40" i="9" s="1"/>
  <c r="S42" i="1"/>
  <c r="P40" i="9" s="1"/>
  <c r="Q42" i="1"/>
  <c r="O40" i="9" s="1"/>
  <c r="L40" i="9"/>
  <c r="M42" i="1"/>
  <c r="L42" i="1"/>
  <c r="BF41" i="1"/>
  <c r="AY39" i="9" s="1"/>
  <c r="BE41" i="1"/>
  <c r="AX39" i="9" s="1"/>
  <c r="BD41" i="1"/>
  <c r="AW39" i="9" s="1"/>
  <c r="BC41" i="1"/>
  <c r="AV39" i="9" s="1"/>
  <c r="BB41" i="1"/>
  <c r="AU39" i="9" s="1"/>
  <c r="BA41" i="1"/>
  <c r="AT39" i="9" s="1"/>
  <c r="AZ41" i="1"/>
  <c r="AS39" i="9" s="1"/>
  <c r="AY41" i="1"/>
  <c r="AR39" i="9" s="1"/>
  <c r="AX41" i="1"/>
  <c r="AQ39" i="9" s="1"/>
  <c r="AW41" i="1"/>
  <c r="AP39" i="9" s="1"/>
  <c r="AV41" i="1"/>
  <c r="AO39" i="9" s="1"/>
  <c r="AU41" i="1"/>
  <c r="AN39" i="9" s="1"/>
  <c r="AT41" i="1"/>
  <c r="AM39" i="9" s="1"/>
  <c r="AS41" i="1"/>
  <c r="AL39" i="9" s="1"/>
  <c r="AR41" i="1"/>
  <c r="AK39" i="9" s="1"/>
  <c r="AQ41" i="1"/>
  <c r="AJ39" i="9" s="1"/>
  <c r="AP41" i="1"/>
  <c r="AI39" i="9" s="1"/>
  <c r="AO41" i="1"/>
  <c r="AH39" i="9" s="1"/>
  <c r="AN41" i="1"/>
  <c r="AG39" i="9" s="1"/>
  <c r="AM41" i="1"/>
  <c r="AF39" i="9" s="1"/>
  <c r="AL41" i="1"/>
  <c r="AE39" i="9" s="1"/>
  <c r="AK41" i="1"/>
  <c r="AD39" i="9" s="1"/>
  <c r="AI41" i="1"/>
  <c r="AB39" i="9" s="1"/>
  <c r="AH41" i="1"/>
  <c r="AG41" i="1"/>
  <c r="AA39" i="9" s="1"/>
  <c r="AF41" i="1"/>
  <c r="AE41" i="1"/>
  <c r="Z39" i="9" s="1"/>
  <c r="AD41" i="1"/>
  <c r="Y39" i="9" s="1"/>
  <c r="AC41" i="1"/>
  <c r="X39" i="9" s="1"/>
  <c r="AA41" i="1"/>
  <c r="Z41" i="1"/>
  <c r="V39" i="9" s="1"/>
  <c r="Y41" i="1"/>
  <c r="X41" i="1"/>
  <c r="U39" i="9" s="1"/>
  <c r="W41" i="1"/>
  <c r="T39" i="9" s="1"/>
  <c r="V41" i="1"/>
  <c r="S39" i="9" s="1"/>
  <c r="U41" i="1"/>
  <c r="R39" i="9" s="1"/>
  <c r="T41" i="1"/>
  <c r="Q39" i="9" s="1"/>
  <c r="S41" i="1"/>
  <c r="P39" i="9" s="1"/>
  <c r="Q41" i="1"/>
  <c r="O39" i="9" s="1"/>
  <c r="L39" i="9"/>
  <c r="M41" i="1"/>
  <c r="L41" i="1"/>
  <c r="BF40" i="1"/>
  <c r="AY38" i="9" s="1"/>
  <c r="BE40" i="1"/>
  <c r="AX38" i="9" s="1"/>
  <c r="BD40" i="1"/>
  <c r="AW38" i="9" s="1"/>
  <c r="BC40" i="1"/>
  <c r="AV38" i="9" s="1"/>
  <c r="BB40" i="1"/>
  <c r="AU38" i="9" s="1"/>
  <c r="BA40" i="1"/>
  <c r="AT38" i="9" s="1"/>
  <c r="AZ40" i="1"/>
  <c r="AS38" i="9" s="1"/>
  <c r="AY40" i="1"/>
  <c r="AR38" i="9" s="1"/>
  <c r="AX40" i="1"/>
  <c r="AQ38" i="9" s="1"/>
  <c r="AW40" i="1"/>
  <c r="AP38" i="9" s="1"/>
  <c r="AV40" i="1"/>
  <c r="AO38" i="9" s="1"/>
  <c r="AU40" i="1"/>
  <c r="AN38" i="9" s="1"/>
  <c r="AT40" i="1"/>
  <c r="AM38" i="9" s="1"/>
  <c r="AS40" i="1"/>
  <c r="AL38" i="9" s="1"/>
  <c r="AR40" i="1"/>
  <c r="AK38" i="9" s="1"/>
  <c r="AQ40" i="1"/>
  <c r="AJ38" i="9" s="1"/>
  <c r="AP40" i="1"/>
  <c r="AI38" i="9" s="1"/>
  <c r="AO40" i="1"/>
  <c r="AH38" i="9" s="1"/>
  <c r="AN40" i="1"/>
  <c r="AG38" i="9" s="1"/>
  <c r="AM40" i="1"/>
  <c r="AF38" i="9" s="1"/>
  <c r="AL40" i="1"/>
  <c r="AE38" i="9" s="1"/>
  <c r="AK40" i="1"/>
  <c r="AD38" i="9" s="1"/>
  <c r="AI40" i="1"/>
  <c r="AB38" i="9" s="1"/>
  <c r="AH40" i="1"/>
  <c r="AG40" i="1"/>
  <c r="AA38" i="9" s="1"/>
  <c r="AF40" i="1"/>
  <c r="AE40" i="1"/>
  <c r="Z38" i="9" s="1"/>
  <c r="AD40" i="1"/>
  <c r="Y38" i="9" s="1"/>
  <c r="AC40" i="1"/>
  <c r="X38" i="9" s="1"/>
  <c r="AA40" i="1"/>
  <c r="Z40" i="1"/>
  <c r="V38" i="9" s="1"/>
  <c r="Y40" i="1"/>
  <c r="X40" i="1"/>
  <c r="U38" i="9" s="1"/>
  <c r="W40" i="1"/>
  <c r="T38" i="9" s="1"/>
  <c r="V40" i="1"/>
  <c r="S38" i="9" s="1"/>
  <c r="U40" i="1"/>
  <c r="R38" i="9" s="1"/>
  <c r="T40" i="1"/>
  <c r="Q38" i="9" s="1"/>
  <c r="S40" i="1"/>
  <c r="P38" i="9" s="1"/>
  <c r="Q40" i="1"/>
  <c r="O38" i="9" s="1"/>
  <c r="L38" i="9"/>
  <c r="M40" i="1"/>
  <c r="L40" i="1"/>
  <c r="BF39" i="1"/>
  <c r="AY37" i="9" s="1"/>
  <c r="BE39" i="1"/>
  <c r="AX37" i="9" s="1"/>
  <c r="BD39" i="1"/>
  <c r="AW37" i="9" s="1"/>
  <c r="BC39" i="1"/>
  <c r="AV37" i="9" s="1"/>
  <c r="BB39" i="1"/>
  <c r="AU37" i="9" s="1"/>
  <c r="BA39" i="1"/>
  <c r="AT37" i="9" s="1"/>
  <c r="AZ39" i="1"/>
  <c r="AS37" i="9" s="1"/>
  <c r="AY39" i="1"/>
  <c r="AR37" i="9" s="1"/>
  <c r="AX39" i="1"/>
  <c r="AQ37" i="9" s="1"/>
  <c r="AW39" i="1"/>
  <c r="AP37" i="9" s="1"/>
  <c r="AV39" i="1"/>
  <c r="AO37" i="9" s="1"/>
  <c r="AU39" i="1"/>
  <c r="AN37" i="9" s="1"/>
  <c r="AT39" i="1"/>
  <c r="AM37" i="9" s="1"/>
  <c r="AS39" i="1"/>
  <c r="AL37" i="9" s="1"/>
  <c r="AR39" i="1"/>
  <c r="AK37" i="9" s="1"/>
  <c r="AQ39" i="1"/>
  <c r="AJ37" i="9" s="1"/>
  <c r="AP39" i="1"/>
  <c r="AI37" i="9" s="1"/>
  <c r="AO39" i="1"/>
  <c r="AH37" i="9" s="1"/>
  <c r="AN39" i="1"/>
  <c r="AG37" i="9" s="1"/>
  <c r="AM39" i="1"/>
  <c r="AF37" i="9" s="1"/>
  <c r="AL39" i="1"/>
  <c r="AE37" i="9" s="1"/>
  <c r="AK39" i="1"/>
  <c r="AD37" i="9" s="1"/>
  <c r="AI39" i="1"/>
  <c r="AB37" i="9" s="1"/>
  <c r="AH39" i="1"/>
  <c r="AG39" i="1"/>
  <c r="AA37" i="9" s="1"/>
  <c r="AF39" i="1"/>
  <c r="AE39" i="1"/>
  <c r="Z37" i="9" s="1"/>
  <c r="AD39" i="1"/>
  <c r="Y37" i="9" s="1"/>
  <c r="AC39" i="1"/>
  <c r="X37" i="9" s="1"/>
  <c r="AA39" i="1"/>
  <c r="Z39" i="1"/>
  <c r="V37" i="9" s="1"/>
  <c r="Y39" i="1"/>
  <c r="X39" i="1"/>
  <c r="U37" i="9" s="1"/>
  <c r="W39" i="1"/>
  <c r="T37" i="9" s="1"/>
  <c r="V39" i="1"/>
  <c r="S37" i="9" s="1"/>
  <c r="U39" i="1"/>
  <c r="R37" i="9" s="1"/>
  <c r="T39" i="1"/>
  <c r="Q37" i="9" s="1"/>
  <c r="S39" i="1"/>
  <c r="P37" i="9" s="1"/>
  <c r="Q39" i="1"/>
  <c r="O37" i="9" s="1"/>
  <c r="M39" i="1"/>
  <c r="L39" i="1"/>
  <c r="BF38" i="1"/>
  <c r="AY36" i="9" s="1"/>
  <c r="BE38" i="1"/>
  <c r="AX36" i="9" s="1"/>
  <c r="BD38" i="1"/>
  <c r="AW36" i="9" s="1"/>
  <c r="BC38" i="1"/>
  <c r="AV36" i="9" s="1"/>
  <c r="BB38" i="1"/>
  <c r="AU36" i="9" s="1"/>
  <c r="BA38" i="1"/>
  <c r="AT36" i="9" s="1"/>
  <c r="AZ38" i="1"/>
  <c r="AS36" i="9" s="1"/>
  <c r="AY38" i="1"/>
  <c r="AR36" i="9" s="1"/>
  <c r="AX38" i="1"/>
  <c r="AQ36" i="9" s="1"/>
  <c r="AW38" i="1"/>
  <c r="AP36" i="9" s="1"/>
  <c r="AV38" i="1"/>
  <c r="AO36" i="9" s="1"/>
  <c r="AU38" i="1"/>
  <c r="AN36" i="9" s="1"/>
  <c r="AT38" i="1"/>
  <c r="AM36" i="9" s="1"/>
  <c r="AS38" i="1"/>
  <c r="AL36" i="9" s="1"/>
  <c r="AR38" i="1"/>
  <c r="AK36" i="9" s="1"/>
  <c r="AQ38" i="1"/>
  <c r="AJ36" i="9" s="1"/>
  <c r="AP38" i="1"/>
  <c r="AI36" i="9" s="1"/>
  <c r="AO38" i="1"/>
  <c r="AH36" i="9" s="1"/>
  <c r="AN38" i="1"/>
  <c r="AG36" i="9" s="1"/>
  <c r="AM38" i="1"/>
  <c r="AF36" i="9" s="1"/>
  <c r="AL38" i="1"/>
  <c r="AE36" i="9" s="1"/>
  <c r="AK38" i="1"/>
  <c r="AD36" i="9" s="1"/>
  <c r="AI38" i="1"/>
  <c r="AB36" i="9" s="1"/>
  <c r="AH38" i="1"/>
  <c r="AG38" i="1"/>
  <c r="AA36" i="9" s="1"/>
  <c r="AF38" i="1"/>
  <c r="AE38" i="1"/>
  <c r="Z36" i="9" s="1"/>
  <c r="AD38" i="1"/>
  <c r="Y36" i="9" s="1"/>
  <c r="AC38" i="1"/>
  <c r="X36" i="9" s="1"/>
  <c r="AA38" i="1"/>
  <c r="Z38" i="1"/>
  <c r="V36" i="9" s="1"/>
  <c r="Y38" i="1"/>
  <c r="X38" i="1"/>
  <c r="U36" i="9" s="1"/>
  <c r="W38" i="1"/>
  <c r="T36" i="9" s="1"/>
  <c r="V38" i="1"/>
  <c r="S36" i="9" s="1"/>
  <c r="U38" i="1"/>
  <c r="R36" i="9" s="1"/>
  <c r="T38" i="1"/>
  <c r="Q36" i="9" s="1"/>
  <c r="S38" i="1"/>
  <c r="P36" i="9" s="1"/>
  <c r="Q38" i="1"/>
  <c r="O36" i="9" s="1"/>
  <c r="M38" i="1"/>
  <c r="L38" i="1"/>
  <c r="K38" i="1"/>
  <c r="BF37" i="1"/>
  <c r="AY35" i="9" s="1"/>
  <c r="BE37" i="1"/>
  <c r="AX35" i="9" s="1"/>
  <c r="BD37" i="1"/>
  <c r="AW35" i="9" s="1"/>
  <c r="BC37" i="1"/>
  <c r="AV35" i="9" s="1"/>
  <c r="BB37" i="1"/>
  <c r="AU35" i="9" s="1"/>
  <c r="BA37" i="1"/>
  <c r="AT35" i="9" s="1"/>
  <c r="AZ37" i="1"/>
  <c r="AS35" i="9" s="1"/>
  <c r="AY37" i="1"/>
  <c r="AR35" i="9" s="1"/>
  <c r="AX37" i="1"/>
  <c r="AQ35" i="9" s="1"/>
  <c r="AW37" i="1"/>
  <c r="AP35" i="9" s="1"/>
  <c r="AV37" i="1"/>
  <c r="AO35" i="9" s="1"/>
  <c r="AU37" i="1"/>
  <c r="AN35" i="9" s="1"/>
  <c r="AT37" i="1"/>
  <c r="AM35" i="9" s="1"/>
  <c r="AS37" i="1"/>
  <c r="AL35" i="9" s="1"/>
  <c r="AR37" i="1"/>
  <c r="AK35" i="9" s="1"/>
  <c r="AQ37" i="1"/>
  <c r="AJ35" i="9" s="1"/>
  <c r="AP37" i="1"/>
  <c r="AI35" i="9" s="1"/>
  <c r="AO37" i="1"/>
  <c r="AH35" i="9" s="1"/>
  <c r="AN37" i="1"/>
  <c r="AG35" i="9" s="1"/>
  <c r="AM37" i="1"/>
  <c r="AF35" i="9" s="1"/>
  <c r="AL37" i="1"/>
  <c r="AE35" i="9" s="1"/>
  <c r="AK37" i="1"/>
  <c r="AD35" i="9" s="1"/>
  <c r="AI37" i="1"/>
  <c r="AB35" i="9" s="1"/>
  <c r="AH37" i="1"/>
  <c r="AG37" i="1"/>
  <c r="AA35" i="9" s="1"/>
  <c r="AF37" i="1"/>
  <c r="AE37" i="1"/>
  <c r="Z35" i="9" s="1"/>
  <c r="AD37" i="1"/>
  <c r="Y35" i="9" s="1"/>
  <c r="AC37" i="1"/>
  <c r="X35" i="9" s="1"/>
  <c r="AA37" i="1"/>
  <c r="Z37" i="1"/>
  <c r="V35" i="9" s="1"/>
  <c r="Y37" i="1"/>
  <c r="X37" i="1"/>
  <c r="U35" i="9" s="1"/>
  <c r="W37" i="1"/>
  <c r="T35" i="9" s="1"/>
  <c r="V37" i="1"/>
  <c r="S35" i="9" s="1"/>
  <c r="U37" i="1"/>
  <c r="R35" i="9" s="1"/>
  <c r="T37" i="1"/>
  <c r="Q35" i="9" s="1"/>
  <c r="S37" i="1"/>
  <c r="P35" i="9" s="1"/>
  <c r="Q37" i="1"/>
  <c r="O35" i="9" s="1"/>
  <c r="M37" i="1"/>
  <c r="L37" i="1"/>
  <c r="K37" i="1"/>
  <c r="BF36" i="1"/>
  <c r="AY34" i="9" s="1"/>
  <c r="BE36" i="1"/>
  <c r="AX34" i="9" s="1"/>
  <c r="BD36" i="1"/>
  <c r="AW34" i="9" s="1"/>
  <c r="BC36" i="1"/>
  <c r="AV34" i="9" s="1"/>
  <c r="BB36" i="1"/>
  <c r="AU34" i="9" s="1"/>
  <c r="BA36" i="1"/>
  <c r="AT34" i="9" s="1"/>
  <c r="AZ36" i="1"/>
  <c r="AS34" i="9" s="1"/>
  <c r="AY36" i="1"/>
  <c r="AR34" i="9" s="1"/>
  <c r="AX36" i="1"/>
  <c r="AQ34" i="9" s="1"/>
  <c r="AW36" i="1"/>
  <c r="AP34" i="9" s="1"/>
  <c r="AV36" i="1"/>
  <c r="AO34" i="9" s="1"/>
  <c r="AU36" i="1"/>
  <c r="AN34" i="9" s="1"/>
  <c r="AT36" i="1"/>
  <c r="AM34" i="9" s="1"/>
  <c r="AS36" i="1"/>
  <c r="AL34" i="9" s="1"/>
  <c r="AR36" i="1"/>
  <c r="AK34" i="9" s="1"/>
  <c r="AQ36" i="1"/>
  <c r="AJ34" i="9" s="1"/>
  <c r="AP36" i="1"/>
  <c r="AI34" i="9" s="1"/>
  <c r="AO36" i="1"/>
  <c r="AH34" i="9" s="1"/>
  <c r="AN36" i="1"/>
  <c r="AG34" i="9" s="1"/>
  <c r="AM36" i="1"/>
  <c r="AF34" i="9" s="1"/>
  <c r="AL36" i="1"/>
  <c r="AE34" i="9" s="1"/>
  <c r="AK36" i="1"/>
  <c r="AD34" i="9" s="1"/>
  <c r="AI36" i="1"/>
  <c r="AB34" i="9" s="1"/>
  <c r="AH36" i="1"/>
  <c r="AG36" i="1"/>
  <c r="AA34" i="9" s="1"/>
  <c r="AF36" i="1"/>
  <c r="AE36" i="1"/>
  <c r="Z34" i="9" s="1"/>
  <c r="AD36" i="1"/>
  <c r="Y34" i="9" s="1"/>
  <c r="AC36" i="1"/>
  <c r="X34" i="9" s="1"/>
  <c r="AA36" i="1"/>
  <c r="Z36" i="1"/>
  <c r="V34" i="9" s="1"/>
  <c r="Y36" i="1"/>
  <c r="X36" i="1"/>
  <c r="U34" i="9" s="1"/>
  <c r="W36" i="1"/>
  <c r="T34" i="9" s="1"/>
  <c r="V36" i="1"/>
  <c r="S34" i="9" s="1"/>
  <c r="U36" i="1"/>
  <c r="R34" i="9" s="1"/>
  <c r="T36" i="1"/>
  <c r="Q34" i="9" s="1"/>
  <c r="S36" i="1"/>
  <c r="P34" i="9" s="1"/>
  <c r="Q36" i="1"/>
  <c r="O34" i="9" s="1"/>
  <c r="M36" i="1"/>
  <c r="L36" i="1"/>
  <c r="K36" i="1"/>
  <c r="BF35" i="1"/>
  <c r="AY33" i="9" s="1"/>
  <c r="BE35" i="1"/>
  <c r="AX33" i="9" s="1"/>
  <c r="BD35" i="1"/>
  <c r="AW33" i="9" s="1"/>
  <c r="BC35" i="1"/>
  <c r="AV33" i="9" s="1"/>
  <c r="BB35" i="1"/>
  <c r="AU33" i="9" s="1"/>
  <c r="BA35" i="1"/>
  <c r="AT33" i="9" s="1"/>
  <c r="AZ35" i="1"/>
  <c r="AS33" i="9" s="1"/>
  <c r="AY35" i="1"/>
  <c r="AR33" i="9" s="1"/>
  <c r="AX35" i="1"/>
  <c r="AQ33" i="9" s="1"/>
  <c r="AW35" i="1"/>
  <c r="AP33" i="9" s="1"/>
  <c r="AV35" i="1"/>
  <c r="AO33" i="9" s="1"/>
  <c r="AU35" i="1"/>
  <c r="AN33" i="9" s="1"/>
  <c r="AT35" i="1"/>
  <c r="AM33" i="9" s="1"/>
  <c r="AS35" i="1"/>
  <c r="AL33" i="9" s="1"/>
  <c r="AR35" i="1"/>
  <c r="AK33" i="9" s="1"/>
  <c r="AQ35" i="1"/>
  <c r="AJ33" i="9" s="1"/>
  <c r="AP35" i="1"/>
  <c r="AI33" i="9" s="1"/>
  <c r="AO35" i="1"/>
  <c r="AH33" i="9" s="1"/>
  <c r="AN35" i="1"/>
  <c r="AG33" i="9" s="1"/>
  <c r="AM35" i="1"/>
  <c r="AF33" i="9" s="1"/>
  <c r="AL35" i="1"/>
  <c r="AE33" i="9" s="1"/>
  <c r="AK35" i="1"/>
  <c r="AD33" i="9" s="1"/>
  <c r="AI35" i="1"/>
  <c r="AB33" i="9" s="1"/>
  <c r="AH35" i="1"/>
  <c r="AG35" i="1"/>
  <c r="AA33" i="9" s="1"/>
  <c r="AF35" i="1"/>
  <c r="AE35" i="1"/>
  <c r="Z33" i="9" s="1"/>
  <c r="AD35" i="1"/>
  <c r="Y33" i="9" s="1"/>
  <c r="AC35" i="1"/>
  <c r="X33" i="9" s="1"/>
  <c r="AA35" i="1"/>
  <c r="Z35" i="1"/>
  <c r="V33" i="9" s="1"/>
  <c r="Y35" i="1"/>
  <c r="X35" i="1"/>
  <c r="U33" i="9" s="1"/>
  <c r="W35" i="1"/>
  <c r="T33" i="9" s="1"/>
  <c r="V35" i="1"/>
  <c r="S33" i="9" s="1"/>
  <c r="U35" i="1"/>
  <c r="R33" i="9" s="1"/>
  <c r="T35" i="1"/>
  <c r="Q33" i="9" s="1"/>
  <c r="S35" i="1"/>
  <c r="P33" i="9" s="1"/>
  <c r="Q35" i="1"/>
  <c r="O33" i="9" s="1"/>
  <c r="M35" i="1"/>
  <c r="L35" i="1"/>
  <c r="K35" i="1"/>
  <c r="BF34" i="1"/>
  <c r="AY32" i="9" s="1"/>
  <c r="BE34" i="1"/>
  <c r="AX32" i="9" s="1"/>
  <c r="BD34" i="1"/>
  <c r="AW32" i="9" s="1"/>
  <c r="BC34" i="1"/>
  <c r="AV32" i="9" s="1"/>
  <c r="BB34" i="1"/>
  <c r="AU32" i="9" s="1"/>
  <c r="BA34" i="1"/>
  <c r="AT32" i="9" s="1"/>
  <c r="AZ34" i="1"/>
  <c r="AS32" i="9" s="1"/>
  <c r="AY34" i="1"/>
  <c r="AR32" i="9" s="1"/>
  <c r="AX34" i="1"/>
  <c r="AQ32" i="9" s="1"/>
  <c r="AW34" i="1"/>
  <c r="AP32" i="9" s="1"/>
  <c r="AV34" i="1"/>
  <c r="AO32" i="9" s="1"/>
  <c r="AU34" i="1"/>
  <c r="AN32" i="9" s="1"/>
  <c r="AT34" i="1"/>
  <c r="AM32" i="9" s="1"/>
  <c r="AS34" i="1"/>
  <c r="AL32" i="9" s="1"/>
  <c r="AR34" i="1"/>
  <c r="AK32" i="9" s="1"/>
  <c r="AQ34" i="1"/>
  <c r="AJ32" i="9" s="1"/>
  <c r="AP34" i="1"/>
  <c r="AI32" i="9" s="1"/>
  <c r="AO34" i="1"/>
  <c r="AH32" i="9" s="1"/>
  <c r="AN34" i="1"/>
  <c r="AG32" i="9" s="1"/>
  <c r="AM34" i="1"/>
  <c r="AF32" i="9" s="1"/>
  <c r="AL34" i="1"/>
  <c r="AE32" i="9" s="1"/>
  <c r="AK34" i="1"/>
  <c r="AD32" i="9" s="1"/>
  <c r="AI34" i="1"/>
  <c r="AB32" i="9" s="1"/>
  <c r="AH34" i="1"/>
  <c r="AG34" i="1"/>
  <c r="AA32" i="9" s="1"/>
  <c r="AF34" i="1"/>
  <c r="AE34" i="1"/>
  <c r="Z32" i="9" s="1"/>
  <c r="AD34" i="1"/>
  <c r="Y32" i="9" s="1"/>
  <c r="AC34" i="1"/>
  <c r="X32" i="9" s="1"/>
  <c r="AA34" i="1"/>
  <c r="Z34" i="1"/>
  <c r="V32" i="9" s="1"/>
  <c r="Y34" i="1"/>
  <c r="X34" i="1"/>
  <c r="U32" i="9" s="1"/>
  <c r="W34" i="1"/>
  <c r="T32" i="9" s="1"/>
  <c r="V34" i="1"/>
  <c r="S32" i="9" s="1"/>
  <c r="U34" i="1"/>
  <c r="R32" i="9" s="1"/>
  <c r="T34" i="1"/>
  <c r="Q32" i="9" s="1"/>
  <c r="S34" i="1"/>
  <c r="P32" i="9" s="1"/>
  <c r="Q34" i="1"/>
  <c r="O32" i="9" s="1"/>
  <c r="M34" i="1"/>
  <c r="L34" i="1"/>
  <c r="BF33" i="1"/>
  <c r="AY31" i="9" s="1"/>
  <c r="BE33" i="1"/>
  <c r="AX31" i="9" s="1"/>
  <c r="BD33" i="1"/>
  <c r="AW31" i="9" s="1"/>
  <c r="BC33" i="1"/>
  <c r="AV31" i="9" s="1"/>
  <c r="BB33" i="1"/>
  <c r="AU31" i="9" s="1"/>
  <c r="BA33" i="1"/>
  <c r="AT31" i="9" s="1"/>
  <c r="AZ33" i="1"/>
  <c r="AS31" i="9" s="1"/>
  <c r="AY33" i="1"/>
  <c r="AR31" i="9" s="1"/>
  <c r="AX33" i="1"/>
  <c r="AQ31" i="9" s="1"/>
  <c r="AW33" i="1"/>
  <c r="AP31" i="9" s="1"/>
  <c r="AV33" i="1"/>
  <c r="AO31" i="9" s="1"/>
  <c r="AU33" i="1"/>
  <c r="AN31" i="9" s="1"/>
  <c r="AT33" i="1"/>
  <c r="AM31" i="9" s="1"/>
  <c r="AS33" i="1"/>
  <c r="AL31" i="9" s="1"/>
  <c r="AR33" i="1"/>
  <c r="AK31" i="9" s="1"/>
  <c r="AQ33" i="1"/>
  <c r="AJ31" i="9" s="1"/>
  <c r="AP33" i="1"/>
  <c r="AI31" i="9" s="1"/>
  <c r="AO33" i="1"/>
  <c r="AH31" i="9" s="1"/>
  <c r="AN33" i="1"/>
  <c r="AG31" i="9" s="1"/>
  <c r="AM33" i="1"/>
  <c r="AF31" i="9" s="1"/>
  <c r="AL33" i="1"/>
  <c r="AE31" i="9" s="1"/>
  <c r="AK33" i="1"/>
  <c r="AD31" i="9" s="1"/>
  <c r="AI33" i="1"/>
  <c r="AB31" i="9" s="1"/>
  <c r="AH33" i="1"/>
  <c r="AG33" i="1"/>
  <c r="AA31" i="9" s="1"/>
  <c r="AF33" i="1"/>
  <c r="AE33" i="1"/>
  <c r="Z31" i="9" s="1"/>
  <c r="AD33" i="1"/>
  <c r="Y31" i="9" s="1"/>
  <c r="AC33" i="1"/>
  <c r="X31" i="9" s="1"/>
  <c r="AA33" i="1"/>
  <c r="Z33" i="1"/>
  <c r="V31" i="9" s="1"/>
  <c r="Y33" i="1"/>
  <c r="X33" i="1"/>
  <c r="U31" i="9" s="1"/>
  <c r="W33" i="1"/>
  <c r="T31" i="9" s="1"/>
  <c r="V33" i="1"/>
  <c r="S31" i="9" s="1"/>
  <c r="U33" i="1"/>
  <c r="R31" i="9" s="1"/>
  <c r="T33" i="1"/>
  <c r="Q31" i="9" s="1"/>
  <c r="S33" i="1"/>
  <c r="P31" i="9" s="1"/>
  <c r="Q33" i="1"/>
  <c r="O31" i="9" s="1"/>
  <c r="M33" i="1"/>
  <c r="L33" i="1"/>
  <c r="K33" i="1"/>
  <c r="BF32" i="1"/>
  <c r="AY30" i="9" s="1"/>
  <c r="BE32" i="1"/>
  <c r="AX30" i="9" s="1"/>
  <c r="BD32" i="1"/>
  <c r="AW30" i="9" s="1"/>
  <c r="BC32" i="1"/>
  <c r="AV30" i="9" s="1"/>
  <c r="BB32" i="1"/>
  <c r="AU30" i="9" s="1"/>
  <c r="BA32" i="1"/>
  <c r="AT30" i="9" s="1"/>
  <c r="AZ32" i="1"/>
  <c r="AS30" i="9" s="1"/>
  <c r="AY32" i="1"/>
  <c r="AR30" i="9" s="1"/>
  <c r="AX32" i="1"/>
  <c r="AQ30" i="9" s="1"/>
  <c r="AW32" i="1"/>
  <c r="AP30" i="9" s="1"/>
  <c r="AV32" i="1"/>
  <c r="AO30" i="9" s="1"/>
  <c r="AU32" i="1"/>
  <c r="AN30" i="9" s="1"/>
  <c r="AT32" i="1"/>
  <c r="AM30" i="9" s="1"/>
  <c r="AS32" i="1"/>
  <c r="AL30" i="9" s="1"/>
  <c r="AR32" i="1"/>
  <c r="AK30" i="9" s="1"/>
  <c r="AQ32" i="1"/>
  <c r="AJ30" i="9" s="1"/>
  <c r="AP32" i="1"/>
  <c r="AI30" i="9" s="1"/>
  <c r="AO32" i="1"/>
  <c r="AH30" i="9" s="1"/>
  <c r="AN32" i="1"/>
  <c r="AG30" i="9" s="1"/>
  <c r="AM32" i="1"/>
  <c r="AF30" i="9" s="1"/>
  <c r="AL32" i="1"/>
  <c r="AE30" i="9" s="1"/>
  <c r="AK32" i="1"/>
  <c r="AD30" i="9" s="1"/>
  <c r="AI32" i="1"/>
  <c r="AB30" i="9" s="1"/>
  <c r="AH32" i="1"/>
  <c r="AG32" i="1"/>
  <c r="AA30" i="9" s="1"/>
  <c r="AF32" i="1"/>
  <c r="AE32" i="1"/>
  <c r="Z30" i="9" s="1"/>
  <c r="AD32" i="1"/>
  <c r="Y30" i="9" s="1"/>
  <c r="AC32" i="1"/>
  <c r="X30" i="9" s="1"/>
  <c r="AA32" i="1"/>
  <c r="Z32" i="1"/>
  <c r="V30" i="9" s="1"/>
  <c r="Y32" i="1"/>
  <c r="X32" i="1"/>
  <c r="U30" i="9" s="1"/>
  <c r="W32" i="1"/>
  <c r="T30" i="9" s="1"/>
  <c r="V32" i="1"/>
  <c r="S30" i="9" s="1"/>
  <c r="U32" i="1"/>
  <c r="R30" i="9" s="1"/>
  <c r="T32" i="1"/>
  <c r="Q30" i="9" s="1"/>
  <c r="S32" i="1"/>
  <c r="P30" i="9" s="1"/>
  <c r="Q32" i="1"/>
  <c r="O30" i="9" s="1"/>
  <c r="M32" i="1"/>
  <c r="L32" i="1"/>
  <c r="K32" i="1"/>
  <c r="BF31" i="1"/>
  <c r="AY29" i="9" s="1"/>
  <c r="BE31" i="1"/>
  <c r="AX29" i="9" s="1"/>
  <c r="BD31" i="1"/>
  <c r="AW29" i="9" s="1"/>
  <c r="BC31" i="1"/>
  <c r="AV29" i="9" s="1"/>
  <c r="BB31" i="1"/>
  <c r="AU29" i="9" s="1"/>
  <c r="BA31" i="1"/>
  <c r="AT29" i="9" s="1"/>
  <c r="AZ31" i="1"/>
  <c r="AS29" i="9" s="1"/>
  <c r="AY31" i="1"/>
  <c r="AR29" i="9" s="1"/>
  <c r="AX31" i="1"/>
  <c r="AQ29" i="9" s="1"/>
  <c r="AW31" i="1"/>
  <c r="AP29" i="9" s="1"/>
  <c r="AV31" i="1"/>
  <c r="AO29" i="9" s="1"/>
  <c r="AU31" i="1"/>
  <c r="AN29" i="9" s="1"/>
  <c r="AT31" i="1"/>
  <c r="AM29" i="9" s="1"/>
  <c r="AS31" i="1"/>
  <c r="AL29" i="9" s="1"/>
  <c r="AR31" i="1"/>
  <c r="AK29" i="9" s="1"/>
  <c r="AQ31" i="1"/>
  <c r="AJ29" i="9" s="1"/>
  <c r="AP31" i="1"/>
  <c r="AI29" i="9" s="1"/>
  <c r="AO31" i="1"/>
  <c r="AH29" i="9" s="1"/>
  <c r="AN31" i="1"/>
  <c r="AG29" i="9" s="1"/>
  <c r="AM31" i="1"/>
  <c r="AF29" i="9" s="1"/>
  <c r="AL31" i="1"/>
  <c r="AE29" i="9" s="1"/>
  <c r="AK31" i="1"/>
  <c r="AD29" i="9" s="1"/>
  <c r="AI31" i="1"/>
  <c r="AB29" i="9" s="1"/>
  <c r="AH31" i="1"/>
  <c r="AG31" i="1"/>
  <c r="AA29" i="9" s="1"/>
  <c r="AF31" i="1"/>
  <c r="AE31" i="1"/>
  <c r="Z29" i="9" s="1"/>
  <c r="AD31" i="1"/>
  <c r="Y29" i="9" s="1"/>
  <c r="AC31" i="1"/>
  <c r="X29" i="9" s="1"/>
  <c r="AA31" i="1"/>
  <c r="Z31" i="1"/>
  <c r="V29" i="9" s="1"/>
  <c r="Y31" i="1"/>
  <c r="X31" i="1"/>
  <c r="U29" i="9" s="1"/>
  <c r="W31" i="1"/>
  <c r="T29" i="9" s="1"/>
  <c r="V31" i="1"/>
  <c r="S29" i="9" s="1"/>
  <c r="U31" i="1"/>
  <c r="R29" i="9" s="1"/>
  <c r="T31" i="1"/>
  <c r="Q29" i="9" s="1"/>
  <c r="S31" i="1"/>
  <c r="P29" i="9" s="1"/>
  <c r="Q31" i="1"/>
  <c r="O29" i="9" s="1"/>
  <c r="M31" i="1"/>
  <c r="L31" i="1"/>
  <c r="K31" i="1"/>
  <c r="BF30" i="1"/>
  <c r="AY28" i="9" s="1"/>
  <c r="BE30" i="1"/>
  <c r="AX28" i="9" s="1"/>
  <c r="BD30" i="1"/>
  <c r="AW28" i="9" s="1"/>
  <c r="BC30" i="1"/>
  <c r="AV28" i="9" s="1"/>
  <c r="BB30" i="1"/>
  <c r="AU28" i="9" s="1"/>
  <c r="BA30" i="1"/>
  <c r="AT28" i="9" s="1"/>
  <c r="AZ30" i="1"/>
  <c r="AS28" i="9" s="1"/>
  <c r="AY30" i="1"/>
  <c r="AR28" i="9" s="1"/>
  <c r="AX30" i="1"/>
  <c r="AQ28" i="9" s="1"/>
  <c r="AW30" i="1"/>
  <c r="AP28" i="9" s="1"/>
  <c r="AV30" i="1"/>
  <c r="AO28" i="9" s="1"/>
  <c r="AU30" i="1"/>
  <c r="AN28" i="9" s="1"/>
  <c r="AT30" i="1"/>
  <c r="AM28" i="9" s="1"/>
  <c r="AS30" i="1"/>
  <c r="AL28" i="9" s="1"/>
  <c r="AR30" i="1"/>
  <c r="AK28" i="9" s="1"/>
  <c r="AQ30" i="1"/>
  <c r="AJ28" i="9" s="1"/>
  <c r="AP30" i="1"/>
  <c r="AI28" i="9" s="1"/>
  <c r="AO30" i="1"/>
  <c r="AH28" i="9" s="1"/>
  <c r="AN30" i="1"/>
  <c r="AG28" i="9" s="1"/>
  <c r="AM30" i="1"/>
  <c r="AF28" i="9" s="1"/>
  <c r="AL30" i="1"/>
  <c r="AE28" i="9" s="1"/>
  <c r="AK30" i="1"/>
  <c r="AD28" i="9" s="1"/>
  <c r="AI30" i="1"/>
  <c r="AB28" i="9" s="1"/>
  <c r="AH30" i="1"/>
  <c r="AG30" i="1"/>
  <c r="AA28" i="9" s="1"/>
  <c r="AF30" i="1"/>
  <c r="AE30" i="1"/>
  <c r="Z28" i="9" s="1"/>
  <c r="AD30" i="1"/>
  <c r="Y28" i="9" s="1"/>
  <c r="AC30" i="1"/>
  <c r="X28" i="9" s="1"/>
  <c r="AA30" i="1"/>
  <c r="Z30" i="1"/>
  <c r="V28" i="9" s="1"/>
  <c r="Y30" i="1"/>
  <c r="X30" i="1"/>
  <c r="U28" i="9" s="1"/>
  <c r="W30" i="1"/>
  <c r="T28" i="9" s="1"/>
  <c r="V30" i="1"/>
  <c r="S28" i="9" s="1"/>
  <c r="U30" i="1"/>
  <c r="R28" i="9" s="1"/>
  <c r="T30" i="1"/>
  <c r="Q28" i="9" s="1"/>
  <c r="S30" i="1"/>
  <c r="P28" i="9" s="1"/>
  <c r="Q30" i="1"/>
  <c r="O28" i="9" s="1"/>
  <c r="M30" i="1"/>
  <c r="L30" i="1"/>
  <c r="K30" i="1"/>
  <c r="BF29" i="1"/>
  <c r="AY27" i="9" s="1"/>
  <c r="BE29" i="1"/>
  <c r="AX27" i="9" s="1"/>
  <c r="BD29" i="1"/>
  <c r="AW27" i="9" s="1"/>
  <c r="BC29" i="1"/>
  <c r="AV27" i="9" s="1"/>
  <c r="BB29" i="1"/>
  <c r="AU27" i="9" s="1"/>
  <c r="BA29" i="1"/>
  <c r="AT27" i="9" s="1"/>
  <c r="AZ29" i="1"/>
  <c r="AS27" i="9" s="1"/>
  <c r="AY29" i="1"/>
  <c r="AR27" i="9" s="1"/>
  <c r="AX29" i="1"/>
  <c r="AQ27" i="9" s="1"/>
  <c r="AW29" i="1"/>
  <c r="AP27" i="9" s="1"/>
  <c r="AV29" i="1"/>
  <c r="AO27" i="9" s="1"/>
  <c r="AU29" i="1"/>
  <c r="AN27" i="9" s="1"/>
  <c r="AT29" i="1"/>
  <c r="AM27" i="9" s="1"/>
  <c r="AS29" i="1"/>
  <c r="AL27" i="9" s="1"/>
  <c r="AR29" i="1"/>
  <c r="AK27" i="9" s="1"/>
  <c r="AQ29" i="1"/>
  <c r="AJ27" i="9" s="1"/>
  <c r="AP29" i="1"/>
  <c r="AI27" i="9" s="1"/>
  <c r="AO29" i="1"/>
  <c r="AH27" i="9" s="1"/>
  <c r="AN29" i="1"/>
  <c r="AG27" i="9" s="1"/>
  <c r="AM29" i="1"/>
  <c r="AF27" i="9" s="1"/>
  <c r="AL29" i="1"/>
  <c r="AE27" i="9" s="1"/>
  <c r="AK29" i="1"/>
  <c r="AD27" i="9" s="1"/>
  <c r="AI29" i="1"/>
  <c r="AB27" i="9" s="1"/>
  <c r="AH29" i="1"/>
  <c r="AG29" i="1"/>
  <c r="AA27" i="9" s="1"/>
  <c r="AF29" i="1"/>
  <c r="AE29" i="1"/>
  <c r="Z27" i="9" s="1"/>
  <c r="AD29" i="1"/>
  <c r="Y27" i="9" s="1"/>
  <c r="AC29" i="1"/>
  <c r="X27" i="9" s="1"/>
  <c r="AA29" i="1"/>
  <c r="Z29" i="1"/>
  <c r="V27" i="9" s="1"/>
  <c r="Y29" i="1"/>
  <c r="X29" i="1"/>
  <c r="U27" i="9" s="1"/>
  <c r="W29" i="1"/>
  <c r="T27" i="9" s="1"/>
  <c r="V29" i="1"/>
  <c r="S27" i="9" s="1"/>
  <c r="U29" i="1"/>
  <c r="R27" i="9" s="1"/>
  <c r="T29" i="1"/>
  <c r="Q27" i="9" s="1"/>
  <c r="S29" i="1"/>
  <c r="P27" i="9" s="1"/>
  <c r="Q29" i="1"/>
  <c r="O27" i="9" s="1"/>
  <c r="L27" i="9"/>
  <c r="M29" i="1"/>
  <c r="L29" i="1"/>
  <c r="K29" i="1"/>
  <c r="BF28" i="1"/>
  <c r="AY26" i="9" s="1"/>
  <c r="BE28" i="1"/>
  <c r="AX26" i="9" s="1"/>
  <c r="BD28" i="1"/>
  <c r="AW26" i="9" s="1"/>
  <c r="BC28" i="1"/>
  <c r="AV26" i="9" s="1"/>
  <c r="BB28" i="1"/>
  <c r="AU26" i="9" s="1"/>
  <c r="BA28" i="1"/>
  <c r="AT26" i="9" s="1"/>
  <c r="AZ28" i="1"/>
  <c r="AS26" i="9" s="1"/>
  <c r="AY28" i="1"/>
  <c r="AR26" i="9" s="1"/>
  <c r="AX28" i="1"/>
  <c r="AQ26" i="9" s="1"/>
  <c r="AW28" i="1"/>
  <c r="AP26" i="9" s="1"/>
  <c r="AV28" i="1"/>
  <c r="AO26" i="9" s="1"/>
  <c r="AU28" i="1"/>
  <c r="AN26" i="9" s="1"/>
  <c r="AT28" i="1"/>
  <c r="AM26" i="9" s="1"/>
  <c r="AS28" i="1"/>
  <c r="AL26" i="9" s="1"/>
  <c r="AR28" i="1"/>
  <c r="AK26" i="9" s="1"/>
  <c r="AQ28" i="1"/>
  <c r="AJ26" i="9" s="1"/>
  <c r="AP28" i="1"/>
  <c r="AI26" i="9" s="1"/>
  <c r="AO28" i="1"/>
  <c r="AH26" i="9" s="1"/>
  <c r="AN28" i="1"/>
  <c r="AG26" i="9" s="1"/>
  <c r="AM28" i="1"/>
  <c r="AF26" i="9" s="1"/>
  <c r="AL28" i="1"/>
  <c r="AE26" i="9" s="1"/>
  <c r="AK28" i="1"/>
  <c r="AD26" i="9" s="1"/>
  <c r="AI28" i="1"/>
  <c r="AB26" i="9" s="1"/>
  <c r="AH28" i="1"/>
  <c r="AG28" i="1"/>
  <c r="AA26" i="9" s="1"/>
  <c r="AF28" i="1"/>
  <c r="AE28" i="1"/>
  <c r="Z26" i="9" s="1"/>
  <c r="AD28" i="1"/>
  <c r="Y26" i="9" s="1"/>
  <c r="AC28" i="1"/>
  <c r="X26" i="9" s="1"/>
  <c r="AA28" i="1"/>
  <c r="Z28" i="1"/>
  <c r="V26" i="9" s="1"/>
  <c r="Y28" i="1"/>
  <c r="X28" i="1"/>
  <c r="U26" i="9" s="1"/>
  <c r="W28" i="1"/>
  <c r="T26" i="9" s="1"/>
  <c r="V28" i="1"/>
  <c r="S26" i="9" s="1"/>
  <c r="U28" i="1"/>
  <c r="R26" i="9" s="1"/>
  <c r="T28" i="1"/>
  <c r="Q26" i="9" s="1"/>
  <c r="S28" i="1"/>
  <c r="P26" i="9" s="1"/>
  <c r="Q28" i="1"/>
  <c r="O26" i="9" s="1"/>
  <c r="M28" i="1"/>
  <c r="L28" i="1"/>
  <c r="K28" i="1"/>
  <c r="BF27" i="1"/>
  <c r="AY25" i="9" s="1"/>
  <c r="BE27" i="1"/>
  <c r="AX25" i="9" s="1"/>
  <c r="BD27" i="1"/>
  <c r="AW25" i="9" s="1"/>
  <c r="BC27" i="1"/>
  <c r="AV25" i="9" s="1"/>
  <c r="BB27" i="1"/>
  <c r="AU25" i="9" s="1"/>
  <c r="BA27" i="1"/>
  <c r="AT25" i="9" s="1"/>
  <c r="AZ27" i="1"/>
  <c r="AS25" i="9" s="1"/>
  <c r="AY27" i="1"/>
  <c r="AR25" i="9" s="1"/>
  <c r="AX27" i="1"/>
  <c r="AQ25" i="9" s="1"/>
  <c r="AW27" i="1"/>
  <c r="AP25" i="9" s="1"/>
  <c r="AV27" i="1"/>
  <c r="AO25" i="9" s="1"/>
  <c r="AU27" i="1"/>
  <c r="AN25" i="9" s="1"/>
  <c r="AT27" i="1"/>
  <c r="AM25" i="9" s="1"/>
  <c r="AS27" i="1"/>
  <c r="AL25" i="9" s="1"/>
  <c r="AR27" i="1"/>
  <c r="AK25" i="9" s="1"/>
  <c r="AQ27" i="1"/>
  <c r="AJ25" i="9" s="1"/>
  <c r="AP27" i="1"/>
  <c r="AI25" i="9" s="1"/>
  <c r="AO27" i="1"/>
  <c r="AH25" i="9" s="1"/>
  <c r="AN27" i="1"/>
  <c r="AG25" i="9" s="1"/>
  <c r="AM27" i="1"/>
  <c r="AF25" i="9" s="1"/>
  <c r="AL27" i="1"/>
  <c r="AE25" i="9" s="1"/>
  <c r="AK27" i="1"/>
  <c r="AD25" i="9" s="1"/>
  <c r="AI27" i="1"/>
  <c r="AB25" i="9" s="1"/>
  <c r="AH27" i="1"/>
  <c r="AG27" i="1"/>
  <c r="AA25" i="9" s="1"/>
  <c r="AF27" i="1"/>
  <c r="AE27" i="1"/>
  <c r="Z25" i="9" s="1"/>
  <c r="AD27" i="1"/>
  <c r="Y25" i="9" s="1"/>
  <c r="AC27" i="1"/>
  <c r="X25" i="9" s="1"/>
  <c r="AA27" i="1"/>
  <c r="Z27" i="1"/>
  <c r="V25" i="9" s="1"/>
  <c r="Y27" i="1"/>
  <c r="X27" i="1"/>
  <c r="U25" i="9" s="1"/>
  <c r="W27" i="1"/>
  <c r="T25" i="9" s="1"/>
  <c r="V27" i="1"/>
  <c r="S25" i="9" s="1"/>
  <c r="U27" i="1"/>
  <c r="R25" i="9" s="1"/>
  <c r="T27" i="1"/>
  <c r="Q25" i="9" s="1"/>
  <c r="S27" i="1"/>
  <c r="P25" i="9" s="1"/>
  <c r="Q27" i="1"/>
  <c r="O25" i="9" s="1"/>
  <c r="M27" i="1"/>
  <c r="L27" i="1"/>
  <c r="K27" i="1"/>
  <c r="BF26" i="1"/>
  <c r="AY24" i="9" s="1"/>
  <c r="BE26" i="1"/>
  <c r="AX24" i="9" s="1"/>
  <c r="BD26" i="1"/>
  <c r="AW24" i="9" s="1"/>
  <c r="BC26" i="1"/>
  <c r="AV24" i="9" s="1"/>
  <c r="BB26" i="1"/>
  <c r="AU24" i="9" s="1"/>
  <c r="BA26" i="1"/>
  <c r="AT24" i="9" s="1"/>
  <c r="AZ26" i="1"/>
  <c r="AS24" i="9" s="1"/>
  <c r="AY26" i="1"/>
  <c r="AR24" i="9" s="1"/>
  <c r="AX26" i="1"/>
  <c r="AQ24" i="9" s="1"/>
  <c r="AW26" i="1"/>
  <c r="AP24" i="9" s="1"/>
  <c r="AV26" i="1"/>
  <c r="AO24" i="9" s="1"/>
  <c r="AU26" i="1"/>
  <c r="AN24" i="9" s="1"/>
  <c r="AT26" i="1"/>
  <c r="AM24" i="9" s="1"/>
  <c r="AS26" i="1"/>
  <c r="AL24" i="9" s="1"/>
  <c r="AR26" i="1"/>
  <c r="AK24" i="9" s="1"/>
  <c r="AQ26" i="1"/>
  <c r="AJ24" i="9" s="1"/>
  <c r="AP26" i="1"/>
  <c r="AI24" i="9" s="1"/>
  <c r="AO26" i="1"/>
  <c r="AH24" i="9" s="1"/>
  <c r="AN26" i="1"/>
  <c r="AG24" i="9" s="1"/>
  <c r="AM26" i="1"/>
  <c r="AF24" i="9" s="1"/>
  <c r="AL26" i="1"/>
  <c r="AE24" i="9" s="1"/>
  <c r="AK26" i="1"/>
  <c r="AD24" i="9" s="1"/>
  <c r="AI26" i="1"/>
  <c r="AB24" i="9" s="1"/>
  <c r="AH26" i="1"/>
  <c r="AG26" i="1"/>
  <c r="AA24" i="9" s="1"/>
  <c r="AF26" i="1"/>
  <c r="AE26" i="1"/>
  <c r="Z24" i="9" s="1"/>
  <c r="AD26" i="1"/>
  <c r="Y24" i="9" s="1"/>
  <c r="AC26" i="1"/>
  <c r="X24" i="9" s="1"/>
  <c r="AA26" i="1"/>
  <c r="Z26" i="1"/>
  <c r="V24" i="9" s="1"/>
  <c r="Y26" i="1"/>
  <c r="X26" i="1"/>
  <c r="U24" i="9" s="1"/>
  <c r="W26" i="1"/>
  <c r="T24" i="9" s="1"/>
  <c r="V26" i="1"/>
  <c r="S24" i="9" s="1"/>
  <c r="U26" i="1"/>
  <c r="R24" i="9" s="1"/>
  <c r="T26" i="1"/>
  <c r="Q24" i="9" s="1"/>
  <c r="S26" i="1"/>
  <c r="P24" i="9" s="1"/>
  <c r="Q26" i="1"/>
  <c r="O24" i="9" s="1"/>
  <c r="M26" i="1"/>
  <c r="L26" i="1"/>
  <c r="K26" i="1"/>
  <c r="BF25" i="1"/>
  <c r="AY23" i="9" s="1"/>
  <c r="BE25" i="1"/>
  <c r="AX23" i="9" s="1"/>
  <c r="BD25" i="1"/>
  <c r="AW23" i="9" s="1"/>
  <c r="BC25" i="1"/>
  <c r="AV23" i="9" s="1"/>
  <c r="BB25" i="1"/>
  <c r="AU23" i="9" s="1"/>
  <c r="BA25" i="1"/>
  <c r="AT23" i="9" s="1"/>
  <c r="AZ25" i="1"/>
  <c r="AS23" i="9" s="1"/>
  <c r="AY25" i="1"/>
  <c r="AR23" i="9" s="1"/>
  <c r="AX25" i="1"/>
  <c r="AQ23" i="9" s="1"/>
  <c r="AW25" i="1"/>
  <c r="AP23" i="9" s="1"/>
  <c r="AV25" i="1"/>
  <c r="AO23" i="9" s="1"/>
  <c r="AU25" i="1"/>
  <c r="AN23" i="9" s="1"/>
  <c r="AT25" i="1"/>
  <c r="AM23" i="9" s="1"/>
  <c r="AS25" i="1"/>
  <c r="AL23" i="9" s="1"/>
  <c r="AR25" i="1"/>
  <c r="AK23" i="9" s="1"/>
  <c r="AQ25" i="1"/>
  <c r="AJ23" i="9" s="1"/>
  <c r="AP25" i="1"/>
  <c r="AI23" i="9" s="1"/>
  <c r="AO25" i="1"/>
  <c r="AH23" i="9" s="1"/>
  <c r="AN25" i="1"/>
  <c r="AG23" i="9" s="1"/>
  <c r="AM25" i="1"/>
  <c r="AF23" i="9" s="1"/>
  <c r="AL25" i="1"/>
  <c r="AE23" i="9" s="1"/>
  <c r="AK25" i="1"/>
  <c r="AD23" i="9" s="1"/>
  <c r="AI25" i="1"/>
  <c r="AB23" i="9" s="1"/>
  <c r="AH25" i="1"/>
  <c r="AG25" i="1"/>
  <c r="AA23" i="9" s="1"/>
  <c r="AF25" i="1"/>
  <c r="AE25" i="1"/>
  <c r="Z23" i="9" s="1"/>
  <c r="AD25" i="1"/>
  <c r="Y23" i="9" s="1"/>
  <c r="AC25" i="1"/>
  <c r="X23" i="9" s="1"/>
  <c r="AA25" i="1"/>
  <c r="Z25" i="1"/>
  <c r="V23" i="9" s="1"/>
  <c r="Y25" i="1"/>
  <c r="X25" i="1"/>
  <c r="U23" i="9" s="1"/>
  <c r="W25" i="1"/>
  <c r="T23" i="9" s="1"/>
  <c r="V25" i="1"/>
  <c r="S23" i="9" s="1"/>
  <c r="U25" i="1"/>
  <c r="R23" i="9" s="1"/>
  <c r="T25" i="1"/>
  <c r="Q23" i="9" s="1"/>
  <c r="S25" i="1"/>
  <c r="P23" i="9" s="1"/>
  <c r="Q25" i="1"/>
  <c r="O23" i="9" s="1"/>
  <c r="M25" i="1"/>
  <c r="L25" i="1"/>
  <c r="K25" i="1"/>
  <c r="BF24" i="1"/>
  <c r="AY22" i="9" s="1"/>
  <c r="BE24" i="1"/>
  <c r="AX22" i="9" s="1"/>
  <c r="BD24" i="1"/>
  <c r="AW22" i="9" s="1"/>
  <c r="BC24" i="1"/>
  <c r="AV22" i="9" s="1"/>
  <c r="BB24" i="1"/>
  <c r="AU22" i="9" s="1"/>
  <c r="BA24" i="1"/>
  <c r="AT22" i="9" s="1"/>
  <c r="AZ24" i="1"/>
  <c r="AS22" i="9" s="1"/>
  <c r="AY24" i="1"/>
  <c r="AR22" i="9" s="1"/>
  <c r="AX24" i="1"/>
  <c r="AQ22" i="9" s="1"/>
  <c r="AW24" i="1"/>
  <c r="AP22" i="9" s="1"/>
  <c r="AV24" i="1"/>
  <c r="AO22" i="9" s="1"/>
  <c r="AU24" i="1"/>
  <c r="AN22" i="9" s="1"/>
  <c r="AT24" i="1"/>
  <c r="AM22" i="9" s="1"/>
  <c r="AS24" i="1"/>
  <c r="AL22" i="9" s="1"/>
  <c r="AR24" i="1"/>
  <c r="AK22" i="9" s="1"/>
  <c r="AQ24" i="1"/>
  <c r="AJ22" i="9" s="1"/>
  <c r="AP24" i="1"/>
  <c r="AI22" i="9" s="1"/>
  <c r="AO24" i="1"/>
  <c r="AH22" i="9" s="1"/>
  <c r="AN24" i="1"/>
  <c r="AG22" i="9" s="1"/>
  <c r="AM24" i="1"/>
  <c r="AF22" i="9" s="1"/>
  <c r="AL24" i="1"/>
  <c r="AE22" i="9" s="1"/>
  <c r="AK24" i="1"/>
  <c r="AD22" i="9" s="1"/>
  <c r="AI24" i="1"/>
  <c r="AB22" i="9" s="1"/>
  <c r="AH24" i="1"/>
  <c r="AG24" i="1"/>
  <c r="AA22" i="9" s="1"/>
  <c r="AF24" i="1"/>
  <c r="AE24" i="1"/>
  <c r="Z22" i="9" s="1"/>
  <c r="AD24" i="1"/>
  <c r="Y22" i="9" s="1"/>
  <c r="AC24" i="1"/>
  <c r="X22" i="9" s="1"/>
  <c r="AA24" i="1"/>
  <c r="Z24" i="1"/>
  <c r="V22" i="9" s="1"/>
  <c r="Y24" i="1"/>
  <c r="X24" i="1"/>
  <c r="U22" i="9" s="1"/>
  <c r="W24" i="1"/>
  <c r="T22" i="9" s="1"/>
  <c r="V24" i="1"/>
  <c r="S22" i="9" s="1"/>
  <c r="U24" i="1"/>
  <c r="R22" i="9" s="1"/>
  <c r="T24" i="1"/>
  <c r="Q22" i="9" s="1"/>
  <c r="S24" i="1"/>
  <c r="P22" i="9" s="1"/>
  <c r="Q24" i="1"/>
  <c r="O22" i="9" s="1"/>
  <c r="M24" i="1"/>
  <c r="L24" i="1"/>
  <c r="K24" i="1"/>
  <c r="BF23" i="1"/>
  <c r="AY21" i="9" s="1"/>
  <c r="BE23" i="1"/>
  <c r="AX21" i="9" s="1"/>
  <c r="BD23" i="1"/>
  <c r="AW21" i="9" s="1"/>
  <c r="BC23" i="1"/>
  <c r="AV21" i="9" s="1"/>
  <c r="BB23" i="1"/>
  <c r="AU21" i="9" s="1"/>
  <c r="BA23" i="1"/>
  <c r="AT21" i="9" s="1"/>
  <c r="AZ23" i="1"/>
  <c r="AS21" i="9" s="1"/>
  <c r="AY23" i="1"/>
  <c r="AR21" i="9" s="1"/>
  <c r="AX23" i="1"/>
  <c r="AQ21" i="9" s="1"/>
  <c r="AW23" i="1"/>
  <c r="AP21" i="9" s="1"/>
  <c r="AV23" i="1"/>
  <c r="AO21" i="9" s="1"/>
  <c r="AU23" i="1"/>
  <c r="AN21" i="9" s="1"/>
  <c r="AT23" i="1"/>
  <c r="AM21" i="9" s="1"/>
  <c r="AS23" i="1"/>
  <c r="AL21" i="9" s="1"/>
  <c r="AR23" i="1"/>
  <c r="AK21" i="9" s="1"/>
  <c r="AQ23" i="1"/>
  <c r="AJ21" i="9" s="1"/>
  <c r="AP23" i="1"/>
  <c r="AI21" i="9" s="1"/>
  <c r="AO23" i="1"/>
  <c r="AH21" i="9" s="1"/>
  <c r="AN23" i="1"/>
  <c r="AG21" i="9" s="1"/>
  <c r="AM23" i="1"/>
  <c r="AF21" i="9" s="1"/>
  <c r="AL23" i="1"/>
  <c r="AE21" i="9" s="1"/>
  <c r="AK23" i="1"/>
  <c r="AD21" i="9" s="1"/>
  <c r="AI23" i="1"/>
  <c r="AB21" i="9" s="1"/>
  <c r="AH23" i="1"/>
  <c r="AG23" i="1"/>
  <c r="AA21" i="9" s="1"/>
  <c r="AF23" i="1"/>
  <c r="AE23" i="1"/>
  <c r="Z21" i="9" s="1"/>
  <c r="AD23" i="1"/>
  <c r="Y21" i="9" s="1"/>
  <c r="AC23" i="1"/>
  <c r="X21" i="9" s="1"/>
  <c r="AA23" i="1"/>
  <c r="Z23" i="1"/>
  <c r="V21" i="9" s="1"/>
  <c r="Y23" i="1"/>
  <c r="X23" i="1"/>
  <c r="U21" i="9" s="1"/>
  <c r="W23" i="1"/>
  <c r="T21" i="9" s="1"/>
  <c r="V23" i="1"/>
  <c r="S21" i="9" s="1"/>
  <c r="U23" i="1"/>
  <c r="R21" i="9" s="1"/>
  <c r="T23" i="1"/>
  <c r="Q21" i="9" s="1"/>
  <c r="S23" i="1"/>
  <c r="P21" i="9" s="1"/>
  <c r="Q23" i="1"/>
  <c r="O21" i="9" s="1"/>
  <c r="M23" i="1"/>
  <c r="L23" i="1"/>
  <c r="BF22" i="1"/>
  <c r="AY20" i="9" s="1"/>
  <c r="BE22" i="1"/>
  <c r="AX20" i="9" s="1"/>
  <c r="BD22" i="1"/>
  <c r="AW20" i="9" s="1"/>
  <c r="BC22" i="1"/>
  <c r="AV20" i="9" s="1"/>
  <c r="BB22" i="1"/>
  <c r="AU20" i="9" s="1"/>
  <c r="BA22" i="1"/>
  <c r="AT20" i="9" s="1"/>
  <c r="AZ22" i="1"/>
  <c r="AS20" i="9" s="1"/>
  <c r="AY22" i="1"/>
  <c r="AR20" i="9" s="1"/>
  <c r="AX22" i="1"/>
  <c r="AQ20" i="9" s="1"/>
  <c r="AW22" i="1"/>
  <c r="AP20" i="9" s="1"/>
  <c r="AV22" i="1"/>
  <c r="AO20" i="9" s="1"/>
  <c r="AU22" i="1"/>
  <c r="AN20" i="9" s="1"/>
  <c r="AT22" i="1"/>
  <c r="AM20" i="9" s="1"/>
  <c r="AS22" i="1"/>
  <c r="AL20" i="9" s="1"/>
  <c r="AR22" i="1"/>
  <c r="AK20" i="9" s="1"/>
  <c r="AQ22" i="1"/>
  <c r="AJ20" i="9" s="1"/>
  <c r="AP22" i="1"/>
  <c r="AI20" i="9" s="1"/>
  <c r="AO22" i="1"/>
  <c r="AH20" i="9" s="1"/>
  <c r="AN22" i="1"/>
  <c r="AG20" i="9" s="1"/>
  <c r="AM22" i="1"/>
  <c r="AF20" i="9" s="1"/>
  <c r="AL22" i="1"/>
  <c r="AE20" i="9" s="1"/>
  <c r="AK22" i="1"/>
  <c r="AD20" i="9" s="1"/>
  <c r="AI22" i="1"/>
  <c r="AB20" i="9" s="1"/>
  <c r="AH22" i="1"/>
  <c r="AG22" i="1"/>
  <c r="AA20" i="9" s="1"/>
  <c r="AF22" i="1"/>
  <c r="AE22" i="1"/>
  <c r="Z20" i="9" s="1"/>
  <c r="AD22" i="1"/>
  <c r="Y20" i="9" s="1"/>
  <c r="AC22" i="1"/>
  <c r="X20" i="9" s="1"/>
  <c r="AA22" i="1"/>
  <c r="Z22" i="1"/>
  <c r="V20" i="9" s="1"/>
  <c r="Y22" i="1"/>
  <c r="X22" i="1"/>
  <c r="U20" i="9" s="1"/>
  <c r="W22" i="1"/>
  <c r="T20" i="9" s="1"/>
  <c r="V22" i="1"/>
  <c r="S20" i="9" s="1"/>
  <c r="U22" i="1"/>
  <c r="R20" i="9" s="1"/>
  <c r="T22" i="1"/>
  <c r="Q20" i="9" s="1"/>
  <c r="S22" i="1"/>
  <c r="P20" i="9" s="1"/>
  <c r="Q22" i="1"/>
  <c r="O20" i="9" s="1"/>
  <c r="M22" i="1"/>
  <c r="L22" i="1"/>
  <c r="K22" i="1"/>
  <c r="BF21" i="1"/>
  <c r="AY19" i="9" s="1"/>
  <c r="BE21" i="1"/>
  <c r="AX19" i="9" s="1"/>
  <c r="BD21" i="1"/>
  <c r="AW19" i="9" s="1"/>
  <c r="BC21" i="1"/>
  <c r="AV19" i="9" s="1"/>
  <c r="BB21" i="1"/>
  <c r="AU19" i="9" s="1"/>
  <c r="BA21" i="1"/>
  <c r="AT19" i="9" s="1"/>
  <c r="AZ21" i="1"/>
  <c r="AS19" i="9" s="1"/>
  <c r="AY21" i="1"/>
  <c r="AR19" i="9" s="1"/>
  <c r="AX21" i="1"/>
  <c r="AQ19" i="9" s="1"/>
  <c r="AW21" i="1"/>
  <c r="AP19" i="9" s="1"/>
  <c r="AV21" i="1"/>
  <c r="AO19" i="9" s="1"/>
  <c r="AU21" i="1"/>
  <c r="AN19" i="9" s="1"/>
  <c r="AT21" i="1"/>
  <c r="AM19" i="9" s="1"/>
  <c r="AS21" i="1"/>
  <c r="AL19" i="9" s="1"/>
  <c r="AR21" i="1"/>
  <c r="AK19" i="9" s="1"/>
  <c r="AQ21" i="1"/>
  <c r="AJ19" i="9" s="1"/>
  <c r="AP21" i="1"/>
  <c r="AI19" i="9" s="1"/>
  <c r="AO21" i="1"/>
  <c r="AH19" i="9" s="1"/>
  <c r="AN21" i="1"/>
  <c r="AG19" i="9" s="1"/>
  <c r="AM21" i="1"/>
  <c r="AF19" i="9" s="1"/>
  <c r="AL21" i="1"/>
  <c r="AE19" i="9" s="1"/>
  <c r="AK21" i="1"/>
  <c r="AD19" i="9" s="1"/>
  <c r="AI21" i="1"/>
  <c r="AB19" i="9" s="1"/>
  <c r="AH21" i="1"/>
  <c r="AG21" i="1"/>
  <c r="AA19" i="9" s="1"/>
  <c r="AF21" i="1"/>
  <c r="AE21" i="1"/>
  <c r="Z19" i="9" s="1"/>
  <c r="AD21" i="1"/>
  <c r="Y19" i="9" s="1"/>
  <c r="AC21" i="1"/>
  <c r="X19" i="9" s="1"/>
  <c r="AA21" i="1"/>
  <c r="Z21" i="1"/>
  <c r="V19" i="9" s="1"/>
  <c r="Y21" i="1"/>
  <c r="X21" i="1"/>
  <c r="U19" i="9" s="1"/>
  <c r="W21" i="1"/>
  <c r="T19" i="9" s="1"/>
  <c r="V21" i="1"/>
  <c r="S19" i="9" s="1"/>
  <c r="U21" i="1"/>
  <c r="R19" i="9" s="1"/>
  <c r="T21" i="1"/>
  <c r="Q19" i="9" s="1"/>
  <c r="S21" i="1"/>
  <c r="P19" i="9" s="1"/>
  <c r="Q21" i="1"/>
  <c r="O19" i="9" s="1"/>
  <c r="M21" i="1"/>
  <c r="L21" i="1"/>
  <c r="K21" i="1"/>
  <c r="BF20" i="1"/>
  <c r="AY18" i="9" s="1"/>
  <c r="BE20" i="1"/>
  <c r="AX18" i="9" s="1"/>
  <c r="BD20" i="1"/>
  <c r="AW18" i="9" s="1"/>
  <c r="BC20" i="1"/>
  <c r="AV18" i="9" s="1"/>
  <c r="BB20" i="1"/>
  <c r="AU18" i="9" s="1"/>
  <c r="BA20" i="1"/>
  <c r="AT18" i="9" s="1"/>
  <c r="AZ20" i="1"/>
  <c r="AS18" i="9" s="1"/>
  <c r="AY20" i="1"/>
  <c r="AR18" i="9" s="1"/>
  <c r="AX20" i="1"/>
  <c r="AQ18" i="9" s="1"/>
  <c r="AW20" i="1"/>
  <c r="AP18" i="9" s="1"/>
  <c r="AV20" i="1"/>
  <c r="AO18" i="9" s="1"/>
  <c r="AU20" i="1"/>
  <c r="AN18" i="9" s="1"/>
  <c r="AT20" i="1"/>
  <c r="AM18" i="9" s="1"/>
  <c r="AS20" i="1"/>
  <c r="AL18" i="9" s="1"/>
  <c r="AR20" i="1"/>
  <c r="AK18" i="9" s="1"/>
  <c r="AQ20" i="1"/>
  <c r="AJ18" i="9" s="1"/>
  <c r="AP20" i="1"/>
  <c r="AI18" i="9" s="1"/>
  <c r="AO20" i="1"/>
  <c r="AH18" i="9" s="1"/>
  <c r="AN20" i="1"/>
  <c r="AG18" i="9" s="1"/>
  <c r="AM20" i="1"/>
  <c r="AF18" i="9" s="1"/>
  <c r="AL20" i="1"/>
  <c r="AE18" i="9" s="1"/>
  <c r="AK20" i="1"/>
  <c r="AD18" i="9" s="1"/>
  <c r="AI20" i="1"/>
  <c r="AB18" i="9" s="1"/>
  <c r="AH20" i="1"/>
  <c r="AG20" i="1"/>
  <c r="AA18" i="9" s="1"/>
  <c r="AF20" i="1"/>
  <c r="AE20" i="1"/>
  <c r="Z18" i="9" s="1"/>
  <c r="AD20" i="1"/>
  <c r="Y18" i="9" s="1"/>
  <c r="AC20" i="1"/>
  <c r="X18" i="9" s="1"/>
  <c r="AA20" i="1"/>
  <c r="Z20" i="1"/>
  <c r="V18" i="9" s="1"/>
  <c r="Y20" i="1"/>
  <c r="X20" i="1"/>
  <c r="U18" i="9" s="1"/>
  <c r="W20" i="1"/>
  <c r="T18" i="9" s="1"/>
  <c r="V20" i="1"/>
  <c r="S18" i="9" s="1"/>
  <c r="U20" i="1"/>
  <c r="R18" i="9" s="1"/>
  <c r="T20" i="1"/>
  <c r="Q18" i="9" s="1"/>
  <c r="S20" i="1"/>
  <c r="P18" i="9" s="1"/>
  <c r="Q20" i="1"/>
  <c r="O18" i="9" s="1"/>
  <c r="M20" i="1"/>
  <c r="L20" i="1"/>
  <c r="K20" i="1"/>
  <c r="BF19" i="1"/>
  <c r="AY17" i="9" s="1"/>
  <c r="BE19" i="1"/>
  <c r="AX17" i="9" s="1"/>
  <c r="BD19" i="1"/>
  <c r="AW17" i="9" s="1"/>
  <c r="BC19" i="1"/>
  <c r="AV17" i="9" s="1"/>
  <c r="BB19" i="1"/>
  <c r="AU17" i="9" s="1"/>
  <c r="BA19" i="1"/>
  <c r="AT17" i="9" s="1"/>
  <c r="AZ19" i="1"/>
  <c r="AS17" i="9" s="1"/>
  <c r="AY19" i="1"/>
  <c r="AR17" i="9" s="1"/>
  <c r="AX19" i="1"/>
  <c r="AQ17" i="9" s="1"/>
  <c r="AW19" i="1"/>
  <c r="AP17" i="9" s="1"/>
  <c r="AV19" i="1"/>
  <c r="AO17" i="9" s="1"/>
  <c r="AU19" i="1"/>
  <c r="AN17" i="9" s="1"/>
  <c r="AT19" i="1"/>
  <c r="AM17" i="9" s="1"/>
  <c r="AS19" i="1"/>
  <c r="AL17" i="9" s="1"/>
  <c r="AR19" i="1"/>
  <c r="AK17" i="9" s="1"/>
  <c r="AQ19" i="1"/>
  <c r="AJ17" i="9" s="1"/>
  <c r="AP19" i="1"/>
  <c r="AI17" i="9" s="1"/>
  <c r="AO19" i="1"/>
  <c r="AH17" i="9" s="1"/>
  <c r="AN19" i="1"/>
  <c r="AG17" i="9" s="1"/>
  <c r="AM19" i="1"/>
  <c r="AF17" i="9" s="1"/>
  <c r="AL19" i="1"/>
  <c r="AE17" i="9" s="1"/>
  <c r="AK19" i="1"/>
  <c r="AD17" i="9" s="1"/>
  <c r="AI19" i="1"/>
  <c r="AB17" i="9" s="1"/>
  <c r="AH19" i="1"/>
  <c r="AG19" i="1"/>
  <c r="AA17" i="9" s="1"/>
  <c r="AF19" i="1"/>
  <c r="AE19" i="1"/>
  <c r="Z17" i="9" s="1"/>
  <c r="AD19" i="1"/>
  <c r="Y17" i="9" s="1"/>
  <c r="AC19" i="1"/>
  <c r="X17" i="9" s="1"/>
  <c r="AA19" i="1"/>
  <c r="Z19" i="1"/>
  <c r="V17" i="9" s="1"/>
  <c r="Y19" i="1"/>
  <c r="X19" i="1"/>
  <c r="U17" i="9" s="1"/>
  <c r="W19" i="1"/>
  <c r="T17" i="9" s="1"/>
  <c r="V19" i="1"/>
  <c r="S17" i="9" s="1"/>
  <c r="U19" i="1"/>
  <c r="R17" i="9" s="1"/>
  <c r="T19" i="1"/>
  <c r="Q17" i="9" s="1"/>
  <c r="S19" i="1"/>
  <c r="P17" i="9" s="1"/>
  <c r="Q19" i="1"/>
  <c r="O17" i="9" s="1"/>
  <c r="M19" i="1"/>
  <c r="L19" i="1"/>
  <c r="K19" i="1"/>
  <c r="BF18" i="1"/>
  <c r="AY16" i="9" s="1"/>
  <c r="BE18" i="1"/>
  <c r="AX16" i="9" s="1"/>
  <c r="BD18" i="1"/>
  <c r="AW16" i="9" s="1"/>
  <c r="BC18" i="1"/>
  <c r="AV16" i="9" s="1"/>
  <c r="BB18" i="1"/>
  <c r="AU16" i="9" s="1"/>
  <c r="BA18" i="1"/>
  <c r="AT16" i="9" s="1"/>
  <c r="AZ18" i="1"/>
  <c r="AS16" i="9" s="1"/>
  <c r="AY18" i="1"/>
  <c r="AR16" i="9" s="1"/>
  <c r="AX18" i="1"/>
  <c r="AQ16" i="9" s="1"/>
  <c r="AW18" i="1"/>
  <c r="AP16" i="9" s="1"/>
  <c r="AV18" i="1"/>
  <c r="AO16" i="9" s="1"/>
  <c r="AU18" i="1"/>
  <c r="AN16" i="9" s="1"/>
  <c r="AT18" i="1"/>
  <c r="AM16" i="9" s="1"/>
  <c r="AS18" i="1"/>
  <c r="AL16" i="9" s="1"/>
  <c r="AR18" i="1"/>
  <c r="AK16" i="9" s="1"/>
  <c r="AQ18" i="1"/>
  <c r="AJ16" i="9" s="1"/>
  <c r="AP18" i="1"/>
  <c r="AI16" i="9" s="1"/>
  <c r="AO18" i="1"/>
  <c r="AH16" i="9" s="1"/>
  <c r="AN18" i="1"/>
  <c r="AG16" i="9" s="1"/>
  <c r="AM18" i="1"/>
  <c r="AF16" i="9" s="1"/>
  <c r="AL18" i="1"/>
  <c r="AE16" i="9" s="1"/>
  <c r="AK18" i="1"/>
  <c r="AD16" i="9" s="1"/>
  <c r="AI18" i="1"/>
  <c r="AB16" i="9" s="1"/>
  <c r="AH18" i="1"/>
  <c r="AG18" i="1"/>
  <c r="AA16" i="9" s="1"/>
  <c r="AF18" i="1"/>
  <c r="AE18" i="1"/>
  <c r="Z16" i="9" s="1"/>
  <c r="AD18" i="1"/>
  <c r="Y16" i="9" s="1"/>
  <c r="AC18" i="1"/>
  <c r="X16" i="9" s="1"/>
  <c r="AA18" i="1"/>
  <c r="Z18" i="1"/>
  <c r="V16" i="9" s="1"/>
  <c r="Y18" i="1"/>
  <c r="X18" i="1"/>
  <c r="U16" i="9" s="1"/>
  <c r="W18" i="1"/>
  <c r="T16" i="9" s="1"/>
  <c r="V18" i="1"/>
  <c r="S16" i="9" s="1"/>
  <c r="U18" i="1"/>
  <c r="R16" i="9" s="1"/>
  <c r="T18" i="1"/>
  <c r="Q16" i="9" s="1"/>
  <c r="S18" i="1"/>
  <c r="P16" i="9" s="1"/>
  <c r="Q18" i="1"/>
  <c r="O16" i="9" s="1"/>
  <c r="M18" i="1"/>
  <c r="L18" i="1"/>
  <c r="K18" i="1"/>
  <c r="BF17" i="1"/>
  <c r="AY15" i="9" s="1"/>
  <c r="BE17" i="1"/>
  <c r="AX15" i="9" s="1"/>
  <c r="BD17" i="1"/>
  <c r="AW15" i="9" s="1"/>
  <c r="BC17" i="1"/>
  <c r="AV15" i="9" s="1"/>
  <c r="BB17" i="1"/>
  <c r="AU15" i="9" s="1"/>
  <c r="BA17" i="1"/>
  <c r="AT15" i="9" s="1"/>
  <c r="AZ17" i="1"/>
  <c r="AS15" i="9" s="1"/>
  <c r="AY17" i="1"/>
  <c r="AR15" i="9" s="1"/>
  <c r="AX17" i="1"/>
  <c r="AQ15" i="9" s="1"/>
  <c r="AW17" i="1"/>
  <c r="AP15" i="9" s="1"/>
  <c r="AV17" i="1"/>
  <c r="AO15" i="9" s="1"/>
  <c r="AU17" i="1"/>
  <c r="AN15" i="9" s="1"/>
  <c r="AT17" i="1"/>
  <c r="AM15" i="9" s="1"/>
  <c r="AS17" i="1"/>
  <c r="AL15" i="9" s="1"/>
  <c r="AR17" i="1"/>
  <c r="AK15" i="9" s="1"/>
  <c r="AQ17" i="1"/>
  <c r="AJ15" i="9" s="1"/>
  <c r="AP17" i="1"/>
  <c r="AI15" i="9" s="1"/>
  <c r="AO17" i="1"/>
  <c r="AH15" i="9" s="1"/>
  <c r="AN17" i="1"/>
  <c r="AG15" i="9" s="1"/>
  <c r="AM17" i="1"/>
  <c r="AF15" i="9" s="1"/>
  <c r="AL17" i="1"/>
  <c r="AE15" i="9" s="1"/>
  <c r="AK17" i="1"/>
  <c r="AD15" i="9" s="1"/>
  <c r="AI17" i="1"/>
  <c r="AB15" i="9" s="1"/>
  <c r="AH17" i="1"/>
  <c r="AG17" i="1"/>
  <c r="AA15" i="9" s="1"/>
  <c r="AF17" i="1"/>
  <c r="AE17" i="1"/>
  <c r="Z15" i="9" s="1"/>
  <c r="AD17" i="1"/>
  <c r="Y15" i="9" s="1"/>
  <c r="AC17" i="1"/>
  <c r="X15" i="9" s="1"/>
  <c r="AA17" i="1"/>
  <c r="Z17" i="1"/>
  <c r="V15" i="9" s="1"/>
  <c r="Y17" i="1"/>
  <c r="X17" i="1"/>
  <c r="U15" i="9" s="1"/>
  <c r="W17" i="1"/>
  <c r="T15" i="9" s="1"/>
  <c r="V17" i="1"/>
  <c r="S15" i="9" s="1"/>
  <c r="U17" i="1"/>
  <c r="R15" i="9" s="1"/>
  <c r="T17" i="1"/>
  <c r="Q15" i="9" s="1"/>
  <c r="S17" i="1"/>
  <c r="P15" i="9" s="1"/>
  <c r="Q17" i="1"/>
  <c r="O15" i="9" s="1"/>
  <c r="M17" i="1"/>
  <c r="L17" i="1"/>
  <c r="K17" i="1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B14" i="9"/>
  <c r="AA14" i="9"/>
  <c r="Z14" i="9"/>
  <c r="Y14" i="9"/>
  <c r="X14" i="9"/>
  <c r="V14" i="9"/>
  <c r="U14" i="9"/>
  <c r="T14" i="9"/>
  <c r="S14" i="9"/>
  <c r="R14" i="9"/>
  <c r="Q14" i="9"/>
  <c r="P14" i="9"/>
  <c r="O14" i="9"/>
  <c r="BF15" i="1"/>
  <c r="AY13" i="9" s="1"/>
  <c r="BE15" i="1"/>
  <c r="AX13" i="9" s="1"/>
  <c r="BD15" i="1"/>
  <c r="AW13" i="9" s="1"/>
  <c r="BC15" i="1"/>
  <c r="AV13" i="9" s="1"/>
  <c r="BB15" i="1"/>
  <c r="AU13" i="9" s="1"/>
  <c r="BA15" i="1"/>
  <c r="AT13" i="9" s="1"/>
  <c r="AZ15" i="1"/>
  <c r="AS13" i="9" s="1"/>
  <c r="AY15" i="1"/>
  <c r="AR13" i="9" s="1"/>
  <c r="AX15" i="1"/>
  <c r="AQ13" i="9" s="1"/>
  <c r="AW15" i="1"/>
  <c r="AP13" i="9" s="1"/>
  <c r="AV15" i="1"/>
  <c r="AO13" i="9" s="1"/>
  <c r="AU15" i="1"/>
  <c r="AN13" i="9" s="1"/>
  <c r="AT15" i="1"/>
  <c r="AM13" i="9" s="1"/>
  <c r="AS15" i="1"/>
  <c r="AL13" i="9" s="1"/>
  <c r="AR15" i="1"/>
  <c r="AK13" i="9" s="1"/>
  <c r="AQ15" i="1"/>
  <c r="AJ13" i="9" s="1"/>
  <c r="AP15" i="1"/>
  <c r="AI13" i="9" s="1"/>
  <c r="AO15" i="1"/>
  <c r="AH13" i="9" s="1"/>
  <c r="AN15" i="1"/>
  <c r="AG13" i="9" s="1"/>
  <c r="AM15" i="1"/>
  <c r="AF13" i="9" s="1"/>
  <c r="AL15" i="1"/>
  <c r="AE13" i="9" s="1"/>
  <c r="AK15" i="1"/>
  <c r="AD13" i="9" s="1"/>
  <c r="AI15" i="1"/>
  <c r="AB13" i="9" s="1"/>
  <c r="AH15" i="1"/>
  <c r="AG15" i="1"/>
  <c r="AA13" i="9" s="1"/>
  <c r="AF15" i="1"/>
  <c r="AE15" i="1"/>
  <c r="Z13" i="9" s="1"/>
  <c r="AD15" i="1"/>
  <c r="Y13" i="9" s="1"/>
  <c r="AC15" i="1"/>
  <c r="X13" i="9" s="1"/>
  <c r="AA15" i="1"/>
  <c r="Z15" i="1"/>
  <c r="V13" i="9" s="1"/>
  <c r="Y15" i="1"/>
  <c r="X15" i="1"/>
  <c r="U13" i="9" s="1"/>
  <c r="W15" i="1"/>
  <c r="T13" i="9" s="1"/>
  <c r="V15" i="1"/>
  <c r="S13" i="9" s="1"/>
  <c r="U15" i="1"/>
  <c r="R13" i="9" s="1"/>
  <c r="T15" i="1"/>
  <c r="Q13" i="9" s="1"/>
  <c r="S15" i="1"/>
  <c r="P13" i="9" s="1"/>
  <c r="Q15" i="1"/>
  <c r="O13" i="9" s="1"/>
  <c r="M15" i="1"/>
  <c r="L15" i="1"/>
  <c r="K15" i="1"/>
  <c r="BF14" i="1"/>
  <c r="AY12" i="9" s="1"/>
  <c r="BE14" i="1"/>
  <c r="AX12" i="9" s="1"/>
  <c r="BD14" i="1"/>
  <c r="AW12" i="9" s="1"/>
  <c r="BC14" i="1"/>
  <c r="AV12" i="9" s="1"/>
  <c r="BB14" i="1"/>
  <c r="AU12" i="9" s="1"/>
  <c r="BA14" i="1"/>
  <c r="AT12" i="9" s="1"/>
  <c r="AZ14" i="1"/>
  <c r="AS12" i="9" s="1"/>
  <c r="AY14" i="1"/>
  <c r="AR12" i="9" s="1"/>
  <c r="AX14" i="1"/>
  <c r="AQ12" i="9" s="1"/>
  <c r="AW14" i="1"/>
  <c r="AP12" i="9" s="1"/>
  <c r="AV14" i="1"/>
  <c r="AO12" i="9" s="1"/>
  <c r="AU14" i="1"/>
  <c r="AN12" i="9" s="1"/>
  <c r="AT14" i="1"/>
  <c r="AM12" i="9" s="1"/>
  <c r="AS14" i="1"/>
  <c r="AL12" i="9" s="1"/>
  <c r="AR14" i="1"/>
  <c r="AK12" i="9" s="1"/>
  <c r="AQ14" i="1"/>
  <c r="AJ12" i="9" s="1"/>
  <c r="AP14" i="1"/>
  <c r="AI12" i="9" s="1"/>
  <c r="AO14" i="1"/>
  <c r="AH12" i="9" s="1"/>
  <c r="AN14" i="1"/>
  <c r="AG12" i="9" s="1"/>
  <c r="AM14" i="1"/>
  <c r="AF12" i="9" s="1"/>
  <c r="AL14" i="1"/>
  <c r="AE12" i="9" s="1"/>
  <c r="AK14" i="1"/>
  <c r="AD12" i="9" s="1"/>
  <c r="AI14" i="1"/>
  <c r="AB12" i="9" s="1"/>
  <c r="AH14" i="1"/>
  <c r="AG14" i="1"/>
  <c r="AA12" i="9" s="1"/>
  <c r="AF14" i="1"/>
  <c r="AE14" i="1"/>
  <c r="Z12" i="9" s="1"/>
  <c r="AD14" i="1"/>
  <c r="Y12" i="9" s="1"/>
  <c r="AC14" i="1"/>
  <c r="X12" i="9" s="1"/>
  <c r="AA14" i="1"/>
  <c r="Z14" i="1"/>
  <c r="V12" i="9" s="1"/>
  <c r="Y14" i="1"/>
  <c r="X14" i="1"/>
  <c r="U12" i="9" s="1"/>
  <c r="W14" i="1"/>
  <c r="T12" i="9" s="1"/>
  <c r="V14" i="1"/>
  <c r="S12" i="9" s="1"/>
  <c r="U14" i="1"/>
  <c r="R12" i="9" s="1"/>
  <c r="T14" i="1"/>
  <c r="Q12" i="9" s="1"/>
  <c r="S14" i="1"/>
  <c r="P12" i="9" s="1"/>
  <c r="Q14" i="1"/>
  <c r="O12" i="9" s="1"/>
  <c r="M14" i="1"/>
  <c r="L14" i="1"/>
  <c r="K14" i="1"/>
  <c r="BF13" i="1"/>
  <c r="AY11" i="9" s="1"/>
  <c r="BE13" i="1"/>
  <c r="AX11" i="9" s="1"/>
  <c r="BD13" i="1"/>
  <c r="AW11" i="9" s="1"/>
  <c r="BC13" i="1"/>
  <c r="AV11" i="9" s="1"/>
  <c r="BB13" i="1"/>
  <c r="AU11" i="9" s="1"/>
  <c r="BA13" i="1"/>
  <c r="AT11" i="9" s="1"/>
  <c r="AZ13" i="1"/>
  <c r="AS11" i="9" s="1"/>
  <c r="AY13" i="1"/>
  <c r="AR11" i="9" s="1"/>
  <c r="AX13" i="1"/>
  <c r="AQ11" i="9" s="1"/>
  <c r="AW13" i="1"/>
  <c r="AP11" i="9" s="1"/>
  <c r="AV13" i="1"/>
  <c r="AO11" i="9" s="1"/>
  <c r="AU13" i="1"/>
  <c r="AN11" i="9" s="1"/>
  <c r="AT13" i="1"/>
  <c r="AM11" i="9" s="1"/>
  <c r="AS13" i="1"/>
  <c r="AL11" i="9" s="1"/>
  <c r="AR13" i="1"/>
  <c r="AK11" i="9" s="1"/>
  <c r="AQ13" i="1"/>
  <c r="AJ11" i="9" s="1"/>
  <c r="AP13" i="1"/>
  <c r="AI11" i="9" s="1"/>
  <c r="AO13" i="1"/>
  <c r="AH11" i="9" s="1"/>
  <c r="AN13" i="1"/>
  <c r="AG11" i="9" s="1"/>
  <c r="AM13" i="1"/>
  <c r="AF11" i="9" s="1"/>
  <c r="AL13" i="1"/>
  <c r="AE11" i="9" s="1"/>
  <c r="AK13" i="1"/>
  <c r="AD11" i="9" s="1"/>
  <c r="AI13" i="1"/>
  <c r="AB11" i="9" s="1"/>
  <c r="AH13" i="1"/>
  <c r="AG13" i="1"/>
  <c r="AA11" i="9" s="1"/>
  <c r="AF13" i="1"/>
  <c r="AE13" i="1"/>
  <c r="Z11" i="9" s="1"/>
  <c r="AD13" i="1"/>
  <c r="Y11" i="9" s="1"/>
  <c r="AC13" i="1"/>
  <c r="X11" i="9" s="1"/>
  <c r="AA13" i="1"/>
  <c r="Z13" i="1"/>
  <c r="V11" i="9" s="1"/>
  <c r="Y13" i="1"/>
  <c r="X13" i="1"/>
  <c r="U11" i="9" s="1"/>
  <c r="W13" i="1"/>
  <c r="T11" i="9" s="1"/>
  <c r="V13" i="1"/>
  <c r="S11" i="9" s="1"/>
  <c r="U13" i="1"/>
  <c r="R11" i="9" s="1"/>
  <c r="T13" i="1"/>
  <c r="Q11" i="9" s="1"/>
  <c r="S13" i="1"/>
  <c r="P11" i="9" s="1"/>
  <c r="Q13" i="1"/>
  <c r="O11" i="9" s="1"/>
  <c r="M13" i="1"/>
  <c r="L13" i="1"/>
  <c r="K13" i="1"/>
  <c r="AY10" i="9"/>
  <c r="AX10" i="9"/>
  <c r="BD12" i="1"/>
  <c r="AW10" i="9" s="1"/>
  <c r="BC12" i="1"/>
  <c r="AV10" i="9" s="1"/>
  <c r="BB12" i="1"/>
  <c r="AU10" i="9" s="1"/>
  <c r="BA12" i="1"/>
  <c r="AT10" i="9" s="1"/>
  <c r="AZ12" i="1"/>
  <c r="AS10" i="9" s="1"/>
  <c r="AY12" i="1"/>
  <c r="AR10" i="9" s="1"/>
  <c r="AX12" i="1"/>
  <c r="AQ10" i="9" s="1"/>
  <c r="AW12" i="1"/>
  <c r="AP10" i="9" s="1"/>
  <c r="AV12" i="1"/>
  <c r="AO10" i="9" s="1"/>
  <c r="AU12" i="1"/>
  <c r="AN10" i="9" s="1"/>
  <c r="AT12" i="1"/>
  <c r="AM10" i="9" s="1"/>
  <c r="AS12" i="1"/>
  <c r="AL10" i="9" s="1"/>
  <c r="AR12" i="1"/>
  <c r="AK10" i="9" s="1"/>
  <c r="AQ12" i="1"/>
  <c r="AJ10" i="9" s="1"/>
  <c r="AP12" i="1"/>
  <c r="AI10" i="9" s="1"/>
  <c r="AO12" i="1"/>
  <c r="AH10" i="9" s="1"/>
  <c r="AN12" i="1"/>
  <c r="AG10" i="9" s="1"/>
  <c r="AM12" i="1"/>
  <c r="AF10" i="9" s="1"/>
  <c r="AL12" i="1"/>
  <c r="AE10" i="9" s="1"/>
  <c r="AK12" i="1"/>
  <c r="AD10" i="9" s="1"/>
  <c r="AI12" i="1"/>
  <c r="AB10" i="9" s="1"/>
  <c r="AH12" i="1"/>
  <c r="AG12" i="1"/>
  <c r="AA10" i="9" s="1"/>
  <c r="AF12" i="1"/>
  <c r="AE12" i="1"/>
  <c r="Z10" i="9" s="1"/>
  <c r="AD12" i="1"/>
  <c r="Y10" i="9" s="1"/>
  <c r="AC12" i="1"/>
  <c r="X10" i="9" s="1"/>
  <c r="AA12" i="1"/>
  <c r="Z12" i="1"/>
  <c r="V10" i="9" s="1"/>
  <c r="Y12" i="1"/>
  <c r="X12" i="1"/>
  <c r="U10" i="9" s="1"/>
  <c r="W12" i="1"/>
  <c r="T10" i="9" s="1"/>
  <c r="V12" i="1"/>
  <c r="S10" i="9" s="1"/>
  <c r="U12" i="1"/>
  <c r="R10" i="9" s="1"/>
  <c r="T12" i="1"/>
  <c r="Q10" i="9" s="1"/>
  <c r="S12" i="1"/>
  <c r="P10" i="9" s="1"/>
  <c r="Q12" i="1"/>
  <c r="O10" i="9" s="1"/>
  <c r="M12" i="1"/>
  <c r="L12" i="1"/>
  <c r="BF11" i="1"/>
  <c r="AY9" i="9" s="1"/>
  <c r="BE11" i="1"/>
  <c r="AX9" i="9" s="1"/>
  <c r="BD11" i="1"/>
  <c r="AW9" i="9" s="1"/>
  <c r="BC11" i="1"/>
  <c r="AV9" i="9" s="1"/>
  <c r="BB11" i="1"/>
  <c r="AU9" i="9" s="1"/>
  <c r="BA11" i="1"/>
  <c r="AT9" i="9" s="1"/>
  <c r="AZ11" i="1"/>
  <c r="AS9" i="9" s="1"/>
  <c r="AY11" i="1"/>
  <c r="AR9" i="9" s="1"/>
  <c r="AX11" i="1"/>
  <c r="AQ9" i="9" s="1"/>
  <c r="AW11" i="1"/>
  <c r="AP9" i="9" s="1"/>
  <c r="AV11" i="1"/>
  <c r="AO9" i="9" s="1"/>
  <c r="AU11" i="1"/>
  <c r="AN9" i="9" s="1"/>
  <c r="AT11" i="1"/>
  <c r="AM9" i="9" s="1"/>
  <c r="AS11" i="1"/>
  <c r="AL9" i="9" s="1"/>
  <c r="AR11" i="1"/>
  <c r="AK9" i="9" s="1"/>
  <c r="AQ11" i="1"/>
  <c r="AJ9" i="9" s="1"/>
  <c r="AP11" i="1"/>
  <c r="AI9" i="9" s="1"/>
  <c r="AO11" i="1"/>
  <c r="AH9" i="9" s="1"/>
  <c r="AN11" i="1"/>
  <c r="AG9" i="9" s="1"/>
  <c r="AM11" i="1"/>
  <c r="AF9" i="9" s="1"/>
  <c r="AL11" i="1"/>
  <c r="AE9" i="9" s="1"/>
  <c r="AK11" i="1"/>
  <c r="AD9" i="9" s="1"/>
  <c r="AI11" i="1"/>
  <c r="AB9" i="9" s="1"/>
  <c r="AH11" i="1"/>
  <c r="AG11" i="1"/>
  <c r="AA9" i="9" s="1"/>
  <c r="AF11" i="1"/>
  <c r="AE11" i="1"/>
  <c r="Z9" i="9" s="1"/>
  <c r="AD11" i="1"/>
  <c r="Y9" i="9" s="1"/>
  <c r="AC11" i="1"/>
  <c r="X9" i="9" s="1"/>
  <c r="AA11" i="1"/>
  <c r="Z11" i="1"/>
  <c r="V9" i="9" s="1"/>
  <c r="Y11" i="1"/>
  <c r="X11" i="1"/>
  <c r="U9" i="9" s="1"/>
  <c r="W11" i="1"/>
  <c r="T9" i="9" s="1"/>
  <c r="V11" i="1"/>
  <c r="S9" i="9" s="1"/>
  <c r="U11" i="1"/>
  <c r="R9" i="9" s="1"/>
  <c r="T11" i="1"/>
  <c r="Q9" i="9" s="1"/>
  <c r="S11" i="1"/>
  <c r="P9" i="9" s="1"/>
  <c r="Q11" i="1"/>
  <c r="O9" i="9" s="1"/>
  <c r="M11" i="1"/>
  <c r="L11" i="1"/>
  <c r="K11" i="1"/>
  <c r="BF10" i="1"/>
  <c r="AY8" i="9" s="1"/>
  <c r="BE10" i="1"/>
  <c r="AX8" i="9" s="1"/>
  <c r="BD10" i="1"/>
  <c r="AW8" i="9" s="1"/>
  <c r="BC10" i="1"/>
  <c r="AV8" i="9" s="1"/>
  <c r="BB10" i="1"/>
  <c r="AU8" i="9" s="1"/>
  <c r="BA10" i="1"/>
  <c r="AT8" i="9" s="1"/>
  <c r="AZ10" i="1"/>
  <c r="AS8" i="9" s="1"/>
  <c r="AY10" i="1"/>
  <c r="AR8" i="9" s="1"/>
  <c r="AX10" i="1"/>
  <c r="AQ8" i="9" s="1"/>
  <c r="AW10" i="1"/>
  <c r="AP8" i="9" s="1"/>
  <c r="AV10" i="1"/>
  <c r="AO8" i="9" s="1"/>
  <c r="AU10" i="1"/>
  <c r="AN8" i="9" s="1"/>
  <c r="AT10" i="1"/>
  <c r="AM8" i="9" s="1"/>
  <c r="AS10" i="1"/>
  <c r="AL8" i="9" s="1"/>
  <c r="AR10" i="1"/>
  <c r="AK8" i="9" s="1"/>
  <c r="AQ10" i="1"/>
  <c r="AJ8" i="9" s="1"/>
  <c r="AP10" i="1"/>
  <c r="AI8" i="9" s="1"/>
  <c r="AO10" i="1"/>
  <c r="AH8" i="9" s="1"/>
  <c r="AN10" i="1"/>
  <c r="AG8" i="9" s="1"/>
  <c r="AM10" i="1"/>
  <c r="AF8" i="9" s="1"/>
  <c r="AL10" i="1"/>
  <c r="AE8" i="9" s="1"/>
  <c r="AK10" i="1"/>
  <c r="AD8" i="9" s="1"/>
  <c r="AI10" i="1"/>
  <c r="AB8" i="9" s="1"/>
  <c r="AH10" i="1"/>
  <c r="AG10" i="1"/>
  <c r="AA8" i="9" s="1"/>
  <c r="AF10" i="1"/>
  <c r="AE10" i="1"/>
  <c r="Z8" i="9" s="1"/>
  <c r="AD10" i="1"/>
  <c r="Y8" i="9" s="1"/>
  <c r="AC10" i="1"/>
  <c r="X8" i="9" s="1"/>
  <c r="AA10" i="1"/>
  <c r="Z10" i="1"/>
  <c r="V8" i="9" s="1"/>
  <c r="Y10" i="1"/>
  <c r="X10" i="1"/>
  <c r="U8" i="9" s="1"/>
  <c r="W10" i="1"/>
  <c r="T8" i="9" s="1"/>
  <c r="V10" i="1"/>
  <c r="S8" i="9" s="1"/>
  <c r="U10" i="1"/>
  <c r="R8" i="9" s="1"/>
  <c r="T10" i="1"/>
  <c r="Q8" i="9" s="1"/>
  <c r="S10" i="1"/>
  <c r="P8" i="9" s="1"/>
  <c r="Q10" i="1"/>
  <c r="O8" i="9" s="1"/>
  <c r="M10" i="1"/>
  <c r="L10" i="1"/>
  <c r="K10" i="1"/>
  <c r="AY7" i="9"/>
  <c r="AX7" i="9"/>
  <c r="BD9" i="1"/>
  <c r="AW7" i="9" s="1"/>
  <c r="BC9" i="1"/>
  <c r="AV7" i="9" s="1"/>
  <c r="BB9" i="1"/>
  <c r="AU7" i="9" s="1"/>
  <c r="BA9" i="1"/>
  <c r="AT7" i="9" s="1"/>
  <c r="AZ9" i="1"/>
  <c r="AS7" i="9" s="1"/>
  <c r="AY9" i="1"/>
  <c r="AR7" i="9" s="1"/>
  <c r="AX9" i="1"/>
  <c r="AQ7" i="9" s="1"/>
  <c r="AW9" i="1"/>
  <c r="AP7" i="9" s="1"/>
  <c r="AV9" i="1"/>
  <c r="AO7" i="9" s="1"/>
  <c r="AU9" i="1"/>
  <c r="AN7" i="9" s="1"/>
  <c r="AT9" i="1"/>
  <c r="AM7" i="9" s="1"/>
  <c r="AS9" i="1"/>
  <c r="AL7" i="9" s="1"/>
  <c r="AR9" i="1"/>
  <c r="AK7" i="9" s="1"/>
  <c r="AQ9" i="1"/>
  <c r="AJ7" i="9" s="1"/>
  <c r="AP9" i="1"/>
  <c r="AI7" i="9" s="1"/>
  <c r="AO9" i="1"/>
  <c r="AH7" i="9" s="1"/>
  <c r="AN9" i="1"/>
  <c r="AG7" i="9" s="1"/>
  <c r="AM9" i="1"/>
  <c r="AF7" i="9" s="1"/>
  <c r="AL9" i="1"/>
  <c r="AE7" i="9" s="1"/>
  <c r="AK9" i="1"/>
  <c r="AD7" i="9" s="1"/>
  <c r="AI9" i="1"/>
  <c r="AB7" i="9" s="1"/>
  <c r="AH9" i="1"/>
  <c r="AG9" i="1"/>
  <c r="AA7" i="9" s="1"/>
  <c r="AF9" i="1"/>
  <c r="AE9" i="1"/>
  <c r="Z7" i="9" s="1"/>
  <c r="AD9" i="1"/>
  <c r="Y7" i="9" s="1"/>
  <c r="AC9" i="1"/>
  <c r="X7" i="9" s="1"/>
  <c r="AA9" i="1"/>
  <c r="Z9" i="1"/>
  <c r="V7" i="9" s="1"/>
  <c r="Y9" i="1"/>
  <c r="X9" i="1"/>
  <c r="U7" i="9" s="1"/>
  <c r="W9" i="1"/>
  <c r="T7" i="9" s="1"/>
  <c r="V9" i="1"/>
  <c r="S7" i="9" s="1"/>
  <c r="U9" i="1"/>
  <c r="R7" i="9" s="1"/>
  <c r="T9" i="1"/>
  <c r="Q7" i="9" s="1"/>
  <c r="S9" i="1"/>
  <c r="P7" i="9" s="1"/>
  <c r="Q9" i="1"/>
  <c r="O7" i="9" s="1"/>
  <c r="M9" i="1"/>
  <c r="L9" i="1"/>
  <c r="K9" i="1"/>
  <c r="AY6" i="9"/>
  <c r="BE8" i="1"/>
  <c r="AX6" i="9" s="1"/>
  <c r="BD8" i="1"/>
  <c r="AW6" i="9" s="1"/>
  <c r="BC8" i="1"/>
  <c r="AV6" i="9" s="1"/>
  <c r="BB8" i="1"/>
  <c r="AU6" i="9" s="1"/>
  <c r="BA8" i="1"/>
  <c r="AT6" i="9" s="1"/>
  <c r="AZ8" i="1"/>
  <c r="AS6" i="9" s="1"/>
  <c r="AY8" i="1"/>
  <c r="AR6" i="9" s="1"/>
  <c r="AX8" i="1"/>
  <c r="AQ6" i="9" s="1"/>
  <c r="AW8" i="1"/>
  <c r="AP6" i="9" s="1"/>
  <c r="AV8" i="1"/>
  <c r="AO6" i="9" s="1"/>
  <c r="AU8" i="1"/>
  <c r="AN6" i="9" s="1"/>
  <c r="AT8" i="1"/>
  <c r="AM6" i="9" s="1"/>
  <c r="AS8" i="1"/>
  <c r="AL6" i="9" s="1"/>
  <c r="AR8" i="1"/>
  <c r="AK6" i="9" s="1"/>
  <c r="AQ8" i="1"/>
  <c r="AJ6" i="9" s="1"/>
  <c r="AP8" i="1"/>
  <c r="AI6" i="9" s="1"/>
  <c r="AO8" i="1"/>
  <c r="AH6" i="9" s="1"/>
  <c r="AN8" i="1"/>
  <c r="AG6" i="9" s="1"/>
  <c r="AM8" i="1"/>
  <c r="AF6" i="9" s="1"/>
  <c r="AL8" i="1"/>
  <c r="AE6" i="9" s="1"/>
  <c r="AK8" i="1"/>
  <c r="AD6" i="9" s="1"/>
  <c r="AI8" i="1"/>
  <c r="AB6" i="9" s="1"/>
  <c r="AH8" i="1"/>
  <c r="AG8" i="1"/>
  <c r="AA6" i="9" s="1"/>
  <c r="AF8" i="1"/>
  <c r="AE8" i="1"/>
  <c r="Z6" i="9" s="1"/>
  <c r="AD8" i="1"/>
  <c r="Y6" i="9" s="1"/>
  <c r="AC8" i="1"/>
  <c r="X6" i="9" s="1"/>
  <c r="AA8" i="1"/>
  <c r="Z8" i="1"/>
  <c r="V6" i="9" s="1"/>
  <c r="Y8" i="1"/>
  <c r="X8" i="1"/>
  <c r="U6" i="9" s="1"/>
  <c r="W8" i="1"/>
  <c r="T6" i="9" s="1"/>
  <c r="V8" i="1"/>
  <c r="S6" i="9" s="1"/>
  <c r="U8" i="1"/>
  <c r="R6" i="9" s="1"/>
  <c r="T8" i="1"/>
  <c r="Q6" i="9" s="1"/>
  <c r="S8" i="1"/>
  <c r="P6" i="9" s="1"/>
  <c r="Q8" i="1"/>
  <c r="O6" i="9" s="1"/>
  <c r="M8" i="1"/>
  <c r="L8" i="1"/>
  <c r="BF7" i="1"/>
  <c r="AY5" i="9" s="1"/>
  <c r="BE7" i="1"/>
  <c r="AX5" i="9" s="1"/>
  <c r="BD7" i="1"/>
  <c r="AW5" i="9" s="1"/>
  <c r="BC7" i="1"/>
  <c r="AV5" i="9" s="1"/>
  <c r="BB7" i="1"/>
  <c r="AU5" i="9" s="1"/>
  <c r="BA7" i="1"/>
  <c r="AT5" i="9" s="1"/>
  <c r="AZ7" i="1"/>
  <c r="AS5" i="9" s="1"/>
  <c r="AY7" i="1"/>
  <c r="AR5" i="9" s="1"/>
  <c r="AX7" i="1"/>
  <c r="AQ5" i="9" s="1"/>
  <c r="AW7" i="1"/>
  <c r="AP5" i="9" s="1"/>
  <c r="AV7" i="1"/>
  <c r="AO5" i="9" s="1"/>
  <c r="AU7" i="1"/>
  <c r="AN5" i="9" s="1"/>
  <c r="AT7" i="1"/>
  <c r="AM5" i="9" s="1"/>
  <c r="AS7" i="1"/>
  <c r="AL5" i="9" s="1"/>
  <c r="AR7" i="1"/>
  <c r="AK5" i="9" s="1"/>
  <c r="AQ7" i="1"/>
  <c r="AJ5" i="9" s="1"/>
  <c r="AP7" i="1"/>
  <c r="AI5" i="9" s="1"/>
  <c r="AO7" i="1"/>
  <c r="AH5" i="9" s="1"/>
  <c r="AN7" i="1"/>
  <c r="AG5" i="9" s="1"/>
  <c r="AM7" i="1"/>
  <c r="AF5" i="9" s="1"/>
  <c r="AL7" i="1"/>
  <c r="AE5" i="9" s="1"/>
  <c r="AK7" i="1"/>
  <c r="AD5" i="9" s="1"/>
  <c r="AI7" i="1"/>
  <c r="AB5" i="9" s="1"/>
  <c r="AH7" i="1"/>
  <c r="AG7" i="1"/>
  <c r="AA5" i="9" s="1"/>
  <c r="AF7" i="1"/>
  <c r="AE7" i="1"/>
  <c r="Z5" i="9" s="1"/>
  <c r="AD7" i="1"/>
  <c r="Y5" i="9" s="1"/>
  <c r="AC7" i="1"/>
  <c r="X5" i="9" s="1"/>
  <c r="AA7" i="1"/>
  <c r="Z7" i="1"/>
  <c r="V5" i="9" s="1"/>
  <c r="Y7" i="1"/>
  <c r="X7" i="1"/>
  <c r="U5" i="9" s="1"/>
  <c r="W7" i="1"/>
  <c r="T5" i="9" s="1"/>
  <c r="V7" i="1"/>
  <c r="S5" i="9" s="1"/>
  <c r="U7" i="1"/>
  <c r="R5" i="9" s="1"/>
  <c r="T7" i="1"/>
  <c r="Q5" i="9" s="1"/>
  <c r="S7" i="1"/>
  <c r="P5" i="9" s="1"/>
  <c r="Q7" i="1"/>
  <c r="O5" i="9" s="1"/>
  <c r="M7" i="1"/>
  <c r="L7" i="1"/>
  <c r="K7" i="1"/>
  <c r="BF6" i="1"/>
  <c r="AY4" i="9" s="1"/>
  <c r="BE6" i="1"/>
  <c r="AX4" i="9" s="1"/>
  <c r="BD6" i="1"/>
  <c r="AW4" i="9" s="1"/>
  <c r="BC6" i="1"/>
  <c r="AV4" i="9" s="1"/>
  <c r="BB6" i="1"/>
  <c r="AU4" i="9" s="1"/>
  <c r="BA6" i="1"/>
  <c r="AT4" i="9" s="1"/>
  <c r="AZ6" i="1"/>
  <c r="AS4" i="9" s="1"/>
  <c r="AY6" i="1"/>
  <c r="AR4" i="9" s="1"/>
  <c r="AX6" i="1"/>
  <c r="AQ4" i="9" s="1"/>
  <c r="AW6" i="1"/>
  <c r="AP4" i="9" s="1"/>
  <c r="AV6" i="1"/>
  <c r="AO4" i="9" s="1"/>
  <c r="AU6" i="1"/>
  <c r="AN4" i="9" s="1"/>
  <c r="AT6" i="1"/>
  <c r="AM4" i="9" s="1"/>
  <c r="AS6" i="1"/>
  <c r="AL4" i="9" s="1"/>
  <c r="AR6" i="1"/>
  <c r="AK4" i="9" s="1"/>
  <c r="AQ6" i="1"/>
  <c r="AJ4" i="9" s="1"/>
  <c r="AP6" i="1"/>
  <c r="AI4" i="9" s="1"/>
  <c r="AO6" i="1"/>
  <c r="AH4" i="9" s="1"/>
  <c r="AN6" i="1"/>
  <c r="AG4" i="9" s="1"/>
  <c r="AM6" i="1"/>
  <c r="AF4" i="9" s="1"/>
  <c r="AL6" i="1"/>
  <c r="AE4" i="9" s="1"/>
  <c r="AK6" i="1"/>
  <c r="AD4" i="9" s="1"/>
  <c r="AI6" i="1"/>
  <c r="AB4" i="9" s="1"/>
  <c r="AH6" i="1"/>
  <c r="AG6" i="1"/>
  <c r="AA4" i="9" s="1"/>
  <c r="AF6" i="1"/>
  <c r="AE6" i="1"/>
  <c r="Z4" i="9" s="1"/>
  <c r="AD6" i="1"/>
  <c r="Y4" i="9" s="1"/>
  <c r="AC6" i="1"/>
  <c r="X4" i="9" s="1"/>
  <c r="AA6" i="1"/>
  <c r="Z6" i="1"/>
  <c r="V4" i="9" s="1"/>
  <c r="Y6" i="1"/>
  <c r="X6" i="1"/>
  <c r="U4" i="9" s="1"/>
  <c r="W6" i="1"/>
  <c r="T4" i="9" s="1"/>
  <c r="V6" i="1"/>
  <c r="S4" i="9" s="1"/>
  <c r="U6" i="1"/>
  <c r="R4" i="9" s="1"/>
  <c r="T6" i="1"/>
  <c r="Q4" i="9" s="1"/>
  <c r="S6" i="1"/>
  <c r="P4" i="9" s="1"/>
  <c r="Q6" i="1"/>
  <c r="O4" i="9" s="1"/>
  <c r="M6" i="1"/>
  <c r="L6" i="1"/>
  <c r="K6" i="1"/>
  <c r="BF5" i="1"/>
  <c r="AY3" i="9" s="1"/>
  <c r="BE5" i="1"/>
  <c r="AX3" i="9" s="1"/>
  <c r="BD5" i="1"/>
  <c r="AW3" i="9" s="1"/>
  <c r="BC5" i="1"/>
  <c r="AV3" i="9" s="1"/>
  <c r="BB5" i="1"/>
  <c r="AU3" i="9" s="1"/>
  <c r="BA5" i="1"/>
  <c r="AT3" i="9" s="1"/>
  <c r="AZ5" i="1"/>
  <c r="AS3" i="9" s="1"/>
  <c r="AY5" i="1"/>
  <c r="AR3" i="9" s="1"/>
  <c r="AX5" i="1"/>
  <c r="AQ3" i="9" s="1"/>
  <c r="AW5" i="1"/>
  <c r="AP3" i="9" s="1"/>
  <c r="AV5" i="1"/>
  <c r="AO3" i="9" s="1"/>
  <c r="AU5" i="1"/>
  <c r="AN3" i="9" s="1"/>
  <c r="AT5" i="1"/>
  <c r="AM3" i="9" s="1"/>
  <c r="AS5" i="1"/>
  <c r="AL3" i="9" s="1"/>
  <c r="AR5" i="1"/>
  <c r="AK3" i="9" s="1"/>
  <c r="AQ5" i="1"/>
  <c r="AJ3" i="9" s="1"/>
  <c r="AP5" i="1"/>
  <c r="AI3" i="9" s="1"/>
  <c r="AO5" i="1"/>
  <c r="AH3" i="9" s="1"/>
  <c r="AN5" i="1"/>
  <c r="AG3" i="9" s="1"/>
  <c r="AM5" i="1"/>
  <c r="AF3" i="9" s="1"/>
  <c r="AL5" i="1"/>
  <c r="AE3" i="9" s="1"/>
  <c r="AK5" i="1"/>
  <c r="AD3" i="9" s="1"/>
  <c r="AI5" i="1"/>
  <c r="AB3" i="9" s="1"/>
  <c r="AH5" i="1"/>
  <c r="AG5" i="1"/>
  <c r="AA3" i="9" s="1"/>
  <c r="AF5" i="1"/>
  <c r="AE5" i="1"/>
  <c r="Z3" i="9" s="1"/>
  <c r="AD5" i="1"/>
  <c r="Y3" i="9" s="1"/>
  <c r="AC5" i="1"/>
  <c r="X3" i="9" s="1"/>
  <c r="AA5" i="1"/>
  <c r="Z5" i="1"/>
  <c r="V3" i="9" s="1"/>
  <c r="Y5" i="1"/>
  <c r="X5" i="1"/>
  <c r="U3" i="9" s="1"/>
  <c r="W5" i="1"/>
  <c r="T3" i="9" s="1"/>
  <c r="V5" i="1"/>
  <c r="S3" i="9" s="1"/>
  <c r="U5" i="1"/>
  <c r="R3" i="9" s="1"/>
  <c r="T5" i="1"/>
  <c r="Q3" i="9" s="1"/>
  <c r="S5" i="1"/>
  <c r="P3" i="9" s="1"/>
  <c r="Q5" i="1"/>
  <c r="O3" i="9" s="1"/>
  <c r="M5" i="1"/>
  <c r="L5" i="1"/>
  <c r="K5" i="1"/>
  <c r="H129" i="1" l="1"/>
  <c r="P127" i="9"/>
  <c r="I129" i="1"/>
  <c r="K126" i="9"/>
  <c r="K5" i="9"/>
  <c r="K42" i="9"/>
  <c r="AB44" i="1"/>
  <c r="W42" i="9" s="1"/>
  <c r="K49" i="9"/>
  <c r="K56" i="9"/>
  <c r="K68" i="9"/>
  <c r="K75" i="9"/>
  <c r="K98" i="9"/>
  <c r="AB100" i="1"/>
  <c r="W98" i="9" s="1"/>
  <c r="K105" i="9"/>
  <c r="K124" i="9"/>
  <c r="K136" i="9"/>
  <c r="K143" i="9"/>
  <c r="K16" i="9"/>
  <c r="K23" i="9"/>
  <c r="K28" i="9"/>
  <c r="K35" i="9"/>
  <c r="K51" i="9"/>
  <c r="K63" i="9"/>
  <c r="K82" i="9"/>
  <c r="K89" i="9"/>
  <c r="K100" i="9"/>
  <c r="K112" i="9"/>
  <c r="K119" i="9"/>
  <c r="K131" i="9"/>
  <c r="K138" i="9"/>
  <c r="K146" i="9"/>
  <c r="K44" i="9"/>
  <c r="K53" i="9"/>
  <c r="K58" i="9"/>
  <c r="K70" i="9"/>
  <c r="K77" i="9"/>
  <c r="K93" i="9"/>
  <c r="K107" i="9"/>
  <c r="K114" i="9"/>
  <c r="K46" i="9"/>
  <c r="K65" i="9"/>
  <c r="K84" i="9"/>
  <c r="K102" i="9"/>
  <c r="K121" i="9"/>
  <c r="K133" i="9"/>
  <c r="K140" i="9"/>
  <c r="K150" i="9"/>
  <c r="K30" i="9"/>
  <c r="K39" i="9"/>
  <c r="AB41" i="1"/>
  <c r="W39" i="9" s="1"/>
  <c r="K13" i="9"/>
  <c r="K32" i="9"/>
  <c r="K60" i="9"/>
  <c r="K72" i="9"/>
  <c r="K79" i="9"/>
  <c r="K95" i="9"/>
  <c r="K109" i="9"/>
  <c r="K116" i="9"/>
  <c r="K128" i="9"/>
  <c r="K20" i="9"/>
  <c r="K27" i="9"/>
  <c r="AB29" i="1"/>
  <c r="W27" i="9" s="1"/>
  <c r="K41" i="9"/>
  <c r="AB43" i="1"/>
  <c r="W41" i="9" s="1"/>
  <c r="K48" i="9"/>
  <c r="K55" i="9"/>
  <c r="K67" i="9"/>
  <c r="K104" i="9"/>
  <c r="K123" i="9"/>
  <c r="K135" i="9"/>
  <c r="K142" i="9"/>
  <c r="K9" i="9"/>
  <c r="K8" i="9"/>
  <c r="K15" i="9"/>
  <c r="K22" i="9"/>
  <c r="K34" i="9"/>
  <c r="K62" i="9"/>
  <c r="K81" i="9"/>
  <c r="K88" i="9"/>
  <c r="K97" i="9"/>
  <c r="K99" i="9"/>
  <c r="K111" i="9"/>
  <c r="K118" i="9"/>
  <c r="K130" i="9"/>
  <c r="K137" i="9"/>
  <c r="K145" i="9"/>
  <c r="K37" i="9"/>
  <c r="K25" i="9"/>
  <c r="K4" i="9"/>
  <c r="K43" i="9"/>
  <c r="AB45" i="1"/>
  <c r="W43" i="9" s="1"/>
  <c r="K50" i="9"/>
  <c r="K57" i="9"/>
  <c r="K69" i="9"/>
  <c r="K76" i="9"/>
  <c r="K92" i="9"/>
  <c r="K106" i="9"/>
  <c r="K113" i="9"/>
  <c r="K125" i="9"/>
  <c r="K17" i="9"/>
  <c r="K24" i="9"/>
  <c r="K29" i="9"/>
  <c r="K36" i="9"/>
  <c r="K38" i="9"/>
  <c r="AB40" i="1"/>
  <c r="W38" i="9" s="1"/>
  <c r="K45" i="9"/>
  <c r="K52" i="9"/>
  <c r="K64" i="9"/>
  <c r="K83" i="9"/>
  <c r="K101" i="9"/>
  <c r="K120" i="9"/>
  <c r="K132" i="9"/>
  <c r="K139" i="9"/>
  <c r="K147" i="9"/>
  <c r="K11" i="9"/>
  <c r="K18" i="9"/>
  <c r="K54" i="9"/>
  <c r="AB56" i="1"/>
  <c r="W54" i="9" s="1"/>
  <c r="K59" i="9"/>
  <c r="K71" i="9"/>
  <c r="K78" i="9"/>
  <c r="K94" i="9"/>
  <c r="K108" i="9"/>
  <c r="K115" i="9"/>
  <c r="K127" i="9"/>
  <c r="K12" i="9"/>
  <c r="K3" i="9"/>
  <c r="K19" i="9"/>
  <c r="K26" i="9"/>
  <c r="K31" i="9"/>
  <c r="K40" i="9"/>
  <c r="AB42" i="1"/>
  <c r="W40" i="9" s="1"/>
  <c r="K47" i="9"/>
  <c r="K66" i="9"/>
  <c r="K85" i="9"/>
  <c r="K103" i="9"/>
  <c r="K122" i="9"/>
  <c r="K134" i="9"/>
  <c r="K141" i="9"/>
  <c r="K14" i="9"/>
  <c r="K21" i="9"/>
  <c r="K33" i="9"/>
  <c r="K61" i="9"/>
  <c r="K73" i="9"/>
  <c r="K80" i="9"/>
  <c r="K87" i="9"/>
  <c r="K96" i="9"/>
  <c r="K110" i="9"/>
  <c r="K117" i="9"/>
  <c r="K129" i="9"/>
  <c r="K86" i="9"/>
  <c r="K74" i="9"/>
  <c r="K10" i="9"/>
  <c r="K7" i="9"/>
  <c r="K6" i="9"/>
  <c r="K91" i="9"/>
  <c r="K90" i="9"/>
  <c r="W126" i="9"/>
  <c r="N83" i="1"/>
  <c r="L81" i="9" s="1"/>
  <c r="O41" i="1"/>
  <c r="M39" i="9" s="1"/>
  <c r="N26" i="1"/>
  <c r="L24" i="9" s="1"/>
  <c r="N30" i="1"/>
  <c r="L28" i="9" s="1"/>
  <c r="N54" i="1"/>
  <c r="L52" i="9" s="1"/>
  <c r="N57" i="1"/>
  <c r="L55" i="9" s="1"/>
  <c r="N61" i="1"/>
  <c r="L59" i="9" s="1"/>
  <c r="N65" i="1"/>
  <c r="L63" i="9" s="1"/>
  <c r="N69" i="1"/>
  <c r="L67" i="9" s="1"/>
  <c r="N73" i="1"/>
  <c r="L71" i="9" s="1"/>
  <c r="N77" i="1"/>
  <c r="L75" i="9" s="1"/>
  <c r="N81" i="1"/>
  <c r="L79" i="9" s="1"/>
  <c r="N85" i="1"/>
  <c r="L83" i="9" s="1"/>
  <c r="N89" i="1"/>
  <c r="L87" i="9" s="1"/>
  <c r="N142" i="1"/>
  <c r="AB142" i="1" s="1"/>
  <c r="W140" i="9" s="1"/>
  <c r="N152" i="1"/>
  <c r="AB152" i="1" s="1"/>
  <c r="W150" i="9" s="1"/>
  <c r="N10" i="1"/>
  <c r="L8" i="9" s="1"/>
  <c r="N14" i="1"/>
  <c r="L12" i="9" s="1"/>
  <c r="N50" i="1"/>
  <c r="L48" i="9" s="1"/>
  <c r="P92" i="9"/>
  <c r="N118" i="1"/>
  <c r="AB118" i="1" s="1"/>
  <c r="W116" i="9" s="1"/>
  <c r="N122" i="1"/>
  <c r="AB122" i="1" s="1"/>
  <c r="W120" i="9" s="1"/>
  <c r="N126" i="1"/>
  <c r="AB126" i="1" s="1"/>
  <c r="W124" i="9" s="1"/>
  <c r="N130" i="1"/>
  <c r="AB130" i="1" s="1"/>
  <c r="W128" i="9" s="1"/>
  <c r="N134" i="1"/>
  <c r="AB134" i="1" s="1"/>
  <c r="W132" i="9" s="1"/>
  <c r="N138" i="1"/>
  <c r="AB138" i="1" s="1"/>
  <c r="W136" i="9" s="1"/>
  <c r="N11" i="1"/>
  <c r="L9" i="9" s="1"/>
  <c r="N18" i="1"/>
  <c r="L16" i="9" s="1"/>
  <c r="N22" i="1"/>
  <c r="L20" i="9" s="1"/>
  <c r="N6" i="1"/>
  <c r="L4" i="9" s="1"/>
  <c r="N37" i="1"/>
  <c r="L35" i="9" s="1"/>
  <c r="N46" i="1"/>
  <c r="L44" i="9" s="1"/>
  <c r="N92" i="1"/>
  <c r="L90" i="9" s="1"/>
  <c r="N96" i="1"/>
  <c r="L94" i="9" s="1"/>
  <c r="N102" i="1"/>
  <c r="L100" i="9" s="1"/>
  <c r="N106" i="1"/>
  <c r="L104" i="9" s="1"/>
  <c r="N110" i="1"/>
  <c r="L108" i="9" s="1"/>
  <c r="N114" i="1"/>
  <c r="AB114" i="1" s="1"/>
  <c r="W112" i="9" s="1"/>
  <c r="N25" i="1"/>
  <c r="L23" i="9" s="1"/>
  <c r="O29" i="1"/>
  <c r="M27" i="9" s="1"/>
  <c r="N33" i="1"/>
  <c r="L31" i="9" s="1"/>
  <c r="O40" i="1"/>
  <c r="M38" i="9" s="1"/>
  <c r="O43" i="1"/>
  <c r="M41" i="9" s="1"/>
  <c r="N53" i="1"/>
  <c r="L51" i="9" s="1"/>
  <c r="O56" i="1"/>
  <c r="M54" i="9" s="1"/>
  <c r="N60" i="1"/>
  <c r="L58" i="9" s="1"/>
  <c r="N64" i="1"/>
  <c r="L62" i="9" s="1"/>
  <c r="N68" i="1"/>
  <c r="L66" i="9" s="1"/>
  <c r="N72" i="1"/>
  <c r="L70" i="9" s="1"/>
  <c r="N76" i="1"/>
  <c r="L74" i="9" s="1"/>
  <c r="N80" i="1"/>
  <c r="L78" i="9" s="1"/>
  <c r="N84" i="1"/>
  <c r="L82" i="9" s="1"/>
  <c r="N88" i="1"/>
  <c r="L86" i="9" s="1"/>
  <c r="N141" i="1"/>
  <c r="AB141" i="1" s="1"/>
  <c r="W139" i="9" s="1"/>
  <c r="N145" i="1"/>
  <c r="AB145" i="1" s="1"/>
  <c r="W143" i="9" s="1"/>
  <c r="N149" i="1"/>
  <c r="AB149" i="1" s="1"/>
  <c r="W147" i="9" s="1"/>
  <c r="N49" i="1"/>
  <c r="L47" i="9" s="1"/>
  <c r="N117" i="1"/>
  <c r="AB117" i="1" s="1"/>
  <c r="W115" i="9" s="1"/>
  <c r="N121" i="1"/>
  <c r="AB121" i="1" s="1"/>
  <c r="W119" i="9" s="1"/>
  <c r="N125" i="1"/>
  <c r="AB125" i="1" s="1"/>
  <c r="W123" i="9" s="1"/>
  <c r="N129" i="1"/>
  <c r="AB129" i="1" s="1"/>
  <c r="W127" i="9" s="1"/>
  <c r="N133" i="1"/>
  <c r="AB133" i="1" s="1"/>
  <c r="W131" i="9" s="1"/>
  <c r="N137" i="1"/>
  <c r="AB137" i="1" s="1"/>
  <c r="W135" i="9" s="1"/>
  <c r="N9" i="1"/>
  <c r="L7" i="9" s="1"/>
  <c r="N13" i="1"/>
  <c r="L11" i="9" s="1"/>
  <c r="N36" i="1"/>
  <c r="L34" i="9" s="1"/>
  <c r="N95" i="1"/>
  <c r="L93" i="9" s="1"/>
  <c r="N101" i="1"/>
  <c r="AB101" i="1" s="1"/>
  <c r="W99" i="9" s="1"/>
  <c r="N105" i="1"/>
  <c r="L103" i="9" s="1"/>
  <c r="N109" i="1"/>
  <c r="L107" i="9" s="1"/>
  <c r="N113" i="1"/>
  <c r="AB113" i="1" s="1"/>
  <c r="W111" i="9" s="1"/>
  <c r="N17" i="1"/>
  <c r="L15" i="9" s="1"/>
  <c r="N21" i="1"/>
  <c r="L19" i="9" s="1"/>
  <c r="N24" i="1"/>
  <c r="L22" i="9" s="1"/>
  <c r="N28" i="1"/>
  <c r="L26" i="9" s="1"/>
  <c r="N32" i="1"/>
  <c r="L30" i="9" s="1"/>
  <c r="N59" i="1"/>
  <c r="L57" i="9" s="1"/>
  <c r="N63" i="1"/>
  <c r="L61" i="9" s="1"/>
  <c r="N67" i="1"/>
  <c r="L65" i="9" s="1"/>
  <c r="N71" i="1"/>
  <c r="L69" i="9" s="1"/>
  <c r="N75" i="1"/>
  <c r="L73" i="9" s="1"/>
  <c r="N79" i="1"/>
  <c r="L77" i="9" s="1"/>
  <c r="N87" i="1"/>
  <c r="L85" i="9" s="1"/>
  <c r="N91" i="1"/>
  <c r="L89" i="9" s="1"/>
  <c r="N140" i="1"/>
  <c r="AB140" i="1" s="1"/>
  <c r="W138" i="9" s="1"/>
  <c r="N144" i="1"/>
  <c r="AB144" i="1" s="1"/>
  <c r="W142" i="9" s="1"/>
  <c r="N148" i="1"/>
  <c r="L146" i="9" s="1"/>
  <c r="N5" i="1"/>
  <c r="L3" i="9" s="1"/>
  <c r="N8" i="1"/>
  <c r="L6" i="9" s="1"/>
  <c r="N12" i="1"/>
  <c r="L10" i="9" s="1"/>
  <c r="L14" i="9"/>
  <c r="N20" i="1"/>
  <c r="L18" i="9" s="1"/>
  <c r="N39" i="1"/>
  <c r="L37" i="9" s="1"/>
  <c r="O42" i="1"/>
  <c r="M40" i="9" s="1"/>
  <c r="O45" i="1"/>
  <c r="M43" i="9" s="1"/>
  <c r="N48" i="1"/>
  <c r="L46" i="9" s="1"/>
  <c r="N52" i="1"/>
  <c r="L50" i="9" s="1"/>
  <c r="N116" i="1"/>
  <c r="AB116" i="1" s="1"/>
  <c r="W114" i="9" s="1"/>
  <c r="N120" i="1"/>
  <c r="AB120" i="1" s="1"/>
  <c r="W118" i="9" s="1"/>
  <c r="N124" i="1"/>
  <c r="L122" i="9" s="1"/>
  <c r="N132" i="1"/>
  <c r="AB132" i="1" s="1"/>
  <c r="W130" i="9" s="1"/>
  <c r="N136" i="1"/>
  <c r="L134" i="9" s="1"/>
  <c r="N35" i="1"/>
  <c r="L33" i="9" s="1"/>
  <c r="N94" i="1"/>
  <c r="L92" i="9" s="1"/>
  <c r="N98" i="1"/>
  <c r="L96" i="9" s="1"/>
  <c r="N104" i="1"/>
  <c r="L102" i="9" s="1"/>
  <c r="N108" i="1"/>
  <c r="L106" i="9" s="1"/>
  <c r="N112" i="1"/>
  <c r="L110" i="9" s="1"/>
  <c r="N23" i="1"/>
  <c r="L21" i="9" s="1"/>
  <c r="N27" i="1"/>
  <c r="L25" i="9" s="1"/>
  <c r="N31" i="1"/>
  <c r="L29" i="9" s="1"/>
  <c r="N58" i="1"/>
  <c r="L56" i="9" s="1"/>
  <c r="N62" i="1"/>
  <c r="L60" i="9" s="1"/>
  <c r="N66" i="1"/>
  <c r="L64" i="9" s="1"/>
  <c r="N70" i="1"/>
  <c r="L68" i="9" s="1"/>
  <c r="N74" i="1"/>
  <c r="L72" i="9" s="1"/>
  <c r="N78" i="1"/>
  <c r="L76" i="9" s="1"/>
  <c r="N82" i="1"/>
  <c r="L80" i="9" s="1"/>
  <c r="N86" i="1"/>
  <c r="L84" i="9" s="1"/>
  <c r="N90" i="1"/>
  <c r="L88" i="9" s="1"/>
  <c r="N139" i="1"/>
  <c r="AB139" i="1" s="1"/>
  <c r="W137" i="9" s="1"/>
  <c r="N143" i="1"/>
  <c r="AB143" i="1" s="1"/>
  <c r="W141" i="9" s="1"/>
  <c r="N147" i="1"/>
  <c r="AB147" i="1" s="1"/>
  <c r="W145" i="9" s="1"/>
  <c r="N19" i="1"/>
  <c r="L17" i="9" s="1"/>
  <c r="N47" i="1"/>
  <c r="L45" i="9" s="1"/>
  <c r="N51" i="1"/>
  <c r="L49" i="9" s="1"/>
  <c r="N115" i="1"/>
  <c r="AB115" i="1" s="1"/>
  <c r="W113" i="9" s="1"/>
  <c r="N119" i="1"/>
  <c r="AB119" i="1" s="1"/>
  <c r="W117" i="9" s="1"/>
  <c r="N123" i="1"/>
  <c r="AB123" i="1" s="1"/>
  <c r="W121" i="9" s="1"/>
  <c r="N127" i="1"/>
  <c r="AB127" i="1" s="1"/>
  <c r="W125" i="9" s="1"/>
  <c r="N131" i="1"/>
  <c r="AB131" i="1" s="1"/>
  <c r="W129" i="9" s="1"/>
  <c r="N135" i="1"/>
  <c r="AB135" i="1" s="1"/>
  <c r="W133" i="9" s="1"/>
  <c r="N15" i="1"/>
  <c r="L13" i="9" s="1"/>
  <c r="N7" i="1"/>
  <c r="L5" i="9" s="1"/>
  <c r="N34" i="1"/>
  <c r="L32" i="9" s="1"/>
  <c r="N38" i="1"/>
  <c r="L36" i="9" s="1"/>
  <c r="O44" i="1"/>
  <c r="M42" i="9" s="1"/>
  <c r="N93" i="1"/>
  <c r="L91" i="9" s="1"/>
  <c r="N97" i="1"/>
  <c r="L95" i="9" s="1"/>
  <c r="J98" i="9"/>
  <c r="N103" i="1"/>
  <c r="L101" i="9" s="1"/>
  <c r="N107" i="1"/>
  <c r="L105" i="9" s="1"/>
  <c r="N111" i="1"/>
  <c r="AB111" i="1" s="1"/>
  <c r="W109" i="9" s="1"/>
  <c r="N55" i="1"/>
  <c r="L53" i="9" s="1"/>
  <c r="N99" i="1"/>
  <c r="L97" i="9" s="1"/>
  <c r="J126" i="9"/>
  <c r="J55" i="9"/>
  <c r="J26" i="9"/>
  <c r="J33" i="9"/>
  <c r="J38" i="9"/>
  <c r="J42" i="9"/>
  <c r="J46" i="9"/>
  <c r="J51" i="9"/>
  <c r="J75" i="9"/>
  <c r="J81" i="9"/>
  <c r="J104" i="9"/>
  <c r="J110" i="9"/>
  <c r="J123" i="9"/>
  <c r="J135" i="9"/>
  <c r="J146" i="9"/>
  <c r="J3" i="9"/>
  <c r="J32" i="9"/>
  <c r="J56" i="9"/>
  <c r="J62" i="9"/>
  <c r="J68" i="9"/>
  <c r="J87" i="9"/>
  <c r="J115" i="9"/>
  <c r="J122" i="9"/>
  <c r="J134" i="9"/>
  <c r="J145" i="9"/>
  <c r="J20" i="9"/>
  <c r="J25" i="9"/>
  <c r="J45" i="9"/>
  <c r="J74" i="9"/>
  <c r="J80" i="9"/>
  <c r="J103" i="9"/>
  <c r="J109" i="9"/>
  <c r="J121" i="9"/>
  <c r="J133" i="9"/>
  <c r="J144" i="9"/>
  <c r="J7" i="9"/>
  <c r="J13" i="9"/>
  <c r="J19" i="9"/>
  <c r="J37" i="9"/>
  <c r="J41" i="9"/>
  <c r="J50" i="9"/>
  <c r="J61" i="9"/>
  <c r="J67" i="9"/>
  <c r="J86" i="9"/>
  <c r="J114" i="9"/>
  <c r="J132" i="9"/>
  <c r="J143" i="9"/>
  <c r="J14" i="9"/>
  <c r="J24" i="9"/>
  <c r="J31" i="9"/>
  <c r="J73" i="9"/>
  <c r="J79" i="9"/>
  <c r="J102" i="9"/>
  <c r="J108" i="9"/>
  <c r="J120" i="9"/>
  <c r="J131" i="9"/>
  <c r="J142" i="9"/>
  <c r="J6" i="9"/>
  <c r="J18" i="9"/>
  <c r="J44" i="9"/>
  <c r="J54" i="9"/>
  <c r="J60" i="9"/>
  <c r="J66" i="9"/>
  <c r="J96" i="9"/>
  <c r="J113" i="9"/>
  <c r="J130" i="9"/>
  <c r="J141" i="9"/>
  <c r="J8" i="9"/>
  <c r="J23" i="9"/>
  <c r="J30" i="9"/>
  <c r="J36" i="9"/>
  <c r="J40" i="9"/>
  <c r="J72" i="9"/>
  <c r="J78" i="9"/>
  <c r="J84" i="9"/>
  <c r="J101" i="9"/>
  <c r="J107" i="9"/>
  <c r="J119" i="9"/>
  <c r="J129" i="9"/>
  <c r="J140" i="9"/>
  <c r="J11" i="9"/>
  <c r="J17" i="9"/>
  <c r="J29" i="9"/>
  <c r="J53" i="9"/>
  <c r="J59" i="9"/>
  <c r="J65" i="9"/>
  <c r="J90" i="9"/>
  <c r="J95" i="9"/>
  <c r="J100" i="9"/>
  <c r="J118" i="9"/>
  <c r="J128" i="9"/>
  <c r="J139" i="9"/>
  <c r="J12" i="9"/>
  <c r="J5" i="9"/>
  <c r="J22" i="9"/>
  <c r="J35" i="9"/>
  <c r="J48" i="9"/>
  <c r="J71" i="9"/>
  <c r="J77" i="9"/>
  <c r="J83" i="9"/>
  <c r="J99" i="9"/>
  <c r="J106" i="9"/>
  <c r="J112" i="9"/>
  <c r="J127" i="9"/>
  <c r="J138" i="9"/>
  <c r="J28" i="9"/>
  <c r="J39" i="9"/>
  <c r="J43" i="9"/>
  <c r="J58" i="9"/>
  <c r="J64" i="9"/>
  <c r="J89" i="9"/>
  <c r="J94" i="9"/>
  <c r="J117" i="9"/>
  <c r="J137" i="9"/>
  <c r="J10" i="9"/>
  <c r="J16" i="9"/>
  <c r="J4" i="9"/>
  <c r="J21" i="9"/>
  <c r="J27" i="9"/>
  <c r="J34" i="9"/>
  <c r="J47" i="9"/>
  <c r="J52" i="9"/>
  <c r="J70" i="9"/>
  <c r="J76" i="9"/>
  <c r="J82" i="9"/>
  <c r="P91" i="9"/>
  <c r="J105" i="9"/>
  <c r="J111" i="9"/>
  <c r="J125" i="9"/>
  <c r="J9" i="9"/>
  <c r="J15" i="9"/>
  <c r="J57" i="9"/>
  <c r="J63" i="9"/>
  <c r="J69" i="9"/>
  <c r="J88" i="9"/>
  <c r="J93" i="9"/>
  <c r="J116" i="9"/>
  <c r="J124" i="9"/>
  <c r="J136" i="9"/>
  <c r="J147" i="9"/>
  <c r="J49" i="9"/>
  <c r="J92" i="9"/>
  <c r="J91" i="9"/>
  <c r="J97" i="9"/>
  <c r="J85" i="9"/>
  <c r="P85" i="9"/>
  <c r="E10" i="1"/>
  <c r="E7" i="9"/>
  <c r="J9" i="1"/>
  <c r="I7" i="9" s="1"/>
  <c r="AZ7" i="9"/>
  <c r="G9" i="1"/>
  <c r="F7" i="9" s="1"/>
  <c r="P145" i="9"/>
  <c r="J150" i="9"/>
  <c r="I5" i="1"/>
  <c r="H3" i="9" s="1"/>
  <c r="BP47" i="1"/>
  <c r="BP39" i="1"/>
  <c r="BP43" i="1"/>
  <c r="BP42" i="1"/>
  <c r="BP46" i="1"/>
  <c r="BP34" i="1"/>
  <c r="BP100" i="1"/>
  <c r="I7" i="1"/>
  <c r="H5" i="9" s="1"/>
  <c r="BP8" i="1"/>
  <c r="H8" i="1"/>
  <c r="G6" i="9" s="1"/>
  <c r="H7" i="1"/>
  <c r="G5" i="9" s="1"/>
  <c r="BP7" i="1"/>
  <c r="BP41" i="1"/>
  <c r="BP45" i="1"/>
  <c r="BP92" i="1"/>
  <c r="BP23" i="1"/>
  <c r="I8" i="1"/>
  <c r="H6" i="9" s="1"/>
  <c r="H5" i="1"/>
  <c r="G3" i="9" s="1"/>
  <c r="BP5" i="1"/>
  <c r="BP40" i="1"/>
  <c r="BP44" i="1"/>
  <c r="BP6" i="1"/>
  <c r="BP55" i="1"/>
  <c r="H6" i="1"/>
  <c r="G4" i="9" s="1"/>
  <c r="I6" i="1"/>
  <c r="H4" i="9" s="1"/>
  <c r="AB61" i="1" l="1"/>
  <c r="W59" i="9" s="1"/>
  <c r="AB28" i="1"/>
  <c r="W26" i="9" s="1"/>
  <c r="AB10" i="1"/>
  <c r="W8" i="9" s="1"/>
  <c r="AB11" i="1"/>
  <c r="W9" i="9" s="1"/>
  <c r="AB26" i="1"/>
  <c r="W24" i="9" s="1"/>
  <c r="AB89" i="1"/>
  <c r="W87" i="9" s="1"/>
  <c r="AB33" i="1"/>
  <c r="W31" i="9" s="1"/>
  <c r="AB62" i="1"/>
  <c r="W60" i="9" s="1"/>
  <c r="AB35" i="1"/>
  <c r="W33" i="9" s="1"/>
  <c r="AB68" i="1"/>
  <c r="W66" i="9" s="1"/>
  <c r="AB36" i="1"/>
  <c r="W34" i="9" s="1"/>
  <c r="AB110" i="1"/>
  <c r="W108" i="9" s="1"/>
  <c r="AB57" i="1"/>
  <c r="W55" i="9" s="1"/>
  <c r="AB112" i="1"/>
  <c r="W110" i="9" s="1"/>
  <c r="W14" i="9"/>
  <c r="AB60" i="1"/>
  <c r="W58" i="9" s="1"/>
  <c r="AB92" i="1"/>
  <c r="W90" i="9" s="1"/>
  <c r="AB52" i="1"/>
  <c r="W50" i="9" s="1"/>
  <c r="AB53" i="1"/>
  <c r="W51" i="9" s="1"/>
  <c r="AB103" i="1"/>
  <c r="W101" i="9" s="1"/>
  <c r="AB124" i="1"/>
  <c r="W122" i="9" s="1"/>
  <c r="AB90" i="1"/>
  <c r="W88" i="9" s="1"/>
  <c r="AB48" i="1"/>
  <c r="W46" i="9" s="1"/>
  <c r="AB105" i="1"/>
  <c r="W103" i="9" s="1"/>
  <c r="AB66" i="1"/>
  <c r="W64" i="9" s="1"/>
  <c r="AB63" i="1"/>
  <c r="W61" i="9" s="1"/>
  <c r="AB83" i="1"/>
  <c r="W81" i="9" s="1"/>
  <c r="AB88" i="1"/>
  <c r="W86" i="9" s="1"/>
  <c r="AB82" i="1"/>
  <c r="W80" i="9" s="1"/>
  <c r="AB49" i="1"/>
  <c r="W47" i="9" s="1"/>
  <c r="AB14" i="1"/>
  <c r="W12" i="9" s="1"/>
  <c r="AB73" i="1"/>
  <c r="W71" i="9" s="1"/>
  <c r="AB54" i="1"/>
  <c r="W52" i="9" s="1"/>
  <c r="AB19" i="1"/>
  <c r="W17" i="9" s="1"/>
  <c r="AB71" i="1"/>
  <c r="W69" i="9" s="1"/>
  <c r="AB39" i="1"/>
  <c r="W37" i="9" s="1"/>
  <c r="AB24" i="1"/>
  <c r="W22" i="9" s="1"/>
  <c r="AB81" i="1"/>
  <c r="W79" i="9" s="1"/>
  <c r="AB32" i="1"/>
  <c r="W30" i="9" s="1"/>
  <c r="AB86" i="1"/>
  <c r="W84" i="9" s="1"/>
  <c r="AB79" i="1"/>
  <c r="W77" i="9" s="1"/>
  <c r="AB84" i="1"/>
  <c r="W82" i="9" s="1"/>
  <c r="AB18" i="1"/>
  <c r="W16" i="9" s="1"/>
  <c r="AB77" i="1"/>
  <c r="W75" i="9" s="1"/>
  <c r="AB75" i="1"/>
  <c r="W73" i="9" s="1"/>
  <c r="AB136" i="1"/>
  <c r="W134" i="9" s="1"/>
  <c r="AB47" i="1"/>
  <c r="W45" i="9" s="1"/>
  <c r="AB59" i="1"/>
  <c r="W57" i="9" s="1"/>
  <c r="AB99" i="1"/>
  <c r="W97" i="9" s="1"/>
  <c r="AB17" i="1"/>
  <c r="W15" i="9" s="1"/>
  <c r="AB106" i="1"/>
  <c r="W104" i="9" s="1"/>
  <c r="AB22" i="1"/>
  <c r="W20" i="9" s="1"/>
  <c r="AB74" i="1"/>
  <c r="W72" i="9" s="1"/>
  <c r="AB67" i="1"/>
  <c r="W65" i="9" s="1"/>
  <c r="AB72" i="1"/>
  <c r="W70" i="9" s="1"/>
  <c r="AB65" i="1"/>
  <c r="W63" i="9" s="1"/>
  <c r="AB70" i="1"/>
  <c r="W68" i="9" s="1"/>
  <c r="P42" i="1"/>
  <c r="N40" i="9" s="1"/>
  <c r="AB69" i="1"/>
  <c r="W67" i="9" s="1"/>
  <c r="AB58" i="1"/>
  <c r="W56" i="9" s="1"/>
  <c r="AB34" i="1"/>
  <c r="W32" i="9" s="1"/>
  <c r="AB55" i="1"/>
  <c r="W53" i="9" s="1"/>
  <c r="AB37" i="1"/>
  <c r="W35" i="9" s="1"/>
  <c r="AB51" i="1"/>
  <c r="W49" i="9" s="1"/>
  <c r="AB38" i="1"/>
  <c r="W36" i="9" s="1"/>
  <c r="AB98" i="1"/>
  <c r="W96" i="9" s="1"/>
  <c r="AB23" i="1"/>
  <c r="W21" i="9" s="1"/>
  <c r="AB87" i="1"/>
  <c r="W85" i="9" s="1"/>
  <c r="AB21" i="1"/>
  <c r="W19" i="9" s="1"/>
  <c r="AB96" i="1"/>
  <c r="W94" i="9" s="1"/>
  <c r="AB13" i="1"/>
  <c r="W11" i="9" s="1"/>
  <c r="AB85" i="1"/>
  <c r="W83" i="9" s="1"/>
  <c r="AB31" i="1"/>
  <c r="W29" i="9" s="1"/>
  <c r="AB94" i="1"/>
  <c r="W92" i="9" s="1"/>
  <c r="AB6" i="1"/>
  <c r="W4" i="9" s="1"/>
  <c r="AB64" i="1"/>
  <c r="W62" i="9" s="1"/>
  <c r="AB50" i="1"/>
  <c r="W48" i="9" s="1"/>
  <c r="AB15" i="1"/>
  <c r="W13" i="9" s="1"/>
  <c r="AB109" i="1"/>
  <c r="W107" i="9" s="1"/>
  <c r="AB46" i="1"/>
  <c r="W44" i="9" s="1"/>
  <c r="AB102" i="1"/>
  <c r="W100" i="9" s="1"/>
  <c r="AB30" i="1"/>
  <c r="W28" i="9" s="1"/>
  <c r="AB107" i="1"/>
  <c r="W105" i="9" s="1"/>
  <c r="AB20" i="1"/>
  <c r="W18" i="9" s="1"/>
  <c r="AB108" i="1"/>
  <c r="W106" i="9" s="1"/>
  <c r="O88" i="1"/>
  <c r="M86" i="9" s="1"/>
  <c r="AB12" i="1"/>
  <c r="W10" i="9" s="1"/>
  <c r="AB5" i="1"/>
  <c r="W3" i="9" s="1"/>
  <c r="AB80" i="1"/>
  <c r="W78" i="9" s="1"/>
  <c r="AB78" i="1"/>
  <c r="W76" i="9" s="1"/>
  <c r="AB27" i="1"/>
  <c r="W25" i="9" s="1"/>
  <c r="AB97" i="1"/>
  <c r="W95" i="9" s="1"/>
  <c r="AB104" i="1"/>
  <c r="W102" i="9" s="1"/>
  <c r="AB95" i="1"/>
  <c r="W93" i="9" s="1"/>
  <c r="AB148" i="1"/>
  <c r="W146" i="9" s="1"/>
  <c r="AB91" i="1"/>
  <c r="W89" i="9" s="1"/>
  <c r="AB25" i="1"/>
  <c r="W23" i="9" s="1"/>
  <c r="AB7" i="1"/>
  <c r="W5" i="9" s="1"/>
  <c r="AB76" i="1"/>
  <c r="W74" i="9" s="1"/>
  <c r="AB9" i="1"/>
  <c r="W7" i="9" s="1"/>
  <c r="AB8" i="1"/>
  <c r="W6" i="9" s="1"/>
  <c r="AB93" i="1"/>
  <c r="W91" i="9" s="1"/>
  <c r="O17" i="1"/>
  <c r="M15" i="9" s="1"/>
  <c r="P41" i="1"/>
  <c r="N39" i="9" s="1"/>
  <c r="O32" i="1"/>
  <c r="M30" i="9" s="1"/>
  <c r="O54" i="1"/>
  <c r="M52" i="9" s="1"/>
  <c r="P43" i="1"/>
  <c r="N41" i="9" s="1"/>
  <c r="O66" i="1"/>
  <c r="M64" i="9" s="1"/>
  <c r="O109" i="1"/>
  <c r="M107" i="9" s="1"/>
  <c r="O28" i="1"/>
  <c r="M26" i="9" s="1"/>
  <c r="O53" i="1"/>
  <c r="M51" i="9" s="1"/>
  <c r="P40" i="1"/>
  <c r="N38" i="9" s="1"/>
  <c r="O79" i="1"/>
  <c r="M77" i="9" s="1"/>
  <c r="O84" i="1"/>
  <c r="M82" i="9" s="1"/>
  <c r="O63" i="1"/>
  <c r="M61" i="9" s="1"/>
  <c r="O35" i="1"/>
  <c r="M33" i="9" s="1"/>
  <c r="P29" i="1"/>
  <c r="N27" i="9" s="1"/>
  <c r="O103" i="1"/>
  <c r="M101" i="9" s="1"/>
  <c r="O82" i="1"/>
  <c r="M80" i="9" s="1"/>
  <c r="O59" i="1"/>
  <c r="M57" i="9" s="1"/>
  <c r="O18" i="1"/>
  <c r="O93" i="1"/>
  <c r="M91" i="9" s="1"/>
  <c r="O64" i="1"/>
  <c r="M62" i="9" s="1"/>
  <c r="O58" i="1"/>
  <c r="M56" i="9" s="1"/>
  <c r="O81" i="1"/>
  <c r="O102" i="1"/>
  <c r="M100" i="9" s="1"/>
  <c r="O86" i="1"/>
  <c r="M84" i="9" s="1"/>
  <c r="O31" i="1"/>
  <c r="M29" i="9" s="1"/>
  <c r="O22" i="1"/>
  <c r="M20" i="9" s="1"/>
  <c r="L126" i="9"/>
  <c r="O33" i="1"/>
  <c r="O47" i="1"/>
  <c r="M45" i="9" s="1"/>
  <c r="O20" i="1"/>
  <c r="M18" i="9" s="1"/>
  <c r="O7" i="1"/>
  <c r="M5" i="9" s="1"/>
  <c r="O112" i="1"/>
  <c r="O87" i="1"/>
  <c r="O124" i="1"/>
  <c r="O49" i="1"/>
  <c r="O25" i="1"/>
  <c r="M23" i="9" s="1"/>
  <c r="O6" i="1"/>
  <c r="O74" i="1"/>
  <c r="M72" i="9" s="1"/>
  <c r="O97" i="1"/>
  <c r="O62" i="1"/>
  <c r="M60" i="9" s="1"/>
  <c r="O98" i="1"/>
  <c r="M96" i="9" s="1"/>
  <c r="O5" i="1"/>
  <c r="O71" i="1"/>
  <c r="M69" i="9" s="1"/>
  <c r="O24" i="1"/>
  <c r="O13" i="1"/>
  <c r="M11" i="9" s="1"/>
  <c r="O60" i="1"/>
  <c r="O110" i="1"/>
  <c r="M108" i="9" s="1"/>
  <c r="O50" i="1"/>
  <c r="O77" i="1"/>
  <c r="P56" i="1"/>
  <c r="N54" i="9" s="1"/>
  <c r="O14" i="1"/>
  <c r="O73" i="1"/>
  <c r="O83" i="1"/>
  <c r="O78" i="1"/>
  <c r="M76" i="9" s="1"/>
  <c r="O39" i="1"/>
  <c r="M37" i="9" s="1"/>
  <c r="O91" i="1"/>
  <c r="M89" i="9" s="1"/>
  <c r="O144" i="1"/>
  <c r="L142" i="9"/>
  <c r="O105" i="1"/>
  <c r="O57" i="1"/>
  <c r="O104" i="1"/>
  <c r="M102" i="9" s="1"/>
  <c r="O115" i="1"/>
  <c r="M113" i="9" s="1"/>
  <c r="L113" i="9"/>
  <c r="O19" i="1"/>
  <c r="M17" i="9" s="1"/>
  <c r="O70" i="1"/>
  <c r="O108" i="1"/>
  <c r="M106" i="9" s="1"/>
  <c r="O21" i="1"/>
  <c r="O125" i="1"/>
  <c r="L123" i="9"/>
  <c r="O76" i="1"/>
  <c r="O106" i="1"/>
  <c r="O46" i="1"/>
  <c r="O89" i="1"/>
  <c r="O126" i="1"/>
  <c r="L124" i="9"/>
  <c r="O111" i="1"/>
  <c r="M109" i="9" s="1"/>
  <c r="L109" i="9"/>
  <c r="O123" i="1"/>
  <c r="L121" i="9"/>
  <c r="O120" i="1"/>
  <c r="L118" i="9"/>
  <c r="O140" i="1"/>
  <c r="L138" i="9"/>
  <c r="O121" i="1"/>
  <c r="L119" i="9"/>
  <c r="O141" i="1"/>
  <c r="L139" i="9"/>
  <c r="O107" i="1"/>
  <c r="M105" i="9" s="1"/>
  <c r="O119" i="1"/>
  <c r="L117" i="9"/>
  <c r="O12" i="1"/>
  <c r="O75" i="1"/>
  <c r="O101" i="1"/>
  <c r="L99" i="9"/>
  <c r="O9" i="1"/>
  <c r="M7" i="9" s="1"/>
  <c r="O10" i="1"/>
  <c r="O69" i="1"/>
  <c r="O116" i="1"/>
  <c r="L114" i="9"/>
  <c r="O11" i="1"/>
  <c r="O122" i="1"/>
  <c r="L120" i="9"/>
  <c r="O8" i="1"/>
  <c r="M6" i="9" s="1"/>
  <c r="O117" i="1"/>
  <c r="L115" i="9"/>
  <c r="O72" i="1"/>
  <c r="O37" i="1"/>
  <c r="O118" i="1"/>
  <c r="L116" i="9"/>
  <c r="O85" i="1"/>
  <c r="O147" i="1"/>
  <c r="P147" i="1" s="1"/>
  <c r="N145" i="9" s="1"/>
  <c r="L145" i="9"/>
  <c r="O15" i="1"/>
  <c r="M13" i="9" s="1"/>
  <c r="O143" i="1"/>
  <c r="M141" i="9" s="1"/>
  <c r="L141" i="9"/>
  <c r="O27" i="1"/>
  <c r="O95" i="1"/>
  <c r="O51" i="1"/>
  <c r="O23" i="1"/>
  <c r="O136" i="1"/>
  <c r="M134" i="9" s="1"/>
  <c r="O52" i="1"/>
  <c r="M50" i="9" s="1"/>
  <c r="O67" i="1"/>
  <c r="O137" i="1"/>
  <c r="L135" i="9"/>
  <c r="O68" i="1"/>
  <c r="P68" i="1" s="1"/>
  <c r="N66" i="9" s="1"/>
  <c r="O152" i="1"/>
  <c r="L150" i="9"/>
  <c r="O65" i="1"/>
  <c r="O30" i="1"/>
  <c r="O113" i="1"/>
  <c r="L111" i="9"/>
  <c r="O133" i="1"/>
  <c r="L131" i="9"/>
  <c r="O138" i="1"/>
  <c r="L136" i="9"/>
  <c r="O132" i="1"/>
  <c r="L130" i="9"/>
  <c r="O114" i="1"/>
  <c r="L112" i="9"/>
  <c r="O96" i="1"/>
  <c r="M94" i="9" s="1"/>
  <c r="O38" i="1"/>
  <c r="M36" i="9" s="1"/>
  <c r="O131" i="1"/>
  <c r="M129" i="9" s="1"/>
  <c r="L129" i="9"/>
  <c r="O129" i="1"/>
  <c r="L127" i="9"/>
  <c r="O149" i="1"/>
  <c r="L147" i="9"/>
  <c r="O80" i="1"/>
  <c r="O26" i="1"/>
  <c r="O135" i="1"/>
  <c r="M133" i="9" s="1"/>
  <c r="L133" i="9"/>
  <c r="O139" i="1"/>
  <c r="M137" i="9" s="1"/>
  <c r="L137" i="9"/>
  <c r="P44" i="1"/>
  <c r="N42" i="9" s="1"/>
  <c r="O134" i="1"/>
  <c r="L132" i="9"/>
  <c r="O142" i="1"/>
  <c r="L140" i="9"/>
  <c r="O34" i="1"/>
  <c r="O127" i="1"/>
  <c r="L125" i="9"/>
  <c r="O90" i="1"/>
  <c r="O94" i="1"/>
  <c r="O48" i="1"/>
  <c r="O148" i="1"/>
  <c r="O36" i="1"/>
  <c r="M34" i="9" s="1"/>
  <c r="O145" i="1"/>
  <c r="L143" i="9"/>
  <c r="O92" i="1"/>
  <c r="O130" i="1"/>
  <c r="L128" i="9"/>
  <c r="O61" i="1"/>
  <c r="O55" i="1"/>
  <c r="O99" i="1"/>
  <c r="P45" i="1"/>
  <c r="H9" i="1"/>
  <c r="G7" i="9" s="1"/>
  <c r="BP9" i="1"/>
  <c r="I9" i="1"/>
  <c r="H7" i="9" s="1"/>
  <c r="E11" i="1"/>
  <c r="E8" i="9"/>
  <c r="BG10" i="1"/>
  <c r="J10" i="1"/>
  <c r="I8" i="9" s="1"/>
  <c r="G10" i="1"/>
  <c r="P20" i="1" l="1"/>
  <c r="N18" i="9" s="1"/>
  <c r="P62" i="1"/>
  <c r="N60" i="9" s="1"/>
  <c r="R40" i="1"/>
  <c r="P31" i="1"/>
  <c r="N29" i="9" s="1"/>
  <c r="P88" i="1"/>
  <c r="N86" i="9" s="1"/>
  <c r="P103" i="1"/>
  <c r="N101" i="9" s="1"/>
  <c r="R42" i="1"/>
  <c r="P66" i="1"/>
  <c r="R66" i="1" s="1"/>
  <c r="P54" i="1"/>
  <c r="N52" i="9" s="1"/>
  <c r="P17" i="1"/>
  <c r="N15" i="9" s="1"/>
  <c r="P82" i="1"/>
  <c r="N80" i="9" s="1"/>
  <c r="P59" i="1"/>
  <c r="N57" i="9" s="1"/>
  <c r="R41" i="1"/>
  <c r="P7" i="1"/>
  <c r="N5" i="9" s="1"/>
  <c r="P93" i="1"/>
  <c r="N91" i="9" s="1"/>
  <c r="P9" i="1"/>
  <c r="N7" i="9" s="1"/>
  <c r="P32" i="1"/>
  <c r="N30" i="9" s="1"/>
  <c r="R29" i="1"/>
  <c r="P86" i="1"/>
  <c r="N84" i="9" s="1"/>
  <c r="P98" i="1"/>
  <c r="N96" i="9" s="1"/>
  <c r="P53" i="1"/>
  <c r="N51" i="9" s="1"/>
  <c r="P109" i="1"/>
  <c r="N107" i="9" s="1"/>
  <c r="P115" i="1"/>
  <c r="N113" i="9" s="1"/>
  <c r="P79" i="1"/>
  <c r="N77" i="9" s="1"/>
  <c r="R43" i="1"/>
  <c r="P38" i="1"/>
  <c r="N36" i="9" s="1"/>
  <c r="R56" i="1"/>
  <c r="P74" i="1"/>
  <c r="N72" i="9" s="1"/>
  <c r="P28" i="1"/>
  <c r="P22" i="1"/>
  <c r="N20" i="9" s="1"/>
  <c r="P107" i="1"/>
  <c r="N105" i="9" s="1"/>
  <c r="P58" i="1"/>
  <c r="N56" i="9" s="1"/>
  <c r="P63" i="1"/>
  <c r="P84" i="1"/>
  <c r="N82" i="9" s="1"/>
  <c r="P111" i="1"/>
  <c r="N109" i="9" s="1"/>
  <c r="P35" i="1"/>
  <c r="N33" i="9" s="1"/>
  <c r="P64" i="1"/>
  <c r="N62" i="9" s="1"/>
  <c r="R62" i="1"/>
  <c r="M126" i="9"/>
  <c r="N126" i="9"/>
  <c r="M16" i="9"/>
  <c r="P18" i="1"/>
  <c r="M79" i="9"/>
  <c r="P81" i="1"/>
  <c r="N79" i="9" s="1"/>
  <c r="P47" i="1"/>
  <c r="P36" i="1"/>
  <c r="N34" i="9" s="1"/>
  <c r="P102" i="1"/>
  <c r="N100" i="9" s="1"/>
  <c r="P78" i="1"/>
  <c r="N76" i="9" s="1"/>
  <c r="P19" i="1"/>
  <c r="N17" i="9" s="1"/>
  <c r="M95" i="9"/>
  <c r="P97" i="1"/>
  <c r="M75" i="9"/>
  <c r="P77" i="1"/>
  <c r="P91" i="1"/>
  <c r="P39" i="1"/>
  <c r="N37" i="9" s="1"/>
  <c r="M48" i="9"/>
  <c r="P50" i="1"/>
  <c r="M85" i="9"/>
  <c r="P87" i="1"/>
  <c r="N85" i="9" s="1"/>
  <c r="P110" i="1"/>
  <c r="M110" i="9"/>
  <c r="P112" i="1"/>
  <c r="P143" i="1"/>
  <c r="N141" i="9" s="1"/>
  <c r="M58" i="9"/>
  <c r="P60" i="1"/>
  <c r="P135" i="1"/>
  <c r="N133" i="9" s="1"/>
  <c r="P71" i="1"/>
  <c r="M22" i="9"/>
  <c r="P24" i="1"/>
  <c r="M4" i="9"/>
  <c r="P6" i="1"/>
  <c r="M81" i="9"/>
  <c r="P83" i="1"/>
  <c r="N81" i="9" s="1"/>
  <c r="P25" i="1"/>
  <c r="N23" i="9" s="1"/>
  <c r="P8" i="1"/>
  <c r="N6" i="9" s="1"/>
  <c r="M71" i="9"/>
  <c r="P73" i="1"/>
  <c r="N71" i="9" s="1"/>
  <c r="M3" i="9"/>
  <c r="P5" i="1"/>
  <c r="N3" i="9" s="1"/>
  <c r="P136" i="1"/>
  <c r="N134" i="9" s="1"/>
  <c r="M12" i="9"/>
  <c r="P14" i="1"/>
  <c r="M47" i="9"/>
  <c r="P49" i="1"/>
  <c r="P13" i="1"/>
  <c r="N11" i="9" s="1"/>
  <c r="M122" i="9"/>
  <c r="P124" i="1"/>
  <c r="M31" i="9"/>
  <c r="P33" i="1"/>
  <c r="N43" i="9"/>
  <c r="R45" i="1"/>
  <c r="M63" i="9"/>
  <c r="P65" i="1"/>
  <c r="R44" i="1"/>
  <c r="M116" i="9"/>
  <c r="P118" i="1"/>
  <c r="N116" i="9" s="1"/>
  <c r="M10" i="9"/>
  <c r="P12" i="1"/>
  <c r="N10" i="9" s="1"/>
  <c r="M19" i="9"/>
  <c r="P21" i="1"/>
  <c r="N19" i="9" s="1"/>
  <c r="M55" i="9"/>
  <c r="P57" i="1"/>
  <c r="M28" i="9"/>
  <c r="P30" i="1"/>
  <c r="N28" i="9" s="1"/>
  <c r="M65" i="9"/>
  <c r="P67" i="1"/>
  <c r="N65" i="9" s="1"/>
  <c r="M93" i="9"/>
  <c r="P95" i="1"/>
  <c r="N93" i="9" s="1"/>
  <c r="M21" i="9"/>
  <c r="M35" i="9"/>
  <c r="P37" i="1"/>
  <c r="N35" i="9" s="1"/>
  <c r="M130" i="9"/>
  <c r="P132" i="1"/>
  <c r="P104" i="1"/>
  <c r="N102" i="9" s="1"/>
  <c r="M145" i="9"/>
  <c r="R147" i="1"/>
  <c r="P23" i="1"/>
  <c r="N21" i="9" s="1"/>
  <c r="M8" i="9"/>
  <c r="P10" i="1"/>
  <c r="N8" i="9" s="1"/>
  <c r="M78" i="9"/>
  <c r="P80" i="1"/>
  <c r="N78" i="9" s="1"/>
  <c r="M138" i="9"/>
  <c r="P140" i="1"/>
  <c r="M125" i="9"/>
  <c r="P127" i="1"/>
  <c r="N125" i="9" s="1"/>
  <c r="M140" i="9"/>
  <c r="P142" i="1"/>
  <c r="N140" i="9" s="1"/>
  <c r="M147" i="9"/>
  <c r="P149" i="1"/>
  <c r="N147" i="9" s="1"/>
  <c r="M150" i="9"/>
  <c r="P152" i="1"/>
  <c r="N150" i="9" s="1"/>
  <c r="M120" i="9"/>
  <c r="P122" i="1"/>
  <c r="N120" i="9" s="1"/>
  <c r="M68" i="9"/>
  <c r="P70" i="1"/>
  <c r="N68" i="9" s="1"/>
  <c r="M32" i="9"/>
  <c r="P34" i="1"/>
  <c r="N32" i="9" s="1"/>
  <c r="M132" i="9"/>
  <c r="P134" i="1"/>
  <c r="N132" i="9" s="1"/>
  <c r="M127" i="9"/>
  <c r="P129" i="1"/>
  <c r="M118" i="9"/>
  <c r="P120" i="1"/>
  <c r="M146" i="9"/>
  <c r="P148" i="1"/>
  <c r="N146" i="9" s="1"/>
  <c r="M66" i="9"/>
  <c r="R68" i="1"/>
  <c r="M49" i="9"/>
  <c r="P51" i="1"/>
  <c r="N49" i="9" s="1"/>
  <c r="M70" i="9"/>
  <c r="P72" i="1"/>
  <c r="R86" i="1"/>
  <c r="R98" i="1"/>
  <c r="M143" i="9"/>
  <c r="P145" i="1"/>
  <c r="N143" i="9" s="1"/>
  <c r="M88" i="9"/>
  <c r="P90" i="1"/>
  <c r="N88" i="9" s="1"/>
  <c r="M124" i="9"/>
  <c r="P126" i="1"/>
  <c r="N124" i="9" s="1"/>
  <c r="M9" i="9"/>
  <c r="P11" i="1"/>
  <c r="P96" i="1"/>
  <c r="N94" i="9" s="1"/>
  <c r="M87" i="9"/>
  <c r="P89" i="1"/>
  <c r="M59" i="9"/>
  <c r="P61" i="1"/>
  <c r="M14" i="9"/>
  <c r="N14" i="9"/>
  <c r="P108" i="1"/>
  <c r="N106" i="9" s="1"/>
  <c r="M136" i="9"/>
  <c r="P138" i="1"/>
  <c r="N136" i="9" s="1"/>
  <c r="M25" i="9"/>
  <c r="P27" i="1"/>
  <c r="M44" i="9"/>
  <c r="P46" i="1"/>
  <c r="M103" i="9"/>
  <c r="P105" i="1"/>
  <c r="N103" i="9" s="1"/>
  <c r="P131" i="1"/>
  <c r="N129" i="9" s="1"/>
  <c r="M131" i="9"/>
  <c r="P133" i="1"/>
  <c r="M115" i="9"/>
  <c r="P117" i="1"/>
  <c r="N115" i="9" s="1"/>
  <c r="M104" i="9"/>
  <c r="P106" i="1"/>
  <c r="N104" i="9" s="1"/>
  <c r="M90" i="9"/>
  <c r="P92" i="1"/>
  <c r="N90" i="9" s="1"/>
  <c r="P15" i="1"/>
  <c r="N13" i="9" s="1"/>
  <c r="M114" i="9"/>
  <c r="P116" i="1"/>
  <c r="M112" i="9"/>
  <c r="P114" i="1"/>
  <c r="N112" i="9" s="1"/>
  <c r="M128" i="9"/>
  <c r="P130" i="1"/>
  <c r="N128" i="9" s="1"/>
  <c r="M46" i="9"/>
  <c r="P48" i="1"/>
  <c r="N46" i="9" s="1"/>
  <c r="M121" i="9"/>
  <c r="P123" i="1"/>
  <c r="N121" i="9" s="1"/>
  <c r="M135" i="9"/>
  <c r="P137" i="1"/>
  <c r="N135" i="9" s="1"/>
  <c r="M99" i="9"/>
  <c r="P101" i="1"/>
  <c r="N99" i="9" s="1"/>
  <c r="M117" i="9"/>
  <c r="P119" i="1"/>
  <c r="N117" i="9" s="1"/>
  <c r="M139" i="9"/>
  <c r="P141" i="1"/>
  <c r="N139" i="9" s="1"/>
  <c r="M74" i="9"/>
  <c r="P76" i="1"/>
  <c r="N74" i="9" s="1"/>
  <c r="P52" i="1"/>
  <c r="N50" i="9" s="1"/>
  <c r="M92" i="9"/>
  <c r="P94" i="1"/>
  <c r="N92" i="9" s="1"/>
  <c r="M83" i="9"/>
  <c r="P85" i="1"/>
  <c r="N83" i="9" s="1"/>
  <c r="M142" i="9"/>
  <c r="P144" i="1"/>
  <c r="N142" i="9" s="1"/>
  <c r="P139" i="1"/>
  <c r="N137" i="9" s="1"/>
  <c r="M24" i="9"/>
  <c r="P26" i="1"/>
  <c r="M111" i="9"/>
  <c r="P113" i="1"/>
  <c r="M67" i="9"/>
  <c r="P69" i="1"/>
  <c r="M73" i="9"/>
  <c r="P75" i="1"/>
  <c r="N73" i="9" s="1"/>
  <c r="M119" i="9"/>
  <c r="P121" i="1"/>
  <c r="M123" i="9"/>
  <c r="P125" i="1"/>
  <c r="M53" i="9"/>
  <c r="P55" i="1"/>
  <c r="N53" i="9" s="1"/>
  <c r="M97" i="9"/>
  <c r="P99" i="1"/>
  <c r="N97" i="9" s="1"/>
  <c r="F8" i="9"/>
  <c r="I10" i="1"/>
  <c r="H8" i="9" s="1"/>
  <c r="H10" i="1"/>
  <c r="G8" i="9" s="1"/>
  <c r="AZ8" i="9"/>
  <c r="BP10" i="1"/>
  <c r="E12" i="1"/>
  <c r="E9" i="9"/>
  <c r="G11" i="1"/>
  <c r="J11" i="1"/>
  <c r="I9" i="9" s="1"/>
  <c r="BG11" i="1"/>
  <c r="R20" i="1" l="1"/>
  <c r="N64" i="9"/>
  <c r="R9" i="1"/>
  <c r="R82" i="1"/>
  <c r="R31" i="1"/>
  <c r="R88" i="1"/>
  <c r="R103" i="1"/>
  <c r="R7" i="1"/>
  <c r="R115" i="1"/>
  <c r="R17" i="1"/>
  <c r="R79" i="1"/>
  <c r="R59" i="1"/>
  <c r="R54" i="1"/>
  <c r="R32" i="1"/>
  <c r="R93" i="1"/>
  <c r="R109" i="1"/>
  <c r="R25" i="1"/>
  <c r="R141" i="1"/>
  <c r="R36" i="1"/>
  <c r="R143" i="1"/>
  <c r="R35" i="1"/>
  <c r="R38" i="1"/>
  <c r="R74" i="1"/>
  <c r="R53" i="1"/>
  <c r="R105" i="1"/>
  <c r="R95" i="1"/>
  <c r="R107" i="1"/>
  <c r="R152" i="1"/>
  <c r="N26" i="9"/>
  <c r="R28" i="1"/>
  <c r="R64" i="1"/>
  <c r="R84" i="1"/>
  <c r="R90" i="1"/>
  <c r="R15" i="1"/>
  <c r="R30" i="1"/>
  <c r="R58" i="1"/>
  <c r="N61" i="9"/>
  <c r="R63" i="1"/>
  <c r="R119" i="1"/>
  <c r="R130" i="1"/>
  <c r="R81" i="1"/>
  <c r="R22" i="1"/>
  <c r="R111" i="1"/>
  <c r="R39" i="1"/>
  <c r="R131" i="1"/>
  <c r="N45" i="9"/>
  <c r="R47" i="1"/>
  <c r="R21" i="1"/>
  <c r="R19" i="1"/>
  <c r="R136" i="1"/>
  <c r="R87" i="1"/>
  <c r="N16" i="9"/>
  <c r="R18" i="1"/>
  <c r="R144" i="1"/>
  <c r="R135" i="1"/>
  <c r="R37" i="1"/>
  <c r="R102" i="1"/>
  <c r="R75" i="1"/>
  <c r="N47" i="9"/>
  <c r="R49" i="1"/>
  <c r="N89" i="9"/>
  <c r="R91" i="1"/>
  <c r="N75" i="9"/>
  <c r="R77" i="1"/>
  <c r="R51" i="1"/>
  <c r="N12" i="9"/>
  <c r="R14" i="1"/>
  <c r="N110" i="9"/>
  <c r="R112" i="1"/>
  <c r="R92" i="1"/>
  <c r="R138" i="1"/>
  <c r="N4" i="9"/>
  <c r="R6" i="1"/>
  <c r="R106" i="1"/>
  <c r="N108" i="9"/>
  <c r="R110" i="1"/>
  <c r="R145" i="1"/>
  <c r="R134" i="1"/>
  <c r="R12" i="1"/>
  <c r="R122" i="1"/>
  <c r="N22" i="9"/>
  <c r="R24" i="1"/>
  <c r="R13" i="1"/>
  <c r="N95" i="9"/>
  <c r="R97" i="1"/>
  <c r="R55" i="1"/>
  <c r="N31" i="9"/>
  <c r="R33" i="1"/>
  <c r="N69" i="9"/>
  <c r="R71" i="1"/>
  <c r="N48" i="9"/>
  <c r="R50" i="1"/>
  <c r="N122" i="9"/>
  <c r="R124" i="1"/>
  <c r="R8" i="1"/>
  <c r="R142" i="1"/>
  <c r="N58" i="9"/>
  <c r="R60" i="1"/>
  <c r="R78" i="1"/>
  <c r="R73" i="1"/>
  <c r="R83" i="1"/>
  <c r="R139" i="1"/>
  <c r="N70" i="9"/>
  <c r="R72" i="1"/>
  <c r="R108" i="1"/>
  <c r="N63" i="9"/>
  <c r="R65" i="1"/>
  <c r="R96" i="1"/>
  <c r="R127" i="1"/>
  <c r="N55" i="9"/>
  <c r="R57" i="1"/>
  <c r="R104" i="1"/>
  <c r="N118" i="9"/>
  <c r="R120" i="1"/>
  <c r="R23" i="1"/>
  <c r="N138" i="9"/>
  <c r="R140" i="1"/>
  <c r="R76" i="1"/>
  <c r="N67" i="9"/>
  <c r="R69" i="1"/>
  <c r="R94" i="1"/>
  <c r="N127" i="9"/>
  <c r="R129" i="1"/>
  <c r="R67" i="1"/>
  <c r="N119" i="9"/>
  <c r="R121" i="1"/>
  <c r="N44" i="9"/>
  <c r="R46" i="1"/>
  <c r="R101" i="1"/>
  <c r="N59" i="9"/>
  <c r="R61" i="1"/>
  <c r="R70" i="1"/>
  <c r="R123" i="1"/>
  <c r="R10" i="1"/>
  <c r="R80" i="1"/>
  <c r="R114" i="1"/>
  <c r="R117" i="1"/>
  <c r="R99" i="1"/>
  <c r="R48" i="1"/>
  <c r="N25" i="9"/>
  <c r="R27" i="1"/>
  <c r="N87" i="9"/>
  <c r="R89" i="1"/>
  <c r="N131" i="9"/>
  <c r="R133" i="1"/>
  <c r="R149" i="1"/>
  <c r="R52" i="1"/>
  <c r="R118" i="1"/>
  <c r="R85" i="1"/>
  <c r="R137" i="1"/>
  <c r="N114" i="9"/>
  <c r="R116" i="1"/>
  <c r="N130" i="9"/>
  <c r="R132" i="1"/>
  <c r="N111" i="9"/>
  <c r="R113" i="1"/>
  <c r="N123" i="9"/>
  <c r="R125" i="1"/>
  <c r="N24" i="9"/>
  <c r="R26" i="1"/>
  <c r="N9" i="9"/>
  <c r="R11" i="1"/>
  <c r="R148" i="1"/>
  <c r="R34" i="1"/>
  <c r="R126" i="1"/>
  <c r="AZ9" i="9"/>
  <c r="BP11" i="1"/>
  <c r="F9" i="9"/>
  <c r="I11" i="1"/>
  <c r="H9" i="9" s="1"/>
  <c r="H11" i="1"/>
  <c r="G9" i="9" s="1"/>
  <c r="E13" i="1"/>
  <c r="E10" i="9"/>
  <c r="I10" i="9"/>
  <c r="F10" i="9" l="1"/>
  <c r="H10" i="9"/>
  <c r="G10" i="9"/>
  <c r="AZ10" i="9"/>
  <c r="BP12" i="1"/>
  <c r="E14" i="1"/>
  <c r="E11" i="9"/>
  <c r="J13" i="1"/>
  <c r="I11" i="9" s="1"/>
  <c r="G13" i="1"/>
  <c r="BG13" i="1"/>
  <c r="AZ11" i="9" l="1"/>
  <c r="BP13" i="1"/>
  <c r="F11" i="9"/>
  <c r="H13" i="1"/>
  <c r="G11" i="9" s="1"/>
  <c r="I13" i="1"/>
  <c r="H11" i="9" s="1"/>
  <c r="E15" i="1"/>
  <c r="E12" i="9"/>
  <c r="G14" i="1"/>
  <c r="BG14" i="1"/>
  <c r="J14" i="1"/>
  <c r="I12" i="9" s="1"/>
  <c r="AZ12" i="9" l="1"/>
  <c r="BP14" i="1"/>
  <c r="F12" i="9"/>
  <c r="I14" i="1"/>
  <c r="H12" i="9" s="1"/>
  <c r="H14" i="1"/>
  <c r="G12" i="9" s="1"/>
  <c r="E16" i="1"/>
  <c r="E13" i="9"/>
  <c r="I13" i="9"/>
  <c r="F13" i="9" l="1"/>
  <c r="H13" i="9"/>
  <c r="G13" i="9"/>
  <c r="AZ13" i="9"/>
  <c r="BP15" i="1"/>
  <c r="E17" i="1"/>
  <c r="E14" i="9"/>
  <c r="I14" i="9"/>
  <c r="I144" i="4"/>
  <c r="P144" i="4"/>
  <c r="Q144" i="4"/>
  <c r="T144" i="4"/>
  <c r="U144" i="4"/>
  <c r="V144" i="4"/>
  <c r="W144" i="4"/>
  <c r="X144" i="4"/>
  <c r="Z144" i="4"/>
  <c r="AA144" i="4"/>
  <c r="AC144" i="4"/>
  <c r="AD144" i="4"/>
  <c r="AE144" i="4"/>
  <c r="AF144" i="4"/>
  <c r="AG144" i="4"/>
  <c r="AH144" i="4"/>
  <c r="AI144" i="4"/>
  <c r="AJ144" i="4"/>
  <c r="AK144" i="4"/>
  <c r="AM144" i="4"/>
  <c r="AN144" i="4"/>
  <c r="I145" i="4"/>
  <c r="J145" i="4"/>
  <c r="K145" i="4"/>
  <c r="L145" i="4"/>
  <c r="M145" i="4"/>
  <c r="N145" i="4"/>
  <c r="P145" i="4"/>
  <c r="Q145" i="4"/>
  <c r="S145" i="4"/>
  <c r="T145" i="4"/>
  <c r="U145" i="4"/>
  <c r="V145" i="4"/>
  <c r="W145" i="4"/>
  <c r="X145" i="4"/>
  <c r="Y145" i="4"/>
  <c r="Z145" i="4"/>
  <c r="AA145" i="4"/>
  <c r="AC145" i="4"/>
  <c r="AD145" i="4"/>
  <c r="AE145" i="4"/>
  <c r="AF145" i="4"/>
  <c r="AG145" i="4"/>
  <c r="AH145" i="4"/>
  <c r="AI145" i="4"/>
  <c r="AJ145" i="4"/>
  <c r="AK145" i="4"/>
  <c r="AM145" i="4"/>
  <c r="AN145" i="4"/>
  <c r="I146" i="4"/>
  <c r="J146" i="4"/>
  <c r="K146" i="4"/>
  <c r="L146" i="4"/>
  <c r="M146" i="4"/>
  <c r="N146" i="4"/>
  <c r="P146" i="4"/>
  <c r="Q146" i="4"/>
  <c r="S146" i="4"/>
  <c r="T146" i="4"/>
  <c r="U146" i="4"/>
  <c r="V146" i="4"/>
  <c r="W146" i="4"/>
  <c r="X146" i="4"/>
  <c r="Y146" i="4"/>
  <c r="Z146" i="4"/>
  <c r="AA146" i="4"/>
  <c r="AC146" i="4"/>
  <c r="AD146" i="4"/>
  <c r="AE146" i="4"/>
  <c r="AF146" i="4"/>
  <c r="AG146" i="4"/>
  <c r="AH146" i="4"/>
  <c r="AI146" i="4"/>
  <c r="AJ146" i="4"/>
  <c r="AK146" i="4"/>
  <c r="AM146" i="4"/>
  <c r="AN146" i="4"/>
  <c r="B144" i="4"/>
  <c r="B145" i="4"/>
  <c r="B146" i="4"/>
  <c r="F14" i="9" l="1"/>
  <c r="G14" i="9"/>
  <c r="H14" i="9"/>
  <c r="AZ14" i="9"/>
  <c r="BP16" i="1"/>
  <c r="E18" i="1"/>
  <c r="E15" i="9"/>
  <c r="I15" i="9"/>
  <c r="AP144" i="4"/>
  <c r="AQ145" i="4"/>
  <c r="AP145" i="4"/>
  <c r="R146" i="4"/>
  <c r="AP146" i="4"/>
  <c r="O145" i="4"/>
  <c r="AQ146" i="4"/>
  <c r="AL145" i="4"/>
  <c r="AL144" i="4"/>
  <c r="AB145" i="4"/>
  <c r="R145" i="4"/>
  <c r="AQ144" i="4"/>
  <c r="AB146" i="4"/>
  <c r="O146" i="4"/>
  <c r="AL146" i="4"/>
  <c r="R144" i="4"/>
  <c r="F15" i="9" l="1"/>
  <c r="G15" i="9"/>
  <c r="H15" i="9"/>
  <c r="AZ15" i="9"/>
  <c r="BP17" i="1"/>
  <c r="E19" i="1"/>
  <c r="E16" i="9"/>
  <c r="BG18" i="1"/>
  <c r="J18" i="1"/>
  <c r="I16" i="9" s="1"/>
  <c r="G18" i="1"/>
  <c r="F16" i="9" l="1"/>
  <c r="H18" i="1"/>
  <c r="G16" i="9" s="1"/>
  <c r="I18" i="1"/>
  <c r="H16" i="9" s="1"/>
  <c r="AZ16" i="9"/>
  <c r="BP18" i="1"/>
  <c r="E20" i="1"/>
  <c r="E17" i="9"/>
  <c r="BG19" i="1"/>
  <c r="G19" i="1"/>
  <c r="J19" i="1"/>
  <c r="I17" i="9" s="1"/>
  <c r="J20" i="1" l="1"/>
  <c r="I18" i="9" s="1"/>
  <c r="G20" i="1"/>
  <c r="BG20" i="1"/>
  <c r="BP20" i="1" s="1"/>
  <c r="F17" i="9"/>
  <c r="I19" i="1"/>
  <c r="H17" i="9" s="1"/>
  <c r="H19" i="1"/>
  <c r="G17" i="9" s="1"/>
  <c r="AZ17" i="9"/>
  <c r="BP19" i="1"/>
  <c r="E21" i="1"/>
  <c r="E18" i="9"/>
  <c r="S24" i="2"/>
  <c r="S23" i="2"/>
  <c r="S22" i="2"/>
  <c r="S21" i="2"/>
  <c r="S20" i="2"/>
  <c r="S19" i="2"/>
  <c r="K19" i="2"/>
  <c r="S18" i="2"/>
  <c r="K18" i="2"/>
  <c r="S17" i="2"/>
  <c r="O17" i="2"/>
  <c r="K17" i="2"/>
  <c r="S16" i="2"/>
  <c r="O16" i="2"/>
  <c r="K16" i="2"/>
  <c r="S15" i="2"/>
  <c r="O15" i="2"/>
  <c r="K15" i="2"/>
  <c r="S14" i="2"/>
  <c r="O14" i="2"/>
  <c r="K14" i="2"/>
  <c r="S13" i="2"/>
  <c r="O13" i="2"/>
  <c r="K13" i="2"/>
  <c r="S12" i="2"/>
  <c r="O12" i="2"/>
  <c r="K12" i="2"/>
  <c r="AE11" i="2"/>
  <c r="S11" i="2"/>
  <c r="O11" i="2"/>
  <c r="K11" i="2"/>
  <c r="AA10" i="2"/>
  <c r="S10" i="2"/>
  <c r="O10" i="2"/>
  <c r="K10" i="2"/>
  <c r="AA9" i="2"/>
  <c r="S9" i="2"/>
  <c r="O9" i="2"/>
  <c r="K9" i="2"/>
  <c r="AA8" i="2"/>
  <c r="S8" i="2"/>
  <c r="O8" i="2"/>
  <c r="K8" i="2"/>
  <c r="S7" i="2"/>
  <c r="O7" i="2"/>
  <c r="B5" i="2"/>
  <c r="H20" i="1" l="1"/>
  <c r="G18" i="9" s="1"/>
  <c r="I20" i="1"/>
  <c r="H18" i="9" s="1"/>
  <c r="AZ18" i="9"/>
  <c r="E22" i="1"/>
  <c r="E19" i="9"/>
  <c r="G21" i="1"/>
  <c r="J21" i="1"/>
  <c r="I19" i="9" s="1"/>
  <c r="BG21" i="1"/>
  <c r="F18" i="9"/>
  <c r="AZ19" i="9" l="1"/>
  <c r="BP21" i="1"/>
  <c r="F19" i="9"/>
  <c r="I21" i="1"/>
  <c r="H19" i="9" s="1"/>
  <c r="H21" i="1"/>
  <c r="G19" i="9" s="1"/>
  <c r="E23" i="1"/>
  <c r="E20" i="9"/>
  <c r="J22" i="1"/>
  <c r="I20" i="9" s="1"/>
  <c r="BG22" i="1"/>
  <c r="G22" i="1"/>
  <c r="AZ20" i="9" l="1"/>
  <c r="BP22" i="1"/>
  <c r="F20" i="9"/>
  <c r="I22" i="1"/>
  <c r="H20" i="9" s="1"/>
  <c r="H22" i="1"/>
  <c r="G20" i="9" s="1"/>
  <c r="E24" i="1"/>
  <c r="E21" i="9"/>
  <c r="E25" i="1" l="1"/>
  <c r="E22" i="9"/>
  <c r="BG24" i="1"/>
  <c r="J24" i="1"/>
  <c r="I22" i="9" s="1"/>
  <c r="G24" i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2" i="5"/>
  <c r="F22" i="9" l="1"/>
  <c r="I24" i="1"/>
  <c r="H22" i="9" s="1"/>
  <c r="H24" i="1"/>
  <c r="G22" i="9" s="1"/>
  <c r="AZ22" i="9"/>
  <c r="BP24" i="1"/>
  <c r="E26" i="1"/>
  <c r="E23" i="9"/>
  <c r="J25" i="1"/>
  <c r="I23" i="9" s="1"/>
  <c r="BG25" i="1"/>
  <c r="G25" i="1"/>
  <c r="F23" i="9" l="1"/>
  <c r="H25" i="1"/>
  <c r="G23" i="9" s="1"/>
  <c r="I25" i="1"/>
  <c r="H23" i="9" s="1"/>
  <c r="AZ23" i="9"/>
  <c r="BP25" i="1"/>
  <c r="E27" i="1"/>
  <c r="E24" i="9"/>
  <c r="BG26" i="1"/>
  <c r="J26" i="1"/>
  <c r="I24" i="9" s="1"/>
  <c r="G26" i="1"/>
  <c r="AZ24" i="9" l="1"/>
  <c r="BP26" i="1"/>
  <c r="F24" i="9"/>
  <c r="H26" i="1"/>
  <c r="G24" i="9" s="1"/>
  <c r="I26" i="1"/>
  <c r="H24" i="9" s="1"/>
  <c r="E28" i="1"/>
  <c r="E25" i="9"/>
  <c r="G27" i="1"/>
  <c r="J27" i="1"/>
  <c r="I25" i="9" s="1"/>
  <c r="BG27" i="1"/>
  <c r="AZ25" i="9" l="1"/>
  <c r="BP27" i="1"/>
  <c r="F25" i="9"/>
  <c r="I27" i="1"/>
  <c r="H25" i="9" s="1"/>
  <c r="H27" i="1"/>
  <c r="G25" i="9" s="1"/>
  <c r="E29" i="1"/>
  <c r="E26" i="9"/>
  <c r="G28" i="1"/>
  <c r="J28" i="1"/>
  <c r="I26" i="9" s="1"/>
  <c r="BG28" i="1"/>
  <c r="D3" i="2"/>
  <c r="I2" i="2" s="1"/>
  <c r="AZ26" i="9" l="1"/>
  <c r="BP28" i="1"/>
  <c r="F26" i="9"/>
  <c r="I28" i="1"/>
  <c r="H26" i="9" s="1"/>
  <c r="H28" i="1"/>
  <c r="G26" i="9" s="1"/>
  <c r="E30" i="1"/>
  <c r="BG30" i="1" s="1"/>
  <c r="E27" i="9"/>
  <c r="G29" i="1"/>
  <c r="BG29" i="1"/>
  <c r="J29" i="1"/>
  <c r="AZ27" i="9" l="1"/>
  <c r="BP29" i="1"/>
  <c r="F27" i="9"/>
  <c r="I29" i="1"/>
  <c r="H29" i="1"/>
  <c r="I27" i="9"/>
  <c r="E31" i="1"/>
  <c r="E28" i="9"/>
  <c r="J30" i="1"/>
  <c r="I28" i="9" s="1"/>
  <c r="G30" i="1"/>
  <c r="BK155" i="1" l="1"/>
  <c r="BN156" i="1"/>
  <c r="F164" i="5"/>
  <c r="BM155" i="1" s="1"/>
  <c r="BN155" i="1"/>
  <c r="BK156" i="1"/>
  <c r="F165" i="5"/>
  <c r="BM156" i="1" s="1"/>
  <c r="G164" i="5"/>
  <c r="BL155" i="1" s="1"/>
  <c r="G165" i="5"/>
  <c r="BL156" i="1" s="1"/>
  <c r="E32" i="1"/>
  <c r="E29" i="9"/>
  <c r="G31" i="1"/>
  <c r="BG31" i="1"/>
  <c r="J31" i="1"/>
  <c r="G27" i="9"/>
  <c r="H27" i="9"/>
  <c r="AZ28" i="9"/>
  <c r="BP30" i="1"/>
  <c r="F28" i="9"/>
  <c r="H30" i="1"/>
  <c r="I30" i="1"/>
  <c r="BN152" i="1"/>
  <c r="BK153" i="1"/>
  <c r="BN153" i="1"/>
  <c r="BN151" i="1"/>
  <c r="BK154" i="1"/>
  <c r="G161" i="5"/>
  <c r="BL152" i="1" s="1"/>
  <c r="BK151" i="1"/>
  <c r="BN154" i="1"/>
  <c r="BK152" i="1"/>
  <c r="G160" i="5"/>
  <c r="BL151" i="1" s="1"/>
  <c r="G158" i="5"/>
  <c r="G163" i="5"/>
  <c r="BL154" i="1" s="1"/>
  <c r="F158" i="5"/>
  <c r="F160" i="5"/>
  <c r="BM151" i="1" s="1"/>
  <c r="F159" i="5"/>
  <c r="F161" i="5"/>
  <c r="BM152" i="1" s="1"/>
  <c r="F163" i="5"/>
  <c r="BM154" i="1" s="1"/>
  <c r="G159" i="5"/>
  <c r="G162" i="5"/>
  <c r="BL153" i="1" s="1"/>
  <c r="F162" i="5"/>
  <c r="BM153" i="1" s="1"/>
  <c r="BN149" i="1"/>
  <c r="BN150" i="1"/>
  <c r="BE148" i="9" s="1"/>
  <c r="BK149" i="1"/>
  <c r="BK150" i="1"/>
  <c r="BB148" i="9" s="1"/>
  <c r="BN148" i="1"/>
  <c r="BK148" i="1"/>
  <c r="F157" i="5"/>
  <c r="BM148" i="1" s="1"/>
  <c r="G157" i="5"/>
  <c r="BL148" i="1" s="1"/>
  <c r="BN7" i="1"/>
  <c r="BN15" i="1"/>
  <c r="BN23" i="1"/>
  <c r="BN31" i="1"/>
  <c r="BN39" i="1"/>
  <c r="BN47" i="1"/>
  <c r="BN55" i="1"/>
  <c r="BN63" i="1"/>
  <c r="BN71" i="1"/>
  <c r="BN79" i="1"/>
  <c r="BN87" i="1"/>
  <c r="BN95" i="1"/>
  <c r="BN103" i="1"/>
  <c r="BN111" i="1"/>
  <c r="BN119" i="1"/>
  <c r="BN127" i="1"/>
  <c r="BN135" i="1"/>
  <c r="BN143" i="1"/>
  <c r="BN8" i="1"/>
  <c r="BN16" i="1"/>
  <c r="BN24" i="1"/>
  <c r="BN32" i="1"/>
  <c r="BN40" i="1"/>
  <c r="BN48" i="1"/>
  <c r="BN56" i="1"/>
  <c r="BN64" i="1"/>
  <c r="BN72" i="1"/>
  <c r="BN80" i="1"/>
  <c r="BN88" i="1"/>
  <c r="BN96" i="1"/>
  <c r="BN104" i="1"/>
  <c r="BN112" i="1"/>
  <c r="BN120" i="1"/>
  <c r="BN128" i="1"/>
  <c r="BN136" i="1"/>
  <c r="BN144" i="1"/>
  <c r="BN9" i="1"/>
  <c r="BN17" i="1"/>
  <c r="BN25" i="1"/>
  <c r="BN33" i="1"/>
  <c r="BN41" i="1"/>
  <c r="BN49" i="1"/>
  <c r="BN57" i="1"/>
  <c r="BN65" i="1"/>
  <c r="BN73" i="1"/>
  <c r="BN81" i="1"/>
  <c r="BN89" i="1"/>
  <c r="BN97" i="1"/>
  <c r="BN105" i="1"/>
  <c r="BN113" i="1"/>
  <c r="BN121" i="1"/>
  <c r="BN129" i="1"/>
  <c r="BN137" i="1"/>
  <c r="BN145" i="1"/>
  <c r="BN10" i="1"/>
  <c r="BN18" i="1"/>
  <c r="BN26" i="1"/>
  <c r="BN34" i="1"/>
  <c r="BN42" i="1"/>
  <c r="BN50" i="1"/>
  <c r="BN58" i="1"/>
  <c r="BN66" i="1"/>
  <c r="BN74" i="1"/>
  <c r="BN82" i="1"/>
  <c r="BN90" i="1"/>
  <c r="BN98" i="1"/>
  <c r="BN106" i="1"/>
  <c r="BN114" i="1"/>
  <c r="BN122" i="1"/>
  <c r="BN130" i="1"/>
  <c r="BN138" i="1"/>
  <c r="BN146" i="1"/>
  <c r="BN11" i="1"/>
  <c r="BN19" i="1"/>
  <c r="BN27" i="1"/>
  <c r="BN35" i="1"/>
  <c r="BN43" i="1"/>
  <c r="BN51" i="1"/>
  <c r="BN59" i="1"/>
  <c r="BN67" i="1"/>
  <c r="BN75" i="1"/>
  <c r="BN83" i="1"/>
  <c r="BN91" i="1"/>
  <c r="BN99" i="1"/>
  <c r="BN107" i="1"/>
  <c r="BN115" i="1"/>
  <c r="BN123" i="1"/>
  <c r="BN131" i="1"/>
  <c r="BN139" i="1"/>
  <c r="BN147" i="1"/>
  <c r="BN12" i="1"/>
  <c r="BN20" i="1"/>
  <c r="BN28" i="1"/>
  <c r="BN36" i="1"/>
  <c r="BN44" i="1"/>
  <c r="BN52" i="1"/>
  <c r="BN60" i="1"/>
  <c r="BN68" i="1"/>
  <c r="BN76" i="1"/>
  <c r="BN84" i="1"/>
  <c r="BN92" i="1"/>
  <c r="BN100" i="1"/>
  <c r="BN108" i="1"/>
  <c r="BN116" i="1"/>
  <c r="BN124" i="1"/>
  <c r="BN132" i="1"/>
  <c r="BN140" i="1"/>
  <c r="BN6" i="1"/>
  <c r="BN13" i="1"/>
  <c r="BN21" i="1"/>
  <c r="BN29" i="1"/>
  <c r="BN37" i="1"/>
  <c r="BN45" i="1"/>
  <c r="BN53" i="1"/>
  <c r="BN61" i="1"/>
  <c r="BN69" i="1"/>
  <c r="BN77" i="1"/>
  <c r="BN85" i="1"/>
  <c r="BN93" i="1"/>
  <c r="BN101" i="1"/>
  <c r="BN109" i="1"/>
  <c r="BN117" i="1"/>
  <c r="BN125" i="1"/>
  <c r="BN133" i="1"/>
  <c r="BN141" i="1"/>
  <c r="BN5" i="1"/>
  <c r="BN14" i="1"/>
  <c r="BN22" i="1"/>
  <c r="BN30" i="1"/>
  <c r="BN38" i="1"/>
  <c r="BN46" i="1"/>
  <c r="BN54" i="1"/>
  <c r="BN62" i="1"/>
  <c r="BN70" i="1"/>
  <c r="BN78" i="1"/>
  <c r="BN86" i="1"/>
  <c r="BN94" i="1"/>
  <c r="BN102" i="1"/>
  <c r="BN110" i="1"/>
  <c r="BN118" i="1"/>
  <c r="BN126" i="1"/>
  <c r="BN134" i="1"/>
  <c r="BN142" i="1"/>
  <c r="BK146" i="1"/>
  <c r="BK145" i="1"/>
  <c r="BK137" i="1"/>
  <c r="BK129" i="1"/>
  <c r="BK121" i="1"/>
  <c r="BK113" i="1"/>
  <c r="BK105" i="1"/>
  <c r="BK97" i="1"/>
  <c r="BK89" i="1"/>
  <c r="BK81" i="1"/>
  <c r="BK73" i="1"/>
  <c r="BK65" i="1"/>
  <c r="BK57" i="1"/>
  <c r="BK49" i="1"/>
  <c r="BK41" i="1"/>
  <c r="BK33" i="1"/>
  <c r="BK25" i="1"/>
  <c r="BK17" i="1"/>
  <c r="BK9" i="1"/>
  <c r="BK144" i="1"/>
  <c r="BK136" i="1"/>
  <c r="BK128" i="1"/>
  <c r="BK120" i="1"/>
  <c r="BK112" i="1"/>
  <c r="BK104" i="1"/>
  <c r="BK96" i="1"/>
  <c r="BK88" i="1"/>
  <c r="BK80" i="1"/>
  <c r="BK72" i="1"/>
  <c r="BK64" i="1"/>
  <c r="BK56" i="1"/>
  <c r="BK48" i="1"/>
  <c r="BK40" i="1"/>
  <c r="BK32" i="1"/>
  <c r="BK24" i="1"/>
  <c r="BK16" i="1"/>
  <c r="BK8" i="1"/>
  <c r="BK143" i="1"/>
  <c r="BK135" i="1"/>
  <c r="BK127" i="1"/>
  <c r="BK119" i="1"/>
  <c r="BK111" i="1"/>
  <c r="BK103" i="1"/>
  <c r="BK95" i="1"/>
  <c r="BK87" i="1"/>
  <c r="BK79" i="1"/>
  <c r="BK71" i="1"/>
  <c r="BK63" i="1"/>
  <c r="BK55" i="1"/>
  <c r="BK47" i="1"/>
  <c r="BK39" i="1"/>
  <c r="BK31" i="1"/>
  <c r="BK23" i="1"/>
  <c r="BK15" i="1"/>
  <c r="BK7" i="1"/>
  <c r="BK147" i="1"/>
  <c r="BK142" i="1"/>
  <c r="BK134" i="1"/>
  <c r="BK126" i="1"/>
  <c r="BK118" i="1"/>
  <c r="BK110" i="1"/>
  <c r="BK102" i="1"/>
  <c r="BK94" i="1"/>
  <c r="BK86" i="1"/>
  <c r="BK78" i="1"/>
  <c r="BK70" i="1"/>
  <c r="BK62" i="1"/>
  <c r="BK54" i="1"/>
  <c r="BK46" i="1"/>
  <c r="BK38" i="1"/>
  <c r="BK30" i="1"/>
  <c r="BK22" i="1"/>
  <c r="BK14" i="1"/>
  <c r="BK6" i="1"/>
  <c r="F155" i="5"/>
  <c r="BM146" i="1" s="1"/>
  <c r="G155" i="5"/>
  <c r="BL146" i="1" s="1"/>
  <c r="F156" i="5"/>
  <c r="BM147" i="1" s="1"/>
  <c r="G156" i="5"/>
  <c r="BL147" i="1" s="1"/>
  <c r="BK141" i="1"/>
  <c r="BK133" i="1"/>
  <c r="BK125" i="1"/>
  <c r="BK117" i="1"/>
  <c r="BK109" i="1"/>
  <c r="BK101" i="1"/>
  <c r="BK93" i="1"/>
  <c r="BK85" i="1"/>
  <c r="BK77" i="1"/>
  <c r="BK69" i="1"/>
  <c r="BK61" i="1"/>
  <c r="BK53" i="1"/>
  <c r="BK45" i="1"/>
  <c r="BK37" i="1"/>
  <c r="BK29" i="1"/>
  <c r="BK21" i="1"/>
  <c r="BK13" i="1"/>
  <c r="BK5" i="1"/>
  <c r="BK140" i="1"/>
  <c r="BK132" i="1"/>
  <c r="BK124" i="1"/>
  <c r="BK116" i="1"/>
  <c r="BK108" i="1"/>
  <c r="BK100" i="1"/>
  <c r="BK92" i="1"/>
  <c r="BK84" i="1"/>
  <c r="BK76" i="1"/>
  <c r="BK68" i="1"/>
  <c r="BK60" i="1"/>
  <c r="BK52" i="1"/>
  <c r="BK44" i="1"/>
  <c r="BK36" i="1"/>
  <c r="BK28" i="1"/>
  <c r="BK20" i="1"/>
  <c r="BK12" i="1"/>
  <c r="BK139" i="1"/>
  <c r="BK131" i="1"/>
  <c r="BK123" i="1"/>
  <c r="BK115" i="1"/>
  <c r="BK107" i="1"/>
  <c r="BK99" i="1"/>
  <c r="BK91" i="1"/>
  <c r="BK83" i="1"/>
  <c r="BK75" i="1"/>
  <c r="BK67" i="1"/>
  <c r="BK59" i="1"/>
  <c r="BK51" i="1"/>
  <c r="BK43" i="1"/>
  <c r="BK35" i="1"/>
  <c r="BK27" i="1"/>
  <c r="BK19" i="1"/>
  <c r="BK11" i="1"/>
  <c r="BK138" i="1"/>
  <c r="BK130" i="1"/>
  <c r="BK122" i="1"/>
  <c r="BK114" i="1"/>
  <c r="BK106" i="1"/>
  <c r="BK98" i="1"/>
  <c r="BK90" i="1"/>
  <c r="BK82" i="1"/>
  <c r="BK74" i="1"/>
  <c r="BK66" i="1"/>
  <c r="BK58" i="1"/>
  <c r="BK50" i="1"/>
  <c r="BK42" i="1"/>
  <c r="BK34" i="1"/>
  <c r="BK26" i="1"/>
  <c r="BK18" i="1"/>
  <c r="BK10" i="1"/>
  <c r="G128" i="5"/>
  <c r="BL96" i="1" s="1"/>
  <c r="G79" i="5"/>
  <c r="BL62" i="1" s="1"/>
  <c r="F4" i="5"/>
  <c r="BM8" i="1" s="1"/>
  <c r="F16" i="5"/>
  <c r="BM110" i="1" s="1"/>
  <c r="G16" i="5"/>
  <c r="BL110" i="1" s="1"/>
  <c r="F52" i="5"/>
  <c r="BM118" i="1" s="1"/>
  <c r="G66" i="5"/>
  <c r="BL54" i="1" s="1"/>
  <c r="F131" i="5"/>
  <c r="BM122" i="1" s="1"/>
  <c r="G126" i="5"/>
  <c r="BL116" i="1" s="1"/>
  <c r="G92" i="5"/>
  <c r="BL140" i="1" s="1"/>
  <c r="G97" i="5"/>
  <c r="BL76" i="1" s="1"/>
  <c r="F54" i="5"/>
  <c r="BM145" i="1" s="1"/>
  <c r="F39" i="5"/>
  <c r="BM28" i="1" s="1"/>
  <c r="F110" i="5"/>
  <c r="BM125" i="1" s="1"/>
  <c r="G13" i="5"/>
  <c r="BL14" i="1" s="1"/>
  <c r="G84" i="5"/>
  <c r="BL65" i="1" s="1"/>
  <c r="G49" i="5"/>
  <c r="BL138" i="1" s="1"/>
  <c r="F58" i="5"/>
  <c r="BM48" i="1" s="1"/>
  <c r="F127" i="5"/>
  <c r="BM117" i="1" s="1"/>
  <c r="G39" i="5"/>
  <c r="BL28" i="1" s="1"/>
  <c r="G110" i="5"/>
  <c r="BL125" i="1" s="1"/>
  <c r="F15" i="5"/>
  <c r="BM15" i="1" s="1"/>
  <c r="F87" i="5"/>
  <c r="BM67" i="1" s="1"/>
  <c r="F92" i="5"/>
  <c r="BM140" i="1" s="1"/>
  <c r="G64" i="5"/>
  <c r="BL124" i="1" s="1"/>
  <c r="G76" i="5"/>
  <c r="BL133" i="1" s="1"/>
  <c r="G95" i="5"/>
  <c r="BL74" i="1" s="1"/>
  <c r="F19" i="5"/>
  <c r="BM16" i="1" s="1"/>
  <c r="G117" i="5"/>
  <c r="BL91" i="1" s="1"/>
  <c r="G17" i="5"/>
  <c r="BL135" i="1" s="1"/>
  <c r="G29" i="5"/>
  <c r="BL21" i="1" s="1"/>
  <c r="F40" i="5"/>
  <c r="BM29" i="1" s="1"/>
  <c r="G121" i="5"/>
  <c r="BL93" i="1" s="1"/>
  <c r="G78" i="5"/>
  <c r="BL60" i="1" s="1"/>
  <c r="G28" i="5"/>
  <c r="BL142" i="1" s="1"/>
  <c r="G37" i="5"/>
  <c r="BL26" i="1" s="1"/>
  <c r="G55" i="5"/>
  <c r="BL34" i="1" s="1"/>
  <c r="F121" i="5"/>
  <c r="BM93" i="1" s="1"/>
  <c r="F78" i="5"/>
  <c r="BM60" i="1" s="1"/>
  <c r="F114" i="5"/>
  <c r="BM87" i="1" s="1"/>
  <c r="G8" i="5"/>
  <c r="BL11" i="1" s="1"/>
  <c r="F53" i="5"/>
  <c r="BM33" i="1" s="1"/>
  <c r="F71" i="5"/>
  <c r="BM57" i="1" s="1"/>
  <c r="G131" i="5"/>
  <c r="BL122" i="1" s="1"/>
  <c r="G91" i="5"/>
  <c r="BL141" i="1" s="1"/>
  <c r="F62" i="5"/>
  <c r="BM52" i="1" s="1"/>
  <c r="F137" i="5"/>
  <c r="BM47" i="1" s="1"/>
  <c r="G36" i="5"/>
  <c r="BL25" i="1" s="1"/>
  <c r="G106" i="5"/>
  <c r="BL113" i="1" s="1"/>
  <c r="F12" i="5"/>
  <c r="BM13" i="1" s="1"/>
  <c r="F83" i="5"/>
  <c r="BM64" i="1" s="1"/>
  <c r="F120" i="5"/>
  <c r="BM136" i="1" s="1"/>
  <c r="G53" i="5"/>
  <c r="BL33" i="1" s="1"/>
  <c r="G125" i="5"/>
  <c r="BL95" i="1" s="1"/>
  <c r="F99" i="5"/>
  <c r="BM80" i="1" s="1"/>
  <c r="G3" i="5"/>
  <c r="BL7" i="1" s="1"/>
  <c r="G71" i="5"/>
  <c r="BL57" i="1" s="1"/>
  <c r="G135" i="5"/>
  <c r="BL104" i="1" s="1"/>
  <c r="F42" i="5"/>
  <c r="BM30" i="1" s="1"/>
  <c r="F119" i="5"/>
  <c r="BM92" i="1" s="1"/>
  <c r="G24" i="5"/>
  <c r="BL19" i="1" s="1"/>
  <c r="G77" i="5"/>
  <c r="BL132" i="1" s="1"/>
  <c r="G54" i="5"/>
  <c r="BL145" i="1" s="1"/>
  <c r="F64" i="5"/>
  <c r="BM124" i="1" s="1"/>
  <c r="G42" i="5"/>
  <c r="BL30" i="1" s="1"/>
  <c r="G119" i="5"/>
  <c r="BL92" i="1" s="1"/>
  <c r="F76" i="5"/>
  <c r="BM133" i="1" s="1"/>
  <c r="F95" i="5"/>
  <c r="BM74" i="1" s="1"/>
  <c r="G6" i="5"/>
  <c r="BL9" i="1" s="1"/>
  <c r="G133" i="5"/>
  <c r="BL101" i="1" s="1"/>
  <c r="G154" i="5"/>
  <c r="BL45" i="1" s="1"/>
  <c r="F51" i="5"/>
  <c r="BM32" i="1" s="1"/>
  <c r="F124" i="5"/>
  <c r="BM115" i="1" s="1"/>
  <c r="G104" i="5"/>
  <c r="BL82" i="1" s="1"/>
  <c r="F9" i="5"/>
  <c r="BM12" i="1" s="1"/>
  <c r="F79" i="5"/>
  <c r="BM62" i="1" s="1"/>
  <c r="F17" i="5"/>
  <c r="BM135" i="1" s="1"/>
  <c r="F117" i="5"/>
  <c r="BM91" i="1" s="1"/>
  <c r="F107" i="5"/>
  <c r="BM114" i="1" s="1"/>
  <c r="G101" i="5"/>
  <c r="BL77" i="1" s="1"/>
  <c r="G63" i="5"/>
  <c r="BL53" i="1" s="1"/>
  <c r="G25" i="5"/>
  <c r="BL20" i="1" s="1"/>
  <c r="G43" i="5"/>
  <c r="BL31" i="1" s="1"/>
  <c r="G114" i="5"/>
  <c r="BL87" i="1" s="1"/>
  <c r="F47" i="5"/>
  <c r="BM128" i="1" s="1"/>
  <c r="F49" i="5"/>
  <c r="BM138" i="1" s="1"/>
  <c r="G4" i="5"/>
  <c r="BL8" i="1" s="1"/>
  <c r="G134" i="5"/>
  <c r="BL103" i="1" s="1"/>
  <c r="F7" i="5"/>
  <c r="BM10" i="1" s="1"/>
  <c r="F141" i="5"/>
  <c r="BM39" i="1" s="1"/>
  <c r="F105" i="5"/>
  <c r="BM83" i="1" s="1"/>
  <c r="G80" i="5"/>
  <c r="BL61" i="1" s="1"/>
  <c r="G47" i="5"/>
  <c r="BL128" i="1" s="1"/>
  <c r="G61" i="5"/>
  <c r="BL51" i="1" s="1"/>
  <c r="G96" i="5"/>
  <c r="BL75" i="1" s="1"/>
  <c r="F82" i="5"/>
  <c r="BM144" i="1" s="1"/>
  <c r="F38" i="5"/>
  <c r="BM27" i="1" s="1"/>
  <c r="G83" i="5"/>
  <c r="BL64" i="1" s="1"/>
  <c r="G120" i="5"/>
  <c r="BL136" i="1" s="1"/>
  <c r="F57" i="5"/>
  <c r="BM49" i="1" s="1"/>
  <c r="F14" i="5"/>
  <c r="BM126" i="1" s="1"/>
  <c r="G99" i="5"/>
  <c r="BL80" i="1" s="1"/>
  <c r="F6" i="5"/>
  <c r="BM9" i="1" s="1"/>
  <c r="F133" i="5"/>
  <c r="BM101" i="1" s="1"/>
  <c r="F154" i="5"/>
  <c r="BM45" i="1" s="1"/>
  <c r="G57" i="5"/>
  <c r="BL49" i="1" s="1"/>
  <c r="G14" i="5"/>
  <c r="BL126" i="1" s="1"/>
  <c r="F104" i="5"/>
  <c r="BM82" i="1" s="1"/>
  <c r="G145" i="5"/>
  <c r="BL42" i="1" s="1"/>
  <c r="F60" i="5"/>
  <c r="BM50" i="1" s="1"/>
  <c r="F128" i="5"/>
  <c r="BM96" i="1" s="1"/>
  <c r="G112" i="5"/>
  <c r="BL106" i="1" s="1"/>
  <c r="F89" i="5"/>
  <c r="BM69" i="1" s="1"/>
  <c r="F28" i="5"/>
  <c r="BM142" i="1" s="1"/>
  <c r="G60" i="5"/>
  <c r="BL50" i="1" s="1"/>
  <c r="F126" i="5"/>
  <c r="BM116" i="1" s="1"/>
  <c r="F134" i="5"/>
  <c r="BM103" i="1" s="1"/>
  <c r="F93" i="5"/>
  <c r="BM72" i="1" s="1"/>
  <c r="F65" i="5"/>
  <c r="BM123" i="1" s="1"/>
  <c r="F96" i="5"/>
  <c r="BM75" i="1" s="1"/>
  <c r="F118" i="5"/>
  <c r="BM88" i="1" s="1"/>
  <c r="F61" i="5"/>
  <c r="BM51" i="1" s="1"/>
  <c r="F13" i="5"/>
  <c r="BM14" i="1" s="1"/>
  <c r="G58" i="5"/>
  <c r="BL48" i="1" s="1"/>
  <c r="F147" i="5"/>
  <c r="BM44" i="1" s="1"/>
  <c r="F125" i="5"/>
  <c r="BM95" i="1" s="1"/>
  <c r="F77" i="5"/>
  <c r="BM132" i="1" s="1"/>
  <c r="G88" i="5"/>
  <c r="BL68" i="1" s="1"/>
  <c r="G46" i="5"/>
  <c r="BL131" i="1" s="1"/>
  <c r="G62" i="5"/>
  <c r="BL52" i="1" s="1"/>
  <c r="G137" i="5"/>
  <c r="BL47" i="1" s="1"/>
  <c r="F109" i="5"/>
  <c r="BM85" i="1" s="1"/>
  <c r="G12" i="5"/>
  <c r="BL13" i="1" s="1"/>
  <c r="G105" i="5"/>
  <c r="BL83" i="1" s="1"/>
  <c r="F81" i="5"/>
  <c r="BM63" i="1" s="1"/>
  <c r="G52" i="5"/>
  <c r="BL118" i="1" s="1"/>
  <c r="G122" i="5"/>
  <c r="BL94" i="1" s="1"/>
  <c r="F30" i="5"/>
  <c r="BM22" i="1" s="1"/>
  <c r="F102" i="5"/>
  <c r="BM79" i="1" s="1"/>
  <c r="G2" i="5"/>
  <c r="BL6" i="1" s="1"/>
  <c r="G68" i="5"/>
  <c r="F41" i="5"/>
  <c r="BM112" i="1" s="1"/>
  <c r="F144" i="5"/>
  <c r="BM41" i="1" s="1"/>
  <c r="G21" i="5"/>
  <c r="BL18" i="1" s="1"/>
  <c r="G82" i="5"/>
  <c r="BL144" i="1" s="1"/>
  <c r="F132" i="5"/>
  <c r="BM102" i="1" s="1"/>
  <c r="G38" i="5"/>
  <c r="BL27" i="1" s="1"/>
  <c r="G109" i="5"/>
  <c r="BL85" i="1" s="1"/>
  <c r="F145" i="5"/>
  <c r="BM42" i="1" s="1"/>
  <c r="G132" i="5"/>
  <c r="BL102" i="1" s="1"/>
  <c r="F112" i="5"/>
  <c r="BM106" i="1" s="1"/>
  <c r="G94" i="5"/>
  <c r="BL73" i="1" s="1"/>
  <c r="F75" i="5"/>
  <c r="BM5" i="1" s="1"/>
  <c r="F66" i="5"/>
  <c r="BM54" i="1" s="1"/>
  <c r="G50" i="5"/>
  <c r="BL35" i="1" s="1"/>
  <c r="G123" i="5"/>
  <c r="BL119" i="1" s="1"/>
  <c r="F26" i="5"/>
  <c r="BM120" i="1" s="1"/>
  <c r="F97" i="5"/>
  <c r="BM76" i="1" s="1"/>
  <c r="G75" i="5"/>
  <c r="BL5" i="1" s="1"/>
  <c r="F55" i="5"/>
  <c r="BM34" i="1" s="1"/>
  <c r="G48" i="5"/>
  <c r="BL129" i="1" s="1"/>
  <c r="F111" i="5"/>
  <c r="BM86" i="1" s="1"/>
  <c r="F23" i="5"/>
  <c r="BM17" i="1" s="1"/>
  <c r="F122" i="5"/>
  <c r="BM94" i="1" s="1"/>
  <c r="G89" i="5"/>
  <c r="BL69" i="1" s="1"/>
  <c r="F84" i="5"/>
  <c r="BM65" i="1" s="1"/>
  <c r="G73" i="5"/>
  <c r="BL58" i="1" s="1"/>
  <c r="F43" i="5"/>
  <c r="BM31" i="1" s="1"/>
  <c r="G127" i="5"/>
  <c r="BL117" i="1" s="1"/>
  <c r="G15" i="5"/>
  <c r="BL15" i="1" s="1"/>
  <c r="F130" i="5"/>
  <c r="BM98" i="1" s="1"/>
  <c r="G26" i="5"/>
  <c r="BL120" i="1" s="1"/>
  <c r="G118" i="5"/>
  <c r="BL88" i="1" s="1"/>
  <c r="G23" i="5"/>
  <c r="BL17" i="1" s="1"/>
  <c r="F2" i="5"/>
  <c r="BM6" i="1" s="1"/>
  <c r="F68" i="5"/>
  <c r="F21" i="5"/>
  <c r="BM18" i="1" s="1"/>
  <c r="F10" i="5"/>
  <c r="BM111" i="1" s="1"/>
  <c r="F67" i="5"/>
  <c r="BM137" i="1" s="1"/>
  <c r="G45" i="5"/>
  <c r="G143" i="5"/>
  <c r="BL46" i="1" s="1"/>
  <c r="F20" i="5"/>
  <c r="BM130" i="1" s="1"/>
  <c r="F72" i="5"/>
  <c r="BM121" i="1" s="1"/>
  <c r="F27" i="5"/>
  <c r="BM143" i="1" s="1"/>
  <c r="G147" i="5"/>
  <c r="BL44" i="1" s="1"/>
  <c r="G130" i="5"/>
  <c r="BL98" i="1" s="1"/>
  <c r="F140" i="5"/>
  <c r="BM38" i="1" s="1"/>
  <c r="F108" i="5"/>
  <c r="BM84" i="1" s="1"/>
  <c r="G10" i="5"/>
  <c r="BL111" i="1" s="1"/>
  <c r="G81" i="5"/>
  <c r="BL63" i="1" s="1"/>
  <c r="G67" i="5"/>
  <c r="BL137" i="1" s="1"/>
  <c r="F56" i="5"/>
  <c r="BM36" i="1" s="1"/>
  <c r="F146" i="5"/>
  <c r="BM43" i="1" s="1"/>
  <c r="G30" i="5"/>
  <c r="BL22" i="1" s="1"/>
  <c r="G102" i="5"/>
  <c r="BL79" i="1" s="1"/>
  <c r="F5" i="5"/>
  <c r="BM108" i="1" s="1"/>
  <c r="F74" i="5"/>
  <c r="BM59" i="1" s="1"/>
  <c r="F136" i="5"/>
  <c r="BM105" i="1" s="1"/>
  <c r="G41" i="5"/>
  <c r="BL112" i="1" s="1"/>
  <c r="G144" i="5"/>
  <c r="BL41" i="1" s="1"/>
  <c r="F94" i="5"/>
  <c r="BM73" i="1" s="1"/>
  <c r="G5" i="5"/>
  <c r="BL108" i="1" s="1"/>
  <c r="G74" i="5"/>
  <c r="BL59" i="1" s="1"/>
  <c r="G136" i="5"/>
  <c r="BL105" i="1" s="1"/>
  <c r="F50" i="5"/>
  <c r="BM35" i="1" s="1"/>
  <c r="F123" i="5"/>
  <c r="BM119" i="1" s="1"/>
  <c r="G33" i="5"/>
  <c r="BL24" i="1" s="1"/>
  <c r="G100" i="5"/>
  <c r="BL81" i="1" s="1"/>
  <c r="F8" i="5"/>
  <c r="BM11" i="1" s="1"/>
  <c r="F80" i="5"/>
  <c r="BM61" i="1" s="1"/>
  <c r="G59" i="5"/>
  <c r="BL109" i="1" s="1"/>
  <c r="G129" i="5"/>
  <c r="BL97" i="1" s="1"/>
  <c r="F36" i="5"/>
  <c r="BM25" i="1" s="1"/>
  <c r="F106" i="5"/>
  <c r="BM113" i="1" s="1"/>
  <c r="G116" i="5"/>
  <c r="BL90" i="1" s="1"/>
  <c r="F37" i="5"/>
  <c r="BM26" i="1" s="1"/>
  <c r="G9" i="5"/>
  <c r="BL12" i="1" s="1"/>
  <c r="F73" i="5"/>
  <c r="BM58" i="1" s="1"/>
  <c r="F25" i="5"/>
  <c r="BM20" i="1" s="1"/>
  <c r="G93" i="5"/>
  <c r="BL72" i="1" s="1"/>
  <c r="G7" i="5"/>
  <c r="BL10" i="1" s="1"/>
  <c r="G107" i="5"/>
  <c r="BL114" i="1" s="1"/>
  <c r="F103" i="5"/>
  <c r="BM78" i="1" s="1"/>
  <c r="G103" i="5"/>
  <c r="BL78" i="1" s="1"/>
  <c r="G87" i="5"/>
  <c r="BL67" i="1" s="1"/>
  <c r="F3" i="5"/>
  <c r="BM7" i="1" s="1"/>
  <c r="F135" i="5"/>
  <c r="BM104" i="1" s="1"/>
  <c r="F24" i="5"/>
  <c r="BM19" i="1" s="1"/>
  <c r="G51" i="5"/>
  <c r="BL32" i="1" s="1"/>
  <c r="G124" i="5"/>
  <c r="BL115" i="1" s="1"/>
  <c r="F29" i="5"/>
  <c r="BM21" i="1" s="1"/>
  <c r="F101" i="5"/>
  <c r="BM77" i="1" s="1"/>
  <c r="G19" i="5"/>
  <c r="BL16" i="1" s="1"/>
  <c r="G70" i="5"/>
  <c r="F48" i="5"/>
  <c r="BM129" i="1" s="1"/>
  <c r="F115" i="5"/>
  <c r="G20" i="5"/>
  <c r="BL130" i="1" s="1"/>
  <c r="G72" i="5"/>
  <c r="BL121" i="1" s="1"/>
  <c r="G27" i="5"/>
  <c r="BL143" i="1" s="1"/>
  <c r="F63" i="5"/>
  <c r="BM53" i="1" s="1"/>
  <c r="G140" i="5"/>
  <c r="BL38" i="1" s="1"/>
  <c r="G108" i="5"/>
  <c r="BL84" i="1" s="1"/>
  <c r="F11" i="5"/>
  <c r="BM134" i="1" s="1"/>
  <c r="F98" i="5"/>
  <c r="BM139" i="1" s="1"/>
  <c r="G56" i="5"/>
  <c r="BL36" i="1" s="1"/>
  <c r="G146" i="5"/>
  <c r="BL43" i="1" s="1"/>
  <c r="F33" i="5"/>
  <c r="BM24" i="1" s="1"/>
  <c r="F100" i="5"/>
  <c r="BM81" i="1" s="1"/>
  <c r="G11" i="5"/>
  <c r="BL134" i="1" s="1"/>
  <c r="G98" i="5"/>
  <c r="BL139" i="1" s="1"/>
  <c r="F59" i="5"/>
  <c r="BM109" i="1" s="1"/>
  <c r="F129" i="5"/>
  <c r="BM97" i="1" s="1"/>
  <c r="G40" i="5"/>
  <c r="BL29" i="1" s="1"/>
  <c r="G111" i="5"/>
  <c r="BL86" i="1" s="1"/>
  <c r="F18" i="5"/>
  <c r="BM37" i="1" s="1"/>
  <c r="F88" i="5"/>
  <c r="BM68" i="1" s="1"/>
  <c r="F91" i="5"/>
  <c r="BM141" i="1" s="1"/>
  <c r="G65" i="5"/>
  <c r="BL123" i="1" s="1"/>
  <c r="F46" i="5"/>
  <c r="BM131" i="1" s="1"/>
  <c r="F116" i="5"/>
  <c r="BM90" i="1" s="1"/>
  <c r="F90" i="5"/>
  <c r="BM70" i="1" s="1"/>
  <c r="G148" i="5"/>
  <c r="BL71" i="1" s="1"/>
  <c r="G32" i="5"/>
  <c r="G22" i="5"/>
  <c r="G142" i="5"/>
  <c r="F139" i="5"/>
  <c r="BM40" i="1" s="1"/>
  <c r="F138" i="5"/>
  <c r="G90" i="5"/>
  <c r="BL70" i="1" s="1"/>
  <c r="G153" i="5"/>
  <c r="G138" i="5"/>
  <c r="F31" i="5"/>
  <c r="BM23" i="1" s="1"/>
  <c r="F148" i="5"/>
  <c r="BM71" i="1" s="1"/>
  <c r="F35" i="5"/>
  <c r="G44" i="5"/>
  <c r="BL127" i="1" s="1"/>
  <c r="F153" i="5"/>
  <c r="F45" i="5"/>
  <c r="G69" i="5"/>
  <c r="BL56" i="1" s="1"/>
  <c r="G31" i="5"/>
  <c r="BL23" i="1" s="1"/>
  <c r="F113" i="5"/>
  <c r="BM89" i="1" s="1"/>
  <c r="F150" i="5"/>
  <c r="F85" i="5"/>
  <c r="BM66" i="1" s="1"/>
  <c r="G85" i="5"/>
  <c r="BL66" i="1" s="1"/>
  <c r="G151" i="5"/>
  <c r="BL99" i="1" s="1"/>
  <c r="G152" i="5"/>
  <c r="G141" i="5"/>
  <c r="BL39" i="1" s="1"/>
  <c r="F44" i="5"/>
  <c r="BM127" i="1" s="1"/>
  <c r="F142" i="5"/>
  <c r="F22" i="5"/>
  <c r="F143" i="5"/>
  <c r="BM46" i="1" s="1"/>
  <c r="G18" i="5"/>
  <c r="BL37" i="1" s="1"/>
  <c r="G150" i="5"/>
  <c r="G149" i="5"/>
  <c r="F152" i="5"/>
  <c r="F151" i="5"/>
  <c r="BM99" i="1" s="1"/>
  <c r="G139" i="5"/>
  <c r="BL40" i="1" s="1"/>
  <c r="F32" i="5"/>
  <c r="G115" i="5"/>
  <c r="G113" i="5"/>
  <c r="BL89" i="1" s="1"/>
  <c r="F70" i="5"/>
  <c r="F69" i="5"/>
  <c r="BM56" i="1" s="1"/>
  <c r="G34" i="5"/>
  <c r="BL107" i="1" s="1"/>
  <c r="G35" i="5"/>
  <c r="F149" i="5"/>
  <c r="F34" i="5"/>
  <c r="BM107" i="1" s="1"/>
  <c r="G86" i="5"/>
  <c r="F86" i="5"/>
  <c r="BC154" i="9" l="1"/>
  <c r="BC153" i="9"/>
  <c r="BD154" i="9"/>
  <c r="BB154" i="9"/>
  <c r="BE153" i="9"/>
  <c r="BD153" i="9"/>
  <c r="BE154" i="9"/>
  <c r="BB153" i="9"/>
  <c r="BC103" i="9"/>
  <c r="BD144" i="9"/>
  <c r="BE113" i="9"/>
  <c r="BE17" i="9"/>
  <c r="BE64" i="9"/>
  <c r="BE111" i="9"/>
  <c r="BE15" i="9"/>
  <c r="BE62" i="9"/>
  <c r="BE109" i="9"/>
  <c r="BE13" i="9"/>
  <c r="BB150" i="9"/>
  <c r="BD107" i="9"/>
  <c r="BC141" i="9"/>
  <c r="BD102" i="9"/>
  <c r="BC88" i="9"/>
  <c r="BC57" i="9"/>
  <c r="BC135" i="9"/>
  <c r="BD135" i="9"/>
  <c r="BC56" i="9"/>
  <c r="BC33" i="9"/>
  <c r="BD39" i="9"/>
  <c r="BC45" i="9"/>
  <c r="BD121" i="9"/>
  <c r="BC124" i="9"/>
  <c r="BC73" i="9"/>
  <c r="BC29" i="9"/>
  <c r="BC43" i="9"/>
  <c r="BD28" i="9"/>
  <c r="BD45" i="9"/>
  <c r="BC140" i="9"/>
  <c r="BD65" i="9"/>
  <c r="BC74" i="9"/>
  <c r="BB16" i="9"/>
  <c r="BB112" i="9"/>
  <c r="BB73" i="9"/>
  <c r="BB34" i="9"/>
  <c r="BB130" i="9"/>
  <c r="BB83" i="9"/>
  <c r="BB4" i="9"/>
  <c r="BB100" i="9"/>
  <c r="BB45" i="9"/>
  <c r="BB141" i="9"/>
  <c r="BB94" i="9"/>
  <c r="BB47" i="9"/>
  <c r="BB143" i="9"/>
  <c r="BE60" i="9"/>
  <c r="BE107" i="9"/>
  <c r="BE11" i="9"/>
  <c r="BE58" i="9"/>
  <c r="BE105" i="9"/>
  <c r="BE9" i="9"/>
  <c r="BE56" i="9"/>
  <c r="BE103" i="9"/>
  <c r="BE7" i="9"/>
  <c r="BE54" i="9"/>
  <c r="BE101" i="9"/>
  <c r="BE5" i="9"/>
  <c r="BD151" i="9"/>
  <c r="BD95" i="9"/>
  <c r="BD29" i="9"/>
  <c r="BD138" i="9"/>
  <c r="BB8" i="9"/>
  <c r="BB26" i="9"/>
  <c r="BB133" i="9"/>
  <c r="BC69" i="9"/>
  <c r="BC119" i="9"/>
  <c r="BD5" i="9"/>
  <c r="BC106" i="9"/>
  <c r="BC61" i="9"/>
  <c r="BD109" i="9"/>
  <c r="BD63" i="9"/>
  <c r="BD52" i="9"/>
  <c r="BD110" i="9"/>
  <c r="BC50" i="9"/>
  <c r="BD70" i="9"/>
  <c r="BC47" i="9"/>
  <c r="BC49" i="9"/>
  <c r="BC18" i="9"/>
  <c r="BC99" i="9"/>
  <c r="BC102" i="9"/>
  <c r="BD50" i="9"/>
  <c r="BC58" i="9"/>
  <c r="BD13" i="9"/>
  <c r="BC138" i="9"/>
  <c r="BB24" i="9"/>
  <c r="BB120" i="9"/>
  <c r="BB81" i="9"/>
  <c r="BB42" i="9"/>
  <c r="BB138" i="9"/>
  <c r="BB91" i="9"/>
  <c r="BB12" i="9"/>
  <c r="BB108" i="9"/>
  <c r="BB53" i="9"/>
  <c r="BB6" i="9"/>
  <c r="BB102" i="9"/>
  <c r="BB55" i="9"/>
  <c r="BB144" i="9"/>
  <c r="BE52" i="9"/>
  <c r="BE99" i="9"/>
  <c r="BE4" i="9"/>
  <c r="BE50" i="9"/>
  <c r="BE97" i="9"/>
  <c r="BE144" i="9"/>
  <c r="BE48" i="9"/>
  <c r="BE95" i="9"/>
  <c r="BE142" i="9"/>
  <c r="BE46" i="9"/>
  <c r="BE93" i="9"/>
  <c r="BC146" i="9"/>
  <c r="BC151" i="9"/>
  <c r="BB149" i="9"/>
  <c r="BD17" i="9"/>
  <c r="BC85" i="9"/>
  <c r="BB65" i="9"/>
  <c r="BE68" i="9"/>
  <c r="BC137" i="9"/>
  <c r="BD68" i="9"/>
  <c r="BC132" i="9"/>
  <c r="BC128" i="9"/>
  <c r="BD23" i="9"/>
  <c r="BD71" i="9"/>
  <c r="BC109" i="9"/>
  <c r="BD16" i="9"/>
  <c r="BC67" i="9"/>
  <c r="BD3" i="9"/>
  <c r="BC129" i="9"/>
  <c r="BD101" i="9"/>
  <c r="BD43" i="9"/>
  <c r="BC126" i="9"/>
  <c r="BC51" i="9"/>
  <c r="BC7" i="9"/>
  <c r="BC55" i="9"/>
  <c r="BC139" i="9"/>
  <c r="BC91" i="9"/>
  <c r="BC123" i="9"/>
  <c r="BC114" i="9"/>
  <c r="BB32" i="9"/>
  <c r="BB128" i="9"/>
  <c r="BB89" i="9"/>
  <c r="BB50" i="9"/>
  <c r="BB3" i="9"/>
  <c r="BB99" i="9"/>
  <c r="BB20" i="9"/>
  <c r="BB116" i="9"/>
  <c r="BB61" i="9"/>
  <c r="BB14" i="9"/>
  <c r="BB110" i="9"/>
  <c r="BB63" i="9"/>
  <c r="BE140" i="9"/>
  <c r="BE44" i="9"/>
  <c r="BE91" i="9"/>
  <c r="BE138" i="9"/>
  <c r="BE42" i="9"/>
  <c r="BE89" i="9"/>
  <c r="BE136" i="9"/>
  <c r="BE40" i="9"/>
  <c r="BE87" i="9"/>
  <c r="BE134" i="9"/>
  <c r="BE38" i="9"/>
  <c r="BE85" i="9"/>
  <c r="BD146" i="9"/>
  <c r="BC150" i="9"/>
  <c r="BD83" i="9"/>
  <c r="BB75" i="9"/>
  <c r="BC87" i="9"/>
  <c r="BD111" i="9"/>
  <c r="BD69" i="9"/>
  <c r="BD79" i="9"/>
  <c r="BC76" i="9"/>
  <c r="BC95" i="9"/>
  <c r="BC39" i="9"/>
  <c r="BD82" i="9"/>
  <c r="BD92" i="9"/>
  <c r="BC71" i="9"/>
  <c r="BC4" i="9"/>
  <c r="BC66" i="9"/>
  <c r="BD114" i="9"/>
  <c r="BD99" i="9"/>
  <c r="BC59" i="9"/>
  <c r="BC75" i="9"/>
  <c r="BD72" i="9"/>
  <c r="BC5" i="9"/>
  <c r="BC120" i="9"/>
  <c r="BD27" i="9"/>
  <c r="BC26" i="9"/>
  <c r="BD120" i="9"/>
  <c r="BB40" i="9"/>
  <c r="BB136" i="9"/>
  <c r="BB97" i="9"/>
  <c r="BB58" i="9"/>
  <c r="BB11" i="9"/>
  <c r="BB107" i="9"/>
  <c r="BB28" i="9"/>
  <c r="BB124" i="9"/>
  <c r="BB69" i="9"/>
  <c r="BB22" i="9"/>
  <c r="BB118" i="9"/>
  <c r="BB71" i="9"/>
  <c r="BE132" i="9"/>
  <c r="BE36" i="9"/>
  <c r="BE83" i="9"/>
  <c r="BE130" i="9"/>
  <c r="BE34" i="9"/>
  <c r="BE81" i="9"/>
  <c r="BE128" i="9"/>
  <c r="BE32" i="9"/>
  <c r="BE79" i="9"/>
  <c r="BE126" i="9"/>
  <c r="BE30" i="9"/>
  <c r="BE77" i="9"/>
  <c r="BB146" i="9"/>
  <c r="BD34" i="9"/>
  <c r="BC16" i="9"/>
  <c r="BC23" i="9"/>
  <c r="BB39" i="9"/>
  <c r="BD125" i="9"/>
  <c r="BC37" i="9"/>
  <c r="BC65" i="9"/>
  <c r="BD88" i="9"/>
  <c r="BC38" i="9"/>
  <c r="BC97" i="9"/>
  <c r="BD21" i="9"/>
  <c r="BD129" i="9"/>
  <c r="BD22" i="9"/>
  <c r="BD127" i="9"/>
  <c r="BD76" i="9"/>
  <c r="BC107" i="9"/>
  <c r="BC110" i="9"/>
  <c r="BD36" i="9"/>
  <c r="BD4" i="9"/>
  <c r="BD15" i="9"/>
  <c r="BD104" i="9"/>
  <c r="BD77" i="9"/>
  <c r="BD130" i="9"/>
  <c r="BC48" i="9"/>
  <c r="BD7" i="9"/>
  <c r="BD81" i="9"/>
  <c r="BD112" i="9"/>
  <c r="BD131" i="9"/>
  <c r="BD78" i="9"/>
  <c r="BD55" i="9"/>
  <c r="BC19" i="9"/>
  <c r="BD115" i="9"/>
  <c r="BC52" i="9"/>
  <c r="BB48" i="9"/>
  <c r="BB9" i="9"/>
  <c r="BB105" i="9"/>
  <c r="BB66" i="9"/>
  <c r="BB19" i="9"/>
  <c r="BB115" i="9"/>
  <c r="BB36" i="9"/>
  <c r="BB132" i="9"/>
  <c r="BB77" i="9"/>
  <c r="BB30" i="9"/>
  <c r="BB126" i="9"/>
  <c r="BB79" i="9"/>
  <c r="BE124" i="9"/>
  <c r="BE28" i="9"/>
  <c r="BE75" i="9"/>
  <c r="BE122" i="9"/>
  <c r="BE26" i="9"/>
  <c r="BE73" i="9"/>
  <c r="BE120" i="9"/>
  <c r="BE24" i="9"/>
  <c r="BE71" i="9"/>
  <c r="BE118" i="9"/>
  <c r="BE22" i="9"/>
  <c r="BE69" i="9"/>
  <c r="BE146" i="9"/>
  <c r="BD150" i="9"/>
  <c r="BE149" i="9"/>
  <c r="BC117" i="9"/>
  <c r="BD30" i="9"/>
  <c r="BB37" i="9"/>
  <c r="BE19" i="9"/>
  <c r="BC64" i="9"/>
  <c r="BC41" i="9"/>
  <c r="BD59" i="9"/>
  <c r="BD103" i="9"/>
  <c r="BC96" i="9"/>
  <c r="BC15" i="9"/>
  <c r="BD84" i="9"/>
  <c r="BC100" i="9"/>
  <c r="BD20" i="9"/>
  <c r="BD93" i="9"/>
  <c r="BD140" i="9"/>
  <c r="BC78" i="9"/>
  <c r="BD37" i="9"/>
  <c r="BD89" i="9"/>
  <c r="BC90" i="9"/>
  <c r="BC93" i="9"/>
  <c r="BD31" i="9"/>
  <c r="BC133" i="9"/>
  <c r="BD46" i="9"/>
  <c r="BD116" i="9"/>
  <c r="BB56" i="9"/>
  <c r="BB17" i="9"/>
  <c r="BB113" i="9"/>
  <c r="BB74" i="9"/>
  <c r="BB27" i="9"/>
  <c r="BB123" i="9"/>
  <c r="BB44" i="9"/>
  <c r="BB140" i="9"/>
  <c r="BB85" i="9"/>
  <c r="BB38" i="9"/>
  <c r="BB134" i="9"/>
  <c r="BB87" i="9"/>
  <c r="BE116" i="9"/>
  <c r="BE20" i="9"/>
  <c r="BE67" i="9"/>
  <c r="BE114" i="9"/>
  <c r="BE18" i="9"/>
  <c r="BE65" i="9"/>
  <c r="BE112" i="9"/>
  <c r="BE16" i="9"/>
  <c r="BE63" i="9"/>
  <c r="BE110" i="9"/>
  <c r="BE14" i="9"/>
  <c r="BE61" i="9"/>
  <c r="BE151" i="9"/>
  <c r="BD80" i="9"/>
  <c r="BC24" i="9"/>
  <c r="BB86" i="9"/>
  <c r="BD97" i="9"/>
  <c r="BC121" i="9"/>
  <c r="BC112" i="9"/>
  <c r="BD64" i="9"/>
  <c r="BD139" i="9"/>
  <c r="BC34" i="9"/>
  <c r="BC14" i="9"/>
  <c r="BC8" i="9"/>
  <c r="BD9" i="9"/>
  <c r="BD57" i="9"/>
  <c r="BC42" i="9"/>
  <c r="BC86" i="9"/>
  <c r="BC127" i="9"/>
  <c r="BD40" i="9"/>
  <c r="BC92" i="9"/>
  <c r="BD42" i="9"/>
  <c r="BD67" i="9"/>
  <c r="BD124" i="9"/>
  <c r="BD8" i="9"/>
  <c r="BD133" i="9"/>
  <c r="BC28" i="9"/>
  <c r="BC31" i="9"/>
  <c r="BC9" i="9"/>
  <c r="BC89" i="9"/>
  <c r="BC136" i="9"/>
  <c r="BC108" i="9"/>
  <c r="BB64" i="9"/>
  <c r="BB25" i="9"/>
  <c r="BB121" i="9"/>
  <c r="BB82" i="9"/>
  <c r="BB35" i="9"/>
  <c r="BB131" i="9"/>
  <c r="BB52" i="9"/>
  <c r="BB145" i="9"/>
  <c r="BB93" i="9"/>
  <c r="BB46" i="9"/>
  <c r="BB142" i="9"/>
  <c r="BB95" i="9"/>
  <c r="BE108" i="9"/>
  <c r="BE12" i="9"/>
  <c r="BE59" i="9"/>
  <c r="BE106" i="9"/>
  <c r="BE10" i="9"/>
  <c r="BE57" i="9"/>
  <c r="BE104" i="9"/>
  <c r="BE8" i="9"/>
  <c r="BE55" i="9"/>
  <c r="BE102" i="9"/>
  <c r="BE6" i="9"/>
  <c r="BE53" i="9"/>
  <c r="BD149" i="9"/>
  <c r="BB151" i="9"/>
  <c r="I29" i="9"/>
  <c r="BD54" i="9"/>
  <c r="BD73" i="9"/>
  <c r="BD143" i="9"/>
  <c r="BE115" i="9"/>
  <c r="BC125" i="9"/>
  <c r="BD105" i="9"/>
  <c r="BD66" i="9"/>
  <c r="BD75" i="9"/>
  <c r="BC79" i="9"/>
  <c r="BD106" i="9"/>
  <c r="BD32" i="9"/>
  <c r="BC83" i="9"/>
  <c r="BC116" i="9"/>
  <c r="BC46" i="9"/>
  <c r="BC104" i="9"/>
  <c r="BD47" i="9"/>
  <c r="BC101" i="9"/>
  <c r="BD60" i="9"/>
  <c r="BD122" i="9"/>
  <c r="BD134" i="9"/>
  <c r="BD85" i="9"/>
  <c r="BD14" i="9"/>
  <c r="BC63" i="9"/>
  <c r="BD108" i="9"/>
  <c r="BB72" i="9"/>
  <c r="BB33" i="9"/>
  <c r="BB129" i="9"/>
  <c r="BB90" i="9"/>
  <c r="BB43" i="9"/>
  <c r="BB139" i="9"/>
  <c r="BB60" i="9"/>
  <c r="BB5" i="9"/>
  <c r="BB101" i="9"/>
  <c r="BB54" i="9"/>
  <c r="BB7" i="9"/>
  <c r="BB103" i="9"/>
  <c r="BE100" i="9"/>
  <c r="BE3" i="9"/>
  <c r="BE51" i="9"/>
  <c r="BE98" i="9"/>
  <c r="BE145" i="9"/>
  <c r="BE49" i="9"/>
  <c r="BE96" i="9"/>
  <c r="BE143" i="9"/>
  <c r="BE47" i="9"/>
  <c r="BE94" i="9"/>
  <c r="BE141" i="9"/>
  <c r="BE45" i="9"/>
  <c r="BB147" i="9"/>
  <c r="BE150" i="9"/>
  <c r="AZ29" i="9"/>
  <c r="BP31" i="1"/>
  <c r="BD24" i="9"/>
  <c r="BB104" i="9"/>
  <c r="BE66" i="9"/>
  <c r="BC68" i="9"/>
  <c r="BD137" i="9"/>
  <c r="BC70" i="9"/>
  <c r="BD141" i="9"/>
  <c r="BC118" i="9"/>
  <c r="BD87" i="9"/>
  <c r="BD35" i="9"/>
  <c r="BD132" i="9"/>
  <c r="BD19" i="9"/>
  <c r="BD18" i="9"/>
  <c r="BC22" i="9"/>
  <c r="BC77" i="9"/>
  <c r="BD119" i="9"/>
  <c r="BD96" i="9"/>
  <c r="BC3" i="9"/>
  <c r="BC25" i="9"/>
  <c r="BD61" i="9"/>
  <c r="BD12" i="9"/>
  <c r="BD94" i="9"/>
  <c r="BC134" i="9"/>
  <c r="BC6" i="9"/>
  <c r="BD10" i="9"/>
  <c r="BC143" i="9"/>
  <c r="BD62" i="9"/>
  <c r="BD58" i="9"/>
  <c r="BC72" i="9"/>
  <c r="BC12" i="9"/>
  <c r="BD6" i="9"/>
  <c r="BB80" i="9"/>
  <c r="BB41" i="9"/>
  <c r="BB137" i="9"/>
  <c r="BB98" i="9"/>
  <c r="BB51" i="9"/>
  <c r="BC145" i="9"/>
  <c r="BB68" i="9"/>
  <c r="BB13" i="9"/>
  <c r="BB109" i="9"/>
  <c r="BB62" i="9"/>
  <c r="BB15" i="9"/>
  <c r="BB111" i="9"/>
  <c r="BE92" i="9"/>
  <c r="BE139" i="9"/>
  <c r="BE43" i="9"/>
  <c r="BE90" i="9"/>
  <c r="BE137" i="9"/>
  <c r="BE41" i="9"/>
  <c r="BE88" i="9"/>
  <c r="BE135" i="9"/>
  <c r="BE39" i="9"/>
  <c r="BE86" i="9"/>
  <c r="BE133" i="9"/>
  <c r="BE37" i="9"/>
  <c r="H28" i="9"/>
  <c r="F29" i="9"/>
  <c r="H31" i="1"/>
  <c r="I31" i="1"/>
  <c r="BD51" i="9"/>
  <c r="BD90" i="9"/>
  <c r="BB122" i="9"/>
  <c r="BB135" i="9"/>
  <c r="BC35" i="9"/>
  <c r="BC21" i="9"/>
  <c r="BD38" i="9"/>
  <c r="BC84" i="9"/>
  <c r="BC82" i="9"/>
  <c r="BC113" i="9"/>
  <c r="BD56" i="9"/>
  <c r="BD117" i="9"/>
  <c r="BC20" i="9"/>
  <c r="BD128" i="9"/>
  <c r="BC13" i="9"/>
  <c r="BD74" i="9"/>
  <c r="BD100" i="9"/>
  <c r="BC81" i="9"/>
  <c r="BD49" i="9"/>
  <c r="BD48" i="9"/>
  <c r="BC62" i="9"/>
  <c r="BD136" i="9"/>
  <c r="BC80" i="9"/>
  <c r="BC130" i="9"/>
  <c r="BD11" i="9"/>
  <c r="BD91" i="9"/>
  <c r="BC131" i="9"/>
  <c r="BD123" i="9"/>
  <c r="BC60" i="9"/>
  <c r="BB88" i="9"/>
  <c r="BB49" i="9"/>
  <c r="BB10" i="9"/>
  <c r="BB106" i="9"/>
  <c r="BB59" i="9"/>
  <c r="BD145" i="9"/>
  <c r="BB76" i="9"/>
  <c r="BB21" i="9"/>
  <c r="BB117" i="9"/>
  <c r="BB70" i="9"/>
  <c r="BB23" i="9"/>
  <c r="BB119" i="9"/>
  <c r="BE84" i="9"/>
  <c r="BE131" i="9"/>
  <c r="BE35" i="9"/>
  <c r="BE82" i="9"/>
  <c r="BE129" i="9"/>
  <c r="BE33" i="9"/>
  <c r="BE80" i="9"/>
  <c r="BE127" i="9"/>
  <c r="BE31" i="9"/>
  <c r="BE78" i="9"/>
  <c r="BE125" i="9"/>
  <c r="BE29" i="9"/>
  <c r="BE147" i="9"/>
  <c r="G28" i="9"/>
  <c r="BD142" i="9"/>
  <c r="BB92" i="9"/>
  <c r="BC105" i="9"/>
  <c r="BD44" i="9"/>
  <c r="BC54" i="9"/>
  <c r="BC27" i="9"/>
  <c r="BC36" i="9"/>
  <c r="BC30" i="9"/>
  <c r="BC10" i="9"/>
  <c r="BD33" i="9"/>
  <c r="BD41" i="9"/>
  <c r="BC44" i="9"/>
  <c r="BC115" i="9"/>
  <c r="BD118" i="9"/>
  <c r="BC142" i="9"/>
  <c r="BC11" i="9"/>
  <c r="BD86" i="9"/>
  <c r="BC40" i="9"/>
  <c r="BD25" i="9"/>
  <c r="BD126" i="9"/>
  <c r="BD113" i="9"/>
  <c r="BC17" i="9"/>
  <c r="BC111" i="9"/>
  <c r="BC32" i="9"/>
  <c r="BC122" i="9"/>
  <c r="BD26" i="9"/>
  <c r="BC94" i="9"/>
  <c r="BB96" i="9"/>
  <c r="BB57" i="9"/>
  <c r="BB18" i="9"/>
  <c r="BB114" i="9"/>
  <c r="BB67" i="9"/>
  <c r="BC144" i="9"/>
  <c r="BB84" i="9"/>
  <c r="BB29" i="9"/>
  <c r="BB125" i="9"/>
  <c r="BB78" i="9"/>
  <c r="BB31" i="9"/>
  <c r="BB127" i="9"/>
  <c r="BE76" i="9"/>
  <c r="BE123" i="9"/>
  <c r="BE27" i="9"/>
  <c r="BE74" i="9"/>
  <c r="BE121" i="9"/>
  <c r="BE25" i="9"/>
  <c r="BE72" i="9"/>
  <c r="BE119" i="9"/>
  <c r="BE23" i="9"/>
  <c r="BE70" i="9"/>
  <c r="BE117" i="9"/>
  <c r="BE21" i="9"/>
  <c r="BC149" i="9"/>
  <c r="E33" i="1"/>
  <c r="E30" i="9"/>
  <c r="BG32" i="1"/>
  <c r="G32" i="1"/>
  <c r="J32" i="1"/>
  <c r="BC152" i="9"/>
  <c r="BD152" i="9"/>
  <c r="BE152" i="9"/>
  <c r="BB152" i="9"/>
  <c r="C8" i="2"/>
  <c r="BM149" i="1"/>
  <c r="AE12" i="2"/>
  <c r="BL149" i="1"/>
  <c r="BL150" i="1"/>
  <c r="BC148" i="9" s="1"/>
  <c r="BM150" i="1"/>
  <c r="BD148" i="9" s="1"/>
  <c r="BM100" i="1"/>
  <c r="BL100" i="1"/>
  <c r="BM55" i="1"/>
  <c r="BL55" i="1"/>
  <c r="BC53" i="9" l="1"/>
  <c r="E34" i="1"/>
  <c r="E31" i="9"/>
  <c r="G33" i="1"/>
  <c r="J33" i="1"/>
  <c r="BC98" i="9"/>
  <c r="H29" i="9"/>
  <c r="BD53" i="9"/>
  <c r="BD98" i="9"/>
  <c r="G29" i="9"/>
  <c r="BC147" i="9"/>
  <c r="I30" i="9"/>
  <c r="BD147" i="9"/>
  <c r="F30" i="9"/>
  <c r="H32" i="1"/>
  <c r="I32" i="1"/>
  <c r="AZ30" i="9"/>
  <c r="BP32" i="1"/>
  <c r="C10" i="2"/>
  <c r="C11" i="2"/>
  <c r="BS87" i="1"/>
  <c r="BS89" i="1"/>
  <c r="BS90" i="1"/>
  <c r="BS91" i="1"/>
  <c r="I31" i="9" l="1"/>
  <c r="F31" i="9"/>
  <c r="I33" i="1"/>
  <c r="H33" i="1"/>
  <c r="AZ31" i="9"/>
  <c r="BP33" i="1"/>
  <c r="E35" i="1"/>
  <c r="E32" i="9"/>
  <c r="H30" i="9"/>
  <c r="G30" i="9"/>
  <c r="E36" i="1" l="1"/>
  <c r="E33" i="9"/>
  <c r="G35" i="1"/>
  <c r="BG35" i="1"/>
  <c r="J35" i="1"/>
  <c r="G31" i="9"/>
  <c r="H31" i="9"/>
  <c r="F139" i="1"/>
  <c r="I33" i="9" l="1"/>
  <c r="AZ33" i="9"/>
  <c r="BP35" i="1"/>
  <c r="F33" i="9"/>
  <c r="I35" i="1"/>
  <c r="H35" i="1"/>
  <c r="E37" i="1"/>
  <c r="E34" i="9"/>
  <c r="J36" i="1"/>
  <c r="BG36" i="1"/>
  <c r="G36" i="1"/>
  <c r="T136" i="4"/>
  <c r="U136" i="4"/>
  <c r="V136" i="4"/>
  <c r="W136" i="4"/>
  <c r="X136" i="4"/>
  <c r="Y136" i="4"/>
  <c r="Z136" i="4"/>
  <c r="AA136" i="4"/>
  <c r="AC136" i="4"/>
  <c r="AD136" i="4"/>
  <c r="AE136" i="4"/>
  <c r="AF136" i="4"/>
  <c r="AG136" i="4"/>
  <c r="AH136" i="4"/>
  <c r="AI136" i="4"/>
  <c r="AJ136" i="4"/>
  <c r="AK136" i="4"/>
  <c r="AM136" i="4"/>
  <c r="AN136" i="4"/>
  <c r="S137" i="4"/>
  <c r="T137" i="4"/>
  <c r="U137" i="4"/>
  <c r="V137" i="4"/>
  <c r="W137" i="4"/>
  <c r="X137" i="4"/>
  <c r="Y137" i="4"/>
  <c r="Z137" i="4"/>
  <c r="AA137" i="4"/>
  <c r="AC137" i="4"/>
  <c r="AD137" i="4"/>
  <c r="AE137" i="4"/>
  <c r="AF137" i="4"/>
  <c r="AG137" i="4"/>
  <c r="AH137" i="4"/>
  <c r="AI137" i="4"/>
  <c r="AJ137" i="4"/>
  <c r="AK137" i="4"/>
  <c r="AM137" i="4"/>
  <c r="AN137" i="4"/>
  <c r="B136" i="4"/>
  <c r="I136" i="4"/>
  <c r="J136" i="4"/>
  <c r="K136" i="4"/>
  <c r="L136" i="4"/>
  <c r="M136" i="4"/>
  <c r="N136" i="4"/>
  <c r="P136" i="4"/>
  <c r="Q136" i="4"/>
  <c r="S136" i="4"/>
  <c r="B137" i="4"/>
  <c r="I137" i="4"/>
  <c r="J137" i="4"/>
  <c r="K137" i="4"/>
  <c r="L137" i="4"/>
  <c r="M137" i="4"/>
  <c r="N137" i="4"/>
  <c r="P137" i="4"/>
  <c r="Q137" i="4"/>
  <c r="B138" i="4"/>
  <c r="I138" i="4"/>
  <c r="L138" i="4"/>
  <c r="M138" i="4"/>
  <c r="P138" i="4"/>
  <c r="Q138" i="4"/>
  <c r="T138" i="4"/>
  <c r="U138" i="4"/>
  <c r="V138" i="4"/>
  <c r="W138" i="4"/>
  <c r="X138" i="4"/>
  <c r="Y138" i="4"/>
  <c r="Z138" i="4"/>
  <c r="AA138" i="4"/>
  <c r="AC138" i="4"/>
  <c r="AD138" i="4"/>
  <c r="AE138" i="4"/>
  <c r="AF138" i="4"/>
  <c r="AG138" i="4"/>
  <c r="AH138" i="4"/>
  <c r="AI138" i="4"/>
  <c r="AJ138" i="4"/>
  <c r="AK138" i="4"/>
  <c r="AM138" i="4"/>
  <c r="AN138" i="4"/>
  <c r="B139" i="4"/>
  <c r="I139" i="4"/>
  <c r="J139" i="4"/>
  <c r="K139" i="4"/>
  <c r="L139" i="4"/>
  <c r="M139" i="4"/>
  <c r="N139" i="4"/>
  <c r="P139" i="4"/>
  <c r="Q139" i="4"/>
  <c r="S139" i="4"/>
  <c r="T139" i="4"/>
  <c r="U139" i="4"/>
  <c r="V139" i="4"/>
  <c r="W139" i="4"/>
  <c r="X139" i="4"/>
  <c r="Y139" i="4"/>
  <c r="Z139" i="4"/>
  <c r="AA139" i="4"/>
  <c r="AC139" i="4"/>
  <c r="AD139" i="4"/>
  <c r="AE139" i="4"/>
  <c r="AF139" i="4"/>
  <c r="AG139" i="4"/>
  <c r="AH139" i="4"/>
  <c r="AI139" i="4"/>
  <c r="AJ139" i="4"/>
  <c r="AK139" i="4"/>
  <c r="AM139" i="4"/>
  <c r="AN139" i="4"/>
  <c r="B140" i="4"/>
  <c r="I140" i="4"/>
  <c r="J140" i="4"/>
  <c r="K140" i="4"/>
  <c r="L140" i="4"/>
  <c r="M140" i="4"/>
  <c r="N140" i="4"/>
  <c r="P140" i="4"/>
  <c r="Q140" i="4"/>
  <c r="S140" i="4"/>
  <c r="T140" i="4"/>
  <c r="U140" i="4"/>
  <c r="V140" i="4"/>
  <c r="W140" i="4"/>
  <c r="X140" i="4"/>
  <c r="Y140" i="4"/>
  <c r="Z140" i="4"/>
  <c r="AA140" i="4"/>
  <c r="AC140" i="4"/>
  <c r="AD140" i="4"/>
  <c r="AE140" i="4"/>
  <c r="AF140" i="4"/>
  <c r="AG140" i="4"/>
  <c r="AH140" i="4"/>
  <c r="AI140" i="4"/>
  <c r="AJ140" i="4"/>
  <c r="AK140" i="4"/>
  <c r="AM140" i="4"/>
  <c r="AN140" i="4"/>
  <c r="B141" i="4"/>
  <c r="I141" i="4"/>
  <c r="J141" i="4"/>
  <c r="K141" i="4"/>
  <c r="L141" i="4"/>
  <c r="M141" i="4"/>
  <c r="N141" i="4"/>
  <c r="P141" i="4"/>
  <c r="Q141" i="4"/>
  <c r="S141" i="4"/>
  <c r="T141" i="4"/>
  <c r="U141" i="4"/>
  <c r="V141" i="4"/>
  <c r="W141" i="4"/>
  <c r="X141" i="4"/>
  <c r="Y141" i="4"/>
  <c r="Z141" i="4"/>
  <c r="AA141" i="4"/>
  <c r="AC141" i="4"/>
  <c r="AD141" i="4"/>
  <c r="AE141" i="4"/>
  <c r="AF141" i="4"/>
  <c r="AG141" i="4"/>
  <c r="AH141" i="4"/>
  <c r="AI141" i="4"/>
  <c r="AJ141" i="4"/>
  <c r="AK141" i="4"/>
  <c r="AM141" i="4"/>
  <c r="AN141" i="4"/>
  <c r="B142" i="4"/>
  <c r="I142" i="4"/>
  <c r="J142" i="4"/>
  <c r="K142" i="4"/>
  <c r="L142" i="4"/>
  <c r="M142" i="4"/>
  <c r="N142" i="4"/>
  <c r="P142" i="4"/>
  <c r="Q142" i="4"/>
  <c r="S142" i="4"/>
  <c r="T142" i="4"/>
  <c r="U142" i="4"/>
  <c r="V142" i="4"/>
  <c r="W142" i="4"/>
  <c r="X142" i="4"/>
  <c r="Y142" i="4"/>
  <c r="Z142" i="4"/>
  <c r="AA142" i="4"/>
  <c r="AC142" i="4"/>
  <c r="AD142" i="4"/>
  <c r="AE142" i="4"/>
  <c r="AF142" i="4"/>
  <c r="AG142" i="4"/>
  <c r="AH142" i="4"/>
  <c r="AI142" i="4"/>
  <c r="AJ142" i="4"/>
  <c r="AK142" i="4"/>
  <c r="AM142" i="4"/>
  <c r="AN142" i="4"/>
  <c r="B143" i="4"/>
  <c r="I143" i="4"/>
  <c r="J143" i="4"/>
  <c r="K143" i="4"/>
  <c r="L143" i="4"/>
  <c r="M143" i="4"/>
  <c r="N143" i="4"/>
  <c r="P143" i="4"/>
  <c r="Q143" i="4"/>
  <c r="S143" i="4"/>
  <c r="T143" i="4"/>
  <c r="U143" i="4"/>
  <c r="V143" i="4"/>
  <c r="W143" i="4"/>
  <c r="X143" i="4"/>
  <c r="Y143" i="4"/>
  <c r="Z143" i="4"/>
  <c r="AA143" i="4"/>
  <c r="AC143" i="4"/>
  <c r="AD143" i="4"/>
  <c r="AE143" i="4"/>
  <c r="AF143" i="4"/>
  <c r="AG143" i="4"/>
  <c r="AH143" i="4"/>
  <c r="AI143" i="4"/>
  <c r="AJ143" i="4"/>
  <c r="AK143" i="4"/>
  <c r="AM143" i="4"/>
  <c r="AN143" i="4"/>
  <c r="I34" i="9" l="1"/>
  <c r="E38" i="1"/>
  <c r="E35" i="9"/>
  <c r="G37" i="1"/>
  <c r="J37" i="1"/>
  <c r="BG37" i="1"/>
  <c r="G33" i="9"/>
  <c r="H33" i="9"/>
  <c r="F34" i="9"/>
  <c r="I36" i="1"/>
  <c r="H36" i="1"/>
  <c r="AZ34" i="9"/>
  <c r="BP36" i="1"/>
  <c r="R137" i="4"/>
  <c r="AQ138" i="4"/>
  <c r="AQ141" i="4"/>
  <c r="AQ137" i="4"/>
  <c r="R143" i="4"/>
  <c r="R139" i="4"/>
  <c r="AP141" i="4"/>
  <c r="AQ140" i="4"/>
  <c r="AQ136" i="4"/>
  <c r="AP139" i="4"/>
  <c r="R140" i="4"/>
  <c r="AQ143" i="4"/>
  <c r="AP142" i="4"/>
  <c r="AP136" i="4"/>
  <c r="R136" i="4"/>
  <c r="AP137" i="4"/>
  <c r="AQ142" i="4"/>
  <c r="R141" i="4"/>
  <c r="AQ139" i="4"/>
  <c r="O137" i="4"/>
  <c r="AB137" i="4"/>
  <c r="AP143" i="4"/>
  <c r="R142" i="4"/>
  <c r="O139" i="4"/>
  <c r="AL139" i="4"/>
  <c r="AL143" i="4"/>
  <c r="AB141" i="4"/>
  <c r="O143" i="4"/>
  <c r="AB142" i="4"/>
  <c r="AP140" i="4"/>
  <c r="AL137" i="4"/>
  <c r="AB136" i="4"/>
  <c r="AB139" i="4"/>
  <c r="O141" i="4"/>
  <c r="AB140" i="4"/>
  <c r="AL141" i="4"/>
  <c r="AP138" i="4"/>
  <c r="AB143" i="4"/>
  <c r="R138" i="4"/>
  <c r="O142" i="4"/>
  <c r="O140" i="4"/>
  <c r="O136" i="4"/>
  <c r="AL142" i="4"/>
  <c r="AL140" i="4"/>
  <c r="AL138" i="4"/>
  <c r="AL136" i="4"/>
  <c r="F136" i="1"/>
  <c r="F137" i="1"/>
  <c r="AZ35" i="9" l="1"/>
  <c r="BP37" i="1"/>
  <c r="I35" i="9"/>
  <c r="F35" i="9"/>
  <c r="H37" i="1"/>
  <c r="I37" i="1"/>
  <c r="E39" i="1"/>
  <c r="E36" i="9"/>
  <c r="J38" i="1"/>
  <c r="BG38" i="1"/>
  <c r="G38" i="1"/>
  <c r="G34" i="9"/>
  <c r="H34" i="9"/>
  <c r="I135" i="4"/>
  <c r="L135" i="4"/>
  <c r="M135" i="4"/>
  <c r="P135" i="4"/>
  <c r="Q135" i="4"/>
  <c r="T135" i="4"/>
  <c r="U135" i="4"/>
  <c r="V135" i="4"/>
  <c r="W135" i="4"/>
  <c r="X135" i="4"/>
  <c r="Y135" i="4"/>
  <c r="Z135" i="4"/>
  <c r="AA135" i="4"/>
  <c r="AC135" i="4"/>
  <c r="AD135" i="4"/>
  <c r="AE135" i="4"/>
  <c r="AF135" i="4"/>
  <c r="AG135" i="4"/>
  <c r="AH135" i="4"/>
  <c r="AI135" i="4"/>
  <c r="AJ135" i="4"/>
  <c r="AK135" i="4"/>
  <c r="AM135" i="4"/>
  <c r="AN135" i="4"/>
  <c r="I133" i="4"/>
  <c r="J133" i="4"/>
  <c r="K133" i="4"/>
  <c r="L133" i="4"/>
  <c r="M133" i="4"/>
  <c r="N133" i="4"/>
  <c r="P133" i="4"/>
  <c r="Q133" i="4"/>
  <c r="S133" i="4"/>
  <c r="T133" i="4"/>
  <c r="U133" i="4"/>
  <c r="V133" i="4"/>
  <c r="W133" i="4"/>
  <c r="X133" i="4"/>
  <c r="Y133" i="4"/>
  <c r="Z133" i="4"/>
  <c r="AA133" i="4"/>
  <c r="AC133" i="4"/>
  <c r="AD133" i="4"/>
  <c r="AE133" i="4"/>
  <c r="AF133" i="4"/>
  <c r="AG133" i="4"/>
  <c r="AH133" i="4"/>
  <c r="AI133" i="4"/>
  <c r="AJ133" i="4"/>
  <c r="AK133" i="4"/>
  <c r="AM133" i="4"/>
  <c r="AN133" i="4"/>
  <c r="I36" i="9" l="1"/>
  <c r="E40" i="1"/>
  <c r="E37" i="9"/>
  <c r="H35" i="9"/>
  <c r="G35" i="9"/>
  <c r="F36" i="9"/>
  <c r="H38" i="1"/>
  <c r="I38" i="1"/>
  <c r="AZ36" i="9"/>
  <c r="BP38" i="1"/>
  <c r="AQ135" i="4"/>
  <c r="O133" i="4"/>
  <c r="R133" i="4"/>
  <c r="AP135" i="4"/>
  <c r="AL135" i="4"/>
  <c r="AP133" i="4"/>
  <c r="AQ133" i="4"/>
  <c r="AB133" i="4"/>
  <c r="AL133" i="4"/>
  <c r="R135" i="4"/>
  <c r="F133" i="1"/>
  <c r="H36" i="9" l="1"/>
  <c r="G36" i="9"/>
  <c r="E41" i="1"/>
  <c r="E38" i="9"/>
  <c r="E42" i="1" l="1"/>
  <c r="E39" i="9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8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5" i="1"/>
  <c r="E43" i="1" l="1"/>
  <c r="E40" i="9"/>
  <c r="I132" i="4"/>
  <c r="J132" i="4"/>
  <c r="K132" i="4"/>
  <c r="L132" i="4"/>
  <c r="M132" i="4"/>
  <c r="N132" i="4"/>
  <c r="P132" i="4"/>
  <c r="Q132" i="4"/>
  <c r="S132" i="4"/>
  <c r="T132" i="4"/>
  <c r="U132" i="4"/>
  <c r="V132" i="4"/>
  <c r="W132" i="4"/>
  <c r="X132" i="4"/>
  <c r="Y132" i="4"/>
  <c r="Z132" i="4"/>
  <c r="AA132" i="4"/>
  <c r="AC132" i="4"/>
  <c r="AD132" i="4"/>
  <c r="AE132" i="4"/>
  <c r="AF132" i="4"/>
  <c r="AG132" i="4"/>
  <c r="AH132" i="4"/>
  <c r="AI132" i="4"/>
  <c r="AJ132" i="4"/>
  <c r="AK132" i="4"/>
  <c r="AM132" i="4"/>
  <c r="AN132" i="4"/>
  <c r="I134" i="4"/>
  <c r="J134" i="4"/>
  <c r="K134" i="4"/>
  <c r="L134" i="4"/>
  <c r="M134" i="4"/>
  <c r="N134" i="4"/>
  <c r="P134" i="4"/>
  <c r="Q134" i="4"/>
  <c r="S134" i="4"/>
  <c r="T134" i="4"/>
  <c r="U134" i="4"/>
  <c r="V134" i="4"/>
  <c r="W134" i="4"/>
  <c r="X134" i="4"/>
  <c r="Y134" i="4"/>
  <c r="Z134" i="4"/>
  <c r="AA134" i="4"/>
  <c r="AC134" i="4"/>
  <c r="AD134" i="4"/>
  <c r="AE134" i="4"/>
  <c r="AF134" i="4"/>
  <c r="AG134" i="4"/>
  <c r="AH134" i="4"/>
  <c r="AI134" i="4"/>
  <c r="AJ134" i="4"/>
  <c r="AK134" i="4"/>
  <c r="AM134" i="4"/>
  <c r="AN134" i="4"/>
  <c r="E44" i="1" l="1"/>
  <c r="E41" i="9"/>
  <c r="AP132" i="4"/>
  <c r="AP134" i="4"/>
  <c r="AQ132" i="4"/>
  <c r="AQ134" i="4"/>
  <c r="AB134" i="4"/>
  <c r="AL134" i="4"/>
  <c r="O132" i="4"/>
  <c r="R132" i="4"/>
  <c r="AB132" i="4"/>
  <c r="O134" i="4"/>
  <c r="AL132" i="4"/>
  <c r="R134" i="4"/>
  <c r="F134" i="1"/>
  <c r="F132" i="1"/>
  <c r="B127" i="4"/>
  <c r="B128" i="4"/>
  <c r="B129" i="4"/>
  <c r="B130" i="4"/>
  <c r="B131" i="4"/>
  <c r="B132" i="4"/>
  <c r="B133" i="4"/>
  <c r="B134" i="4"/>
  <c r="B135" i="4"/>
  <c r="B117" i="4"/>
  <c r="B118" i="4"/>
  <c r="B119" i="4"/>
  <c r="B120" i="4"/>
  <c r="B121" i="4"/>
  <c r="B122" i="4"/>
  <c r="B123" i="4"/>
  <c r="B124" i="4"/>
  <c r="B125" i="4"/>
  <c r="B126" i="4"/>
  <c r="E45" i="1" l="1"/>
  <c r="E42" i="9"/>
  <c r="E46" i="1" l="1"/>
  <c r="E43" i="9"/>
  <c r="I120" i="4"/>
  <c r="L120" i="4"/>
  <c r="M120" i="4"/>
  <c r="P120" i="4"/>
  <c r="Q120" i="4"/>
  <c r="T120" i="4"/>
  <c r="U120" i="4"/>
  <c r="V120" i="4"/>
  <c r="W120" i="4"/>
  <c r="X120" i="4"/>
  <c r="Y120" i="4"/>
  <c r="Z120" i="4"/>
  <c r="AA120" i="4"/>
  <c r="AC120" i="4"/>
  <c r="AD120" i="4"/>
  <c r="AE120" i="4"/>
  <c r="AF120" i="4"/>
  <c r="AG120" i="4"/>
  <c r="AH120" i="4"/>
  <c r="AI120" i="4"/>
  <c r="AJ120" i="4"/>
  <c r="AK120" i="4"/>
  <c r="AM120" i="4"/>
  <c r="AN120" i="4"/>
  <c r="E47" i="1" l="1"/>
  <c r="E44" i="9"/>
  <c r="AP120" i="4"/>
  <c r="AQ120" i="4"/>
  <c r="R120" i="4"/>
  <c r="AL120" i="4"/>
  <c r="E48" i="1" l="1"/>
  <c r="E45" i="9"/>
  <c r="E49" i="1" l="1"/>
  <c r="E46" i="9"/>
  <c r="J48" i="1"/>
  <c r="G48" i="1"/>
  <c r="BG48" i="1"/>
  <c r="N120" i="4"/>
  <c r="F46" i="9" l="1"/>
  <c r="H48" i="1"/>
  <c r="I48" i="1"/>
  <c r="AZ46" i="9"/>
  <c r="BP48" i="1"/>
  <c r="I46" i="9"/>
  <c r="E50" i="1"/>
  <c r="E47" i="9"/>
  <c r="J49" i="1"/>
  <c r="G49" i="1"/>
  <c r="BG49" i="1"/>
  <c r="S120" i="4"/>
  <c r="AB120" i="4" s="1"/>
  <c r="E51" i="1" l="1"/>
  <c r="E48" i="9"/>
  <c r="J50" i="1"/>
  <c r="G50" i="1"/>
  <c r="BG50" i="1"/>
  <c r="H46" i="9"/>
  <c r="G46" i="9"/>
  <c r="I47" i="9"/>
  <c r="AZ47" i="9"/>
  <c r="BP49" i="1"/>
  <c r="F47" i="9"/>
  <c r="I49" i="1"/>
  <c r="H49" i="1"/>
  <c r="J120" i="4"/>
  <c r="AZ48" i="9" l="1"/>
  <c r="BP50" i="1"/>
  <c r="H47" i="9"/>
  <c r="G47" i="9"/>
  <c r="F48" i="9"/>
  <c r="H50" i="1"/>
  <c r="I50" i="1"/>
  <c r="I48" i="9"/>
  <c r="E52" i="1"/>
  <c r="E49" i="9"/>
  <c r="K120" i="4"/>
  <c r="O120" i="4" s="1"/>
  <c r="G48" i="9" l="1"/>
  <c r="I49" i="9"/>
  <c r="H48" i="9"/>
  <c r="F49" i="9"/>
  <c r="AZ49" i="9"/>
  <c r="BP51" i="1"/>
  <c r="E53" i="1"/>
  <c r="E50" i="9"/>
  <c r="J52" i="1"/>
  <c r="G52" i="1"/>
  <c r="BG52" i="1"/>
  <c r="F120" i="1"/>
  <c r="G49" i="9" l="1"/>
  <c r="H49" i="9"/>
  <c r="AZ50" i="9"/>
  <c r="BP52" i="1"/>
  <c r="F50" i="9"/>
  <c r="H52" i="1"/>
  <c r="I52" i="1"/>
  <c r="I50" i="9"/>
  <c r="E54" i="1"/>
  <c r="E51" i="9"/>
  <c r="J131" i="4"/>
  <c r="K131" i="4"/>
  <c r="L131" i="4"/>
  <c r="M131" i="4"/>
  <c r="N131" i="4"/>
  <c r="P131" i="4"/>
  <c r="Q131" i="4"/>
  <c r="S131" i="4"/>
  <c r="T131" i="4"/>
  <c r="U131" i="4"/>
  <c r="V131" i="4"/>
  <c r="W131" i="4"/>
  <c r="X131" i="4"/>
  <c r="Y131" i="4"/>
  <c r="Z131" i="4"/>
  <c r="AA131" i="4"/>
  <c r="AC131" i="4"/>
  <c r="AD131" i="4"/>
  <c r="AE131" i="4"/>
  <c r="AF131" i="4"/>
  <c r="AG131" i="4"/>
  <c r="AH131" i="4"/>
  <c r="AI131" i="4"/>
  <c r="AJ131" i="4"/>
  <c r="AK131" i="4"/>
  <c r="AM131" i="4"/>
  <c r="AN131" i="4"/>
  <c r="H50" i="9" l="1"/>
  <c r="G50" i="9"/>
  <c r="F51" i="9"/>
  <c r="AZ51" i="9"/>
  <c r="BP53" i="1"/>
  <c r="E55" i="1"/>
  <c r="E52" i="9"/>
  <c r="G54" i="1"/>
  <c r="BG54" i="1"/>
  <c r="J54" i="1"/>
  <c r="I51" i="9"/>
  <c r="I131" i="4"/>
  <c r="AP131" i="4" s="1"/>
  <c r="AQ131" i="4"/>
  <c r="R131" i="4"/>
  <c r="AB131" i="4"/>
  <c r="AL131" i="4"/>
  <c r="I130" i="4"/>
  <c r="J130" i="4"/>
  <c r="K130" i="4"/>
  <c r="L130" i="4"/>
  <c r="M130" i="4"/>
  <c r="N130" i="4"/>
  <c r="P130" i="4"/>
  <c r="Q130" i="4"/>
  <c r="S130" i="4"/>
  <c r="T130" i="4"/>
  <c r="U130" i="4"/>
  <c r="V130" i="4"/>
  <c r="W130" i="4"/>
  <c r="X130" i="4"/>
  <c r="Y130" i="4"/>
  <c r="Z130" i="4"/>
  <c r="AA130" i="4"/>
  <c r="AC130" i="4"/>
  <c r="AD130" i="4"/>
  <c r="AE130" i="4"/>
  <c r="AF130" i="4"/>
  <c r="AG130" i="4"/>
  <c r="AH130" i="4"/>
  <c r="AI130" i="4"/>
  <c r="AJ130" i="4"/>
  <c r="AK130" i="4"/>
  <c r="AM130" i="4"/>
  <c r="AN130" i="4"/>
  <c r="E56" i="1" l="1"/>
  <c r="E53" i="9"/>
  <c r="G51" i="9"/>
  <c r="H51" i="9"/>
  <c r="AZ52" i="9"/>
  <c r="BP54" i="1"/>
  <c r="F52" i="9"/>
  <c r="H54" i="1"/>
  <c r="I54" i="1"/>
  <c r="I52" i="9"/>
  <c r="O131" i="4"/>
  <c r="AQ130" i="4"/>
  <c r="AP130" i="4"/>
  <c r="AL130" i="4"/>
  <c r="O130" i="4"/>
  <c r="R130" i="4"/>
  <c r="AB130" i="4"/>
  <c r="F130" i="1"/>
  <c r="G52" i="9" l="1"/>
  <c r="H52" i="9"/>
  <c r="E57" i="1"/>
  <c r="E54" i="9"/>
  <c r="J56" i="1"/>
  <c r="BG56" i="1"/>
  <c r="G56" i="1"/>
  <c r="I126" i="4"/>
  <c r="J126" i="4"/>
  <c r="K126" i="4"/>
  <c r="L126" i="4"/>
  <c r="M126" i="4"/>
  <c r="N126" i="4"/>
  <c r="P126" i="4"/>
  <c r="Q126" i="4"/>
  <c r="S126" i="4"/>
  <c r="T126" i="4"/>
  <c r="U126" i="4"/>
  <c r="V126" i="4"/>
  <c r="W126" i="4"/>
  <c r="X126" i="4"/>
  <c r="Y126" i="4"/>
  <c r="Z126" i="4"/>
  <c r="AA126" i="4"/>
  <c r="AC126" i="4"/>
  <c r="AD126" i="4"/>
  <c r="AE126" i="4"/>
  <c r="AF126" i="4"/>
  <c r="AG126" i="4"/>
  <c r="AH126" i="4"/>
  <c r="AI126" i="4"/>
  <c r="AJ126" i="4"/>
  <c r="AK126" i="4"/>
  <c r="AM126" i="4"/>
  <c r="AN126" i="4"/>
  <c r="I127" i="4"/>
  <c r="J127" i="4"/>
  <c r="K127" i="4"/>
  <c r="L127" i="4"/>
  <c r="M127" i="4"/>
  <c r="N127" i="4"/>
  <c r="P127" i="4"/>
  <c r="Q127" i="4"/>
  <c r="S127" i="4"/>
  <c r="T127" i="4"/>
  <c r="U127" i="4"/>
  <c r="V127" i="4"/>
  <c r="W127" i="4"/>
  <c r="X127" i="4"/>
  <c r="Y127" i="4"/>
  <c r="Z127" i="4"/>
  <c r="AA127" i="4"/>
  <c r="AC127" i="4"/>
  <c r="AD127" i="4"/>
  <c r="AE127" i="4"/>
  <c r="AF127" i="4"/>
  <c r="AG127" i="4"/>
  <c r="AH127" i="4"/>
  <c r="AI127" i="4"/>
  <c r="AJ127" i="4"/>
  <c r="AK127" i="4"/>
  <c r="AM127" i="4"/>
  <c r="AN127" i="4"/>
  <c r="I128" i="4"/>
  <c r="J128" i="4"/>
  <c r="K128" i="4"/>
  <c r="L128" i="4"/>
  <c r="M128" i="4"/>
  <c r="N128" i="4"/>
  <c r="P128" i="4"/>
  <c r="Q128" i="4"/>
  <c r="S128" i="4"/>
  <c r="T128" i="4"/>
  <c r="U128" i="4"/>
  <c r="V128" i="4"/>
  <c r="W128" i="4"/>
  <c r="X128" i="4"/>
  <c r="Y128" i="4"/>
  <c r="Z128" i="4"/>
  <c r="AA128" i="4"/>
  <c r="AC128" i="4"/>
  <c r="AD128" i="4"/>
  <c r="AE128" i="4"/>
  <c r="AF128" i="4"/>
  <c r="AG128" i="4"/>
  <c r="AH128" i="4"/>
  <c r="AI128" i="4"/>
  <c r="AJ128" i="4"/>
  <c r="AK128" i="4"/>
  <c r="AM128" i="4"/>
  <c r="AN128" i="4"/>
  <c r="I129" i="4"/>
  <c r="J129" i="4"/>
  <c r="K129" i="4"/>
  <c r="L129" i="4"/>
  <c r="M129" i="4"/>
  <c r="N129" i="4"/>
  <c r="P129" i="4"/>
  <c r="Q129" i="4"/>
  <c r="S129" i="4"/>
  <c r="T129" i="4"/>
  <c r="U129" i="4"/>
  <c r="V129" i="4"/>
  <c r="W129" i="4"/>
  <c r="X129" i="4"/>
  <c r="Y129" i="4"/>
  <c r="Z129" i="4"/>
  <c r="AA129" i="4"/>
  <c r="AC129" i="4"/>
  <c r="AD129" i="4"/>
  <c r="AE129" i="4"/>
  <c r="AF129" i="4"/>
  <c r="AG129" i="4"/>
  <c r="AH129" i="4"/>
  <c r="AI129" i="4"/>
  <c r="AJ129" i="4"/>
  <c r="AK129" i="4"/>
  <c r="AM129" i="4"/>
  <c r="AN129" i="4"/>
  <c r="F54" i="9" l="1"/>
  <c r="I56" i="1"/>
  <c r="H56" i="1"/>
  <c r="AZ54" i="9"/>
  <c r="BP56" i="1"/>
  <c r="I54" i="9"/>
  <c r="E58" i="1"/>
  <c r="E55" i="9"/>
  <c r="AQ127" i="4"/>
  <c r="AQ129" i="4"/>
  <c r="AP129" i="4"/>
  <c r="AP127" i="4"/>
  <c r="AQ128" i="4"/>
  <c r="AQ126" i="4"/>
  <c r="AP128" i="4"/>
  <c r="AP126" i="4"/>
  <c r="R129" i="4"/>
  <c r="R127" i="4"/>
  <c r="AB127" i="4"/>
  <c r="AL129" i="4"/>
  <c r="O128" i="4"/>
  <c r="AL127" i="4"/>
  <c r="O126" i="4"/>
  <c r="AB129" i="4"/>
  <c r="R126" i="4"/>
  <c r="F126" i="1"/>
  <c r="AB128" i="4"/>
  <c r="AB126" i="4"/>
  <c r="O129" i="4"/>
  <c r="R128" i="4"/>
  <c r="AL128" i="4"/>
  <c r="O127" i="4"/>
  <c r="AL126" i="4"/>
  <c r="F129" i="1"/>
  <c r="F128" i="1"/>
  <c r="I55" i="9" l="1"/>
  <c r="E59" i="1"/>
  <c r="E56" i="9"/>
  <c r="BG58" i="1"/>
  <c r="J58" i="1"/>
  <c r="G58" i="1"/>
  <c r="G54" i="9"/>
  <c r="H54" i="9"/>
  <c r="F55" i="9"/>
  <c r="AZ55" i="9"/>
  <c r="BP57" i="1"/>
  <c r="I125" i="4"/>
  <c r="J125" i="4"/>
  <c r="K125" i="4"/>
  <c r="L125" i="4"/>
  <c r="M125" i="4"/>
  <c r="N125" i="4"/>
  <c r="P125" i="4"/>
  <c r="Q125" i="4"/>
  <c r="S125" i="4"/>
  <c r="T125" i="4"/>
  <c r="U125" i="4"/>
  <c r="V125" i="4"/>
  <c r="W125" i="4"/>
  <c r="X125" i="4"/>
  <c r="Y125" i="4"/>
  <c r="Z125" i="4"/>
  <c r="AA125" i="4"/>
  <c r="AC125" i="4"/>
  <c r="AD125" i="4"/>
  <c r="AE125" i="4"/>
  <c r="AF125" i="4"/>
  <c r="AG125" i="4"/>
  <c r="AH125" i="4"/>
  <c r="AI125" i="4"/>
  <c r="AJ125" i="4"/>
  <c r="AK125" i="4"/>
  <c r="AM125" i="4"/>
  <c r="AN125" i="4"/>
  <c r="I56" i="9" l="1"/>
  <c r="AZ56" i="9"/>
  <c r="BP58" i="1"/>
  <c r="F56" i="9"/>
  <c r="H58" i="1"/>
  <c r="I58" i="1"/>
  <c r="G55" i="9"/>
  <c r="E60" i="1"/>
  <c r="E57" i="9"/>
  <c r="BG59" i="1"/>
  <c r="G59" i="1"/>
  <c r="J59" i="1"/>
  <c r="H55" i="9"/>
  <c r="AQ125" i="4"/>
  <c r="AP125" i="4"/>
  <c r="O125" i="4"/>
  <c r="F125" i="1"/>
  <c r="AB125" i="4"/>
  <c r="R125" i="4"/>
  <c r="AL125" i="4"/>
  <c r="I121" i="4"/>
  <c r="J121" i="4"/>
  <c r="K121" i="4"/>
  <c r="L121" i="4"/>
  <c r="M121" i="4"/>
  <c r="N121" i="4"/>
  <c r="P121" i="4"/>
  <c r="Q121" i="4"/>
  <c r="S121" i="4"/>
  <c r="T121" i="4"/>
  <c r="U121" i="4"/>
  <c r="V121" i="4"/>
  <c r="W121" i="4"/>
  <c r="X121" i="4"/>
  <c r="Y121" i="4"/>
  <c r="Z121" i="4"/>
  <c r="AA121" i="4"/>
  <c r="AC121" i="4"/>
  <c r="AD121" i="4"/>
  <c r="AE121" i="4"/>
  <c r="AF121" i="4"/>
  <c r="AG121" i="4"/>
  <c r="AH121" i="4"/>
  <c r="AI121" i="4"/>
  <c r="AJ121" i="4"/>
  <c r="AK121" i="4"/>
  <c r="AM121" i="4"/>
  <c r="AN121" i="4"/>
  <c r="I122" i="4"/>
  <c r="J122" i="4"/>
  <c r="K122" i="4"/>
  <c r="L122" i="4"/>
  <c r="M122" i="4"/>
  <c r="N122" i="4"/>
  <c r="P122" i="4"/>
  <c r="Q122" i="4"/>
  <c r="S122" i="4"/>
  <c r="T122" i="4"/>
  <c r="U122" i="4"/>
  <c r="V122" i="4"/>
  <c r="W122" i="4"/>
  <c r="X122" i="4"/>
  <c r="Y122" i="4"/>
  <c r="Z122" i="4"/>
  <c r="AA122" i="4"/>
  <c r="AC122" i="4"/>
  <c r="AD122" i="4"/>
  <c r="AE122" i="4"/>
  <c r="AF122" i="4"/>
  <c r="AG122" i="4"/>
  <c r="AH122" i="4"/>
  <c r="AI122" i="4"/>
  <c r="AJ122" i="4"/>
  <c r="AK122" i="4"/>
  <c r="AM122" i="4"/>
  <c r="AN122" i="4"/>
  <c r="I123" i="4"/>
  <c r="J123" i="4"/>
  <c r="K123" i="4"/>
  <c r="L123" i="4"/>
  <c r="M123" i="4"/>
  <c r="N123" i="4"/>
  <c r="P123" i="4"/>
  <c r="Q123" i="4"/>
  <c r="S123" i="4"/>
  <c r="T123" i="4"/>
  <c r="U123" i="4"/>
  <c r="V123" i="4"/>
  <c r="W123" i="4"/>
  <c r="X123" i="4"/>
  <c r="Y123" i="4"/>
  <c r="Z123" i="4"/>
  <c r="AA123" i="4"/>
  <c r="AC123" i="4"/>
  <c r="AD123" i="4"/>
  <c r="AE123" i="4"/>
  <c r="AF123" i="4"/>
  <c r="AG123" i="4"/>
  <c r="AH123" i="4"/>
  <c r="AI123" i="4"/>
  <c r="AJ123" i="4"/>
  <c r="AK123" i="4"/>
  <c r="AM123" i="4"/>
  <c r="AN123" i="4"/>
  <c r="I124" i="4"/>
  <c r="J124" i="4"/>
  <c r="K124" i="4"/>
  <c r="L124" i="4"/>
  <c r="M124" i="4"/>
  <c r="N124" i="4"/>
  <c r="P124" i="4"/>
  <c r="Q124" i="4"/>
  <c r="S124" i="4"/>
  <c r="T124" i="4"/>
  <c r="U124" i="4"/>
  <c r="V124" i="4"/>
  <c r="W124" i="4"/>
  <c r="X124" i="4"/>
  <c r="Y124" i="4"/>
  <c r="Z124" i="4"/>
  <c r="AA124" i="4"/>
  <c r="AC124" i="4"/>
  <c r="AD124" i="4"/>
  <c r="AE124" i="4"/>
  <c r="AF124" i="4"/>
  <c r="AG124" i="4"/>
  <c r="AH124" i="4"/>
  <c r="AI124" i="4"/>
  <c r="AJ124" i="4"/>
  <c r="AK124" i="4"/>
  <c r="AM124" i="4"/>
  <c r="AN124" i="4"/>
  <c r="E61" i="1" l="1"/>
  <c r="E58" i="9"/>
  <c r="H56" i="9"/>
  <c r="G56" i="9"/>
  <c r="I57" i="9"/>
  <c r="F57" i="9"/>
  <c r="I59" i="1"/>
  <c r="H59" i="1"/>
  <c r="AZ57" i="9"/>
  <c r="BP59" i="1"/>
  <c r="AP124" i="4"/>
  <c r="R122" i="4"/>
  <c r="AQ124" i="4"/>
  <c r="AQ121" i="4"/>
  <c r="AP121" i="4"/>
  <c r="R123" i="4"/>
  <c r="AQ123" i="4"/>
  <c r="AQ122" i="4"/>
  <c r="R124" i="4"/>
  <c r="AP122" i="4"/>
  <c r="AL124" i="4"/>
  <c r="O122" i="4"/>
  <c r="AL121" i="4"/>
  <c r="AB123" i="4"/>
  <c r="O124" i="4"/>
  <c r="AP123" i="4"/>
  <c r="AL123" i="4"/>
  <c r="AB122" i="4"/>
  <c r="O121" i="4"/>
  <c r="AB124" i="4"/>
  <c r="AL122" i="4"/>
  <c r="R121" i="4"/>
  <c r="O123" i="4"/>
  <c r="AB121" i="4"/>
  <c r="F121" i="1"/>
  <c r="F123" i="1"/>
  <c r="F122" i="1"/>
  <c r="F124" i="1"/>
  <c r="AZ58" i="9" l="1"/>
  <c r="BP60" i="1"/>
  <c r="I58" i="9"/>
  <c r="F58" i="9"/>
  <c r="G57" i="9"/>
  <c r="H57" i="9"/>
  <c r="E62" i="1"/>
  <c r="E59" i="9"/>
  <c r="BG61" i="1"/>
  <c r="J61" i="1"/>
  <c r="G61" i="1"/>
  <c r="G58" i="9" l="1"/>
  <c r="H58" i="9"/>
  <c r="I59" i="9"/>
  <c r="F59" i="9"/>
  <c r="I61" i="1"/>
  <c r="H61" i="1"/>
  <c r="AZ59" i="9"/>
  <c r="BP61" i="1"/>
  <c r="E63" i="1"/>
  <c r="E60" i="9"/>
  <c r="G62" i="1"/>
  <c r="BG62" i="1"/>
  <c r="J62" i="1"/>
  <c r="I117" i="4"/>
  <c r="J117" i="4"/>
  <c r="K117" i="4"/>
  <c r="L117" i="4"/>
  <c r="M117" i="4"/>
  <c r="N117" i="4"/>
  <c r="P117" i="4"/>
  <c r="Q117" i="4"/>
  <c r="S117" i="4"/>
  <c r="T117" i="4"/>
  <c r="U117" i="4"/>
  <c r="V117" i="4"/>
  <c r="W117" i="4"/>
  <c r="X117" i="4"/>
  <c r="Y117" i="4"/>
  <c r="Z117" i="4"/>
  <c r="AA117" i="4"/>
  <c r="AC117" i="4"/>
  <c r="AD117" i="4"/>
  <c r="AE117" i="4"/>
  <c r="AF117" i="4"/>
  <c r="AG117" i="4"/>
  <c r="AH117" i="4"/>
  <c r="AI117" i="4"/>
  <c r="AJ117" i="4"/>
  <c r="AK117" i="4"/>
  <c r="AM117" i="4"/>
  <c r="AN117" i="4"/>
  <c r="I118" i="4"/>
  <c r="J118" i="4"/>
  <c r="K118" i="4"/>
  <c r="L118" i="4"/>
  <c r="M118" i="4"/>
  <c r="N118" i="4"/>
  <c r="P118" i="4"/>
  <c r="Q118" i="4"/>
  <c r="S118" i="4"/>
  <c r="T118" i="4"/>
  <c r="U118" i="4"/>
  <c r="V118" i="4"/>
  <c r="W118" i="4"/>
  <c r="X118" i="4"/>
  <c r="Y118" i="4"/>
  <c r="Z118" i="4"/>
  <c r="AA118" i="4"/>
  <c r="AC118" i="4"/>
  <c r="AD118" i="4"/>
  <c r="AE118" i="4"/>
  <c r="AF118" i="4"/>
  <c r="AG118" i="4"/>
  <c r="AH118" i="4"/>
  <c r="AI118" i="4"/>
  <c r="AJ118" i="4"/>
  <c r="AK118" i="4"/>
  <c r="AM118" i="4"/>
  <c r="AN118" i="4"/>
  <c r="I119" i="4"/>
  <c r="J119" i="4"/>
  <c r="K119" i="4"/>
  <c r="L119" i="4"/>
  <c r="M119" i="4"/>
  <c r="N119" i="4"/>
  <c r="P119" i="4"/>
  <c r="Q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G119" i="4"/>
  <c r="AH119" i="4"/>
  <c r="AI119" i="4"/>
  <c r="AJ119" i="4"/>
  <c r="AK119" i="4"/>
  <c r="AM119" i="4"/>
  <c r="AN119" i="4"/>
  <c r="G59" i="9" l="1"/>
  <c r="H59" i="9"/>
  <c r="I60" i="9"/>
  <c r="F60" i="9"/>
  <c r="H62" i="1"/>
  <c r="I62" i="1"/>
  <c r="AZ60" i="9"/>
  <c r="BP62" i="1"/>
  <c r="E64" i="1"/>
  <c r="E61" i="9"/>
  <c r="G63" i="1"/>
  <c r="J63" i="1"/>
  <c r="BG63" i="1"/>
  <c r="AP117" i="4"/>
  <c r="AP119" i="4"/>
  <c r="AQ119" i="4"/>
  <c r="AQ117" i="4"/>
  <c r="AQ118" i="4"/>
  <c r="AP118" i="4"/>
  <c r="R119" i="4"/>
  <c r="O118" i="4"/>
  <c r="AL119" i="4"/>
  <c r="R118" i="4"/>
  <c r="AB118" i="4"/>
  <c r="O117" i="4"/>
  <c r="AB119" i="4"/>
  <c r="O119" i="4"/>
  <c r="AL118" i="4"/>
  <c r="R117" i="4"/>
  <c r="AB117" i="4"/>
  <c r="AL117" i="4"/>
  <c r="F118" i="1"/>
  <c r="F117" i="1"/>
  <c r="F119" i="1"/>
  <c r="B109" i="4"/>
  <c r="B110" i="4"/>
  <c r="B111" i="4"/>
  <c r="B112" i="4"/>
  <c r="B113" i="4"/>
  <c r="B114" i="4"/>
  <c r="B115" i="4"/>
  <c r="B116" i="4"/>
  <c r="H60" i="9" l="1"/>
  <c r="G60" i="9"/>
  <c r="I61" i="9"/>
  <c r="AZ61" i="9"/>
  <c r="BP63" i="1"/>
  <c r="E65" i="1"/>
  <c r="E62" i="9"/>
  <c r="G64" i="1"/>
  <c r="BG64" i="1"/>
  <c r="J64" i="1"/>
  <c r="F61" i="9"/>
  <c r="H63" i="1"/>
  <c r="I63" i="1"/>
  <c r="AN116" i="4"/>
  <c r="AM116" i="4"/>
  <c r="AK116" i="4"/>
  <c r="AJ116" i="4"/>
  <c r="AI116" i="4"/>
  <c r="AH116" i="4"/>
  <c r="AG116" i="4"/>
  <c r="AF116" i="4"/>
  <c r="AE116" i="4"/>
  <c r="AD116" i="4"/>
  <c r="AC116" i="4"/>
  <c r="AA116" i="4"/>
  <c r="Z116" i="4"/>
  <c r="Y116" i="4"/>
  <c r="X116" i="4"/>
  <c r="W116" i="4"/>
  <c r="V116" i="4"/>
  <c r="U116" i="4"/>
  <c r="T116" i="4"/>
  <c r="S116" i="4"/>
  <c r="Q116" i="4"/>
  <c r="P116" i="4"/>
  <c r="N116" i="4"/>
  <c r="M116" i="4"/>
  <c r="L116" i="4"/>
  <c r="K116" i="4"/>
  <c r="J116" i="4"/>
  <c r="AN115" i="4"/>
  <c r="AM115" i="4"/>
  <c r="AK115" i="4"/>
  <c r="AJ115" i="4"/>
  <c r="AI115" i="4"/>
  <c r="AH115" i="4"/>
  <c r="AG115" i="4"/>
  <c r="AF115" i="4"/>
  <c r="AE115" i="4"/>
  <c r="AD115" i="4"/>
  <c r="AC115" i="4"/>
  <c r="AA115" i="4"/>
  <c r="Z115" i="4"/>
  <c r="Y115" i="4"/>
  <c r="X115" i="4"/>
  <c r="W115" i="4"/>
  <c r="V115" i="4"/>
  <c r="U115" i="4"/>
  <c r="T115" i="4"/>
  <c r="S115" i="4"/>
  <c r="Q115" i="4"/>
  <c r="P115" i="4"/>
  <c r="N115" i="4"/>
  <c r="M115" i="4"/>
  <c r="L115" i="4"/>
  <c r="K115" i="4"/>
  <c r="J115" i="4"/>
  <c r="AN114" i="4"/>
  <c r="AM114" i="4"/>
  <c r="AK114" i="4"/>
  <c r="AJ114" i="4"/>
  <c r="AI114" i="4"/>
  <c r="AH114" i="4"/>
  <c r="AG114" i="4"/>
  <c r="AF114" i="4"/>
  <c r="AE114" i="4"/>
  <c r="AD114" i="4"/>
  <c r="AC114" i="4"/>
  <c r="AA114" i="4"/>
  <c r="Z114" i="4"/>
  <c r="Y114" i="4"/>
  <c r="X114" i="4"/>
  <c r="W114" i="4"/>
  <c r="V114" i="4"/>
  <c r="U114" i="4"/>
  <c r="T114" i="4"/>
  <c r="S114" i="4"/>
  <c r="Q114" i="4"/>
  <c r="P114" i="4"/>
  <c r="N114" i="4"/>
  <c r="M114" i="4"/>
  <c r="L114" i="4"/>
  <c r="K114" i="4"/>
  <c r="J114" i="4"/>
  <c r="AN113" i="4"/>
  <c r="AM113" i="4"/>
  <c r="AK113" i="4"/>
  <c r="AJ113" i="4"/>
  <c r="AI113" i="4"/>
  <c r="AH113" i="4"/>
  <c r="AG113" i="4"/>
  <c r="AF113" i="4"/>
  <c r="AE113" i="4"/>
  <c r="AD113" i="4"/>
  <c r="AC113" i="4"/>
  <c r="AA113" i="4"/>
  <c r="Z113" i="4"/>
  <c r="Y113" i="4"/>
  <c r="X113" i="4"/>
  <c r="W113" i="4"/>
  <c r="V113" i="4"/>
  <c r="U113" i="4"/>
  <c r="T113" i="4"/>
  <c r="S113" i="4"/>
  <c r="Q113" i="4"/>
  <c r="P113" i="4"/>
  <c r="N113" i="4"/>
  <c r="M113" i="4"/>
  <c r="L113" i="4"/>
  <c r="K113" i="4"/>
  <c r="J113" i="4"/>
  <c r="I113" i="4"/>
  <c r="AN112" i="4"/>
  <c r="AM112" i="4"/>
  <c r="AK112" i="4"/>
  <c r="AJ112" i="4"/>
  <c r="AI112" i="4"/>
  <c r="AH112" i="4"/>
  <c r="AG112" i="4"/>
  <c r="AF112" i="4"/>
  <c r="AE112" i="4"/>
  <c r="AD112" i="4"/>
  <c r="AC112" i="4"/>
  <c r="AA112" i="4"/>
  <c r="Z112" i="4"/>
  <c r="Y112" i="4"/>
  <c r="X112" i="4"/>
  <c r="W112" i="4"/>
  <c r="V112" i="4"/>
  <c r="U112" i="4"/>
  <c r="T112" i="4"/>
  <c r="S112" i="4"/>
  <c r="Q112" i="4"/>
  <c r="P112" i="4"/>
  <c r="N112" i="4"/>
  <c r="M112" i="4"/>
  <c r="L112" i="4"/>
  <c r="K112" i="4"/>
  <c r="J112" i="4"/>
  <c r="I112" i="4"/>
  <c r="AN111" i="4"/>
  <c r="AM111" i="4"/>
  <c r="AK111" i="4"/>
  <c r="AJ111" i="4"/>
  <c r="AI111" i="4"/>
  <c r="AH111" i="4"/>
  <c r="AG111" i="4"/>
  <c r="AF111" i="4"/>
  <c r="AE111" i="4"/>
  <c r="AD111" i="4"/>
  <c r="AC111" i="4"/>
  <c r="AA111" i="4"/>
  <c r="Z111" i="4"/>
  <c r="Y111" i="4"/>
  <c r="X111" i="4"/>
  <c r="W111" i="4"/>
  <c r="V111" i="4"/>
  <c r="U111" i="4"/>
  <c r="T111" i="4"/>
  <c r="S111" i="4"/>
  <c r="Q111" i="4"/>
  <c r="P111" i="4"/>
  <c r="N111" i="4"/>
  <c r="M111" i="4"/>
  <c r="L111" i="4"/>
  <c r="K111" i="4"/>
  <c r="J111" i="4"/>
  <c r="I111" i="4"/>
  <c r="AN110" i="4"/>
  <c r="AM110" i="4"/>
  <c r="AK110" i="4"/>
  <c r="AJ110" i="4"/>
  <c r="AI110" i="4"/>
  <c r="AH110" i="4"/>
  <c r="AG110" i="4"/>
  <c r="AF110" i="4"/>
  <c r="AE110" i="4"/>
  <c r="AD110" i="4"/>
  <c r="AC110" i="4"/>
  <c r="AA110" i="4"/>
  <c r="Z110" i="4"/>
  <c r="Y110" i="4"/>
  <c r="X110" i="4"/>
  <c r="W110" i="4"/>
  <c r="V110" i="4"/>
  <c r="U110" i="4"/>
  <c r="T110" i="4"/>
  <c r="S110" i="4"/>
  <c r="Q110" i="4"/>
  <c r="P110" i="4"/>
  <c r="N110" i="4"/>
  <c r="M110" i="4"/>
  <c r="L110" i="4"/>
  <c r="K110" i="4"/>
  <c r="J110" i="4"/>
  <c r="I110" i="4"/>
  <c r="AN109" i="4"/>
  <c r="AM109" i="4"/>
  <c r="AK109" i="4"/>
  <c r="AJ109" i="4"/>
  <c r="AI109" i="4"/>
  <c r="AH109" i="4"/>
  <c r="AG109" i="4"/>
  <c r="AF109" i="4"/>
  <c r="AE109" i="4"/>
  <c r="AD109" i="4"/>
  <c r="AC109" i="4"/>
  <c r="AA109" i="4"/>
  <c r="Z109" i="4"/>
  <c r="Y109" i="4"/>
  <c r="X109" i="4"/>
  <c r="W109" i="4"/>
  <c r="V109" i="4"/>
  <c r="U109" i="4"/>
  <c r="T109" i="4"/>
  <c r="S109" i="4"/>
  <c r="Q109" i="4"/>
  <c r="P109" i="4"/>
  <c r="N109" i="4"/>
  <c r="M109" i="4"/>
  <c r="L109" i="4"/>
  <c r="K109" i="4"/>
  <c r="J109" i="4"/>
  <c r="I109" i="4"/>
  <c r="F62" i="9" l="1"/>
  <c r="H64" i="1"/>
  <c r="I64" i="1"/>
  <c r="E66" i="1"/>
  <c r="E63" i="9"/>
  <c r="G65" i="1"/>
  <c r="J65" i="1"/>
  <c r="BG65" i="1"/>
  <c r="H61" i="9"/>
  <c r="G61" i="9"/>
  <c r="I62" i="9"/>
  <c r="AZ62" i="9"/>
  <c r="BP64" i="1"/>
  <c r="I116" i="4"/>
  <c r="AP116" i="4" s="1"/>
  <c r="F116" i="1"/>
  <c r="I114" i="4"/>
  <c r="AP114" i="4" s="1"/>
  <c r="F114" i="1"/>
  <c r="I115" i="4"/>
  <c r="O115" i="4" s="1"/>
  <c r="F115" i="1"/>
  <c r="AP110" i="4"/>
  <c r="AP112" i="4"/>
  <c r="AL114" i="4"/>
  <c r="AL116" i="4"/>
  <c r="AQ110" i="4"/>
  <c r="AQ112" i="4"/>
  <c r="AQ109" i="4"/>
  <c r="AQ111" i="4"/>
  <c r="AQ113" i="4"/>
  <c r="AB111" i="4"/>
  <c r="AB113" i="4"/>
  <c r="AB115" i="4"/>
  <c r="AQ115" i="4"/>
  <c r="AL110" i="4"/>
  <c r="AL112" i="4"/>
  <c r="AB109" i="4"/>
  <c r="O110" i="4"/>
  <c r="O111" i="4"/>
  <c r="O112" i="4"/>
  <c r="O113" i="4"/>
  <c r="AB110" i="4"/>
  <c r="AB112" i="4"/>
  <c r="AB114" i="4"/>
  <c r="AQ114" i="4"/>
  <c r="AB116" i="4"/>
  <c r="AQ116" i="4"/>
  <c r="O109" i="4"/>
  <c r="R109" i="4"/>
  <c r="AL109" i="4"/>
  <c r="AP109" i="4"/>
  <c r="R110" i="4"/>
  <c r="R112" i="4"/>
  <c r="R111" i="4"/>
  <c r="AL111" i="4"/>
  <c r="AP111" i="4"/>
  <c r="R113" i="4"/>
  <c r="AL113" i="4"/>
  <c r="AP113" i="4"/>
  <c r="R114" i="4"/>
  <c r="R116" i="4"/>
  <c r="R115" i="4"/>
  <c r="AL115" i="4"/>
  <c r="AZ63" i="9" l="1"/>
  <c r="BP65" i="1"/>
  <c r="I63" i="9"/>
  <c r="F63" i="9"/>
  <c r="I65" i="1"/>
  <c r="H65" i="1"/>
  <c r="E67" i="1"/>
  <c r="E64" i="9"/>
  <c r="BG66" i="1"/>
  <c r="G66" i="1"/>
  <c r="J66" i="1"/>
  <c r="G62" i="9"/>
  <c r="H62" i="9"/>
  <c r="O114" i="4"/>
  <c r="O116" i="4"/>
  <c r="AP115" i="4"/>
  <c r="F113" i="1"/>
  <c r="G63" i="9" l="1"/>
  <c r="AZ64" i="9"/>
  <c r="BP66" i="1"/>
  <c r="E68" i="1"/>
  <c r="E65" i="9"/>
  <c r="BG67" i="1"/>
  <c r="G67" i="1"/>
  <c r="J67" i="1"/>
  <c r="H63" i="9"/>
  <c r="I64" i="9"/>
  <c r="F64" i="9"/>
  <c r="H66" i="1"/>
  <c r="I66" i="1"/>
  <c r="F34" i="1"/>
  <c r="I65" i="9" l="1"/>
  <c r="AZ65" i="9"/>
  <c r="BP67" i="1"/>
  <c r="F65" i="9"/>
  <c r="H67" i="1"/>
  <c r="I67" i="1"/>
  <c r="H64" i="9"/>
  <c r="E69" i="1"/>
  <c r="E66" i="9"/>
  <c r="G68" i="1"/>
  <c r="J68" i="1"/>
  <c r="BG68" i="1"/>
  <c r="G64" i="9"/>
  <c r="F111" i="1"/>
  <c r="F112" i="1"/>
  <c r="H65" i="9" l="1"/>
  <c r="G65" i="9"/>
  <c r="AZ66" i="9"/>
  <c r="BP68" i="1"/>
  <c r="E70" i="1"/>
  <c r="E67" i="9"/>
  <c r="G69" i="1"/>
  <c r="J69" i="1"/>
  <c r="BG69" i="1"/>
  <c r="I66" i="9"/>
  <c r="F66" i="9"/>
  <c r="I68" i="1"/>
  <c r="H68" i="1"/>
  <c r="F109" i="1"/>
  <c r="I67" i="9" l="1"/>
  <c r="F67" i="9"/>
  <c r="H69" i="1"/>
  <c r="I69" i="1"/>
  <c r="AZ67" i="9"/>
  <c r="BP69" i="1"/>
  <c r="E71" i="1"/>
  <c r="E68" i="9"/>
  <c r="G66" i="9"/>
  <c r="H66" i="9"/>
  <c r="F110" i="1"/>
  <c r="F68" i="9" l="1"/>
  <c r="E72" i="1"/>
  <c r="E69" i="9"/>
  <c r="BG71" i="1"/>
  <c r="J71" i="1"/>
  <c r="G71" i="1"/>
  <c r="H67" i="9"/>
  <c r="G67" i="9"/>
  <c r="AZ68" i="9"/>
  <c r="BP70" i="1"/>
  <c r="I68" i="9"/>
  <c r="F31" i="1"/>
  <c r="F69" i="9" l="1"/>
  <c r="I71" i="1"/>
  <c r="H71" i="1"/>
  <c r="I69" i="9"/>
  <c r="AZ69" i="9"/>
  <c r="BP71" i="1"/>
  <c r="E73" i="1"/>
  <c r="E70" i="9"/>
  <c r="G72" i="1"/>
  <c r="BG72" i="1"/>
  <c r="J72" i="1"/>
  <c r="G68" i="9"/>
  <c r="H68" i="9"/>
  <c r="B103" i="4"/>
  <c r="B104" i="4"/>
  <c r="B105" i="4"/>
  <c r="B106" i="4"/>
  <c r="B107" i="4"/>
  <c r="I107" i="4"/>
  <c r="J107" i="4"/>
  <c r="K107" i="4"/>
  <c r="L107" i="4"/>
  <c r="M107" i="4"/>
  <c r="N107" i="4"/>
  <c r="P107" i="4"/>
  <c r="Q107" i="4"/>
  <c r="S107" i="4"/>
  <c r="T107" i="4"/>
  <c r="U107" i="4"/>
  <c r="V107" i="4"/>
  <c r="W107" i="4"/>
  <c r="X107" i="4"/>
  <c r="Y107" i="4"/>
  <c r="Z107" i="4"/>
  <c r="AA107" i="4"/>
  <c r="AC107" i="4"/>
  <c r="AD107" i="4"/>
  <c r="AE107" i="4"/>
  <c r="AF107" i="4"/>
  <c r="AG107" i="4"/>
  <c r="AH107" i="4"/>
  <c r="AI107" i="4"/>
  <c r="AJ107" i="4"/>
  <c r="AK107" i="4"/>
  <c r="AM107" i="4"/>
  <c r="AN107" i="4"/>
  <c r="B108" i="4"/>
  <c r="F70" i="9" l="1"/>
  <c r="H72" i="1"/>
  <c r="I72" i="1"/>
  <c r="E74" i="1"/>
  <c r="E71" i="9"/>
  <c r="J73" i="1"/>
  <c r="G73" i="1"/>
  <c r="BG73" i="1"/>
  <c r="G69" i="9"/>
  <c r="I70" i="9"/>
  <c r="H69" i="9"/>
  <c r="AZ70" i="9"/>
  <c r="BP72" i="1"/>
  <c r="AQ107" i="4"/>
  <c r="AB107" i="4"/>
  <c r="AP107" i="4"/>
  <c r="AL107" i="4"/>
  <c r="O107" i="4"/>
  <c r="R107" i="4"/>
  <c r="J106" i="4"/>
  <c r="K106" i="4"/>
  <c r="L106" i="4"/>
  <c r="M106" i="4"/>
  <c r="N106" i="4"/>
  <c r="P106" i="4"/>
  <c r="Q106" i="4"/>
  <c r="S106" i="4"/>
  <c r="T106" i="4"/>
  <c r="U106" i="4"/>
  <c r="V106" i="4"/>
  <c r="W106" i="4"/>
  <c r="X106" i="4"/>
  <c r="Y106" i="4"/>
  <c r="Z106" i="4"/>
  <c r="AA106" i="4"/>
  <c r="AC106" i="4"/>
  <c r="AD106" i="4"/>
  <c r="AE106" i="4"/>
  <c r="AF106" i="4"/>
  <c r="AG106" i="4"/>
  <c r="AH106" i="4"/>
  <c r="AI106" i="4"/>
  <c r="AJ106" i="4"/>
  <c r="AK106" i="4"/>
  <c r="AM106" i="4"/>
  <c r="AN106" i="4"/>
  <c r="AZ71" i="9" l="1"/>
  <c r="BP73" i="1"/>
  <c r="F71" i="9"/>
  <c r="H73" i="1"/>
  <c r="I73" i="1"/>
  <c r="I71" i="9"/>
  <c r="E75" i="1"/>
  <c r="E72" i="9"/>
  <c r="BG74" i="1"/>
  <c r="J74" i="1"/>
  <c r="G74" i="1"/>
  <c r="H70" i="9"/>
  <c r="G70" i="9"/>
  <c r="I106" i="4"/>
  <c r="AP106" i="4" s="1"/>
  <c r="F106" i="1"/>
  <c r="AQ106" i="4"/>
  <c r="AB106" i="4"/>
  <c r="R106" i="4"/>
  <c r="AL106" i="4"/>
  <c r="E76" i="1" l="1"/>
  <c r="BG76" i="1" s="1"/>
  <c r="E73" i="9"/>
  <c r="BG75" i="1"/>
  <c r="J75" i="1"/>
  <c r="G75" i="1"/>
  <c r="H71" i="9"/>
  <c r="AZ72" i="9"/>
  <c r="BP74" i="1"/>
  <c r="G71" i="9"/>
  <c r="F72" i="9"/>
  <c r="I74" i="1"/>
  <c r="H74" i="1"/>
  <c r="I72" i="9"/>
  <c r="O106" i="4"/>
  <c r="G72" i="9" l="1"/>
  <c r="H72" i="9"/>
  <c r="F73" i="9"/>
  <c r="I75" i="1"/>
  <c r="H75" i="1"/>
  <c r="I73" i="9"/>
  <c r="AZ73" i="9"/>
  <c r="BP75" i="1"/>
  <c r="E77" i="1"/>
  <c r="E74" i="9"/>
  <c r="G76" i="1"/>
  <c r="J76" i="1"/>
  <c r="J108" i="4"/>
  <c r="K108" i="4"/>
  <c r="L108" i="4"/>
  <c r="M108" i="4"/>
  <c r="N108" i="4"/>
  <c r="P108" i="4"/>
  <c r="Q108" i="4"/>
  <c r="S108" i="4"/>
  <c r="T108" i="4"/>
  <c r="U108" i="4"/>
  <c r="V108" i="4"/>
  <c r="W108" i="4"/>
  <c r="X108" i="4"/>
  <c r="Y108" i="4"/>
  <c r="Z108" i="4"/>
  <c r="AA108" i="4"/>
  <c r="AC108" i="4"/>
  <c r="AD108" i="4"/>
  <c r="AE108" i="4"/>
  <c r="AF108" i="4"/>
  <c r="AG108" i="4"/>
  <c r="AH108" i="4"/>
  <c r="AI108" i="4"/>
  <c r="AJ108" i="4"/>
  <c r="AK108" i="4"/>
  <c r="AM108" i="4"/>
  <c r="AN108" i="4"/>
  <c r="G73" i="9" l="1"/>
  <c r="AZ74" i="9"/>
  <c r="BP76" i="1"/>
  <c r="F74" i="9"/>
  <c r="I76" i="1"/>
  <c r="H76" i="1"/>
  <c r="I74" i="9"/>
  <c r="E78" i="1"/>
  <c r="E75" i="9"/>
  <c r="BG77" i="1"/>
  <c r="G77" i="1"/>
  <c r="J77" i="1"/>
  <c r="H73" i="9"/>
  <c r="F108" i="1"/>
  <c r="AQ108" i="4"/>
  <c r="AL108" i="4"/>
  <c r="I108" i="4"/>
  <c r="AB108" i="4"/>
  <c r="R108" i="4"/>
  <c r="G74" i="9" l="1"/>
  <c r="E79" i="1"/>
  <c r="E76" i="9"/>
  <c r="J78" i="1"/>
  <c r="BG78" i="1"/>
  <c r="G78" i="1"/>
  <c r="H74" i="9"/>
  <c r="I75" i="9"/>
  <c r="F75" i="9"/>
  <c r="I77" i="1"/>
  <c r="H77" i="1"/>
  <c r="AZ75" i="9"/>
  <c r="BP77" i="1"/>
  <c r="F71" i="1"/>
  <c r="O108" i="4"/>
  <c r="AP108" i="4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AZ76" i="9" l="1"/>
  <c r="BP78" i="1"/>
  <c r="F76" i="9"/>
  <c r="H78" i="1"/>
  <c r="I78" i="1"/>
  <c r="I76" i="9"/>
  <c r="G75" i="9"/>
  <c r="E80" i="1"/>
  <c r="E77" i="9"/>
  <c r="G79" i="1"/>
  <c r="J79" i="1"/>
  <c r="BG79" i="1"/>
  <c r="H75" i="9"/>
  <c r="D147" i="1"/>
  <c r="C144" i="4"/>
  <c r="I103" i="4"/>
  <c r="J103" i="4"/>
  <c r="K103" i="4"/>
  <c r="L103" i="4"/>
  <c r="M103" i="4"/>
  <c r="N103" i="4"/>
  <c r="P103" i="4"/>
  <c r="Q103" i="4"/>
  <c r="S103" i="4"/>
  <c r="T103" i="4"/>
  <c r="U103" i="4"/>
  <c r="V103" i="4"/>
  <c r="W103" i="4"/>
  <c r="X103" i="4"/>
  <c r="Y103" i="4"/>
  <c r="Z103" i="4"/>
  <c r="AA103" i="4"/>
  <c r="AC103" i="4"/>
  <c r="AD103" i="4"/>
  <c r="AE103" i="4"/>
  <c r="AF103" i="4"/>
  <c r="AG103" i="4"/>
  <c r="AH103" i="4"/>
  <c r="AI103" i="4"/>
  <c r="AJ103" i="4"/>
  <c r="AK103" i="4"/>
  <c r="AM103" i="4"/>
  <c r="AN103" i="4"/>
  <c r="I104" i="4"/>
  <c r="J104" i="4"/>
  <c r="K104" i="4"/>
  <c r="L104" i="4"/>
  <c r="M104" i="4"/>
  <c r="N104" i="4"/>
  <c r="P104" i="4"/>
  <c r="Q104" i="4"/>
  <c r="S104" i="4"/>
  <c r="T104" i="4"/>
  <c r="U104" i="4"/>
  <c r="V104" i="4"/>
  <c r="W104" i="4"/>
  <c r="X104" i="4"/>
  <c r="Y104" i="4"/>
  <c r="Z104" i="4"/>
  <c r="AA104" i="4"/>
  <c r="AC104" i="4"/>
  <c r="AD104" i="4"/>
  <c r="AE104" i="4"/>
  <c r="AF104" i="4"/>
  <c r="AG104" i="4"/>
  <c r="AH104" i="4"/>
  <c r="AI104" i="4"/>
  <c r="AJ104" i="4"/>
  <c r="AK104" i="4"/>
  <c r="AM104" i="4"/>
  <c r="AN104" i="4"/>
  <c r="F99" i="1"/>
  <c r="I105" i="4"/>
  <c r="J105" i="4"/>
  <c r="K105" i="4"/>
  <c r="L105" i="4"/>
  <c r="M105" i="4"/>
  <c r="N105" i="4"/>
  <c r="P105" i="4"/>
  <c r="Q105" i="4"/>
  <c r="S105" i="4"/>
  <c r="T105" i="4"/>
  <c r="U105" i="4"/>
  <c r="V105" i="4"/>
  <c r="W105" i="4"/>
  <c r="X105" i="4"/>
  <c r="Y105" i="4"/>
  <c r="Z105" i="4"/>
  <c r="AA105" i="4"/>
  <c r="AC105" i="4"/>
  <c r="AD105" i="4"/>
  <c r="AE105" i="4"/>
  <c r="AF105" i="4"/>
  <c r="AG105" i="4"/>
  <c r="AH105" i="4"/>
  <c r="AI105" i="4"/>
  <c r="AJ105" i="4"/>
  <c r="AK105" i="4"/>
  <c r="AM105" i="4"/>
  <c r="AN105" i="4"/>
  <c r="E81" i="1" l="1"/>
  <c r="E78" i="9"/>
  <c r="BG80" i="1"/>
  <c r="G80" i="1"/>
  <c r="J80" i="1"/>
  <c r="H76" i="9"/>
  <c r="G76" i="9"/>
  <c r="AZ77" i="9"/>
  <c r="BP79" i="1"/>
  <c r="I77" i="9"/>
  <c r="F77" i="9"/>
  <c r="H79" i="1"/>
  <c r="I79" i="1"/>
  <c r="D148" i="1"/>
  <c r="C145" i="4"/>
  <c r="AP105" i="4"/>
  <c r="R104" i="4"/>
  <c r="AQ105" i="4"/>
  <c r="AQ103" i="4"/>
  <c r="AQ104" i="4"/>
  <c r="C103" i="4"/>
  <c r="AB105" i="4"/>
  <c r="O104" i="4"/>
  <c r="AL103" i="4"/>
  <c r="O105" i="4"/>
  <c r="AP104" i="4"/>
  <c r="AL104" i="4"/>
  <c r="R103" i="4"/>
  <c r="AL105" i="4"/>
  <c r="AB103" i="4"/>
  <c r="R105" i="4"/>
  <c r="AB104" i="4"/>
  <c r="AP103" i="4"/>
  <c r="O103" i="4"/>
  <c r="F65" i="1"/>
  <c r="F54" i="1"/>
  <c r="F28" i="1"/>
  <c r="F15" i="1"/>
  <c r="F6" i="1"/>
  <c r="F58" i="1"/>
  <c r="F82" i="1"/>
  <c r="F7" i="1"/>
  <c r="F44" i="1"/>
  <c r="F102" i="1"/>
  <c r="F97" i="1"/>
  <c r="F17" i="1"/>
  <c r="F39" i="1"/>
  <c r="F55" i="1"/>
  <c r="F85" i="1"/>
  <c r="F72" i="1"/>
  <c r="F66" i="1"/>
  <c r="F60" i="1"/>
  <c r="F52" i="1"/>
  <c r="F24" i="1"/>
  <c r="F11" i="1"/>
  <c r="F53" i="1"/>
  <c r="F79" i="1"/>
  <c r="F48" i="1"/>
  <c r="F45" i="1"/>
  <c r="F43" i="1"/>
  <c r="F103" i="1"/>
  <c r="F98" i="1"/>
  <c r="F94" i="1"/>
  <c r="F56" i="1"/>
  <c r="F25" i="1"/>
  <c r="F37" i="1"/>
  <c r="F8" i="1"/>
  <c r="F30" i="1"/>
  <c r="F86" i="1"/>
  <c r="F77" i="1"/>
  <c r="F69" i="1"/>
  <c r="F49" i="1"/>
  <c r="F46" i="1"/>
  <c r="F42" i="1"/>
  <c r="F104" i="1"/>
  <c r="F16" i="1"/>
  <c r="F47" i="1"/>
  <c r="F95" i="1"/>
  <c r="F81" i="1"/>
  <c r="F74" i="1"/>
  <c r="F62" i="1"/>
  <c r="F50" i="1"/>
  <c r="F35" i="1"/>
  <c r="F26" i="1"/>
  <c r="F22" i="1"/>
  <c r="F18" i="1"/>
  <c r="F13" i="1"/>
  <c r="F9" i="1"/>
  <c r="F33" i="1"/>
  <c r="F92" i="1"/>
  <c r="F88" i="1"/>
  <c r="F27" i="1"/>
  <c r="F40" i="1"/>
  <c r="F80" i="1"/>
  <c r="F73" i="1"/>
  <c r="F61" i="1"/>
  <c r="F21" i="1"/>
  <c r="F12" i="1"/>
  <c r="F64" i="1"/>
  <c r="F105" i="1"/>
  <c r="F78" i="1"/>
  <c r="F36" i="1"/>
  <c r="F93" i="1"/>
  <c r="F83" i="1"/>
  <c r="F41" i="1"/>
  <c r="F29" i="1"/>
  <c r="F101" i="1"/>
  <c r="F96" i="1"/>
  <c r="F84" i="1"/>
  <c r="F70" i="1"/>
  <c r="F63" i="1"/>
  <c r="F59" i="1"/>
  <c r="F51" i="1"/>
  <c r="F38" i="1"/>
  <c r="F23" i="1"/>
  <c r="F14" i="1"/>
  <c r="F10" i="1"/>
  <c r="R5" i="1"/>
  <c r="F5" i="1" s="1"/>
  <c r="H77" i="9" l="1"/>
  <c r="G77" i="9"/>
  <c r="I78" i="9"/>
  <c r="F78" i="9"/>
  <c r="I80" i="1"/>
  <c r="H80" i="1"/>
  <c r="AZ78" i="9"/>
  <c r="BP80" i="1"/>
  <c r="E82" i="1"/>
  <c r="E79" i="9"/>
  <c r="J81" i="1"/>
  <c r="BG81" i="1"/>
  <c r="G81" i="1"/>
  <c r="D149" i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C146" i="4"/>
  <c r="C104" i="4"/>
  <c r="E3" i="2"/>
  <c r="F79" i="9" l="1"/>
  <c r="H81" i="1"/>
  <c r="I81" i="1"/>
  <c r="G78" i="9"/>
  <c r="H78" i="9"/>
  <c r="AZ79" i="9"/>
  <c r="BP81" i="1"/>
  <c r="I79" i="9"/>
  <c r="E83" i="1"/>
  <c r="E80" i="9"/>
  <c r="G82" i="1"/>
  <c r="J82" i="1"/>
  <c r="BG82" i="1"/>
  <c r="C105" i="4"/>
  <c r="I80" i="9" l="1"/>
  <c r="AZ80" i="9"/>
  <c r="BP82" i="1"/>
  <c r="F80" i="9"/>
  <c r="H82" i="1"/>
  <c r="I82" i="1"/>
  <c r="H79" i="9"/>
  <c r="E84" i="1"/>
  <c r="E81" i="9"/>
  <c r="G79" i="9"/>
  <c r="C106" i="4"/>
  <c r="E85" i="1" l="1"/>
  <c r="E82" i="9"/>
  <c r="J84" i="1"/>
  <c r="BG84" i="1"/>
  <c r="G84" i="1"/>
  <c r="G80" i="9"/>
  <c r="H80" i="9"/>
  <c r="F81" i="9"/>
  <c r="AZ81" i="9"/>
  <c r="BP83" i="1"/>
  <c r="I81" i="9"/>
  <c r="C107" i="4"/>
  <c r="F82" i="9" l="1"/>
  <c r="H84" i="1"/>
  <c r="I84" i="1"/>
  <c r="H81" i="9"/>
  <c r="AZ82" i="9"/>
  <c r="BP84" i="1"/>
  <c r="I82" i="9"/>
  <c r="G81" i="9"/>
  <c r="E86" i="1"/>
  <c r="E83" i="9"/>
  <c r="G85" i="1"/>
  <c r="J85" i="1"/>
  <c r="BG85" i="1"/>
  <c r="C108" i="4"/>
  <c r="I83" i="9" l="1"/>
  <c r="AZ83" i="9"/>
  <c r="BP85" i="1"/>
  <c r="F83" i="9"/>
  <c r="H85" i="1"/>
  <c r="I85" i="1"/>
  <c r="H82" i="9"/>
  <c r="E87" i="1"/>
  <c r="E84" i="9"/>
  <c r="BG86" i="1"/>
  <c r="J86" i="1"/>
  <c r="G86" i="1"/>
  <c r="G82" i="9"/>
  <c r="C109" i="4"/>
  <c r="J87" i="1" l="1"/>
  <c r="BG87" i="1"/>
  <c r="G87" i="1"/>
  <c r="H83" i="9"/>
  <c r="E88" i="1"/>
  <c r="BG88" i="1" s="1"/>
  <c r="E85" i="9"/>
  <c r="G83" i="9"/>
  <c r="F84" i="9"/>
  <c r="I86" i="1"/>
  <c r="H86" i="1"/>
  <c r="I84" i="9"/>
  <c r="AZ84" i="9"/>
  <c r="BP86" i="1"/>
  <c r="C110" i="4"/>
  <c r="I102" i="4"/>
  <c r="J102" i="4"/>
  <c r="K102" i="4"/>
  <c r="L102" i="4"/>
  <c r="M102" i="4"/>
  <c r="N102" i="4"/>
  <c r="P102" i="4"/>
  <c r="Q102" i="4"/>
  <c r="S102" i="4"/>
  <c r="T102" i="4"/>
  <c r="U102" i="4"/>
  <c r="V102" i="4"/>
  <c r="W102" i="4"/>
  <c r="X102" i="4"/>
  <c r="Y102" i="4"/>
  <c r="Z102" i="4"/>
  <c r="AA102" i="4"/>
  <c r="AC102" i="4"/>
  <c r="AD102" i="4"/>
  <c r="AE102" i="4"/>
  <c r="AF102" i="4"/>
  <c r="AG102" i="4"/>
  <c r="AH102" i="4"/>
  <c r="AI102" i="4"/>
  <c r="AJ102" i="4"/>
  <c r="AK102" i="4"/>
  <c r="AM102" i="4"/>
  <c r="AN102" i="4"/>
  <c r="C102" i="4"/>
  <c r="H87" i="1" l="1"/>
  <c r="I87" i="1"/>
  <c r="I85" i="9"/>
  <c r="F85" i="9"/>
  <c r="AZ85" i="9"/>
  <c r="BP87" i="1"/>
  <c r="E89" i="1"/>
  <c r="E86" i="9"/>
  <c r="J88" i="1"/>
  <c r="G88" i="1"/>
  <c r="H84" i="9"/>
  <c r="G84" i="9"/>
  <c r="C111" i="4"/>
  <c r="AP102" i="4"/>
  <c r="AQ102" i="4"/>
  <c r="AB102" i="4"/>
  <c r="AL102" i="4"/>
  <c r="O102" i="4"/>
  <c r="R102" i="4"/>
  <c r="AN101" i="4"/>
  <c r="AM101" i="4"/>
  <c r="AA101" i="4"/>
  <c r="Z101" i="4"/>
  <c r="Y101" i="4"/>
  <c r="X101" i="4"/>
  <c r="W101" i="4"/>
  <c r="V101" i="4"/>
  <c r="U101" i="4"/>
  <c r="T101" i="4"/>
  <c r="S101" i="4"/>
  <c r="Q101" i="4"/>
  <c r="P101" i="4"/>
  <c r="N101" i="4"/>
  <c r="M101" i="4"/>
  <c r="L101" i="4"/>
  <c r="K101" i="4"/>
  <c r="J101" i="4"/>
  <c r="I101" i="4"/>
  <c r="C101" i="4"/>
  <c r="AN100" i="4"/>
  <c r="AM100" i="4"/>
  <c r="AA100" i="4"/>
  <c r="Z100" i="4"/>
  <c r="Y100" i="4"/>
  <c r="X100" i="4"/>
  <c r="W100" i="4"/>
  <c r="V100" i="4"/>
  <c r="U100" i="4"/>
  <c r="T100" i="4"/>
  <c r="S100" i="4"/>
  <c r="Q100" i="4"/>
  <c r="P100" i="4"/>
  <c r="N100" i="4"/>
  <c r="M100" i="4"/>
  <c r="L100" i="4"/>
  <c r="K100" i="4"/>
  <c r="J100" i="4"/>
  <c r="I100" i="4"/>
  <c r="C100" i="4"/>
  <c r="AK101" i="4"/>
  <c r="AJ101" i="4"/>
  <c r="AI101" i="4"/>
  <c r="AH101" i="4"/>
  <c r="AG101" i="4"/>
  <c r="AF101" i="4"/>
  <c r="AE101" i="4"/>
  <c r="AD101" i="4"/>
  <c r="AC101" i="4"/>
  <c r="AK100" i="4"/>
  <c r="AJ100" i="4"/>
  <c r="AI100" i="4"/>
  <c r="AH100" i="4"/>
  <c r="AG100" i="4"/>
  <c r="AF100" i="4"/>
  <c r="AE100" i="4"/>
  <c r="AD100" i="4"/>
  <c r="AC100" i="4"/>
  <c r="E90" i="1" l="1"/>
  <c r="E87" i="9"/>
  <c r="G89" i="1"/>
  <c r="J89" i="1"/>
  <c r="BG89" i="1"/>
  <c r="I86" i="9"/>
  <c r="G85" i="9"/>
  <c r="H85" i="9"/>
  <c r="AZ86" i="9"/>
  <c r="BP88" i="1"/>
  <c r="F86" i="9"/>
  <c r="I88" i="1"/>
  <c r="H88" i="1"/>
  <c r="C112" i="4"/>
  <c r="R101" i="4"/>
  <c r="AQ101" i="4"/>
  <c r="AL100" i="4"/>
  <c r="AP100" i="4"/>
  <c r="O101" i="4"/>
  <c r="AP101" i="4"/>
  <c r="R100" i="4"/>
  <c r="AL101" i="4"/>
  <c r="O100" i="4"/>
  <c r="AB100" i="4"/>
  <c r="AQ100" i="4"/>
  <c r="AB101" i="4"/>
  <c r="J90" i="1" l="1"/>
  <c r="G90" i="1"/>
  <c r="BG90" i="1"/>
  <c r="AZ87" i="9"/>
  <c r="BP89" i="1"/>
  <c r="I87" i="9"/>
  <c r="F87" i="9"/>
  <c r="I89" i="1"/>
  <c r="H89" i="1"/>
  <c r="G86" i="9"/>
  <c r="H86" i="9"/>
  <c r="E91" i="1"/>
  <c r="E88" i="9"/>
  <c r="C113" i="4"/>
  <c r="AU1" i="4"/>
  <c r="H90" i="1" l="1"/>
  <c r="E88" i="4" s="1"/>
  <c r="I90" i="1"/>
  <c r="F88" i="4" s="1"/>
  <c r="G87" i="9"/>
  <c r="H87" i="9"/>
  <c r="AZ88" i="9"/>
  <c r="BP90" i="1"/>
  <c r="F88" i="9"/>
  <c r="I88" i="9"/>
  <c r="E92" i="1"/>
  <c r="E89" i="9"/>
  <c r="J91" i="1"/>
  <c r="G89" i="4" s="1"/>
  <c r="BG91" i="1"/>
  <c r="AO89" i="4" s="1"/>
  <c r="G91" i="1"/>
  <c r="D89" i="4" s="1"/>
  <c r="C114" i="4"/>
  <c r="B101" i="4"/>
  <c r="B102" i="4"/>
  <c r="B10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3" i="4"/>
  <c r="I91" i="4"/>
  <c r="J91" i="4"/>
  <c r="K91" i="4"/>
  <c r="L91" i="4"/>
  <c r="M91" i="4"/>
  <c r="N91" i="4"/>
  <c r="P91" i="4"/>
  <c r="Q91" i="4"/>
  <c r="S91" i="4"/>
  <c r="T91" i="4"/>
  <c r="U91" i="4"/>
  <c r="V91" i="4"/>
  <c r="W91" i="4"/>
  <c r="X91" i="4"/>
  <c r="Y91" i="4"/>
  <c r="Z91" i="4"/>
  <c r="AA91" i="4"/>
  <c r="AC91" i="4"/>
  <c r="AD91" i="4"/>
  <c r="AE91" i="4"/>
  <c r="AF91" i="4"/>
  <c r="AG91" i="4"/>
  <c r="AH91" i="4"/>
  <c r="AI91" i="4"/>
  <c r="AJ91" i="4"/>
  <c r="AK91" i="4"/>
  <c r="AM91" i="4"/>
  <c r="AN91" i="4"/>
  <c r="I92" i="4"/>
  <c r="J92" i="4"/>
  <c r="K92" i="4"/>
  <c r="L92" i="4"/>
  <c r="M92" i="4"/>
  <c r="N92" i="4"/>
  <c r="P92" i="4"/>
  <c r="Q92" i="4"/>
  <c r="S92" i="4"/>
  <c r="T92" i="4"/>
  <c r="U92" i="4"/>
  <c r="V92" i="4"/>
  <c r="W92" i="4"/>
  <c r="X92" i="4"/>
  <c r="Y92" i="4"/>
  <c r="Z92" i="4"/>
  <c r="AA92" i="4"/>
  <c r="AC92" i="4"/>
  <c r="AD92" i="4"/>
  <c r="AE92" i="4"/>
  <c r="AF92" i="4"/>
  <c r="AG92" i="4"/>
  <c r="AH92" i="4"/>
  <c r="AI92" i="4"/>
  <c r="AJ92" i="4"/>
  <c r="AK92" i="4"/>
  <c r="AM92" i="4"/>
  <c r="AN92" i="4"/>
  <c r="I93" i="4"/>
  <c r="J93" i="4"/>
  <c r="K93" i="4"/>
  <c r="L93" i="4"/>
  <c r="M93" i="4"/>
  <c r="N93" i="4"/>
  <c r="P93" i="4"/>
  <c r="Q93" i="4"/>
  <c r="S93" i="4"/>
  <c r="T93" i="4"/>
  <c r="U93" i="4"/>
  <c r="V93" i="4"/>
  <c r="W93" i="4"/>
  <c r="X93" i="4"/>
  <c r="Y93" i="4"/>
  <c r="Z93" i="4"/>
  <c r="AA93" i="4"/>
  <c r="AC93" i="4"/>
  <c r="AD93" i="4"/>
  <c r="AE93" i="4"/>
  <c r="AF93" i="4"/>
  <c r="AG93" i="4"/>
  <c r="AH93" i="4"/>
  <c r="AI93" i="4"/>
  <c r="AJ93" i="4"/>
  <c r="AK93" i="4"/>
  <c r="AM93" i="4"/>
  <c r="AN93" i="4"/>
  <c r="I94" i="4"/>
  <c r="J94" i="4"/>
  <c r="K94" i="4"/>
  <c r="L94" i="4"/>
  <c r="M94" i="4"/>
  <c r="N94" i="4"/>
  <c r="P94" i="4"/>
  <c r="Q94" i="4"/>
  <c r="S94" i="4"/>
  <c r="T94" i="4"/>
  <c r="U94" i="4"/>
  <c r="V94" i="4"/>
  <c r="W94" i="4"/>
  <c r="X94" i="4"/>
  <c r="Y94" i="4"/>
  <c r="Z94" i="4"/>
  <c r="AA94" i="4"/>
  <c r="AC94" i="4"/>
  <c r="AD94" i="4"/>
  <c r="AE94" i="4"/>
  <c r="AF94" i="4"/>
  <c r="AG94" i="4"/>
  <c r="AH94" i="4"/>
  <c r="AI94" i="4"/>
  <c r="AJ94" i="4"/>
  <c r="AK94" i="4"/>
  <c r="AM94" i="4"/>
  <c r="AN94" i="4"/>
  <c r="P95" i="4"/>
  <c r="S95" i="4"/>
  <c r="T95" i="4"/>
  <c r="U95" i="4"/>
  <c r="W95" i="4"/>
  <c r="X95" i="4"/>
  <c r="Y95" i="4"/>
  <c r="AA95" i="4"/>
  <c r="AC95" i="4"/>
  <c r="AD95" i="4"/>
  <c r="AF95" i="4"/>
  <c r="AG95" i="4"/>
  <c r="AH95" i="4"/>
  <c r="AJ95" i="4"/>
  <c r="AK95" i="4"/>
  <c r="AM95" i="4"/>
  <c r="D98" i="4"/>
  <c r="E98" i="4"/>
  <c r="F98" i="4"/>
  <c r="G98" i="4"/>
  <c r="I98" i="4"/>
  <c r="J98" i="4"/>
  <c r="P98" i="4"/>
  <c r="Q98" i="4"/>
  <c r="S98" i="4"/>
  <c r="T98" i="4"/>
  <c r="U98" i="4"/>
  <c r="V98" i="4"/>
  <c r="W98" i="4"/>
  <c r="X98" i="4"/>
  <c r="Y98" i="4"/>
  <c r="Z98" i="4"/>
  <c r="AA98" i="4"/>
  <c r="AC98" i="4"/>
  <c r="AD98" i="4"/>
  <c r="AE98" i="4"/>
  <c r="AF98" i="4"/>
  <c r="AG98" i="4"/>
  <c r="AH98" i="4"/>
  <c r="AI98" i="4"/>
  <c r="AJ98" i="4"/>
  <c r="AK98" i="4"/>
  <c r="AM98" i="4"/>
  <c r="AN98" i="4"/>
  <c r="AO98" i="4"/>
  <c r="I99" i="4"/>
  <c r="K99" i="4"/>
  <c r="L99" i="4"/>
  <c r="M99" i="4"/>
  <c r="N99" i="4"/>
  <c r="P99" i="4"/>
  <c r="Q99" i="4"/>
  <c r="S99" i="4"/>
  <c r="T99" i="4"/>
  <c r="U99" i="4"/>
  <c r="V99" i="4"/>
  <c r="W99" i="4"/>
  <c r="X99" i="4"/>
  <c r="Y99" i="4"/>
  <c r="Z99" i="4"/>
  <c r="AA99" i="4"/>
  <c r="AC99" i="4"/>
  <c r="AD99" i="4"/>
  <c r="AE99" i="4"/>
  <c r="AF99" i="4"/>
  <c r="AG99" i="4"/>
  <c r="AH99" i="4"/>
  <c r="AI99" i="4"/>
  <c r="AJ99" i="4"/>
  <c r="AK99" i="4"/>
  <c r="AM99" i="4"/>
  <c r="AN99" i="4"/>
  <c r="C99" i="4"/>
  <c r="C98" i="4"/>
  <c r="C97" i="4"/>
  <c r="C96" i="4"/>
  <c r="C95" i="4"/>
  <c r="C94" i="4"/>
  <c r="C93" i="4"/>
  <c r="C92" i="4"/>
  <c r="C91" i="4"/>
  <c r="D3" i="4"/>
  <c r="E3" i="4"/>
  <c r="F3" i="4"/>
  <c r="G3" i="4"/>
  <c r="I3" i="4"/>
  <c r="K3" i="4"/>
  <c r="M3" i="4"/>
  <c r="P3" i="4"/>
  <c r="Q3" i="4"/>
  <c r="S3" i="4"/>
  <c r="T3" i="4"/>
  <c r="U3" i="4"/>
  <c r="V3" i="4"/>
  <c r="X3" i="4"/>
  <c r="Y3" i="4"/>
  <c r="Z3" i="4"/>
  <c r="AC3" i="4"/>
  <c r="AE3" i="4"/>
  <c r="AG3" i="4"/>
  <c r="AI3" i="4"/>
  <c r="AK3" i="4"/>
  <c r="AM3" i="4"/>
  <c r="AN3" i="4"/>
  <c r="D4" i="4"/>
  <c r="E4" i="4"/>
  <c r="F4" i="4"/>
  <c r="G4" i="4"/>
  <c r="I4" i="4"/>
  <c r="J4" i="4"/>
  <c r="K4" i="4"/>
  <c r="L4" i="4"/>
  <c r="M4" i="4"/>
  <c r="N4" i="4"/>
  <c r="P4" i="4"/>
  <c r="Q4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M4" i="4"/>
  <c r="AN4" i="4"/>
  <c r="AO4" i="4"/>
  <c r="D5" i="4"/>
  <c r="E5" i="4"/>
  <c r="F5" i="4"/>
  <c r="G5" i="4"/>
  <c r="I5" i="4"/>
  <c r="J5" i="4"/>
  <c r="K5" i="4"/>
  <c r="L5" i="4"/>
  <c r="M5" i="4"/>
  <c r="N5" i="4"/>
  <c r="P5" i="4"/>
  <c r="Q5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M5" i="4"/>
  <c r="AN5" i="4"/>
  <c r="AO5" i="4"/>
  <c r="D6" i="4"/>
  <c r="E6" i="4"/>
  <c r="F6" i="4"/>
  <c r="G6" i="4"/>
  <c r="I6" i="4"/>
  <c r="J6" i="4"/>
  <c r="K6" i="4"/>
  <c r="L6" i="4"/>
  <c r="M6" i="4"/>
  <c r="N6" i="4"/>
  <c r="P6" i="4"/>
  <c r="Q6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M6" i="4"/>
  <c r="AN6" i="4"/>
  <c r="AO6" i="4"/>
  <c r="D7" i="4"/>
  <c r="E7" i="4"/>
  <c r="F7" i="4"/>
  <c r="G7" i="4"/>
  <c r="I7" i="4"/>
  <c r="J7" i="4"/>
  <c r="K7" i="4"/>
  <c r="L7" i="4"/>
  <c r="M7" i="4"/>
  <c r="N7" i="4"/>
  <c r="P7" i="4"/>
  <c r="Q7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M7" i="4"/>
  <c r="AN7" i="4"/>
  <c r="AO7" i="4"/>
  <c r="D8" i="4"/>
  <c r="E8" i="4"/>
  <c r="F8" i="4"/>
  <c r="G8" i="4"/>
  <c r="I8" i="4"/>
  <c r="J8" i="4"/>
  <c r="K8" i="4"/>
  <c r="L8" i="4"/>
  <c r="M8" i="4"/>
  <c r="N8" i="4"/>
  <c r="P8" i="4"/>
  <c r="Q8" i="4"/>
  <c r="S8" i="4"/>
  <c r="T8" i="4"/>
  <c r="U8" i="4"/>
  <c r="V8" i="4"/>
  <c r="W8" i="4"/>
  <c r="X8" i="4"/>
  <c r="Y8" i="4"/>
  <c r="Z8" i="4"/>
  <c r="AA8" i="4"/>
  <c r="AC8" i="4"/>
  <c r="AD8" i="4"/>
  <c r="AE8" i="4"/>
  <c r="AF8" i="4"/>
  <c r="AG8" i="4"/>
  <c r="AH8" i="4"/>
  <c r="AI8" i="4"/>
  <c r="AJ8" i="4"/>
  <c r="AK8" i="4"/>
  <c r="AM8" i="4"/>
  <c r="AN8" i="4"/>
  <c r="AO8" i="4"/>
  <c r="D9" i="4"/>
  <c r="E9" i="4"/>
  <c r="F9" i="4"/>
  <c r="G9" i="4"/>
  <c r="I9" i="4"/>
  <c r="J9" i="4"/>
  <c r="K9" i="4"/>
  <c r="L9" i="4"/>
  <c r="M9" i="4"/>
  <c r="N9" i="4"/>
  <c r="P9" i="4"/>
  <c r="Q9" i="4"/>
  <c r="S9" i="4"/>
  <c r="T9" i="4"/>
  <c r="U9" i="4"/>
  <c r="V9" i="4"/>
  <c r="W9" i="4"/>
  <c r="X9" i="4"/>
  <c r="Y9" i="4"/>
  <c r="Z9" i="4"/>
  <c r="AA9" i="4"/>
  <c r="AC9" i="4"/>
  <c r="AD9" i="4"/>
  <c r="AE9" i="4"/>
  <c r="AF9" i="4"/>
  <c r="AG9" i="4"/>
  <c r="AH9" i="4"/>
  <c r="AI9" i="4"/>
  <c r="AJ9" i="4"/>
  <c r="AK9" i="4"/>
  <c r="AM9" i="4"/>
  <c r="AN9" i="4"/>
  <c r="AO9" i="4"/>
  <c r="D10" i="4"/>
  <c r="E10" i="4"/>
  <c r="F10" i="4"/>
  <c r="G10" i="4"/>
  <c r="I10" i="4"/>
  <c r="J10" i="4"/>
  <c r="K10" i="4"/>
  <c r="L10" i="4"/>
  <c r="M10" i="4"/>
  <c r="N10" i="4"/>
  <c r="P10" i="4"/>
  <c r="Q10" i="4"/>
  <c r="S10" i="4"/>
  <c r="T10" i="4"/>
  <c r="U10" i="4"/>
  <c r="V10" i="4"/>
  <c r="W10" i="4"/>
  <c r="X10" i="4"/>
  <c r="Y10" i="4"/>
  <c r="Z10" i="4"/>
  <c r="AA10" i="4"/>
  <c r="AC10" i="4"/>
  <c r="AD10" i="4"/>
  <c r="AE10" i="4"/>
  <c r="AF10" i="4"/>
  <c r="AG10" i="4"/>
  <c r="AH10" i="4"/>
  <c r="AI10" i="4"/>
  <c r="AJ10" i="4"/>
  <c r="AK10" i="4"/>
  <c r="AM10" i="4"/>
  <c r="AN10" i="4"/>
  <c r="AO10" i="4"/>
  <c r="D11" i="4"/>
  <c r="E11" i="4"/>
  <c r="F11" i="4"/>
  <c r="G11" i="4"/>
  <c r="I11" i="4"/>
  <c r="J11" i="4"/>
  <c r="K11" i="4"/>
  <c r="L11" i="4"/>
  <c r="M11" i="4"/>
  <c r="N11" i="4"/>
  <c r="P11" i="4"/>
  <c r="Q11" i="4"/>
  <c r="S11" i="4"/>
  <c r="T11" i="4"/>
  <c r="U11" i="4"/>
  <c r="V11" i="4"/>
  <c r="W11" i="4"/>
  <c r="X11" i="4"/>
  <c r="Y11" i="4"/>
  <c r="Z11" i="4"/>
  <c r="AA11" i="4"/>
  <c r="AC11" i="4"/>
  <c r="AD11" i="4"/>
  <c r="AE11" i="4"/>
  <c r="AF11" i="4"/>
  <c r="AG11" i="4"/>
  <c r="AH11" i="4"/>
  <c r="AI11" i="4"/>
  <c r="AJ11" i="4"/>
  <c r="AK11" i="4"/>
  <c r="AM11" i="4"/>
  <c r="AN11" i="4"/>
  <c r="AO11" i="4"/>
  <c r="D12" i="4"/>
  <c r="E12" i="4"/>
  <c r="F12" i="4"/>
  <c r="G12" i="4"/>
  <c r="I12" i="4"/>
  <c r="J12" i="4"/>
  <c r="K12" i="4"/>
  <c r="L12" i="4"/>
  <c r="M12" i="4"/>
  <c r="N12" i="4"/>
  <c r="P12" i="4"/>
  <c r="Q12" i="4"/>
  <c r="S12" i="4"/>
  <c r="T12" i="4"/>
  <c r="U12" i="4"/>
  <c r="V12" i="4"/>
  <c r="W12" i="4"/>
  <c r="X12" i="4"/>
  <c r="Y12" i="4"/>
  <c r="Z12" i="4"/>
  <c r="AA12" i="4"/>
  <c r="AC12" i="4"/>
  <c r="AD12" i="4"/>
  <c r="AE12" i="4"/>
  <c r="AF12" i="4"/>
  <c r="AG12" i="4"/>
  <c r="AH12" i="4"/>
  <c r="AI12" i="4"/>
  <c r="AJ12" i="4"/>
  <c r="AK12" i="4"/>
  <c r="AM12" i="4"/>
  <c r="AN12" i="4"/>
  <c r="AO12" i="4"/>
  <c r="D13" i="4"/>
  <c r="E13" i="4"/>
  <c r="F13" i="4"/>
  <c r="G13" i="4"/>
  <c r="I13" i="4"/>
  <c r="J13" i="4"/>
  <c r="K13" i="4"/>
  <c r="L13" i="4"/>
  <c r="M13" i="4"/>
  <c r="N13" i="4"/>
  <c r="P13" i="4"/>
  <c r="Q13" i="4"/>
  <c r="S13" i="4"/>
  <c r="T13" i="4"/>
  <c r="U13" i="4"/>
  <c r="V13" i="4"/>
  <c r="W13" i="4"/>
  <c r="X13" i="4"/>
  <c r="Y13" i="4"/>
  <c r="Z13" i="4"/>
  <c r="AA13" i="4"/>
  <c r="AC13" i="4"/>
  <c r="AD13" i="4"/>
  <c r="AE13" i="4"/>
  <c r="AF13" i="4"/>
  <c r="AG13" i="4"/>
  <c r="AH13" i="4"/>
  <c r="AI13" i="4"/>
  <c r="AJ13" i="4"/>
  <c r="AK13" i="4"/>
  <c r="AM13" i="4"/>
  <c r="AN13" i="4"/>
  <c r="AO13" i="4"/>
  <c r="D14" i="4"/>
  <c r="E14" i="4"/>
  <c r="F14" i="4"/>
  <c r="G14" i="4"/>
  <c r="I14" i="4"/>
  <c r="J14" i="4"/>
  <c r="K14" i="4"/>
  <c r="L14" i="4"/>
  <c r="M14" i="4"/>
  <c r="N14" i="4"/>
  <c r="P14" i="4"/>
  <c r="Q14" i="4"/>
  <c r="S14" i="4"/>
  <c r="T14" i="4"/>
  <c r="U14" i="4"/>
  <c r="V14" i="4"/>
  <c r="W14" i="4"/>
  <c r="X14" i="4"/>
  <c r="Y14" i="4"/>
  <c r="Z14" i="4"/>
  <c r="AA14" i="4"/>
  <c r="AC14" i="4"/>
  <c r="AD14" i="4"/>
  <c r="AE14" i="4"/>
  <c r="AF14" i="4"/>
  <c r="AG14" i="4"/>
  <c r="AH14" i="4"/>
  <c r="AI14" i="4"/>
  <c r="AJ14" i="4"/>
  <c r="AK14" i="4"/>
  <c r="AM14" i="4"/>
  <c r="AN14" i="4"/>
  <c r="AO14" i="4"/>
  <c r="D15" i="4"/>
  <c r="E15" i="4"/>
  <c r="F15" i="4"/>
  <c r="G15" i="4"/>
  <c r="I15" i="4"/>
  <c r="J15" i="4"/>
  <c r="K15" i="4"/>
  <c r="L15" i="4"/>
  <c r="M15" i="4"/>
  <c r="N15" i="4"/>
  <c r="P15" i="4"/>
  <c r="Q15" i="4"/>
  <c r="S15" i="4"/>
  <c r="T15" i="4"/>
  <c r="U15" i="4"/>
  <c r="V15" i="4"/>
  <c r="W15" i="4"/>
  <c r="X15" i="4"/>
  <c r="Y15" i="4"/>
  <c r="Z15" i="4"/>
  <c r="AA15" i="4"/>
  <c r="AC15" i="4"/>
  <c r="AD15" i="4"/>
  <c r="AE15" i="4"/>
  <c r="AF15" i="4"/>
  <c r="AG15" i="4"/>
  <c r="AH15" i="4"/>
  <c r="AI15" i="4"/>
  <c r="AJ15" i="4"/>
  <c r="AK15" i="4"/>
  <c r="AM15" i="4"/>
  <c r="AN15" i="4"/>
  <c r="AO15" i="4"/>
  <c r="D16" i="4"/>
  <c r="E16" i="4"/>
  <c r="F16" i="4"/>
  <c r="G16" i="4"/>
  <c r="I16" i="4"/>
  <c r="J16" i="4"/>
  <c r="K16" i="4"/>
  <c r="L16" i="4"/>
  <c r="M16" i="4"/>
  <c r="N16" i="4"/>
  <c r="P16" i="4"/>
  <c r="Q16" i="4"/>
  <c r="S16" i="4"/>
  <c r="T16" i="4"/>
  <c r="U16" i="4"/>
  <c r="V16" i="4"/>
  <c r="W16" i="4"/>
  <c r="X16" i="4"/>
  <c r="Y16" i="4"/>
  <c r="Z16" i="4"/>
  <c r="AA16" i="4"/>
  <c r="AC16" i="4"/>
  <c r="AD16" i="4"/>
  <c r="AE16" i="4"/>
  <c r="AF16" i="4"/>
  <c r="AG16" i="4"/>
  <c r="AH16" i="4"/>
  <c r="AI16" i="4"/>
  <c r="AJ16" i="4"/>
  <c r="AK16" i="4"/>
  <c r="AM16" i="4"/>
  <c r="AN16" i="4"/>
  <c r="AO16" i="4"/>
  <c r="I17" i="4"/>
  <c r="J17" i="4"/>
  <c r="K17" i="4"/>
  <c r="L17" i="4"/>
  <c r="M17" i="4"/>
  <c r="N17" i="4"/>
  <c r="P17" i="4"/>
  <c r="Q17" i="4"/>
  <c r="S17" i="4"/>
  <c r="T17" i="4"/>
  <c r="U17" i="4"/>
  <c r="V17" i="4"/>
  <c r="W17" i="4"/>
  <c r="X17" i="4"/>
  <c r="Y17" i="4"/>
  <c r="Z17" i="4"/>
  <c r="AA17" i="4"/>
  <c r="AC17" i="4"/>
  <c r="AD17" i="4"/>
  <c r="AE17" i="4"/>
  <c r="AF17" i="4"/>
  <c r="AG17" i="4"/>
  <c r="AH17" i="4"/>
  <c r="AI17" i="4"/>
  <c r="AJ17" i="4"/>
  <c r="AK17" i="4"/>
  <c r="AM17" i="4"/>
  <c r="AN17" i="4"/>
  <c r="I18" i="4"/>
  <c r="J18" i="4"/>
  <c r="K18" i="4"/>
  <c r="L18" i="4"/>
  <c r="M18" i="4"/>
  <c r="N18" i="4"/>
  <c r="P18" i="4"/>
  <c r="Q18" i="4"/>
  <c r="S18" i="4"/>
  <c r="T18" i="4"/>
  <c r="U18" i="4"/>
  <c r="V18" i="4"/>
  <c r="W18" i="4"/>
  <c r="X18" i="4"/>
  <c r="Y18" i="4"/>
  <c r="Z18" i="4"/>
  <c r="AA18" i="4"/>
  <c r="AC18" i="4"/>
  <c r="AD18" i="4"/>
  <c r="AE18" i="4"/>
  <c r="AF18" i="4"/>
  <c r="AG18" i="4"/>
  <c r="AH18" i="4"/>
  <c r="AI18" i="4"/>
  <c r="AJ18" i="4"/>
  <c r="AK18" i="4"/>
  <c r="AM18" i="4"/>
  <c r="AN18" i="4"/>
  <c r="D19" i="4"/>
  <c r="E19" i="4"/>
  <c r="F19" i="4"/>
  <c r="G19" i="4"/>
  <c r="I19" i="4"/>
  <c r="J19" i="4"/>
  <c r="K19" i="4"/>
  <c r="L19" i="4"/>
  <c r="M19" i="4"/>
  <c r="N19" i="4"/>
  <c r="P19" i="4"/>
  <c r="Q19" i="4"/>
  <c r="S19" i="4"/>
  <c r="T19" i="4"/>
  <c r="U19" i="4"/>
  <c r="V19" i="4"/>
  <c r="W19" i="4"/>
  <c r="X19" i="4"/>
  <c r="Y19" i="4"/>
  <c r="Z19" i="4"/>
  <c r="AA19" i="4"/>
  <c r="AC19" i="4"/>
  <c r="AD19" i="4"/>
  <c r="AE19" i="4"/>
  <c r="AF19" i="4"/>
  <c r="AG19" i="4"/>
  <c r="AH19" i="4"/>
  <c r="AI19" i="4"/>
  <c r="AJ19" i="4"/>
  <c r="AK19" i="4"/>
  <c r="AM19" i="4"/>
  <c r="AN19" i="4"/>
  <c r="AO19" i="4"/>
  <c r="D20" i="4"/>
  <c r="E20" i="4"/>
  <c r="F20" i="4"/>
  <c r="G20" i="4"/>
  <c r="I20" i="4"/>
  <c r="J20" i="4"/>
  <c r="K20" i="4"/>
  <c r="L20" i="4"/>
  <c r="M20" i="4"/>
  <c r="N20" i="4"/>
  <c r="P20" i="4"/>
  <c r="Q20" i="4"/>
  <c r="S20" i="4"/>
  <c r="T20" i="4"/>
  <c r="U20" i="4"/>
  <c r="V20" i="4"/>
  <c r="W20" i="4"/>
  <c r="X20" i="4"/>
  <c r="Y20" i="4"/>
  <c r="Z20" i="4"/>
  <c r="AA20" i="4"/>
  <c r="AC20" i="4"/>
  <c r="AD20" i="4"/>
  <c r="AE20" i="4"/>
  <c r="AF20" i="4"/>
  <c r="AG20" i="4"/>
  <c r="AH20" i="4"/>
  <c r="AI20" i="4"/>
  <c r="AJ20" i="4"/>
  <c r="AK20" i="4"/>
  <c r="AM20" i="4"/>
  <c r="AN20" i="4"/>
  <c r="AO20" i="4"/>
  <c r="D21" i="4"/>
  <c r="E21" i="4"/>
  <c r="F21" i="4"/>
  <c r="G21" i="4"/>
  <c r="I21" i="4"/>
  <c r="J21" i="4"/>
  <c r="K21" i="4"/>
  <c r="L21" i="4"/>
  <c r="M21" i="4"/>
  <c r="N21" i="4"/>
  <c r="P21" i="4"/>
  <c r="Q21" i="4"/>
  <c r="S21" i="4"/>
  <c r="T21" i="4"/>
  <c r="U21" i="4"/>
  <c r="V21" i="4"/>
  <c r="W21" i="4"/>
  <c r="X21" i="4"/>
  <c r="Y21" i="4"/>
  <c r="Z21" i="4"/>
  <c r="AA21" i="4"/>
  <c r="AC21" i="4"/>
  <c r="AD21" i="4"/>
  <c r="AE21" i="4"/>
  <c r="AF21" i="4"/>
  <c r="AG21" i="4"/>
  <c r="AH21" i="4"/>
  <c r="AI21" i="4"/>
  <c r="AJ21" i="4"/>
  <c r="AK21" i="4"/>
  <c r="AM21" i="4"/>
  <c r="AN21" i="4"/>
  <c r="AO21" i="4"/>
  <c r="D22" i="4"/>
  <c r="E22" i="4"/>
  <c r="F22" i="4"/>
  <c r="G22" i="4"/>
  <c r="I22" i="4"/>
  <c r="J22" i="4"/>
  <c r="K22" i="4"/>
  <c r="L22" i="4"/>
  <c r="M22" i="4"/>
  <c r="N22" i="4"/>
  <c r="P22" i="4"/>
  <c r="Q22" i="4"/>
  <c r="S22" i="4"/>
  <c r="T22" i="4"/>
  <c r="U22" i="4"/>
  <c r="V22" i="4"/>
  <c r="W22" i="4"/>
  <c r="X22" i="4"/>
  <c r="Y22" i="4"/>
  <c r="Z22" i="4"/>
  <c r="AA22" i="4"/>
  <c r="AC22" i="4"/>
  <c r="AD22" i="4"/>
  <c r="AE22" i="4"/>
  <c r="AF22" i="4"/>
  <c r="AG22" i="4"/>
  <c r="AH22" i="4"/>
  <c r="AI22" i="4"/>
  <c r="AJ22" i="4"/>
  <c r="AK22" i="4"/>
  <c r="AM22" i="4"/>
  <c r="AN22" i="4"/>
  <c r="AO22" i="4"/>
  <c r="D23" i="4"/>
  <c r="E23" i="4"/>
  <c r="F23" i="4"/>
  <c r="G23" i="4"/>
  <c r="I23" i="4"/>
  <c r="J23" i="4"/>
  <c r="K23" i="4"/>
  <c r="L23" i="4"/>
  <c r="M23" i="4"/>
  <c r="N23" i="4"/>
  <c r="P23" i="4"/>
  <c r="Q23" i="4"/>
  <c r="S23" i="4"/>
  <c r="T23" i="4"/>
  <c r="U23" i="4"/>
  <c r="V23" i="4"/>
  <c r="W23" i="4"/>
  <c r="X23" i="4"/>
  <c r="Y23" i="4"/>
  <c r="Z23" i="4"/>
  <c r="AA23" i="4"/>
  <c r="AC23" i="4"/>
  <c r="AD23" i="4"/>
  <c r="AE23" i="4"/>
  <c r="AF23" i="4"/>
  <c r="AG23" i="4"/>
  <c r="AH23" i="4"/>
  <c r="AI23" i="4"/>
  <c r="AJ23" i="4"/>
  <c r="AK23" i="4"/>
  <c r="AM23" i="4"/>
  <c r="AN23" i="4"/>
  <c r="AO23" i="4"/>
  <c r="D24" i="4"/>
  <c r="E24" i="4"/>
  <c r="F24" i="4"/>
  <c r="G24" i="4"/>
  <c r="I24" i="4"/>
  <c r="J24" i="4"/>
  <c r="K24" i="4"/>
  <c r="L24" i="4"/>
  <c r="M24" i="4"/>
  <c r="N24" i="4"/>
  <c r="P24" i="4"/>
  <c r="Q24" i="4"/>
  <c r="S24" i="4"/>
  <c r="T24" i="4"/>
  <c r="U24" i="4"/>
  <c r="V24" i="4"/>
  <c r="W24" i="4"/>
  <c r="X24" i="4"/>
  <c r="Y24" i="4"/>
  <c r="Z24" i="4"/>
  <c r="AA24" i="4"/>
  <c r="AC24" i="4"/>
  <c r="AD24" i="4"/>
  <c r="AE24" i="4"/>
  <c r="AF24" i="4"/>
  <c r="AG24" i="4"/>
  <c r="AH24" i="4"/>
  <c r="AI24" i="4"/>
  <c r="AJ24" i="4"/>
  <c r="AK24" i="4"/>
  <c r="AM24" i="4"/>
  <c r="AN24" i="4"/>
  <c r="AO24" i="4"/>
  <c r="D25" i="4"/>
  <c r="E25" i="4"/>
  <c r="F25" i="4"/>
  <c r="G25" i="4"/>
  <c r="I25" i="4"/>
  <c r="J25" i="4"/>
  <c r="K25" i="4"/>
  <c r="L25" i="4"/>
  <c r="M25" i="4"/>
  <c r="N25" i="4"/>
  <c r="P25" i="4"/>
  <c r="Q25" i="4"/>
  <c r="S25" i="4"/>
  <c r="T25" i="4"/>
  <c r="U25" i="4"/>
  <c r="V25" i="4"/>
  <c r="W25" i="4"/>
  <c r="X25" i="4"/>
  <c r="Y25" i="4"/>
  <c r="Z25" i="4"/>
  <c r="AA25" i="4"/>
  <c r="AC25" i="4"/>
  <c r="AD25" i="4"/>
  <c r="AE25" i="4"/>
  <c r="AF25" i="4"/>
  <c r="AG25" i="4"/>
  <c r="AH25" i="4"/>
  <c r="AI25" i="4"/>
  <c r="AJ25" i="4"/>
  <c r="AK25" i="4"/>
  <c r="AM25" i="4"/>
  <c r="AN25" i="4"/>
  <c r="AO25" i="4"/>
  <c r="D26" i="4"/>
  <c r="E26" i="4"/>
  <c r="F26" i="4"/>
  <c r="G26" i="4"/>
  <c r="I26" i="4"/>
  <c r="J26" i="4"/>
  <c r="K26" i="4"/>
  <c r="L26" i="4"/>
  <c r="M26" i="4"/>
  <c r="N26" i="4"/>
  <c r="P26" i="4"/>
  <c r="Q26" i="4"/>
  <c r="S26" i="4"/>
  <c r="T26" i="4"/>
  <c r="U26" i="4"/>
  <c r="V26" i="4"/>
  <c r="W26" i="4"/>
  <c r="X26" i="4"/>
  <c r="Y26" i="4"/>
  <c r="Z26" i="4"/>
  <c r="AA26" i="4"/>
  <c r="AC26" i="4"/>
  <c r="AD26" i="4"/>
  <c r="AE26" i="4"/>
  <c r="AF26" i="4"/>
  <c r="AG26" i="4"/>
  <c r="AH26" i="4"/>
  <c r="AI26" i="4"/>
  <c r="AJ26" i="4"/>
  <c r="AK26" i="4"/>
  <c r="AM26" i="4"/>
  <c r="AN26" i="4"/>
  <c r="AO26" i="4"/>
  <c r="D27" i="4"/>
  <c r="E27" i="4"/>
  <c r="F27" i="4"/>
  <c r="G27" i="4"/>
  <c r="I27" i="4"/>
  <c r="J27" i="4"/>
  <c r="K27" i="4"/>
  <c r="L27" i="4"/>
  <c r="M27" i="4"/>
  <c r="N27" i="4"/>
  <c r="P27" i="4"/>
  <c r="Q27" i="4"/>
  <c r="S27" i="4"/>
  <c r="T27" i="4"/>
  <c r="U27" i="4"/>
  <c r="V27" i="4"/>
  <c r="W27" i="4"/>
  <c r="X27" i="4"/>
  <c r="Y27" i="4"/>
  <c r="Z27" i="4"/>
  <c r="AA27" i="4"/>
  <c r="AC27" i="4"/>
  <c r="AD27" i="4"/>
  <c r="AE27" i="4"/>
  <c r="AF27" i="4"/>
  <c r="AG27" i="4"/>
  <c r="AH27" i="4"/>
  <c r="AI27" i="4"/>
  <c r="AJ27" i="4"/>
  <c r="AK27" i="4"/>
  <c r="AM27" i="4"/>
  <c r="AN27" i="4"/>
  <c r="AO27" i="4"/>
  <c r="D28" i="4"/>
  <c r="E28" i="4"/>
  <c r="F28" i="4"/>
  <c r="G28" i="4"/>
  <c r="I28" i="4"/>
  <c r="J28" i="4"/>
  <c r="K28" i="4"/>
  <c r="L28" i="4"/>
  <c r="M28" i="4"/>
  <c r="N28" i="4"/>
  <c r="P28" i="4"/>
  <c r="Q28" i="4"/>
  <c r="S28" i="4"/>
  <c r="T28" i="4"/>
  <c r="U28" i="4"/>
  <c r="V28" i="4"/>
  <c r="W28" i="4"/>
  <c r="X28" i="4"/>
  <c r="Y28" i="4"/>
  <c r="Z28" i="4"/>
  <c r="AA28" i="4"/>
  <c r="AC28" i="4"/>
  <c r="AD28" i="4"/>
  <c r="AE28" i="4"/>
  <c r="AF28" i="4"/>
  <c r="AG28" i="4"/>
  <c r="AH28" i="4"/>
  <c r="AI28" i="4"/>
  <c r="AJ28" i="4"/>
  <c r="AK28" i="4"/>
  <c r="AM28" i="4"/>
  <c r="AN28" i="4"/>
  <c r="AO28" i="4"/>
  <c r="D29" i="4"/>
  <c r="E29" i="4"/>
  <c r="F29" i="4"/>
  <c r="G29" i="4"/>
  <c r="I29" i="4"/>
  <c r="J29" i="4"/>
  <c r="K29" i="4"/>
  <c r="L29" i="4"/>
  <c r="M29" i="4"/>
  <c r="N29" i="4"/>
  <c r="P29" i="4"/>
  <c r="Q29" i="4"/>
  <c r="S29" i="4"/>
  <c r="T29" i="4"/>
  <c r="U29" i="4"/>
  <c r="V29" i="4"/>
  <c r="W29" i="4"/>
  <c r="X29" i="4"/>
  <c r="Y29" i="4"/>
  <c r="Z29" i="4"/>
  <c r="AA29" i="4"/>
  <c r="AC29" i="4"/>
  <c r="AD29" i="4"/>
  <c r="AE29" i="4"/>
  <c r="AF29" i="4"/>
  <c r="AG29" i="4"/>
  <c r="AH29" i="4"/>
  <c r="AI29" i="4"/>
  <c r="AJ29" i="4"/>
  <c r="AK29" i="4"/>
  <c r="AM29" i="4"/>
  <c r="AN29" i="4"/>
  <c r="AO29" i="4"/>
  <c r="I30" i="4"/>
  <c r="J30" i="4"/>
  <c r="K30" i="4"/>
  <c r="L30" i="4"/>
  <c r="M30" i="4"/>
  <c r="N30" i="4"/>
  <c r="P30" i="4"/>
  <c r="Q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G30" i="4"/>
  <c r="AH30" i="4"/>
  <c r="AI30" i="4"/>
  <c r="AJ30" i="4"/>
  <c r="AK30" i="4"/>
  <c r="AM30" i="4"/>
  <c r="AN30" i="4"/>
  <c r="D31" i="4"/>
  <c r="E31" i="4"/>
  <c r="F31" i="4"/>
  <c r="G31" i="4"/>
  <c r="I31" i="4"/>
  <c r="J31" i="4"/>
  <c r="K31" i="4"/>
  <c r="L31" i="4"/>
  <c r="M31" i="4"/>
  <c r="N31" i="4"/>
  <c r="P31" i="4"/>
  <c r="Q31" i="4"/>
  <c r="S31" i="4"/>
  <c r="T31" i="4"/>
  <c r="U31" i="4"/>
  <c r="V31" i="4"/>
  <c r="W31" i="4"/>
  <c r="X31" i="4"/>
  <c r="Y31" i="4"/>
  <c r="Z31" i="4"/>
  <c r="AA31" i="4"/>
  <c r="AC31" i="4"/>
  <c r="AD31" i="4"/>
  <c r="AE31" i="4"/>
  <c r="AF31" i="4"/>
  <c r="AG31" i="4"/>
  <c r="AH31" i="4"/>
  <c r="AI31" i="4"/>
  <c r="AJ31" i="4"/>
  <c r="AK31" i="4"/>
  <c r="AM31" i="4"/>
  <c r="AN31" i="4"/>
  <c r="AO31" i="4"/>
  <c r="D32" i="4"/>
  <c r="E32" i="4"/>
  <c r="F32" i="4"/>
  <c r="G32" i="4"/>
  <c r="I32" i="4"/>
  <c r="J32" i="4"/>
  <c r="K32" i="4"/>
  <c r="L32" i="4"/>
  <c r="M32" i="4"/>
  <c r="N32" i="4"/>
  <c r="P32" i="4"/>
  <c r="Q32" i="4"/>
  <c r="S32" i="4"/>
  <c r="T32" i="4"/>
  <c r="U32" i="4"/>
  <c r="V32" i="4"/>
  <c r="W32" i="4"/>
  <c r="X32" i="4"/>
  <c r="Y32" i="4"/>
  <c r="Z32" i="4"/>
  <c r="AA32" i="4"/>
  <c r="AC32" i="4"/>
  <c r="AD32" i="4"/>
  <c r="AE32" i="4"/>
  <c r="AF32" i="4"/>
  <c r="AG32" i="4"/>
  <c r="AH32" i="4"/>
  <c r="AI32" i="4"/>
  <c r="AJ32" i="4"/>
  <c r="AK32" i="4"/>
  <c r="AM32" i="4"/>
  <c r="AN32" i="4"/>
  <c r="AO32" i="4"/>
  <c r="D33" i="4"/>
  <c r="E33" i="4"/>
  <c r="F33" i="4"/>
  <c r="G33" i="4"/>
  <c r="I33" i="4"/>
  <c r="J33" i="4"/>
  <c r="K33" i="4"/>
  <c r="L33" i="4"/>
  <c r="M33" i="4"/>
  <c r="N33" i="4"/>
  <c r="P33" i="4"/>
  <c r="Q33" i="4"/>
  <c r="S33" i="4"/>
  <c r="T33" i="4"/>
  <c r="U33" i="4"/>
  <c r="V33" i="4"/>
  <c r="W33" i="4"/>
  <c r="X33" i="4"/>
  <c r="Y33" i="4"/>
  <c r="Z33" i="4"/>
  <c r="AA33" i="4"/>
  <c r="AC33" i="4"/>
  <c r="AD33" i="4"/>
  <c r="AE33" i="4"/>
  <c r="AF33" i="4"/>
  <c r="AG33" i="4"/>
  <c r="AH33" i="4"/>
  <c r="AI33" i="4"/>
  <c r="AJ33" i="4"/>
  <c r="AK33" i="4"/>
  <c r="AM33" i="4"/>
  <c r="AN33" i="4"/>
  <c r="AO33" i="4"/>
  <c r="D34" i="4"/>
  <c r="E34" i="4"/>
  <c r="F34" i="4"/>
  <c r="G34" i="4"/>
  <c r="I34" i="4"/>
  <c r="J34" i="4"/>
  <c r="K34" i="4"/>
  <c r="L34" i="4"/>
  <c r="M34" i="4"/>
  <c r="N34" i="4"/>
  <c r="P34" i="4"/>
  <c r="Q34" i="4"/>
  <c r="S34" i="4"/>
  <c r="T34" i="4"/>
  <c r="U34" i="4"/>
  <c r="V34" i="4"/>
  <c r="W34" i="4"/>
  <c r="X34" i="4"/>
  <c r="Y34" i="4"/>
  <c r="Z34" i="4"/>
  <c r="AA34" i="4"/>
  <c r="AC34" i="4"/>
  <c r="AD34" i="4"/>
  <c r="AE34" i="4"/>
  <c r="AF34" i="4"/>
  <c r="AG34" i="4"/>
  <c r="AH34" i="4"/>
  <c r="AI34" i="4"/>
  <c r="AJ34" i="4"/>
  <c r="AK34" i="4"/>
  <c r="AM34" i="4"/>
  <c r="AN34" i="4"/>
  <c r="AO34" i="4"/>
  <c r="D35" i="4"/>
  <c r="E35" i="4"/>
  <c r="F35" i="4"/>
  <c r="G35" i="4"/>
  <c r="I35" i="4"/>
  <c r="J35" i="4"/>
  <c r="K35" i="4"/>
  <c r="L35" i="4"/>
  <c r="M35" i="4"/>
  <c r="N35" i="4"/>
  <c r="P35" i="4"/>
  <c r="Q35" i="4"/>
  <c r="S35" i="4"/>
  <c r="T35" i="4"/>
  <c r="U35" i="4"/>
  <c r="V35" i="4"/>
  <c r="W35" i="4"/>
  <c r="X35" i="4"/>
  <c r="Y35" i="4"/>
  <c r="Z35" i="4"/>
  <c r="AA35" i="4"/>
  <c r="AC35" i="4"/>
  <c r="AD35" i="4"/>
  <c r="AE35" i="4"/>
  <c r="AF35" i="4"/>
  <c r="AG35" i="4"/>
  <c r="AH35" i="4"/>
  <c r="AI35" i="4"/>
  <c r="AJ35" i="4"/>
  <c r="AK35" i="4"/>
  <c r="AM35" i="4"/>
  <c r="AN35" i="4"/>
  <c r="AO35" i="4"/>
  <c r="D36" i="4"/>
  <c r="E36" i="4"/>
  <c r="F36" i="4"/>
  <c r="G36" i="4"/>
  <c r="I36" i="4"/>
  <c r="J36" i="4"/>
  <c r="K36" i="4"/>
  <c r="L36" i="4"/>
  <c r="M36" i="4"/>
  <c r="N36" i="4"/>
  <c r="P36" i="4"/>
  <c r="Q36" i="4"/>
  <c r="S36" i="4"/>
  <c r="T36" i="4"/>
  <c r="U36" i="4"/>
  <c r="V36" i="4"/>
  <c r="W36" i="4"/>
  <c r="X36" i="4"/>
  <c r="Y36" i="4"/>
  <c r="Z36" i="4"/>
  <c r="AA36" i="4"/>
  <c r="AC36" i="4"/>
  <c r="AD36" i="4"/>
  <c r="AE36" i="4"/>
  <c r="AF36" i="4"/>
  <c r="AG36" i="4"/>
  <c r="AH36" i="4"/>
  <c r="AI36" i="4"/>
  <c r="AJ36" i="4"/>
  <c r="AK36" i="4"/>
  <c r="AM36" i="4"/>
  <c r="AN36" i="4"/>
  <c r="AO36" i="4"/>
  <c r="D37" i="4"/>
  <c r="E37" i="4"/>
  <c r="F37" i="4"/>
  <c r="G37" i="4"/>
  <c r="I37" i="4"/>
  <c r="J37" i="4"/>
  <c r="K37" i="4"/>
  <c r="L37" i="4"/>
  <c r="M37" i="4"/>
  <c r="N37" i="4"/>
  <c r="P37" i="4"/>
  <c r="Q37" i="4"/>
  <c r="S37" i="4"/>
  <c r="T37" i="4"/>
  <c r="U37" i="4"/>
  <c r="V37" i="4"/>
  <c r="W37" i="4"/>
  <c r="X37" i="4"/>
  <c r="Y37" i="4"/>
  <c r="Z37" i="4"/>
  <c r="AA37" i="4"/>
  <c r="AC37" i="4"/>
  <c r="AD37" i="4"/>
  <c r="AE37" i="4"/>
  <c r="AF37" i="4"/>
  <c r="AG37" i="4"/>
  <c r="AH37" i="4"/>
  <c r="AI37" i="4"/>
  <c r="AJ37" i="4"/>
  <c r="AK37" i="4"/>
  <c r="AM37" i="4"/>
  <c r="AN37" i="4"/>
  <c r="AO37" i="4"/>
  <c r="D38" i="4"/>
  <c r="E38" i="4"/>
  <c r="F38" i="4"/>
  <c r="G38" i="4"/>
  <c r="I38" i="4"/>
  <c r="J38" i="4"/>
  <c r="K38" i="4"/>
  <c r="L38" i="4"/>
  <c r="M38" i="4"/>
  <c r="N38" i="4"/>
  <c r="P38" i="4"/>
  <c r="Q38" i="4"/>
  <c r="S38" i="4"/>
  <c r="T38" i="4"/>
  <c r="U38" i="4"/>
  <c r="V38" i="4"/>
  <c r="W38" i="4"/>
  <c r="X38" i="4"/>
  <c r="Y38" i="4"/>
  <c r="Z38" i="4"/>
  <c r="AA38" i="4"/>
  <c r="AC38" i="4"/>
  <c r="AD38" i="4"/>
  <c r="AE38" i="4"/>
  <c r="AF38" i="4"/>
  <c r="AG38" i="4"/>
  <c r="AH38" i="4"/>
  <c r="AI38" i="4"/>
  <c r="AJ38" i="4"/>
  <c r="AK38" i="4"/>
  <c r="AM38" i="4"/>
  <c r="AN38" i="4"/>
  <c r="AO38" i="4"/>
  <c r="D39" i="4"/>
  <c r="E39" i="4"/>
  <c r="F39" i="4"/>
  <c r="G39" i="4"/>
  <c r="I39" i="4"/>
  <c r="J39" i="4"/>
  <c r="K39" i="4"/>
  <c r="L39" i="4"/>
  <c r="M39" i="4"/>
  <c r="N39" i="4"/>
  <c r="P39" i="4"/>
  <c r="Q39" i="4"/>
  <c r="S39" i="4"/>
  <c r="T39" i="4"/>
  <c r="U39" i="4"/>
  <c r="V39" i="4"/>
  <c r="W39" i="4"/>
  <c r="X39" i="4"/>
  <c r="Y39" i="4"/>
  <c r="Z39" i="4"/>
  <c r="AA39" i="4"/>
  <c r="AC39" i="4"/>
  <c r="AD39" i="4"/>
  <c r="AE39" i="4"/>
  <c r="AF39" i="4"/>
  <c r="AG39" i="4"/>
  <c r="AH39" i="4"/>
  <c r="AI39" i="4"/>
  <c r="AJ39" i="4"/>
  <c r="AK39" i="4"/>
  <c r="AM39" i="4"/>
  <c r="AN39" i="4"/>
  <c r="AO39" i="4"/>
  <c r="D40" i="4"/>
  <c r="E40" i="4"/>
  <c r="F40" i="4"/>
  <c r="G40" i="4"/>
  <c r="I40" i="4"/>
  <c r="J40" i="4"/>
  <c r="K40" i="4"/>
  <c r="L40" i="4"/>
  <c r="M40" i="4"/>
  <c r="N40" i="4"/>
  <c r="P40" i="4"/>
  <c r="Q40" i="4"/>
  <c r="S40" i="4"/>
  <c r="T40" i="4"/>
  <c r="U40" i="4"/>
  <c r="V40" i="4"/>
  <c r="W40" i="4"/>
  <c r="X40" i="4"/>
  <c r="Y40" i="4"/>
  <c r="Z40" i="4"/>
  <c r="AA40" i="4"/>
  <c r="AC40" i="4"/>
  <c r="AD40" i="4"/>
  <c r="AE40" i="4"/>
  <c r="AF40" i="4"/>
  <c r="AG40" i="4"/>
  <c r="AH40" i="4"/>
  <c r="AI40" i="4"/>
  <c r="AJ40" i="4"/>
  <c r="AK40" i="4"/>
  <c r="AM40" i="4"/>
  <c r="AN40" i="4"/>
  <c r="AO40" i="4"/>
  <c r="D41" i="4"/>
  <c r="E41" i="4"/>
  <c r="F41" i="4"/>
  <c r="G41" i="4"/>
  <c r="I41" i="4"/>
  <c r="J41" i="4"/>
  <c r="K41" i="4"/>
  <c r="L41" i="4"/>
  <c r="M41" i="4"/>
  <c r="N41" i="4"/>
  <c r="P41" i="4"/>
  <c r="Q41" i="4"/>
  <c r="S41" i="4"/>
  <c r="T41" i="4"/>
  <c r="U41" i="4"/>
  <c r="V41" i="4"/>
  <c r="W41" i="4"/>
  <c r="X41" i="4"/>
  <c r="Y41" i="4"/>
  <c r="Z41" i="4"/>
  <c r="AA41" i="4"/>
  <c r="AC41" i="4"/>
  <c r="AD41" i="4"/>
  <c r="AE41" i="4"/>
  <c r="AF41" i="4"/>
  <c r="AG41" i="4"/>
  <c r="AH41" i="4"/>
  <c r="AI41" i="4"/>
  <c r="AJ41" i="4"/>
  <c r="AK41" i="4"/>
  <c r="AM41" i="4"/>
  <c r="AN41" i="4"/>
  <c r="AO41" i="4"/>
  <c r="D42" i="4"/>
  <c r="E42" i="4"/>
  <c r="F42" i="4"/>
  <c r="G42" i="4"/>
  <c r="I42" i="4"/>
  <c r="J42" i="4"/>
  <c r="K42" i="4"/>
  <c r="L42" i="4"/>
  <c r="M42" i="4"/>
  <c r="N42" i="4"/>
  <c r="P42" i="4"/>
  <c r="Q42" i="4"/>
  <c r="S42" i="4"/>
  <c r="T42" i="4"/>
  <c r="U42" i="4"/>
  <c r="V42" i="4"/>
  <c r="W42" i="4"/>
  <c r="X42" i="4"/>
  <c r="Y42" i="4"/>
  <c r="Z42" i="4"/>
  <c r="AA42" i="4"/>
  <c r="AC42" i="4"/>
  <c r="AD42" i="4"/>
  <c r="AE42" i="4"/>
  <c r="AF42" i="4"/>
  <c r="AG42" i="4"/>
  <c r="AH42" i="4"/>
  <c r="AI42" i="4"/>
  <c r="AJ42" i="4"/>
  <c r="AK42" i="4"/>
  <c r="AM42" i="4"/>
  <c r="AN42" i="4"/>
  <c r="AO42" i="4"/>
  <c r="D43" i="4"/>
  <c r="E43" i="4"/>
  <c r="F43" i="4"/>
  <c r="G43" i="4"/>
  <c r="I43" i="4"/>
  <c r="J43" i="4"/>
  <c r="K43" i="4"/>
  <c r="L43" i="4"/>
  <c r="M43" i="4"/>
  <c r="N43" i="4"/>
  <c r="P43" i="4"/>
  <c r="Q43" i="4"/>
  <c r="S43" i="4"/>
  <c r="T43" i="4"/>
  <c r="U43" i="4"/>
  <c r="V43" i="4"/>
  <c r="W43" i="4"/>
  <c r="X43" i="4"/>
  <c r="Y43" i="4"/>
  <c r="Z43" i="4"/>
  <c r="AA43" i="4"/>
  <c r="AC43" i="4"/>
  <c r="AD43" i="4"/>
  <c r="AE43" i="4"/>
  <c r="AF43" i="4"/>
  <c r="AG43" i="4"/>
  <c r="AH43" i="4"/>
  <c r="AI43" i="4"/>
  <c r="AJ43" i="4"/>
  <c r="AK43" i="4"/>
  <c r="AM43" i="4"/>
  <c r="AN43" i="4"/>
  <c r="AO43" i="4"/>
  <c r="D44" i="4"/>
  <c r="E44" i="4"/>
  <c r="F44" i="4"/>
  <c r="G44" i="4"/>
  <c r="I44" i="4"/>
  <c r="J44" i="4"/>
  <c r="K44" i="4"/>
  <c r="L44" i="4"/>
  <c r="M44" i="4"/>
  <c r="N44" i="4"/>
  <c r="P44" i="4"/>
  <c r="Q44" i="4"/>
  <c r="S44" i="4"/>
  <c r="T44" i="4"/>
  <c r="U44" i="4"/>
  <c r="V44" i="4"/>
  <c r="W44" i="4"/>
  <c r="X44" i="4"/>
  <c r="Y44" i="4"/>
  <c r="Z44" i="4"/>
  <c r="AA44" i="4"/>
  <c r="AC44" i="4"/>
  <c r="AD44" i="4"/>
  <c r="AE44" i="4"/>
  <c r="AF44" i="4"/>
  <c r="AG44" i="4"/>
  <c r="AH44" i="4"/>
  <c r="AI44" i="4"/>
  <c r="AJ44" i="4"/>
  <c r="AK44" i="4"/>
  <c r="AM44" i="4"/>
  <c r="AN44" i="4"/>
  <c r="AO44" i="4"/>
  <c r="D45" i="4"/>
  <c r="E45" i="4"/>
  <c r="F45" i="4"/>
  <c r="G45" i="4"/>
  <c r="I45" i="4"/>
  <c r="J45" i="4"/>
  <c r="K45" i="4"/>
  <c r="L45" i="4"/>
  <c r="M45" i="4"/>
  <c r="N45" i="4"/>
  <c r="P45" i="4"/>
  <c r="Q45" i="4"/>
  <c r="S45" i="4"/>
  <c r="T45" i="4"/>
  <c r="U45" i="4"/>
  <c r="V45" i="4"/>
  <c r="W45" i="4"/>
  <c r="X45" i="4"/>
  <c r="Y45" i="4"/>
  <c r="Z45" i="4"/>
  <c r="AA45" i="4"/>
  <c r="AC45" i="4"/>
  <c r="AD45" i="4"/>
  <c r="AE45" i="4"/>
  <c r="AF45" i="4"/>
  <c r="AG45" i="4"/>
  <c r="AH45" i="4"/>
  <c r="AI45" i="4"/>
  <c r="AJ45" i="4"/>
  <c r="AK45" i="4"/>
  <c r="AM45" i="4"/>
  <c r="AN45" i="4"/>
  <c r="AO45" i="4"/>
  <c r="D46" i="4"/>
  <c r="E46" i="4"/>
  <c r="F46" i="4"/>
  <c r="G46" i="4"/>
  <c r="I46" i="4"/>
  <c r="J46" i="4"/>
  <c r="K46" i="4"/>
  <c r="L46" i="4"/>
  <c r="M46" i="4"/>
  <c r="N46" i="4"/>
  <c r="P46" i="4"/>
  <c r="Q46" i="4"/>
  <c r="S46" i="4"/>
  <c r="T46" i="4"/>
  <c r="U46" i="4"/>
  <c r="V46" i="4"/>
  <c r="W46" i="4"/>
  <c r="X46" i="4"/>
  <c r="Y46" i="4"/>
  <c r="Z46" i="4"/>
  <c r="AA46" i="4"/>
  <c r="AC46" i="4"/>
  <c r="AD46" i="4"/>
  <c r="AE46" i="4"/>
  <c r="AF46" i="4"/>
  <c r="AG46" i="4"/>
  <c r="AH46" i="4"/>
  <c r="AI46" i="4"/>
  <c r="AJ46" i="4"/>
  <c r="AK46" i="4"/>
  <c r="AM46" i="4"/>
  <c r="AN46" i="4"/>
  <c r="AO46" i="4"/>
  <c r="D47" i="4"/>
  <c r="E47" i="4"/>
  <c r="F47" i="4"/>
  <c r="G47" i="4"/>
  <c r="I47" i="4"/>
  <c r="J47" i="4"/>
  <c r="K47" i="4"/>
  <c r="L47" i="4"/>
  <c r="M47" i="4"/>
  <c r="N47" i="4"/>
  <c r="P47" i="4"/>
  <c r="Q47" i="4"/>
  <c r="S47" i="4"/>
  <c r="T47" i="4"/>
  <c r="U47" i="4"/>
  <c r="V47" i="4"/>
  <c r="W47" i="4"/>
  <c r="X47" i="4"/>
  <c r="Y47" i="4"/>
  <c r="Z47" i="4"/>
  <c r="AA47" i="4"/>
  <c r="AC47" i="4"/>
  <c r="AD47" i="4"/>
  <c r="AE47" i="4"/>
  <c r="AF47" i="4"/>
  <c r="AG47" i="4"/>
  <c r="AH47" i="4"/>
  <c r="AI47" i="4"/>
  <c r="AJ47" i="4"/>
  <c r="AK47" i="4"/>
  <c r="AM47" i="4"/>
  <c r="AN47" i="4"/>
  <c r="AO47" i="4"/>
  <c r="D48" i="4"/>
  <c r="E48" i="4"/>
  <c r="F48" i="4"/>
  <c r="G48" i="4"/>
  <c r="I48" i="4"/>
  <c r="J48" i="4"/>
  <c r="K48" i="4"/>
  <c r="L48" i="4"/>
  <c r="M48" i="4"/>
  <c r="N48" i="4"/>
  <c r="P48" i="4"/>
  <c r="Q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G48" i="4"/>
  <c r="AH48" i="4"/>
  <c r="AI48" i="4"/>
  <c r="AJ48" i="4"/>
  <c r="AK48" i="4"/>
  <c r="AM48" i="4"/>
  <c r="AN48" i="4"/>
  <c r="AO48" i="4"/>
  <c r="D49" i="4"/>
  <c r="E49" i="4"/>
  <c r="F49" i="4"/>
  <c r="G49" i="4"/>
  <c r="I49" i="4"/>
  <c r="J49" i="4"/>
  <c r="K49" i="4"/>
  <c r="L49" i="4"/>
  <c r="M49" i="4"/>
  <c r="N49" i="4"/>
  <c r="P49" i="4"/>
  <c r="Q49" i="4"/>
  <c r="S49" i="4"/>
  <c r="T49" i="4"/>
  <c r="U49" i="4"/>
  <c r="V49" i="4"/>
  <c r="W49" i="4"/>
  <c r="X49" i="4"/>
  <c r="Y49" i="4"/>
  <c r="Z49" i="4"/>
  <c r="AA49" i="4"/>
  <c r="AC49" i="4"/>
  <c r="AD49" i="4"/>
  <c r="AE49" i="4"/>
  <c r="AF49" i="4"/>
  <c r="AG49" i="4"/>
  <c r="AH49" i="4"/>
  <c r="AI49" i="4"/>
  <c r="AJ49" i="4"/>
  <c r="AK49" i="4"/>
  <c r="AM49" i="4"/>
  <c r="AN49" i="4"/>
  <c r="AO49" i="4"/>
  <c r="D50" i="4"/>
  <c r="E50" i="4"/>
  <c r="F50" i="4"/>
  <c r="G50" i="4"/>
  <c r="I50" i="4"/>
  <c r="J50" i="4"/>
  <c r="K50" i="4"/>
  <c r="L50" i="4"/>
  <c r="M50" i="4"/>
  <c r="N50" i="4"/>
  <c r="P50" i="4"/>
  <c r="Q50" i="4"/>
  <c r="S50" i="4"/>
  <c r="T50" i="4"/>
  <c r="U50" i="4"/>
  <c r="V50" i="4"/>
  <c r="W50" i="4"/>
  <c r="X50" i="4"/>
  <c r="Y50" i="4"/>
  <c r="Z50" i="4"/>
  <c r="AA50" i="4"/>
  <c r="AC50" i="4"/>
  <c r="AD50" i="4"/>
  <c r="AE50" i="4"/>
  <c r="AF50" i="4"/>
  <c r="AG50" i="4"/>
  <c r="AH50" i="4"/>
  <c r="AI50" i="4"/>
  <c r="AJ50" i="4"/>
  <c r="AK50" i="4"/>
  <c r="AM50" i="4"/>
  <c r="AN50" i="4"/>
  <c r="AO50" i="4"/>
  <c r="D51" i="4"/>
  <c r="E51" i="4"/>
  <c r="F51" i="4"/>
  <c r="G51" i="4"/>
  <c r="I51" i="4"/>
  <c r="J51" i="4"/>
  <c r="K51" i="4"/>
  <c r="L51" i="4"/>
  <c r="M51" i="4"/>
  <c r="N51" i="4"/>
  <c r="P51" i="4"/>
  <c r="Q51" i="4"/>
  <c r="S51" i="4"/>
  <c r="T51" i="4"/>
  <c r="U51" i="4"/>
  <c r="V51" i="4"/>
  <c r="W51" i="4"/>
  <c r="X51" i="4"/>
  <c r="Y51" i="4"/>
  <c r="Z51" i="4"/>
  <c r="AA51" i="4"/>
  <c r="AC51" i="4"/>
  <c r="AD51" i="4"/>
  <c r="AE51" i="4"/>
  <c r="AF51" i="4"/>
  <c r="AG51" i="4"/>
  <c r="AH51" i="4"/>
  <c r="AI51" i="4"/>
  <c r="AJ51" i="4"/>
  <c r="AK51" i="4"/>
  <c r="AM51" i="4"/>
  <c r="AN51" i="4"/>
  <c r="AO51" i="4"/>
  <c r="D52" i="4"/>
  <c r="E52" i="4"/>
  <c r="F52" i="4"/>
  <c r="G52" i="4"/>
  <c r="I52" i="4"/>
  <c r="J52" i="4"/>
  <c r="K52" i="4"/>
  <c r="L52" i="4"/>
  <c r="M52" i="4"/>
  <c r="N52" i="4"/>
  <c r="P52" i="4"/>
  <c r="Q52" i="4"/>
  <c r="S52" i="4"/>
  <c r="T52" i="4"/>
  <c r="U52" i="4"/>
  <c r="V52" i="4"/>
  <c r="W52" i="4"/>
  <c r="X52" i="4"/>
  <c r="Y52" i="4"/>
  <c r="Z52" i="4"/>
  <c r="AA52" i="4"/>
  <c r="AC52" i="4"/>
  <c r="AD52" i="4"/>
  <c r="AE52" i="4"/>
  <c r="AF52" i="4"/>
  <c r="AG52" i="4"/>
  <c r="AH52" i="4"/>
  <c r="AI52" i="4"/>
  <c r="AJ52" i="4"/>
  <c r="AK52" i="4"/>
  <c r="AM52" i="4"/>
  <c r="AN52" i="4"/>
  <c r="AO52" i="4"/>
  <c r="D53" i="4"/>
  <c r="E53" i="4"/>
  <c r="F53" i="4"/>
  <c r="G53" i="4"/>
  <c r="I53" i="4"/>
  <c r="J53" i="4"/>
  <c r="K53" i="4"/>
  <c r="L53" i="4"/>
  <c r="M53" i="4"/>
  <c r="N53" i="4"/>
  <c r="P53" i="4"/>
  <c r="Q53" i="4"/>
  <c r="S53" i="4"/>
  <c r="T53" i="4"/>
  <c r="U53" i="4"/>
  <c r="V53" i="4"/>
  <c r="W53" i="4"/>
  <c r="X53" i="4"/>
  <c r="Y53" i="4"/>
  <c r="Z53" i="4"/>
  <c r="AA53" i="4"/>
  <c r="AC53" i="4"/>
  <c r="AD53" i="4"/>
  <c r="AE53" i="4"/>
  <c r="AF53" i="4"/>
  <c r="AG53" i="4"/>
  <c r="AH53" i="4"/>
  <c r="AI53" i="4"/>
  <c r="AJ53" i="4"/>
  <c r="AK53" i="4"/>
  <c r="AM53" i="4"/>
  <c r="AN53" i="4"/>
  <c r="AO53" i="4"/>
  <c r="D54" i="4"/>
  <c r="E54" i="4"/>
  <c r="F54" i="4"/>
  <c r="G54" i="4"/>
  <c r="I54" i="4"/>
  <c r="J54" i="4"/>
  <c r="K54" i="4"/>
  <c r="L54" i="4"/>
  <c r="M54" i="4"/>
  <c r="N54" i="4"/>
  <c r="P54" i="4"/>
  <c r="Q54" i="4"/>
  <c r="S54" i="4"/>
  <c r="T54" i="4"/>
  <c r="U54" i="4"/>
  <c r="V54" i="4"/>
  <c r="W54" i="4"/>
  <c r="X54" i="4"/>
  <c r="Y54" i="4"/>
  <c r="Z54" i="4"/>
  <c r="AA54" i="4"/>
  <c r="AC54" i="4"/>
  <c r="AD54" i="4"/>
  <c r="AE54" i="4"/>
  <c r="AF54" i="4"/>
  <c r="AG54" i="4"/>
  <c r="AH54" i="4"/>
  <c r="AI54" i="4"/>
  <c r="AJ54" i="4"/>
  <c r="AK54" i="4"/>
  <c r="AM54" i="4"/>
  <c r="AN54" i="4"/>
  <c r="AO54" i="4"/>
  <c r="D55" i="4"/>
  <c r="E55" i="4"/>
  <c r="F55" i="4"/>
  <c r="G55" i="4"/>
  <c r="I55" i="4"/>
  <c r="J55" i="4"/>
  <c r="K55" i="4"/>
  <c r="L55" i="4"/>
  <c r="M55" i="4"/>
  <c r="N55" i="4"/>
  <c r="P55" i="4"/>
  <c r="Q55" i="4"/>
  <c r="S55" i="4"/>
  <c r="T55" i="4"/>
  <c r="U55" i="4"/>
  <c r="V55" i="4"/>
  <c r="W55" i="4"/>
  <c r="X55" i="4"/>
  <c r="Y55" i="4"/>
  <c r="Z55" i="4"/>
  <c r="AA55" i="4"/>
  <c r="AC55" i="4"/>
  <c r="AD55" i="4"/>
  <c r="AE55" i="4"/>
  <c r="AF55" i="4"/>
  <c r="AG55" i="4"/>
  <c r="AH55" i="4"/>
  <c r="AI55" i="4"/>
  <c r="AJ55" i="4"/>
  <c r="AK55" i="4"/>
  <c r="AM55" i="4"/>
  <c r="AN55" i="4"/>
  <c r="AO55" i="4"/>
  <c r="D56" i="4"/>
  <c r="E56" i="4"/>
  <c r="F56" i="4"/>
  <c r="G56" i="4"/>
  <c r="I56" i="4"/>
  <c r="J56" i="4"/>
  <c r="K56" i="4"/>
  <c r="L56" i="4"/>
  <c r="M56" i="4"/>
  <c r="N56" i="4"/>
  <c r="P56" i="4"/>
  <c r="Q56" i="4"/>
  <c r="S56" i="4"/>
  <c r="T56" i="4"/>
  <c r="U56" i="4"/>
  <c r="V56" i="4"/>
  <c r="W56" i="4"/>
  <c r="X56" i="4"/>
  <c r="Y56" i="4"/>
  <c r="Z56" i="4"/>
  <c r="AA56" i="4"/>
  <c r="AC56" i="4"/>
  <c r="AD56" i="4"/>
  <c r="AE56" i="4"/>
  <c r="AF56" i="4"/>
  <c r="AG56" i="4"/>
  <c r="AH56" i="4"/>
  <c r="AI56" i="4"/>
  <c r="AJ56" i="4"/>
  <c r="AK56" i="4"/>
  <c r="AM56" i="4"/>
  <c r="AN56" i="4"/>
  <c r="AO56" i="4"/>
  <c r="I57" i="4"/>
  <c r="J57" i="4"/>
  <c r="K57" i="4"/>
  <c r="L57" i="4"/>
  <c r="M57" i="4"/>
  <c r="N57" i="4"/>
  <c r="P57" i="4"/>
  <c r="Q57" i="4"/>
  <c r="S57" i="4"/>
  <c r="T57" i="4"/>
  <c r="U57" i="4"/>
  <c r="V57" i="4"/>
  <c r="W57" i="4"/>
  <c r="X57" i="4"/>
  <c r="Y57" i="4"/>
  <c r="Z57" i="4"/>
  <c r="AA57" i="4"/>
  <c r="AC57" i="4"/>
  <c r="AD57" i="4"/>
  <c r="AE57" i="4"/>
  <c r="AF57" i="4"/>
  <c r="AG57" i="4"/>
  <c r="AH57" i="4"/>
  <c r="AI57" i="4"/>
  <c r="AJ57" i="4"/>
  <c r="AK57" i="4"/>
  <c r="AM57" i="4"/>
  <c r="AN57" i="4"/>
  <c r="D58" i="4"/>
  <c r="E58" i="4"/>
  <c r="F58" i="4"/>
  <c r="G58" i="4"/>
  <c r="I58" i="4"/>
  <c r="J58" i="4"/>
  <c r="K58" i="4"/>
  <c r="L58" i="4"/>
  <c r="M58" i="4"/>
  <c r="N58" i="4"/>
  <c r="P58" i="4"/>
  <c r="Q58" i="4"/>
  <c r="S58" i="4"/>
  <c r="T58" i="4"/>
  <c r="U58" i="4"/>
  <c r="V58" i="4"/>
  <c r="W58" i="4"/>
  <c r="X58" i="4"/>
  <c r="Y58" i="4"/>
  <c r="Z58" i="4"/>
  <c r="AA58" i="4"/>
  <c r="AC58" i="4"/>
  <c r="AD58" i="4"/>
  <c r="AE58" i="4"/>
  <c r="AF58" i="4"/>
  <c r="AG58" i="4"/>
  <c r="AH58" i="4"/>
  <c r="AI58" i="4"/>
  <c r="AJ58" i="4"/>
  <c r="AK58" i="4"/>
  <c r="AM58" i="4"/>
  <c r="AN58" i="4"/>
  <c r="AO58" i="4"/>
  <c r="D59" i="4"/>
  <c r="E59" i="4"/>
  <c r="F59" i="4"/>
  <c r="G59" i="4"/>
  <c r="I59" i="4"/>
  <c r="J59" i="4"/>
  <c r="K59" i="4"/>
  <c r="L59" i="4"/>
  <c r="M59" i="4"/>
  <c r="N59" i="4"/>
  <c r="P59" i="4"/>
  <c r="Q59" i="4"/>
  <c r="S59" i="4"/>
  <c r="T59" i="4"/>
  <c r="U59" i="4"/>
  <c r="V59" i="4"/>
  <c r="W59" i="4"/>
  <c r="X59" i="4"/>
  <c r="Y59" i="4"/>
  <c r="Z59" i="4"/>
  <c r="AA59" i="4"/>
  <c r="AC59" i="4"/>
  <c r="AD59" i="4"/>
  <c r="AE59" i="4"/>
  <c r="AF59" i="4"/>
  <c r="AG59" i="4"/>
  <c r="AH59" i="4"/>
  <c r="AI59" i="4"/>
  <c r="AJ59" i="4"/>
  <c r="AK59" i="4"/>
  <c r="AM59" i="4"/>
  <c r="AN59" i="4"/>
  <c r="AO59" i="4"/>
  <c r="D60" i="4"/>
  <c r="E60" i="4"/>
  <c r="F60" i="4"/>
  <c r="G60" i="4"/>
  <c r="I60" i="4"/>
  <c r="J60" i="4"/>
  <c r="K60" i="4"/>
  <c r="L60" i="4"/>
  <c r="M60" i="4"/>
  <c r="N60" i="4"/>
  <c r="P60" i="4"/>
  <c r="Q60" i="4"/>
  <c r="S60" i="4"/>
  <c r="T60" i="4"/>
  <c r="U60" i="4"/>
  <c r="V60" i="4"/>
  <c r="W60" i="4"/>
  <c r="X60" i="4"/>
  <c r="Y60" i="4"/>
  <c r="Z60" i="4"/>
  <c r="AA60" i="4"/>
  <c r="AC60" i="4"/>
  <c r="AD60" i="4"/>
  <c r="AE60" i="4"/>
  <c r="AF60" i="4"/>
  <c r="AG60" i="4"/>
  <c r="AH60" i="4"/>
  <c r="AI60" i="4"/>
  <c r="AJ60" i="4"/>
  <c r="AK60" i="4"/>
  <c r="AM60" i="4"/>
  <c r="AN60" i="4"/>
  <c r="AO60" i="4"/>
  <c r="D61" i="4"/>
  <c r="E61" i="4"/>
  <c r="F61" i="4"/>
  <c r="G61" i="4"/>
  <c r="I61" i="4"/>
  <c r="J61" i="4"/>
  <c r="K61" i="4"/>
  <c r="L61" i="4"/>
  <c r="M61" i="4"/>
  <c r="N61" i="4"/>
  <c r="P61" i="4"/>
  <c r="Q61" i="4"/>
  <c r="S61" i="4"/>
  <c r="T61" i="4"/>
  <c r="U61" i="4"/>
  <c r="V61" i="4"/>
  <c r="W61" i="4"/>
  <c r="X61" i="4"/>
  <c r="Y61" i="4"/>
  <c r="Z61" i="4"/>
  <c r="AA61" i="4"/>
  <c r="AC61" i="4"/>
  <c r="AD61" i="4"/>
  <c r="AE61" i="4"/>
  <c r="AF61" i="4"/>
  <c r="AG61" i="4"/>
  <c r="AH61" i="4"/>
  <c r="AI61" i="4"/>
  <c r="AJ61" i="4"/>
  <c r="AK61" i="4"/>
  <c r="AM61" i="4"/>
  <c r="AN61" i="4"/>
  <c r="AO61" i="4"/>
  <c r="D62" i="4"/>
  <c r="E62" i="4"/>
  <c r="F62" i="4"/>
  <c r="G62" i="4"/>
  <c r="I62" i="4"/>
  <c r="J62" i="4"/>
  <c r="K62" i="4"/>
  <c r="L62" i="4"/>
  <c r="M62" i="4"/>
  <c r="N62" i="4"/>
  <c r="P62" i="4"/>
  <c r="Q62" i="4"/>
  <c r="S62" i="4"/>
  <c r="T62" i="4"/>
  <c r="U62" i="4"/>
  <c r="V62" i="4"/>
  <c r="W62" i="4"/>
  <c r="X62" i="4"/>
  <c r="Y62" i="4"/>
  <c r="Z62" i="4"/>
  <c r="AA62" i="4"/>
  <c r="AC62" i="4"/>
  <c r="AD62" i="4"/>
  <c r="AE62" i="4"/>
  <c r="AF62" i="4"/>
  <c r="AG62" i="4"/>
  <c r="AH62" i="4"/>
  <c r="AI62" i="4"/>
  <c r="AJ62" i="4"/>
  <c r="AK62" i="4"/>
  <c r="AM62" i="4"/>
  <c r="AN62" i="4"/>
  <c r="AO62" i="4"/>
  <c r="D63" i="4"/>
  <c r="E63" i="4"/>
  <c r="F63" i="4"/>
  <c r="G63" i="4"/>
  <c r="I63" i="4"/>
  <c r="J63" i="4"/>
  <c r="K63" i="4"/>
  <c r="L63" i="4"/>
  <c r="M63" i="4"/>
  <c r="N63" i="4"/>
  <c r="P63" i="4"/>
  <c r="Q63" i="4"/>
  <c r="S63" i="4"/>
  <c r="T63" i="4"/>
  <c r="U63" i="4"/>
  <c r="V63" i="4"/>
  <c r="W63" i="4"/>
  <c r="X63" i="4"/>
  <c r="Y63" i="4"/>
  <c r="Z63" i="4"/>
  <c r="AA63" i="4"/>
  <c r="AC63" i="4"/>
  <c r="AD63" i="4"/>
  <c r="AE63" i="4"/>
  <c r="AF63" i="4"/>
  <c r="AG63" i="4"/>
  <c r="AH63" i="4"/>
  <c r="AI63" i="4"/>
  <c r="AJ63" i="4"/>
  <c r="AK63" i="4"/>
  <c r="AM63" i="4"/>
  <c r="AN63" i="4"/>
  <c r="AO63" i="4"/>
  <c r="D64" i="4"/>
  <c r="E64" i="4"/>
  <c r="F64" i="4"/>
  <c r="G64" i="4"/>
  <c r="I64" i="4"/>
  <c r="J64" i="4"/>
  <c r="K64" i="4"/>
  <c r="L64" i="4"/>
  <c r="M64" i="4"/>
  <c r="N64" i="4"/>
  <c r="P64" i="4"/>
  <c r="Q64" i="4"/>
  <c r="S64" i="4"/>
  <c r="T64" i="4"/>
  <c r="U64" i="4"/>
  <c r="V64" i="4"/>
  <c r="W64" i="4"/>
  <c r="X64" i="4"/>
  <c r="Y64" i="4"/>
  <c r="Z64" i="4"/>
  <c r="AA64" i="4"/>
  <c r="AC64" i="4"/>
  <c r="AD64" i="4"/>
  <c r="AE64" i="4"/>
  <c r="AF64" i="4"/>
  <c r="AG64" i="4"/>
  <c r="AH64" i="4"/>
  <c r="AI64" i="4"/>
  <c r="AJ64" i="4"/>
  <c r="AK64" i="4"/>
  <c r="AM64" i="4"/>
  <c r="AN64" i="4"/>
  <c r="AO64" i="4"/>
  <c r="D65" i="4"/>
  <c r="E65" i="4"/>
  <c r="F65" i="4"/>
  <c r="G65" i="4"/>
  <c r="I65" i="4"/>
  <c r="J65" i="4"/>
  <c r="K65" i="4"/>
  <c r="L65" i="4"/>
  <c r="M65" i="4"/>
  <c r="N65" i="4"/>
  <c r="P65" i="4"/>
  <c r="Q65" i="4"/>
  <c r="S65" i="4"/>
  <c r="T65" i="4"/>
  <c r="U65" i="4"/>
  <c r="V65" i="4"/>
  <c r="W65" i="4"/>
  <c r="X65" i="4"/>
  <c r="Y65" i="4"/>
  <c r="Z65" i="4"/>
  <c r="AA65" i="4"/>
  <c r="AC65" i="4"/>
  <c r="AD65" i="4"/>
  <c r="AE65" i="4"/>
  <c r="AF65" i="4"/>
  <c r="AG65" i="4"/>
  <c r="AH65" i="4"/>
  <c r="AI65" i="4"/>
  <c r="AJ65" i="4"/>
  <c r="AK65" i="4"/>
  <c r="AM65" i="4"/>
  <c r="AN65" i="4"/>
  <c r="AO65" i="4"/>
  <c r="D66" i="4"/>
  <c r="E66" i="4"/>
  <c r="F66" i="4"/>
  <c r="G66" i="4"/>
  <c r="I66" i="4"/>
  <c r="J66" i="4"/>
  <c r="K66" i="4"/>
  <c r="L66" i="4"/>
  <c r="M66" i="4"/>
  <c r="N66" i="4"/>
  <c r="P66" i="4"/>
  <c r="Q66" i="4"/>
  <c r="S66" i="4"/>
  <c r="T66" i="4"/>
  <c r="U66" i="4"/>
  <c r="V66" i="4"/>
  <c r="W66" i="4"/>
  <c r="X66" i="4"/>
  <c r="Y66" i="4"/>
  <c r="Z66" i="4"/>
  <c r="AA66" i="4"/>
  <c r="AC66" i="4"/>
  <c r="AD66" i="4"/>
  <c r="AE66" i="4"/>
  <c r="AF66" i="4"/>
  <c r="AG66" i="4"/>
  <c r="AH66" i="4"/>
  <c r="AI66" i="4"/>
  <c r="AJ66" i="4"/>
  <c r="AK66" i="4"/>
  <c r="AM66" i="4"/>
  <c r="AN66" i="4"/>
  <c r="AO66" i="4"/>
  <c r="I67" i="4"/>
  <c r="J67" i="4"/>
  <c r="K67" i="4"/>
  <c r="L67" i="4"/>
  <c r="M67" i="4"/>
  <c r="N67" i="4"/>
  <c r="P67" i="4"/>
  <c r="Q67" i="4"/>
  <c r="S67" i="4"/>
  <c r="T67" i="4"/>
  <c r="U67" i="4"/>
  <c r="V67" i="4"/>
  <c r="W67" i="4"/>
  <c r="X67" i="4"/>
  <c r="Y67" i="4"/>
  <c r="Z67" i="4"/>
  <c r="AA67" i="4"/>
  <c r="AC67" i="4"/>
  <c r="AD67" i="4"/>
  <c r="AE67" i="4"/>
  <c r="AF67" i="4"/>
  <c r="AG67" i="4"/>
  <c r="AH67" i="4"/>
  <c r="AI67" i="4"/>
  <c r="AJ67" i="4"/>
  <c r="AK67" i="4"/>
  <c r="AM67" i="4"/>
  <c r="AN67" i="4"/>
  <c r="I68" i="4"/>
  <c r="J68" i="4"/>
  <c r="K68" i="4"/>
  <c r="L68" i="4"/>
  <c r="M68" i="4"/>
  <c r="N68" i="4"/>
  <c r="P68" i="4"/>
  <c r="Q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G68" i="4"/>
  <c r="AH68" i="4"/>
  <c r="AI68" i="4"/>
  <c r="AJ68" i="4"/>
  <c r="AK68" i="4"/>
  <c r="AM68" i="4"/>
  <c r="AN68" i="4"/>
  <c r="D69" i="4"/>
  <c r="E69" i="4"/>
  <c r="F69" i="4"/>
  <c r="G69" i="4"/>
  <c r="I69" i="4"/>
  <c r="J69" i="4"/>
  <c r="K69" i="4"/>
  <c r="L69" i="4"/>
  <c r="M69" i="4"/>
  <c r="N69" i="4"/>
  <c r="P69" i="4"/>
  <c r="Q69" i="4"/>
  <c r="S69" i="4"/>
  <c r="T69" i="4"/>
  <c r="U69" i="4"/>
  <c r="V69" i="4"/>
  <c r="W69" i="4"/>
  <c r="X69" i="4"/>
  <c r="Y69" i="4"/>
  <c r="Z69" i="4"/>
  <c r="AA69" i="4"/>
  <c r="AC69" i="4"/>
  <c r="AD69" i="4"/>
  <c r="AE69" i="4"/>
  <c r="AF69" i="4"/>
  <c r="AG69" i="4"/>
  <c r="AH69" i="4"/>
  <c r="AI69" i="4"/>
  <c r="AJ69" i="4"/>
  <c r="AK69" i="4"/>
  <c r="AM69" i="4"/>
  <c r="AN69" i="4"/>
  <c r="AO69" i="4"/>
  <c r="D70" i="4"/>
  <c r="E70" i="4"/>
  <c r="F70" i="4"/>
  <c r="G70" i="4"/>
  <c r="I70" i="4"/>
  <c r="J70" i="4"/>
  <c r="K70" i="4"/>
  <c r="L70" i="4"/>
  <c r="M70" i="4"/>
  <c r="N70" i="4"/>
  <c r="P70" i="4"/>
  <c r="Q70" i="4"/>
  <c r="S70" i="4"/>
  <c r="T70" i="4"/>
  <c r="U70" i="4"/>
  <c r="V70" i="4"/>
  <c r="W70" i="4"/>
  <c r="X70" i="4"/>
  <c r="Y70" i="4"/>
  <c r="Z70" i="4"/>
  <c r="AA70" i="4"/>
  <c r="AC70" i="4"/>
  <c r="AD70" i="4"/>
  <c r="AE70" i="4"/>
  <c r="AF70" i="4"/>
  <c r="AG70" i="4"/>
  <c r="AH70" i="4"/>
  <c r="AI70" i="4"/>
  <c r="AJ70" i="4"/>
  <c r="AK70" i="4"/>
  <c r="AM70" i="4"/>
  <c r="AN70" i="4"/>
  <c r="AO70" i="4"/>
  <c r="D71" i="4"/>
  <c r="E71" i="4"/>
  <c r="F71" i="4"/>
  <c r="G71" i="4"/>
  <c r="I71" i="4"/>
  <c r="J71" i="4"/>
  <c r="K71" i="4"/>
  <c r="L71" i="4"/>
  <c r="M71" i="4"/>
  <c r="N71" i="4"/>
  <c r="P71" i="4"/>
  <c r="Q71" i="4"/>
  <c r="S71" i="4"/>
  <c r="T71" i="4"/>
  <c r="U71" i="4"/>
  <c r="V71" i="4"/>
  <c r="W71" i="4"/>
  <c r="X71" i="4"/>
  <c r="Y71" i="4"/>
  <c r="Z71" i="4"/>
  <c r="AA71" i="4"/>
  <c r="AC71" i="4"/>
  <c r="AD71" i="4"/>
  <c r="AE71" i="4"/>
  <c r="AF71" i="4"/>
  <c r="AG71" i="4"/>
  <c r="AH71" i="4"/>
  <c r="AI71" i="4"/>
  <c r="AJ71" i="4"/>
  <c r="AK71" i="4"/>
  <c r="AM71" i="4"/>
  <c r="AN71" i="4"/>
  <c r="AO71" i="4"/>
  <c r="D72" i="4"/>
  <c r="E72" i="4"/>
  <c r="F72" i="4"/>
  <c r="G72" i="4"/>
  <c r="I72" i="4"/>
  <c r="J72" i="4"/>
  <c r="K72" i="4"/>
  <c r="L72" i="4"/>
  <c r="M72" i="4"/>
  <c r="N72" i="4"/>
  <c r="P72" i="4"/>
  <c r="Q72" i="4"/>
  <c r="S72" i="4"/>
  <c r="T72" i="4"/>
  <c r="U72" i="4"/>
  <c r="V72" i="4"/>
  <c r="W72" i="4"/>
  <c r="X72" i="4"/>
  <c r="Y72" i="4"/>
  <c r="Z72" i="4"/>
  <c r="AA72" i="4"/>
  <c r="AC72" i="4"/>
  <c r="AD72" i="4"/>
  <c r="AE72" i="4"/>
  <c r="AF72" i="4"/>
  <c r="AG72" i="4"/>
  <c r="AH72" i="4"/>
  <c r="AI72" i="4"/>
  <c r="AJ72" i="4"/>
  <c r="AK72" i="4"/>
  <c r="AM72" i="4"/>
  <c r="AN72" i="4"/>
  <c r="AO72" i="4"/>
  <c r="D73" i="4"/>
  <c r="E73" i="4"/>
  <c r="F73" i="4"/>
  <c r="G73" i="4"/>
  <c r="I73" i="4"/>
  <c r="J73" i="4"/>
  <c r="K73" i="4"/>
  <c r="L73" i="4"/>
  <c r="M73" i="4"/>
  <c r="N73" i="4"/>
  <c r="P73" i="4"/>
  <c r="Q73" i="4"/>
  <c r="S73" i="4"/>
  <c r="T73" i="4"/>
  <c r="U73" i="4"/>
  <c r="V73" i="4"/>
  <c r="W73" i="4"/>
  <c r="X73" i="4"/>
  <c r="Y73" i="4"/>
  <c r="Z73" i="4"/>
  <c r="AA73" i="4"/>
  <c r="AC73" i="4"/>
  <c r="AD73" i="4"/>
  <c r="AE73" i="4"/>
  <c r="AF73" i="4"/>
  <c r="AG73" i="4"/>
  <c r="AH73" i="4"/>
  <c r="AI73" i="4"/>
  <c r="AJ73" i="4"/>
  <c r="AK73" i="4"/>
  <c r="AM73" i="4"/>
  <c r="AN73" i="4"/>
  <c r="AO73" i="4"/>
  <c r="D74" i="4"/>
  <c r="E74" i="4"/>
  <c r="F74" i="4"/>
  <c r="G74" i="4"/>
  <c r="I74" i="4"/>
  <c r="J74" i="4"/>
  <c r="K74" i="4"/>
  <c r="L74" i="4"/>
  <c r="M74" i="4"/>
  <c r="N74" i="4"/>
  <c r="P74" i="4"/>
  <c r="Q74" i="4"/>
  <c r="S74" i="4"/>
  <c r="T74" i="4"/>
  <c r="U74" i="4"/>
  <c r="V74" i="4"/>
  <c r="W74" i="4"/>
  <c r="X74" i="4"/>
  <c r="Y74" i="4"/>
  <c r="Z74" i="4"/>
  <c r="AA74" i="4"/>
  <c r="AC74" i="4"/>
  <c r="AD74" i="4"/>
  <c r="AE74" i="4"/>
  <c r="AF74" i="4"/>
  <c r="AG74" i="4"/>
  <c r="AH74" i="4"/>
  <c r="AI74" i="4"/>
  <c r="AJ74" i="4"/>
  <c r="AK74" i="4"/>
  <c r="AM74" i="4"/>
  <c r="AN74" i="4"/>
  <c r="AO74" i="4"/>
  <c r="I75" i="4"/>
  <c r="J75" i="4"/>
  <c r="K75" i="4"/>
  <c r="L75" i="4"/>
  <c r="M75" i="4"/>
  <c r="N75" i="4"/>
  <c r="P75" i="4"/>
  <c r="Q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G75" i="4"/>
  <c r="AH75" i="4"/>
  <c r="AI75" i="4"/>
  <c r="AJ75" i="4"/>
  <c r="AK75" i="4"/>
  <c r="AM75" i="4"/>
  <c r="AN75" i="4"/>
  <c r="I76" i="4"/>
  <c r="J76" i="4"/>
  <c r="K76" i="4"/>
  <c r="L76" i="4"/>
  <c r="M76" i="4"/>
  <c r="N76" i="4"/>
  <c r="P76" i="4"/>
  <c r="Q76" i="4"/>
  <c r="S76" i="4"/>
  <c r="T76" i="4"/>
  <c r="U76" i="4"/>
  <c r="V76" i="4"/>
  <c r="W76" i="4"/>
  <c r="X76" i="4"/>
  <c r="Y76" i="4"/>
  <c r="Z76" i="4"/>
  <c r="AA76" i="4"/>
  <c r="AC76" i="4"/>
  <c r="AD76" i="4"/>
  <c r="AE76" i="4"/>
  <c r="AF76" i="4"/>
  <c r="AG76" i="4"/>
  <c r="AH76" i="4"/>
  <c r="AI76" i="4"/>
  <c r="AJ76" i="4"/>
  <c r="AK76" i="4"/>
  <c r="AM76" i="4"/>
  <c r="AN76" i="4"/>
  <c r="D77" i="4"/>
  <c r="E77" i="4"/>
  <c r="F77" i="4"/>
  <c r="G77" i="4"/>
  <c r="I77" i="4"/>
  <c r="J77" i="4"/>
  <c r="K77" i="4"/>
  <c r="L77" i="4"/>
  <c r="M77" i="4"/>
  <c r="N77" i="4"/>
  <c r="P77" i="4"/>
  <c r="Q77" i="4"/>
  <c r="S77" i="4"/>
  <c r="T77" i="4"/>
  <c r="U77" i="4"/>
  <c r="V77" i="4"/>
  <c r="W77" i="4"/>
  <c r="X77" i="4"/>
  <c r="Y77" i="4"/>
  <c r="Z77" i="4"/>
  <c r="AA77" i="4"/>
  <c r="AC77" i="4"/>
  <c r="AD77" i="4"/>
  <c r="AE77" i="4"/>
  <c r="AF77" i="4"/>
  <c r="AG77" i="4"/>
  <c r="AH77" i="4"/>
  <c r="AI77" i="4"/>
  <c r="AJ77" i="4"/>
  <c r="AK77" i="4"/>
  <c r="AM77" i="4"/>
  <c r="AN77" i="4"/>
  <c r="AO77" i="4"/>
  <c r="D78" i="4"/>
  <c r="E78" i="4"/>
  <c r="F78" i="4"/>
  <c r="G78" i="4"/>
  <c r="I78" i="4"/>
  <c r="J78" i="4"/>
  <c r="K78" i="4"/>
  <c r="L78" i="4"/>
  <c r="M78" i="4"/>
  <c r="N78" i="4"/>
  <c r="P78" i="4"/>
  <c r="Q78" i="4"/>
  <c r="S78" i="4"/>
  <c r="T78" i="4"/>
  <c r="U78" i="4"/>
  <c r="V78" i="4"/>
  <c r="W78" i="4"/>
  <c r="X78" i="4"/>
  <c r="Y78" i="4"/>
  <c r="Z78" i="4"/>
  <c r="AA78" i="4"/>
  <c r="AC78" i="4"/>
  <c r="AD78" i="4"/>
  <c r="AE78" i="4"/>
  <c r="AF78" i="4"/>
  <c r="AG78" i="4"/>
  <c r="AH78" i="4"/>
  <c r="AI78" i="4"/>
  <c r="AJ78" i="4"/>
  <c r="AK78" i="4"/>
  <c r="AM78" i="4"/>
  <c r="AN78" i="4"/>
  <c r="AO78" i="4"/>
  <c r="D79" i="4"/>
  <c r="E79" i="4"/>
  <c r="F79" i="4"/>
  <c r="G79" i="4"/>
  <c r="I79" i="4"/>
  <c r="J79" i="4"/>
  <c r="K79" i="4"/>
  <c r="L79" i="4"/>
  <c r="M79" i="4"/>
  <c r="N79" i="4"/>
  <c r="P79" i="4"/>
  <c r="Q79" i="4"/>
  <c r="S79" i="4"/>
  <c r="T79" i="4"/>
  <c r="U79" i="4"/>
  <c r="V79" i="4"/>
  <c r="W79" i="4"/>
  <c r="X79" i="4"/>
  <c r="Y79" i="4"/>
  <c r="Z79" i="4"/>
  <c r="AA79" i="4"/>
  <c r="AC79" i="4"/>
  <c r="AD79" i="4"/>
  <c r="AE79" i="4"/>
  <c r="AF79" i="4"/>
  <c r="AG79" i="4"/>
  <c r="AH79" i="4"/>
  <c r="AI79" i="4"/>
  <c r="AJ79" i="4"/>
  <c r="AK79" i="4"/>
  <c r="AM79" i="4"/>
  <c r="AN79" i="4"/>
  <c r="AO79" i="4"/>
  <c r="D80" i="4"/>
  <c r="E80" i="4"/>
  <c r="F80" i="4"/>
  <c r="G80" i="4"/>
  <c r="I80" i="4"/>
  <c r="J80" i="4"/>
  <c r="K80" i="4"/>
  <c r="L80" i="4"/>
  <c r="M80" i="4"/>
  <c r="N80" i="4"/>
  <c r="P80" i="4"/>
  <c r="Q80" i="4"/>
  <c r="S80" i="4"/>
  <c r="T80" i="4"/>
  <c r="U80" i="4"/>
  <c r="V80" i="4"/>
  <c r="W80" i="4"/>
  <c r="X80" i="4"/>
  <c r="Y80" i="4"/>
  <c r="Z80" i="4"/>
  <c r="AA80" i="4"/>
  <c r="AC80" i="4"/>
  <c r="AD80" i="4"/>
  <c r="AE80" i="4"/>
  <c r="AF80" i="4"/>
  <c r="AG80" i="4"/>
  <c r="AH80" i="4"/>
  <c r="AI80" i="4"/>
  <c r="AJ80" i="4"/>
  <c r="AK80" i="4"/>
  <c r="AM80" i="4"/>
  <c r="AN80" i="4"/>
  <c r="AO80" i="4"/>
  <c r="D81" i="4"/>
  <c r="E81" i="4"/>
  <c r="F81" i="4"/>
  <c r="G81" i="4"/>
  <c r="I81" i="4"/>
  <c r="J81" i="4"/>
  <c r="K81" i="4"/>
  <c r="L81" i="4"/>
  <c r="M81" i="4"/>
  <c r="N81" i="4"/>
  <c r="P81" i="4"/>
  <c r="Q81" i="4"/>
  <c r="S81" i="4"/>
  <c r="T81" i="4"/>
  <c r="U81" i="4"/>
  <c r="V81" i="4"/>
  <c r="W81" i="4"/>
  <c r="X81" i="4"/>
  <c r="Y81" i="4"/>
  <c r="Z81" i="4"/>
  <c r="AA81" i="4"/>
  <c r="AC81" i="4"/>
  <c r="AD81" i="4"/>
  <c r="AE81" i="4"/>
  <c r="AF81" i="4"/>
  <c r="AG81" i="4"/>
  <c r="AH81" i="4"/>
  <c r="AI81" i="4"/>
  <c r="AJ81" i="4"/>
  <c r="AK81" i="4"/>
  <c r="AM81" i="4"/>
  <c r="AN81" i="4"/>
  <c r="AO81" i="4"/>
  <c r="D82" i="4"/>
  <c r="E82" i="4"/>
  <c r="F82" i="4"/>
  <c r="G82" i="4"/>
  <c r="I82" i="4"/>
  <c r="J82" i="4"/>
  <c r="K82" i="4"/>
  <c r="L82" i="4"/>
  <c r="M82" i="4"/>
  <c r="N82" i="4"/>
  <c r="P82" i="4"/>
  <c r="Q82" i="4"/>
  <c r="S82" i="4"/>
  <c r="T82" i="4"/>
  <c r="U82" i="4"/>
  <c r="V82" i="4"/>
  <c r="W82" i="4"/>
  <c r="X82" i="4"/>
  <c r="Y82" i="4"/>
  <c r="Z82" i="4"/>
  <c r="AA82" i="4"/>
  <c r="AC82" i="4"/>
  <c r="AD82" i="4"/>
  <c r="AE82" i="4"/>
  <c r="AF82" i="4"/>
  <c r="AG82" i="4"/>
  <c r="AH82" i="4"/>
  <c r="AI82" i="4"/>
  <c r="AJ82" i="4"/>
  <c r="AK82" i="4"/>
  <c r="AM82" i="4"/>
  <c r="AN82" i="4"/>
  <c r="AO82" i="4"/>
  <c r="D83" i="4"/>
  <c r="E83" i="4"/>
  <c r="F83" i="4"/>
  <c r="G83" i="4"/>
  <c r="I83" i="4"/>
  <c r="J83" i="4"/>
  <c r="K83" i="4"/>
  <c r="L83" i="4"/>
  <c r="M83" i="4"/>
  <c r="N83" i="4"/>
  <c r="P83" i="4"/>
  <c r="Q83" i="4"/>
  <c r="S83" i="4"/>
  <c r="T83" i="4"/>
  <c r="U83" i="4"/>
  <c r="V83" i="4"/>
  <c r="W83" i="4"/>
  <c r="X83" i="4"/>
  <c r="Y83" i="4"/>
  <c r="Z83" i="4"/>
  <c r="AA83" i="4"/>
  <c r="AC83" i="4"/>
  <c r="AD83" i="4"/>
  <c r="AE83" i="4"/>
  <c r="AF83" i="4"/>
  <c r="AG83" i="4"/>
  <c r="AH83" i="4"/>
  <c r="AI83" i="4"/>
  <c r="AJ83" i="4"/>
  <c r="AK83" i="4"/>
  <c r="AM83" i="4"/>
  <c r="AN83" i="4"/>
  <c r="AO83" i="4"/>
  <c r="D84" i="4"/>
  <c r="E84" i="4"/>
  <c r="F84" i="4"/>
  <c r="G84" i="4"/>
  <c r="I84" i="4"/>
  <c r="J84" i="4"/>
  <c r="K84" i="4"/>
  <c r="L84" i="4"/>
  <c r="M84" i="4"/>
  <c r="N84" i="4"/>
  <c r="P84" i="4"/>
  <c r="Q84" i="4"/>
  <c r="S84" i="4"/>
  <c r="T84" i="4"/>
  <c r="U84" i="4"/>
  <c r="V84" i="4"/>
  <c r="W84" i="4"/>
  <c r="X84" i="4"/>
  <c r="Y84" i="4"/>
  <c r="Z84" i="4"/>
  <c r="AA84" i="4"/>
  <c r="AC84" i="4"/>
  <c r="AD84" i="4"/>
  <c r="AE84" i="4"/>
  <c r="AF84" i="4"/>
  <c r="AG84" i="4"/>
  <c r="AH84" i="4"/>
  <c r="AI84" i="4"/>
  <c r="AJ84" i="4"/>
  <c r="AK84" i="4"/>
  <c r="AM84" i="4"/>
  <c r="AN84" i="4"/>
  <c r="AO84" i="4"/>
  <c r="D85" i="4"/>
  <c r="E85" i="4"/>
  <c r="F85" i="4"/>
  <c r="G85" i="4"/>
  <c r="I85" i="4"/>
  <c r="J85" i="4"/>
  <c r="K85" i="4"/>
  <c r="L85" i="4"/>
  <c r="M85" i="4"/>
  <c r="N85" i="4"/>
  <c r="P85" i="4"/>
  <c r="Q85" i="4"/>
  <c r="S85" i="4"/>
  <c r="T85" i="4"/>
  <c r="U85" i="4"/>
  <c r="V85" i="4"/>
  <c r="W85" i="4"/>
  <c r="X85" i="4"/>
  <c r="Y85" i="4"/>
  <c r="Z85" i="4"/>
  <c r="AA85" i="4"/>
  <c r="AC85" i="4"/>
  <c r="AD85" i="4"/>
  <c r="AE85" i="4"/>
  <c r="AF85" i="4"/>
  <c r="AG85" i="4"/>
  <c r="AH85" i="4"/>
  <c r="AI85" i="4"/>
  <c r="AJ85" i="4"/>
  <c r="AK85" i="4"/>
  <c r="AM85" i="4"/>
  <c r="AN85" i="4"/>
  <c r="AO85" i="4"/>
  <c r="D86" i="4"/>
  <c r="E86" i="4"/>
  <c r="F86" i="4"/>
  <c r="G86" i="4"/>
  <c r="I86" i="4"/>
  <c r="J86" i="4"/>
  <c r="K86" i="4"/>
  <c r="L86" i="4"/>
  <c r="M86" i="4"/>
  <c r="N86" i="4"/>
  <c r="P86" i="4"/>
  <c r="Q86" i="4"/>
  <c r="S86" i="4"/>
  <c r="T86" i="4"/>
  <c r="U86" i="4"/>
  <c r="V86" i="4"/>
  <c r="W86" i="4"/>
  <c r="X86" i="4"/>
  <c r="Y86" i="4"/>
  <c r="Z86" i="4"/>
  <c r="AA86" i="4"/>
  <c r="AC86" i="4"/>
  <c r="AD86" i="4"/>
  <c r="AE86" i="4"/>
  <c r="AF86" i="4"/>
  <c r="AG86" i="4"/>
  <c r="AH86" i="4"/>
  <c r="AI86" i="4"/>
  <c r="AJ86" i="4"/>
  <c r="AK86" i="4"/>
  <c r="AM86" i="4"/>
  <c r="AN86" i="4"/>
  <c r="AO86" i="4"/>
  <c r="D87" i="4"/>
  <c r="E87" i="4"/>
  <c r="F87" i="4"/>
  <c r="G87" i="4"/>
  <c r="I87" i="4"/>
  <c r="J87" i="4"/>
  <c r="K87" i="4"/>
  <c r="L87" i="4"/>
  <c r="M87" i="4"/>
  <c r="N87" i="4"/>
  <c r="P87" i="4"/>
  <c r="Q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G87" i="4"/>
  <c r="AH87" i="4"/>
  <c r="AI87" i="4"/>
  <c r="AJ87" i="4"/>
  <c r="AK87" i="4"/>
  <c r="AM87" i="4"/>
  <c r="AN87" i="4"/>
  <c r="AO87" i="4"/>
  <c r="D88" i="4"/>
  <c r="G88" i="4"/>
  <c r="I88" i="4"/>
  <c r="J88" i="4"/>
  <c r="K88" i="4"/>
  <c r="L88" i="4"/>
  <c r="M88" i="4"/>
  <c r="N88" i="4"/>
  <c r="P88" i="4"/>
  <c r="Q88" i="4"/>
  <c r="S88" i="4"/>
  <c r="T88" i="4"/>
  <c r="U88" i="4"/>
  <c r="V88" i="4"/>
  <c r="W88" i="4"/>
  <c r="X88" i="4"/>
  <c r="Y88" i="4"/>
  <c r="Z88" i="4"/>
  <c r="AA88" i="4"/>
  <c r="AC88" i="4"/>
  <c r="AD88" i="4"/>
  <c r="AE88" i="4"/>
  <c r="AF88" i="4"/>
  <c r="AG88" i="4"/>
  <c r="AH88" i="4"/>
  <c r="AI88" i="4"/>
  <c r="AJ88" i="4"/>
  <c r="AK88" i="4"/>
  <c r="AM88" i="4"/>
  <c r="AN88" i="4"/>
  <c r="AO88" i="4"/>
  <c r="I89" i="4"/>
  <c r="J89" i="4"/>
  <c r="K89" i="4"/>
  <c r="L89" i="4"/>
  <c r="M89" i="4"/>
  <c r="N89" i="4"/>
  <c r="P89" i="4"/>
  <c r="Q89" i="4"/>
  <c r="S89" i="4"/>
  <c r="T89" i="4"/>
  <c r="U89" i="4"/>
  <c r="V89" i="4"/>
  <c r="W89" i="4"/>
  <c r="X89" i="4"/>
  <c r="Y89" i="4"/>
  <c r="Z89" i="4"/>
  <c r="AA89" i="4"/>
  <c r="AC89" i="4"/>
  <c r="AD89" i="4"/>
  <c r="AE89" i="4"/>
  <c r="AF89" i="4"/>
  <c r="AG89" i="4"/>
  <c r="AH89" i="4"/>
  <c r="AI89" i="4"/>
  <c r="AJ89" i="4"/>
  <c r="AK89" i="4"/>
  <c r="AM89" i="4"/>
  <c r="AN89" i="4"/>
  <c r="D90" i="4"/>
  <c r="E90" i="4"/>
  <c r="F90" i="4"/>
  <c r="G90" i="4"/>
  <c r="I90" i="4"/>
  <c r="J90" i="4"/>
  <c r="K90" i="4"/>
  <c r="L90" i="4"/>
  <c r="M90" i="4"/>
  <c r="N90" i="4"/>
  <c r="P90" i="4"/>
  <c r="Q90" i="4"/>
  <c r="S90" i="4"/>
  <c r="T90" i="4"/>
  <c r="U90" i="4"/>
  <c r="V90" i="4"/>
  <c r="W90" i="4"/>
  <c r="X90" i="4"/>
  <c r="Y90" i="4"/>
  <c r="Z90" i="4"/>
  <c r="AA90" i="4"/>
  <c r="AC90" i="4"/>
  <c r="AD90" i="4"/>
  <c r="AE90" i="4"/>
  <c r="AF90" i="4"/>
  <c r="AG90" i="4"/>
  <c r="AH90" i="4"/>
  <c r="AI90" i="4"/>
  <c r="AJ90" i="4"/>
  <c r="AK90" i="4"/>
  <c r="AM90" i="4"/>
  <c r="AN90" i="4"/>
  <c r="AO90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H88" i="9" l="1"/>
  <c r="G88" i="9"/>
  <c r="F89" i="9"/>
  <c r="I91" i="1"/>
  <c r="H91" i="1"/>
  <c r="AZ89" i="9"/>
  <c r="BP91" i="1"/>
  <c r="I89" i="9"/>
  <c r="E93" i="1"/>
  <c r="E90" i="9"/>
  <c r="AR28" i="4"/>
  <c r="AR29" i="4"/>
  <c r="AR33" i="4"/>
  <c r="AT89" i="4"/>
  <c r="AT87" i="4"/>
  <c r="AT88" i="4"/>
  <c r="AT86" i="4"/>
  <c r="AT85" i="4"/>
  <c r="AT69" i="4"/>
  <c r="AT38" i="4"/>
  <c r="AT45" i="4"/>
  <c r="AT37" i="4"/>
  <c r="AT46" i="4"/>
  <c r="AT43" i="4"/>
  <c r="AT35" i="4"/>
  <c r="AT42" i="4"/>
  <c r="AT41" i="4"/>
  <c r="AT40" i="4"/>
  <c r="AT39" i="4"/>
  <c r="AT44" i="4"/>
  <c r="AT36" i="4"/>
  <c r="AR12" i="4"/>
  <c r="AR72" i="4"/>
  <c r="AR23" i="4"/>
  <c r="AR85" i="4"/>
  <c r="AR4" i="4"/>
  <c r="AR25" i="4"/>
  <c r="AT9" i="4"/>
  <c r="AT6" i="4"/>
  <c r="AT10" i="4"/>
  <c r="AT70" i="4"/>
  <c r="AT8" i="4"/>
  <c r="AT7" i="4"/>
  <c r="AR82" i="4"/>
  <c r="AR24" i="4"/>
  <c r="AR38" i="4"/>
  <c r="C115" i="4"/>
  <c r="AR70" i="4"/>
  <c r="AR53" i="4"/>
  <c r="AT47" i="4"/>
  <c r="AR16" i="4"/>
  <c r="AR6" i="4"/>
  <c r="AR7" i="4"/>
  <c r="AR15" i="4"/>
  <c r="AR71" i="4"/>
  <c r="AR50" i="4"/>
  <c r="AR79" i="4"/>
  <c r="AR87" i="4"/>
  <c r="AR46" i="4"/>
  <c r="AR66" i="4"/>
  <c r="AR39" i="4"/>
  <c r="AR89" i="4"/>
  <c r="AR60" i="4"/>
  <c r="AR56" i="4"/>
  <c r="AR90" i="4"/>
  <c r="AR19" i="4"/>
  <c r="AR78" i="4"/>
  <c r="AR45" i="4"/>
  <c r="AR86" i="4"/>
  <c r="AR40" i="4"/>
  <c r="AR48" i="4"/>
  <c r="AR69" i="4"/>
  <c r="AR80" i="4"/>
  <c r="AR42" i="4"/>
  <c r="AR51" i="4"/>
  <c r="AR73" i="4"/>
  <c r="AR31" i="4"/>
  <c r="AR83" i="4"/>
  <c r="AR62" i="4"/>
  <c r="AR27" i="4"/>
  <c r="AR65" i="4"/>
  <c r="AR34" i="4"/>
  <c r="AR8" i="4"/>
  <c r="AR20" i="4"/>
  <c r="AR21" i="4"/>
  <c r="AR52" i="4"/>
  <c r="AR81" i="4"/>
  <c r="AR9" i="4"/>
  <c r="AR58" i="4"/>
  <c r="AR37" i="4"/>
  <c r="B79" i="4"/>
  <c r="B77" i="4"/>
  <c r="B78" i="4"/>
  <c r="AR84" i="4"/>
  <c r="AR35" i="4"/>
  <c r="AR43" i="4"/>
  <c r="AR36" i="4"/>
  <c r="AR64" i="4"/>
  <c r="AT31" i="4"/>
  <c r="AR32" i="4"/>
  <c r="AR5" i="4"/>
  <c r="AR49" i="4"/>
  <c r="AT81" i="4"/>
  <c r="AR77" i="4"/>
  <c r="AT84" i="4"/>
  <c r="AT80" i="4"/>
  <c r="AT83" i="4"/>
  <c r="AT79" i="4"/>
  <c r="AT82" i="4"/>
  <c r="AR26" i="4"/>
  <c r="AR41" i="4"/>
  <c r="AR11" i="4"/>
  <c r="AT64" i="4"/>
  <c r="AT73" i="4"/>
  <c r="AR55" i="4"/>
  <c r="AR22" i="4"/>
  <c r="AR54" i="4"/>
  <c r="AR44" i="4"/>
  <c r="AR10" i="4"/>
  <c r="AR14" i="4"/>
  <c r="AJ97" i="4"/>
  <c r="AF97" i="4"/>
  <c r="AA97" i="4"/>
  <c r="W97" i="4"/>
  <c r="S97" i="4"/>
  <c r="P97" i="4"/>
  <c r="L97" i="4"/>
  <c r="AN96" i="4"/>
  <c r="AI96" i="4"/>
  <c r="AE96" i="4"/>
  <c r="Z96" i="4"/>
  <c r="V96" i="4"/>
  <c r="K96" i="4"/>
  <c r="K95" i="4"/>
  <c r="AN97" i="4"/>
  <c r="AI97" i="4"/>
  <c r="AE97" i="4"/>
  <c r="Z97" i="4"/>
  <c r="V97" i="4"/>
  <c r="K97" i="4"/>
  <c r="AM96" i="4"/>
  <c r="AH96" i="4"/>
  <c r="AD96" i="4"/>
  <c r="Y96" i="4"/>
  <c r="U96" i="4"/>
  <c r="N96" i="4"/>
  <c r="J96" i="4"/>
  <c r="N95" i="4"/>
  <c r="J95" i="4"/>
  <c r="AM97" i="4"/>
  <c r="AH97" i="4"/>
  <c r="AD97" i="4"/>
  <c r="Y97" i="4"/>
  <c r="U97" i="4"/>
  <c r="N97" i="4"/>
  <c r="J97" i="4"/>
  <c r="AK96" i="4"/>
  <c r="AG96" i="4"/>
  <c r="AC96" i="4"/>
  <c r="X96" i="4"/>
  <c r="T96" i="4"/>
  <c r="Q96" i="4"/>
  <c r="M96" i="4"/>
  <c r="I96" i="4"/>
  <c r="M95" i="4"/>
  <c r="I95" i="4"/>
  <c r="AK97" i="4"/>
  <c r="AG97" i="4"/>
  <c r="AC97" i="4"/>
  <c r="X97" i="4"/>
  <c r="T97" i="4"/>
  <c r="Q97" i="4"/>
  <c r="M97" i="4"/>
  <c r="I97" i="4"/>
  <c r="AJ96" i="4"/>
  <c r="AF96" i="4"/>
  <c r="AA96" i="4"/>
  <c r="W96" i="4"/>
  <c r="S96" i="4"/>
  <c r="P96" i="4"/>
  <c r="L96" i="4"/>
  <c r="AN95" i="4"/>
  <c r="AQ95" i="4" s="1"/>
  <c r="AI95" i="4"/>
  <c r="AE95" i="4"/>
  <c r="Z95" i="4"/>
  <c r="V95" i="4"/>
  <c r="Q95" i="4"/>
  <c r="R95" i="4" s="1"/>
  <c r="L95" i="4"/>
  <c r="AR61" i="4"/>
  <c r="AQ78" i="4"/>
  <c r="AR13" i="4"/>
  <c r="AQ98" i="4"/>
  <c r="AR88" i="4"/>
  <c r="AP26" i="4"/>
  <c r="AP22" i="4"/>
  <c r="AP6" i="4"/>
  <c r="AP85" i="4"/>
  <c r="AP58" i="4"/>
  <c r="AP54" i="4"/>
  <c r="AP81" i="4"/>
  <c r="AP98" i="4"/>
  <c r="AQ86" i="4"/>
  <c r="AQ82" i="4"/>
  <c r="AP3" i="4"/>
  <c r="AQ92" i="4"/>
  <c r="AP50" i="4"/>
  <c r="AP46" i="4"/>
  <c r="AP42" i="4"/>
  <c r="AP38" i="4"/>
  <c r="AP34" i="4"/>
  <c r="AP30" i="4"/>
  <c r="AP18" i="4"/>
  <c r="AP14" i="4"/>
  <c r="AP10" i="4"/>
  <c r="AP90" i="4"/>
  <c r="AP78" i="4"/>
  <c r="AT77" i="4"/>
  <c r="AP74" i="4"/>
  <c r="AP70" i="4"/>
  <c r="AP66" i="4"/>
  <c r="AT65" i="4"/>
  <c r="AP62" i="4"/>
  <c r="AT61" i="4"/>
  <c r="AT53" i="4"/>
  <c r="AT49" i="4"/>
  <c r="AQ39" i="4"/>
  <c r="AQ35" i="4"/>
  <c r="AQ27" i="4"/>
  <c r="AQ23" i="4"/>
  <c r="AQ19" i="4"/>
  <c r="AQ11" i="4"/>
  <c r="AQ7" i="4"/>
  <c r="AQ3" i="4"/>
  <c r="AQ89" i="4"/>
  <c r="R86" i="4"/>
  <c r="R82" i="4"/>
  <c r="AQ77" i="4"/>
  <c r="R74" i="4"/>
  <c r="AQ73" i="4"/>
  <c r="R70" i="4"/>
  <c r="H70" i="4"/>
  <c r="AQ69" i="4"/>
  <c r="R66" i="4"/>
  <c r="H66" i="4"/>
  <c r="AQ65" i="4"/>
  <c r="R62" i="4"/>
  <c r="H62" i="4"/>
  <c r="AQ61" i="4"/>
  <c r="R58" i="4"/>
  <c r="H58" i="4"/>
  <c r="AQ57" i="4"/>
  <c r="R54" i="4"/>
  <c r="H54" i="4"/>
  <c r="AQ53" i="4"/>
  <c r="R50" i="4"/>
  <c r="H50" i="4"/>
  <c r="AQ49" i="4"/>
  <c r="R46" i="4"/>
  <c r="H46" i="4"/>
  <c r="AQ45" i="4"/>
  <c r="AB43" i="4"/>
  <c r="AQ41" i="4"/>
  <c r="AP40" i="4"/>
  <c r="AQ37" i="4"/>
  <c r="AP36" i="4"/>
  <c r="AQ33" i="4"/>
  <c r="AQ29" i="4"/>
  <c r="AP28" i="4"/>
  <c r="AT27" i="4"/>
  <c r="AQ25" i="4"/>
  <c r="AP24" i="4"/>
  <c r="AT23" i="4"/>
  <c r="AQ21" i="4"/>
  <c r="AP20" i="4"/>
  <c r="AT19" i="4"/>
  <c r="AQ17" i="4"/>
  <c r="AT15" i="4"/>
  <c r="AQ13" i="4"/>
  <c r="AP12" i="4"/>
  <c r="AQ9" i="4"/>
  <c r="AP8" i="4"/>
  <c r="R88" i="4"/>
  <c r="AQ87" i="4"/>
  <c r="AQ83" i="4"/>
  <c r="AQ79" i="4"/>
  <c r="AQ75" i="4"/>
  <c r="R72" i="4"/>
  <c r="H69" i="4"/>
  <c r="H65" i="4"/>
  <c r="AQ63" i="4"/>
  <c r="AQ59" i="4"/>
  <c r="H53" i="4"/>
  <c r="AQ51" i="4"/>
  <c r="H49" i="4"/>
  <c r="AQ47" i="4"/>
  <c r="AT33" i="4"/>
  <c r="AT29" i="4"/>
  <c r="AT25" i="4"/>
  <c r="AT21" i="4"/>
  <c r="AT13" i="4"/>
  <c r="AT5" i="4"/>
  <c r="AQ99" i="4"/>
  <c r="AQ88" i="4"/>
  <c r="AB87" i="4"/>
  <c r="R85" i="4"/>
  <c r="AQ84" i="4"/>
  <c r="AB83" i="4"/>
  <c r="R81" i="4"/>
  <c r="AQ80" i="4"/>
  <c r="AB79" i="4"/>
  <c r="H87" i="4"/>
  <c r="AP84" i="4"/>
  <c r="H83" i="4"/>
  <c r="AP80" i="4"/>
  <c r="H79" i="4"/>
  <c r="AP76" i="4"/>
  <c r="AT71" i="4"/>
  <c r="AT59" i="4"/>
  <c r="AT55" i="4"/>
  <c r="AT51" i="4"/>
  <c r="AT11" i="4"/>
  <c r="R6" i="4"/>
  <c r="AQ5" i="4"/>
  <c r="R98" i="4"/>
  <c r="R94" i="4"/>
  <c r="AQ93" i="4"/>
  <c r="AP92" i="4"/>
  <c r="AL84" i="4"/>
  <c r="AL80" i="4"/>
  <c r="AB90" i="4"/>
  <c r="O89" i="4"/>
  <c r="H85" i="4"/>
  <c r="O82" i="4"/>
  <c r="H81" i="4"/>
  <c r="AB78" i="4"/>
  <c r="AL98" i="4"/>
  <c r="O86" i="4"/>
  <c r="H90" i="4"/>
  <c r="AP88" i="4"/>
  <c r="H78" i="4"/>
  <c r="AT3" i="4"/>
  <c r="AR98" i="4"/>
  <c r="H98" i="4"/>
  <c r="AB92" i="4"/>
  <c r="AL92" i="4"/>
  <c r="H86" i="4"/>
  <c r="AP86" i="4"/>
  <c r="AB86" i="4"/>
  <c r="AB82" i="4"/>
  <c r="O73" i="4"/>
  <c r="AL69" i="4"/>
  <c r="AL65" i="4"/>
  <c r="AL61" i="4"/>
  <c r="AL57" i="4"/>
  <c r="AL53" i="4"/>
  <c r="AL49" i="4"/>
  <c r="AL45" i="4"/>
  <c r="AB44" i="4"/>
  <c r="AL41" i="4"/>
  <c r="AL37" i="4"/>
  <c r="AL33" i="4"/>
  <c r="AB32" i="4"/>
  <c r="AL25" i="4"/>
  <c r="AL21" i="4"/>
  <c r="AL17" i="4"/>
  <c r="AB16" i="4"/>
  <c r="AL9" i="4"/>
  <c r="AL5" i="4"/>
  <c r="AP94" i="4"/>
  <c r="AB94" i="4"/>
  <c r="R92" i="4"/>
  <c r="AQ91" i="4"/>
  <c r="N3" i="4"/>
  <c r="J3" i="4"/>
  <c r="AJ3" i="4"/>
  <c r="AF3" i="4"/>
  <c r="AA3" i="4"/>
  <c r="W3" i="4"/>
  <c r="AO3" i="4"/>
  <c r="AR3" i="4" s="1"/>
  <c r="R90" i="4"/>
  <c r="AL85" i="4"/>
  <c r="H82" i="4"/>
  <c r="O85" i="4"/>
  <c r="R84" i="4"/>
  <c r="AP82" i="4"/>
  <c r="O81" i="4"/>
  <c r="R80" i="4"/>
  <c r="R76" i="4"/>
  <c r="AB74" i="4"/>
  <c r="AL73" i="4"/>
  <c r="R89" i="4"/>
  <c r="O78" i="4"/>
  <c r="AT78" i="4"/>
  <c r="R77" i="4"/>
  <c r="AQ76" i="4"/>
  <c r="AP75" i="4"/>
  <c r="AB75" i="4"/>
  <c r="AT74" i="4"/>
  <c r="O74" i="4"/>
  <c r="R73" i="4"/>
  <c r="AQ72" i="4"/>
  <c r="AP71" i="4"/>
  <c r="AB71" i="4"/>
  <c r="O70" i="4"/>
  <c r="R69" i="4"/>
  <c r="AQ68" i="4"/>
  <c r="AP67" i="4"/>
  <c r="AB67" i="4"/>
  <c r="AT66" i="4"/>
  <c r="O66" i="4"/>
  <c r="R65" i="4"/>
  <c r="AQ64" i="4"/>
  <c r="AP63" i="4"/>
  <c r="AB63" i="4"/>
  <c r="AT62" i="4"/>
  <c r="O62" i="4"/>
  <c r="R61" i="4"/>
  <c r="AQ60" i="4"/>
  <c r="AP59" i="4"/>
  <c r="AB59" i="4"/>
  <c r="AT58" i="4"/>
  <c r="O58" i="4"/>
  <c r="R57" i="4"/>
  <c r="AQ56" i="4"/>
  <c r="AP55" i="4"/>
  <c r="AB55" i="4"/>
  <c r="AT54" i="4"/>
  <c r="O54" i="4"/>
  <c r="R53" i="4"/>
  <c r="AQ52" i="4"/>
  <c r="AP51" i="4"/>
  <c r="AB51" i="4"/>
  <c r="AT50" i="4"/>
  <c r="O50" i="4"/>
  <c r="R49" i="4"/>
  <c r="AQ48" i="4"/>
  <c r="AP47" i="4"/>
  <c r="AB47" i="4"/>
  <c r="O46" i="4"/>
  <c r="R45" i="4"/>
  <c r="AQ44" i="4"/>
  <c r="AP43" i="4"/>
  <c r="O43" i="4"/>
  <c r="R42" i="4"/>
  <c r="O42" i="4"/>
  <c r="H42" i="4"/>
  <c r="R41" i="4"/>
  <c r="AQ40" i="4"/>
  <c r="AP39" i="4"/>
  <c r="AB39" i="4"/>
  <c r="O39" i="4"/>
  <c r="R38" i="4"/>
  <c r="H38" i="4"/>
  <c r="R37" i="4"/>
  <c r="AQ36" i="4"/>
  <c r="AP35" i="4"/>
  <c r="AB35" i="4"/>
  <c r="R34" i="4"/>
  <c r="AT34" i="4"/>
  <c r="O34" i="4"/>
  <c r="H34" i="4"/>
  <c r="R33" i="4"/>
  <c r="AQ32" i="4"/>
  <c r="AP31" i="4"/>
  <c r="AB31" i="4"/>
  <c r="R30" i="4"/>
  <c r="O30" i="4"/>
  <c r="R29" i="4"/>
  <c r="AQ28" i="4"/>
  <c r="AP27" i="4"/>
  <c r="AB27" i="4"/>
  <c r="O27" i="4"/>
  <c r="R26" i="4"/>
  <c r="AT26" i="4"/>
  <c r="O26" i="4"/>
  <c r="H26" i="4"/>
  <c r="R25" i="4"/>
  <c r="AQ24" i="4"/>
  <c r="AP23" i="4"/>
  <c r="AB23" i="4"/>
  <c r="R22" i="4"/>
  <c r="AT22" i="4"/>
  <c r="H22" i="4"/>
  <c r="R21" i="4"/>
  <c r="AQ20" i="4"/>
  <c r="AP19" i="4"/>
  <c r="AB19" i="4"/>
  <c r="R18" i="4"/>
  <c r="O18" i="4"/>
  <c r="R17" i="4"/>
  <c r="AQ16" i="4"/>
  <c r="AP15" i="4"/>
  <c r="AB15" i="4"/>
  <c r="R14" i="4"/>
  <c r="AT14" i="4"/>
  <c r="O14" i="4"/>
  <c r="H14" i="4"/>
  <c r="R13" i="4"/>
  <c r="AQ12" i="4"/>
  <c r="AP11" i="4"/>
  <c r="AB11" i="4"/>
  <c r="O11" i="4"/>
  <c r="R10" i="4"/>
  <c r="O10" i="4"/>
  <c r="H10" i="4"/>
  <c r="R9" i="4"/>
  <c r="AQ8" i="4"/>
  <c r="AP7" i="4"/>
  <c r="AB7" i="4"/>
  <c r="O6" i="4"/>
  <c r="H6" i="4"/>
  <c r="R5" i="4"/>
  <c r="AQ4" i="4"/>
  <c r="AL94" i="4"/>
  <c r="R93" i="4"/>
  <c r="AB91" i="4"/>
  <c r="O77" i="4"/>
  <c r="AQ85" i="4"/>
  <c r="AQ81" i="4"/>
  <c r="H80" i="4"/>
  <c r="O75" i="4"/>
  <c r="AB72" i="4"/>
  <c r="AL71" i="4"/>
  <c r="AB68" i="4"/>
  <c r="O63" i="4"/>
  <c r="AT63" i="4"/>
  <c r="AL59" i="4"/>
  <c r="AL47" i="4"/>
  <c r="O47" i="4"/>
  <c r="AB45" i="4"/>
  <c r="O7" i="4"/>
  <c r="AB4" i="4"/>
  <c r="O93" i="4"/>
  <c r="L3" i="4"/>
  <c r="AH3" i="4"/>
  <c r="AD3" i="4"/>
  <c r="AB88" i="4"/>
  <c r="H84" i="4"/>
  <c r="AL81" i="4"/>
  <c r="R78" i="4"/>
  <c r="AB76" i="4"/>
  <c r="AR74" i="4"/>
  <c r="H74" i="4"/>
  <c r="O67" i="4"/>
  <c r="AB56" i="4"/>
  <c r="AL55" i="4"/>
  <c r="AP89" i="4"/>
  <c r="AL88" i="4"/>
  <c r="H88" i="4"/>
  <c r="AP77" i="4"/>
  <c r="R75" i="4"/>
  <c r="AQ74" i="4"/>
  <c r="AP73" i="4"/>
  <c r="AL72" i="4"/>
  <c r="AT72" i="4"/>
  <c r="H72" i="4"/>
  <c r="R71" i="4"/>
  <c r="H71" i="4"/>
  <c r="AQ70" i="4"/>
  <c r="AP69" i="4"/>
  <c r="AB69" i="4"/>
  <c r="R67" i="4"/>
  <c r="AQ66" i="4"/>
  <c r="AP65" i="4"/>
  <c r="H64" i="4"/>
  <c r="R63" i="4"/>
  <c r="AR63" i="4"/>
  <c r="H63" i="4"/>
  <c r="AQ62" i="4"/>
  <c r="AP61" i="4"/>
  <c r="AT60" i="4"/>
  <c r="H60" i="4"/>
  <c r="R59" i="4"/>
  <c r="AR59" i="4"/>
  <c r="H59" i="4"/>
  <c r="AQ58" i="4"/>
  <c r="AP57" i="4"/>
  <c r="AB57" i="4"/>
  <c r="AT56" i="4"/>
  <c r="H56" i="4"/>
  <c r="R55" i="4"/>
  <c r="H55" i="4"/>
  <c r="AQ54" i="4"/>
  <c r="AP53" i="4"/>
  <c r="AB53" i="4"/>
  <c r="AT52" i="4"/>
  <c r="H52" i="4"/>
  <c r="R51" i="4"/>
  <c r="H51" i="4"/>
  <c r="AQ50" i="4"/>
  <c r="AP49" i="4"/>
  <c r="AT48" i="4"/>
  <c r="H48" i="4"/>
  <c r="R47" i="4"/>
  <c r="AR47" i="4"/>
  <c r="H47" i="4"/>
  <c r="AQ46" i="4"/>
  <c r="AP45" i="4"/>
  <c r="H45" i="4"/>
  <c r="H44" i="4"/>
  <c r="AL43" i="4"/>
  <c r="R43" i="4"/>
  <c r="H43" i="4"/>
  <c r="AQ42" i="4"/>
  <c r="AP41" i="4"/>
  <c r="AB41" i="4"/>
  <c r="H41" i="4"/>
  <c r="H40" i="4"/>
  <c r="R39" i="4"/>
  <c r="H39" i="4"/>
  <c r="AQ38" i="4"/>
  <c r="O38" i="4"/>
  <c r="AP37" i="4"/>
  <c r="AB37" i="4"/>
  <c r="O37" i="4"/>
  <c r="H37" i="4"/>
  <c r="H36" i="4"/>
  <c r="R35" i="4"/>
  <c r="H35" i="4"/>
  <c r="AQ34" i="4"/>
  <c r="AP33" i="4"/>
  <c r="H33" i="4"/>
  <c r="AT32" i="4"/>
  <c r="H32" i="4"/>
  <c r="R31" i="4"/>
  <c r="H31" i="4"/>
  <c r="AQ30" i="4"/>
  <c r="AP29" i="4"/>
  <c r="AL29" i="4"/>
  <c r="H29" i="4"/>
  <c r="AT28" i="4"/>
  <c r="H28" i="4"/>
  <c r="R27" i="4"/>
  <c r="H27" i="4"/>
  <c r="AQ26" i="4"/>
  <c r="AP25" i="4"/>
  <c r="AB25" i="4"/>
  <c r="H25" i="4"/>
  <c r="AT24" i="4"/>
  <c r="H24" i="4"/>
  <c r="R23" i="4"/>
  <c r="H23" i="4"/>
  <c r="AQ22" i="4"/>
  <c r="O22" i="4"/>
  <c r="AP21" i="4"/>
  <c r="AB21" i="4"/>
  <c r="O21" i="4"/>
  <c r="H21" i="4"/>
  <c r="AT20" i="4"/>
  <c r="H20" i="4"/>
  <c r="R19" i="4"/>
  <c r="H19" i="4"/>
  <c r="AQ18" i="4"/>
  <c r="AP17" i="4"/>
  <c r="AT16" i="4"/>
  <c r="H16" i="4"/>
  <c r="R15" i="4"/>
  <c r="H15" i="4"/>
  <c r="AQ14" i="4"/>
  <c r="AP13" i="4"/>
  <c r="AL13" i="4"/>
  <c r="H13" i="4"/>
  <c r="AT12" i="4"/>
  <c r="H12" i="4"/>
  <c r="AL11" i="4"/>
  <c r="R11" i="4"/>
  <c r="H11" i="4"/>
  <c r="AQ10" i="4"/>
  <c r="AP9" i="4"/>
  <c r="AB9" i="4"/>
  <c r="H9" i="4"/>
  <c r="H8" i="4"/>
  <c r="R7" i="4"/>
  <c r="H7" i="4"/>
  <c r="AQ6" i="4"/>
  <c r="AP5" i="4"/>
  <c r="AB5" i="4"/>
  <c r="H5" i="4"/>
  <c r="AT4" i="4"/>
  <c r="H4" i="4"/>
  <c r="AP93" i="4"/>
  <c r="AB89" i="4"/>
  <c r="O88" i="4"/>
  <c r="AP87" i="4"/>
  <c r="O87" i="4"/>
  <c r="AL77" i="4"/>
  <c r="O32" i="4"/>
  <c r="O16" i="4"/>
  <c r="R12" i="4"/>
  <c r="AL12" i="4"/>
  <c r="AP79" i="4"/>
  <c r="O79" i="4"/>
  <c r="R44" i="4"/>
  <c r="AL44" i="4"/>
  <c r="AB34" i="4"/>
  <c r="R28" i="4"/>
  <c r="AL28" i="4"/>
  <c r="AB18" i="4"/>
  <c r="R99" i="4"/>
  <c r="AL99" i="4"/>
  <c r="AP83" i="4"/>
  <c r="O83" i="4"/>
  <c r="AL27" i="4"/>
  <c r="AB93" i="4"/>
  <c r="O92" i="4"/>
  <c r="AP91" i="4"/>
  <c r="O91" i="4"/>
  <c r="AL89" i="4"/>
  <c r="R87" i="4"/>
  <c r="AL87" i="4"/>
  <c r="R83" i="4"/>
  <c r="AL83" i="4"/>
  <c r="R79" i="4"/>
  <c r="AL79" i="4"/>
  <c r="AB54" i="4"/>
  <c r="O53" i="4"/>
  <c r="AP52" i="4"/>
  <c r="O52" i="4"/>
  <c r="AL50" i="4"/>
  <c r="R48" i="4"/>
  <c r="AL48" i="4"/>
  <c r="O5" i="4"/>
  <c r="AB99" i="4"/>
  <c r="AL93" i="4"/>
  <c r="R91" i="4"/>
  <c r="AL91" i="4"/>
  <c r="AQ90" i="4"/>
  <c r="O90" i="4"/>
  <c r="AL86" i="4"/>
  <c r="AL82" i="4"/>
  <c r="AL78" i="4"/>
  <c r="AL76" i="4"/>
  <c r="AP99" i="4"/>
  <c r="AQ94" i="4"/>
  <c r="O94" i="4"/>
  <c r="AL90" i="4"/>
  <c r="AB85" i="4"/>
  <c r="AB84" i="4"/>
  <c r="O84" i="4"/>
  <c r="AB81" i="4"/>
  <c r="AB80" i="4"/>
  <c r="O80" i="4"/>
  <c r="AB77" i="4"/>
  <c r="AB70" i="4"/>
  <c r="O69" i="4"/>
  <c r="AP68" i="4"/>
  <c r="O68" i="4"/>
  <c r="AL66" i="4"/>
  <c r="R64" i="4"/>
  <c r="AL64" i="4"/>
  <c r="H77" i="4"/>
  <c r="AL74" i="4"/>
  <c r="O72" i="4"/>
  <c r="AL70" i="4"/>
  <c r="R68" i="4"/>
  <c r="AL68" i="4"/>
  <c r="AQ67" i="4"/>
  <c r="AL63" i="4"/>
  <c r="AB60" i="4"/>
  <c r="AB58" i="4"/>
  <c r="O57" i="4"/>
  <c r="AP56" i="4"/>
  <c r="O56" i="4"/>
  <c r="AL54" i="4"/>
  <c r="R52" i="4"/>
  <c r="AL52" i="4"/>
  <c r="O51" i="4"/>
  <c r="O76" i="4"/>
  <c r="AL75" i="4"/>
  <c r="AB73" i="4"/>
  <c r="H73" i="4"/>
  <c r="AP72" i="4"/>
  <c r="AQ71" i="4"/>
  <c r="O71" i="4"/>
  <c r="AL67" i="4"/>
  <c r="AB64" i="4"/>
  <c r="AB62" i="4"/>
  <c r="AB61" i="4"/>
  <c r="O61" i="4"/>
  <c r="H61" i="4"/>
  <c r="AP60" i="4"/>
  <c r="O60" i="4"/>
  <c r="AL58" i="4"/>
  <c r="R56" i="4"/>
  <c r="AL56" i="4"/>
  <c r="AQ55" i="4"/>
  <c r="O55" i="4"/>
  <c r="AL51" i="4"/>
  <c r="AB48" i="4"/>
  <c r="AB46" i="4"/>
  <c r="AB66" i="4"/>
  <c r="AB65" i="4"/>
  <c r="O65" i="4"/>
  <c r="AP64" i="4"/>
  <c r="O64" i="4"/>
  <c r="AL62" i="4"/>
  <c r="R60" i="4"/>
  <c r="AL60" i="4"/>
  <c r="O59" i="4"/>
  <c r="AB52" i="4"/>
  <c r="AB50" i="4"/>
  <c r="AB49" i="4"/>
  <c r="O49" i="4"/>
  <c r="AP48" i="4"/>
  <c r="O48" i="4"/>
  <c r="AL46" i="4"/>
  <c r="AP44" i="4"/>
  <c r="AQ43" i="4"/>
  <c r="O41" i="4"/>
  <c r="AB38" i="4"/>
  <c r="AB36" i="4"/>
  <c r="O36" i="4"/>
  <c r="R32" i="4"/>
  <c r="AL32" i="4"/>
  <c r="AL31" i="4"/>
  <c r="O31" i="4"/>
  <c r="O25" i="4"/>
  <c r="AB22" i="4"/>
  <c r="AB20" i="4"/>
  <c r="O20" i="4"/>
  <c r="R16" i="4"/>
  <c r="AL16" i="4"/>
  <c r="AL15" i="4"/>
  <c r="O15" i="4"/>
  <c r="O9" i="4"/>
  <c r="AB8" i="4"/>
  <c r="AB6" i="4"/>
  <c r="AP4" i="4"/>
  <c r="O4" i="4"/>
  <c r="O45" i="4"/>
  <c r="AB42" i="4"/>
  <c r="AB40" i="4"/>
  <c r="O40" i="4"/>
  <c r="R36" i="4"/>
  <c r="AL36" i="4"/>
  <c r="AL35" i="4"/>
  <c r="O35" i="4"/>
  <c r="AP32" i="4"/>
  <c r="AQ31" i="4"/>
  <c r="AB29" i="4"/>
  <c r="O29" i="4"/>
  <c r="AB26" i="4"/>
  <c r="AB24" i="4"/>
  <c r="O24" i="4"/>
  <c r="R20" i="4"/>
  <c r="AL20" i="4"/>
  <c r="AL19" i="4"/>
  <c r="O19" i="4"/>
  <c r="AP16" i="4"/>
  <c r="AQ15" i="4"/>
  <c r="AB13" i="4"/>
  <c r="O13" i="4"/>
  <c r="AB10" i="4"/>
  <c r="O8" i="4"/>
  <c r="AL6" i="4"/>
  <c r="R4" i="4"/>
  <c r="AL4" i="4"/>
  <c r="O44" i="4"/>
  <c r="R40" i="4"/>
  <c r="AL40" i="4"/>
  <c r="AL39" i="4"/>
  <c r="AB33" i="4"/>
  <c r="O33" i="4"/>
  <c r="AB30" i="4"/>
  <c r="AB28" i="4"/>
  <c r="O28" i="4"/>
  <c r="R24" i="4"/>
  <c r="AL24" i="4"/>
  <c r="AL23" i="4"/>
  <c r="O23" i="4"/>
  <c r="AB17" i="4"/>
  <c r="O17" i="4"/>
  <c r="AB14" i="4"/>
  <c r="AB12" i="4"/>
  <c r="O12" i="4"/>
  <c r="R8" i="4"/>
  <c r="AL8" i="4"/>
  <c r="AL7" i="4"/>
  <c r="AL42" i="4"/>
  <c r="AL38" i="4"/>
  <c r="AL34" i="4"/>
  <c r="AL30" i="4"/>
  <c r="AL26" i="4"/>
  <c r="AL22" i="4"/>
  <c r="AL18" i="4"/>
  <c r="AL14" i="4"/>
  <c r="AL10" i="4"/>
  <c r="R3" i="4"/>
  <c r="H3" i="4"/>
  <c r="G89" i="9" l="1"/>
  <c r="E89" i="4"/>
  <c r="H89" i="9"/>
  <c r="F89" i="4"/>
  <c r="E94" i="1"/>
  <c r="E91" i="9"/>
  <c r="C116" i="4"/>
  <c r="AP95" i="4"/>
  <c r="AP96" i="4"/>
  <c r="AQ96" i="4"/>
  <c r="AP97" i="4"/>
  <c r="AL95" i="4"/>
  <c r="AB95" i="4"/>
  <c r="AL97" i="4"/>
  <c r="AB96" i="4"/>
  <c r="AB97" i="4"/>
  <c r="O96" i="4"/>
  <c r="O97" i="4"/>
  <c r="O95" i="4"/>
  <c r="R96" i="4"/>
  <c r="R97" i="4"/>
  <c r="AL96" i="4"/>
  <c r="AQ97" i="4"/>
  <c r="O3" i="4"/>
  <c r="AL3" i="4"/>
  <c r="AB3" i="4"/>
  <c r="BG94" i="1" l="1"/>
  <c r="G94" i="1"/>
  <c r="AZ91" i="9"/>
  <c r="BP93" i="1"/>
  <c r="AO91" i="4"/>
  <c r="I91" i="9"/>
  <c r="G91" i="4"/>
  <c r="E95" i="1"/>
  <c r="E92" i="9"/>
  <c r="H89" i="4"/>
  <c r="F91" i="9"/>
  <c r="D91" i="4"/>
  <c r="C117" i="4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J99" i="4"/>
  <c r="O99" i="4" s="1"/>
  <c r="I94" i="1" l="1"/>
  <c r="H94" i="1"/>
  <c r="AZ92" i="9"/>
  <c r="BP94" i="1"/>
  <c r="AO92" i="4"/>
  <c r="F92" i="9"/>
  <c r="D92" i="4"/>
  <c r="E96" i="1"/>
  <c r="E93" i="9"/>
  <c r="G95" i="1"/>
  <c r="BG95" i="1"/>
  <c r="J95" i="1"/>
  <c r="I92" i="9"/>
  <c r="G92" i="4"/>
  <c r="AT91" i="4"/>
  <c r="H91" i="9"/>
  <c r="F91" i="4"/>
  <c r="G91" i="9"/>
  <c r="E91" i="4"/>
  <c r="AR91" i="4"/>
  <c r="C118" i="4"/>
  <c r="H91" i="4" l="1"/>
  <c r="AT92" i="4"/>
  <c r="G92" i="9"/>
  <c r="E92" i="4"/>
  <c r="H92" i="9"/>
  <c r="F92" i="4"/>
  <c r="AR92" i="4"/>
  <c r="E97" i="1"/>
  <c r="E94" i="9"/>
  <c r="G96" i="1"/>
  <c r="BG96" i="1"/>
  <c r="J96" i="1"/>
  <c r="I93" i="9"/>
  <c r="G93" i="4"/>
  <c r="F93" i="9"/>
  <c r="H95" i="1"/>
  <c r="I95" i="1"/>
  <c r="D93" i="4"/>
  <c r="AZ93" i="9"/>
  <c r="BP95" i="1"/>
  <c r="AO93" i="4"/>
  <c r="C119" i="4"/>
  <c r="H92" i="4" l="1"/>
  <c r="AT93" i="4"/>
  <c r="E98" i="1"/>
  <c r="E95" i="9"/>
  <c r="F94" i="9"/>
  <c r="H96" i="1"/>
  <c r="I96" i="1"/>
  <c r="D94" i="4"/>
  <c r="H93" i="9"/>
  <c r="F93" i="4"/>
  <c r="AR93" i="4"/>
  <c r="G93" i="9"/>
  <c r="E93" i="4"/>
  <c r="I94" i="9"/>
  <c r="G94" i="4"/>
  <c r="AZ94" i="9"/>
  <c r="BP96" i="1"/>
  <c r="AO94" i="4"/>
  <c r="C120" i="4"/>
  <c r="H93" i="4" l="1"/>
  <c r="AR94" i="4"/>
  <c r="AZ95" i="9"/>
  <c r="BP97" i="1"/>
  <c r="AO95" i="4"/>
  <c r="I95" i="9"/>
  <c r="G95" i="4"/>
  <c r="E99" i="1"/>
  <c r="E96" i="9"/>
  <c r="J98" i="1"/>
  <c r="BG98" i="1"/>
  <c r="G98" i="1"/>
  <c r="G94" i="9"/>
  <c r="E94" i="4"/>
  <c r="H94" i="9"/>
  <c r="F94" i="4"/>
  <c r="F95" i="9"/>
  <c r="D95" i="4"/>
  <c r="AT94" i="4"/>
  <c r="C121" i="4"/>
  <c r="F107" i="1"/>
  <c r="H94" i="4" l="1"/>
  <c r="F96" i="9"/>
  <c r="I98" i="1"/>
  <c r="H98" i="1"/>
  <c r="D96" i="4"/>
  <c r="H95" i="9"/>
  <c r="F95" i="4"/>
  <c r="AZ96" i="9"/>
  <c r="BP98" i="1"/>
  <c r="AO96" i="4"/>
  <c r="I96" i="9"/>
  <c r="G96" i="4"/>
  <c r="G95" i="9"/>
  <c r="E95" i="4"/>
  <c r="AT95" i="4"/>
  <c r="E100" i="1"/>
  <c r="E97" i="9"/>
  <c r="G99" i="1"/>
  <c r="BG99" i="1"/>
  <c r="J99" i="1"/>
  <c r="AR95" i="4"/>
  <c r="C122" i="4"/>
  <c r="G17" i="4"/>
  <c r="H95" i="4" l="1"/>
  <c r="AR96" i="4"/>
  <c r="E101" i="1"/>
  <c r="E98" i="9"/>
  <c r="AZ97" i="9"/>
  <c r="BP99" i="1"/>
  <c r="AO97" i="4"/>
  <c r="G96" i="9"/>
  <c r="E96" i="4"/>
  <c r="AT96" i="4"/>
  <c r="F97" i="9"/>
  <c r="H99" i="1"/>
  <c r="I99" i="1"/>
  <c r="D97" i="4"/>
  <c r="H96" i="9"/>
  <c r="F96" i="4"/>
  <c r="I97" i="9"/>
  <c r="G97" i="4"/>
  <c r="C123" i="4"/>
  <c r="D17" i="4"/>
  <c r="AO17" i="4"/>
  <c r="F17" i="4"/>
  <c r="E17" i="4"/>
  <c r="H96" i="4" l="1"/>
  <c r="AR97" i="4"/>
  <c r="AT97" i="4"/>
  <c r="H97" i="9"/>
  <c r="F97" i="4"/>
  <c r="G97" i="9"/>
  <c r="E97" i="4"/>
  <c r="E102" i="1"/>
  <c r="E99" i="9"/>
  <c r="C124" i="4"/>
  <c r="AR17" i="4"/>
  <c r="F19" i="1"/>
  <c r="AT17" i="4"/>
  <c r="H17" i="4"/>
  <c r="H97" i="4" l="1"/>
  <c r="I99" i="9"/>
  <c r="G99" i="4"/>
  <c r="E103" i="1"/>
  <c r="E100" i="9"/>
  <c r="AZ99" i="9"/>
  <c r="BP101" i="1"/>
  <c r="AO99" i="4"/>
  <c r="F99" i="9"/>
  <c r="D99" i="4"/>
  <c r="C125" i="4"/>
  <c r="G18" i="4"/>
  <c r="F100" i="9" l="1"/>
  <c r="D100" i="4"/>
  <c r="AT99" i="4"/>
  <c r="I100" i="9"/>
  <c r="G100" i="4"/>
  <c r="G99" i="9"/>
  <c r="E99" i="4"/>
  <c r="AZ100" i="9"/>
  <c r="BP102" i="1"/>
  <c r="AO100" i="4"/>
  <c r="H99" i="9"/>
  <c r="F99" i="4"/>
  <c r="E104" i="1"/>
  <c r="E101" i="9"/>
  <c r="BG103" i="1"/>
  <c r="G103" i="1"/>
  <c r="J103" i="1"/>
  <c r="AR99" i="4"/>
  <c r="C126" i="4"/>
  <c r="F20" i="1"/>
  <c r="D18" i="4"/>
  <c r="AO18" i="4"/>
  <c r="F18" i="4"/>
  <c r="E18" i="4"/>
  <c r="AR100" i="4" l="1"/>
  <c r="H99" i="4"/>
  <c r="F101" i="9"/>
  <c r="H103" i="1"/>
  <c r="I103" i="1"/>
  <c r="D101" i="4"/>
  <c r="AZ101" i="9"/>
  <c r="BP103" i="1"/>
  <c r="AO101" i="4"/>
  <c r="G100" i="9"/>
  <c r="E100" i="4"/>
  <c r="H100" i="9"/>
  <c r="F100" i="4"/>
  <c r="E105" i="1"/>
  <c r="E102" i="9"/>
  <c r="BG104" i="1"/>
  <c r="G104" i="1"/>
  <c r="J104" i="1"/>
  <c r="AT100" i="4"/>
  <c r="I101" i="9"/>
  <c r="G101" i="4"/>
  <c r="C127" i="4"/>
  <c r="AR18" i="4"/>
  <c r="H18" i="4"/>
  <c r="AT18" i="4"/>
  <c r="AR101" i="4" l="1"/>
  <c r="H100" i="4"/>
  <c r="I102" i="9"/>
  <c r="G102" i="4"/>
  <c r="AT101" i="4"/>
  <c r="F102" i="9"/>
  <c r="I104" i="1"/>
  <c r="H104" i="1"/>
  <c r="D102" i="4"/>
  <c r="E106" i="1"/>
  <c r="E103" i="9"/>
  <c r="BG105" i="1"/>
  <c r="G105" i="1"/>
  <c r="J105" i="1"/>
  <c r="AZ102" i="9"/>
  <c r="BP104" i="1"/>
  <c r="AO102" i="4"/>
  <c r="H101" i="9"/>
  <c r="F101" i="4"/>
  <c r="G101" i="9"/>
  <c r="E101" i="4"/>
  <c r="C128" i="4"/>
  <c r="G30" i="4"/>
  <c r="H101" i="4" l="1"/>
  <c r="E107" i="1"/>
  <c r="E104" i="9"/>
  <c r="G106" i="1"/>
  <c r="J106" i="1"/>
  <c r="BG106" i="1"/>
  <c r="AR102" i="4"/>
  <c r="G102" i="9"/>
  <c r="E102" i="4"/>
  <c r="H102" i="9"/>
  <c r="F102" i="4"/>
  <c r="AT102" i="4"/>
  <c r="I103" i="9"/>
  <c r="G103" i="4"/>
  <c r="F103" i="9"/>
  <c r="H105" i="1"/>
  <c r="I105" i="1"/>
  <c r="D103" i="4"/>
  <c r="AZ103" i="9"/>
  <c r="BP105" i="1"/>
  <c r="AO103" i="4"/>
  <c r="C129" i="4"/>
  <c r="F32" i="1"/>
  <c r="D30" i="4"/>
  <c r="E30" i="4"/>
  <c r="F30" i="4"/>
  <c r="AO30" i="4"/>
  <c r="H102" i="4" l="1"/>
  <c r="AT103" i="4"/>
  <c r="H103" i="9"/>
  <c r="F103" i="4"/>
  <c r="F104" i="9"/>
  <c r="I106" i="1"/>
  <c r="H106" i="1"/>
  <c r="D104" i="4"/>
  <c r="AZ104" i="9"/>
  <c r="BP106" i="1"/>
  <c r="AO104" i="4"/>
  <c r="G103" i="9"/>
  <c r="E103" i="4"/>
  <c r="I104" i="9"/>
  <c r="G104" i="4"/>
  <c r="AR103" i="4"/>
  <c r="E108" i="1"/>
  <c r="E105" i="9"/>
  <c r="G107" i="1"/>
  <c r="J107" i="1"/>
  <c r="BG107" i="1"/>
  <c r="C130" i="4"/>
  <c r="AR30" i="4"/>
  <c r="AT30" i="4"/>
  <c r="H30" i="4"/>
  <c r="H103" i="4" l="1"/>
  <c r="E109" i="1"/>
  <c r="E106" i="9"/>
  <c r="J108" i="1"/>
  <c r="BG108" i="1"/>
  <c r="G108" i="1"/>
  <c r="F105" i="9"/>
  <c r="I107" i="1"/>
  <c r="H107" i="1"/>
  <c r="D105" i="4"/>
  <c r="H104" i="9"/>
  <c r="F104" i="4"/>
  <c r="AT104" i="4"/>
  <c r="G104" i="9"/>
  <c r="E104" i="4"/>
  <c r="AR104" i="4"/>
  <c r="AZ105" i="9"/>
  <c r="BP107" i="1"/>
  <c r="AO105" i="4"/>
  <c r="I105" i="9"/>
  <c r="G105" i="4"/>
  <c r="C131" i="4"/>
  <c r="G57" i="4"/>
  <c r="AR105" i="4" l="1"/>
  <c r="H104" i="4"/>
  <c r="H105" i="9"/>
  <c r="F105" i="4"/>
  <c r="F106" i="9"/>
  <c r="I108" i="1"/>
  <c r="H108" i="1"/>
  <c r="D106" i="4"/>
  <c r="AZ106" i="9"/>
  <c r="BP108" i="1"/>
  <c r="AO106" i="4"/>
  <c r="AT105" i="4"/>
  <c r="I106" i="9"/>
  <c r="G106" i="4"/>
  <c r="G105" i="9"/>
  <c r="E105" i="4"/>
  <c r="E110" i="1"/>
  <c r="E107" i="9"/>
  <c r="J109" i="1"/>
  <c r="BG109" i="1"/>
  <c r="G109" i="1"/>
  <c r="C132" i="4"/>
  <c r="AO57" i="4"/>
  <c r="D57" i="4"/>
  <c r="F57" i="4"/>
  <c r="E57" i="4"/>
  <c r="H105" i="4" l="1"/>
  <c r="AR106" i="4"/>
  <c r="AZ107" i="9"/>
  <c r="BP109" i="1"/>
  <c r="AO107" i="4"/>
  <c r="E111" i="1"/>
  <c r="E108" i="9"/>
  <c r="G110" i="1"/>
  <c r="J110" i="1"/>
  <c r="BG110" i="1"/>
  <c r="H106" i="9"/>
  <c r="F106" i="4"/>
  <c r="I107" i="9"/>
  <c r="G107" i="4"/>
  <c r="AT106" i="4"/>
  <c r="G106" i="9"/>
  <c r="E106" i="4"/>
  <c r="F107" i="9"/>
  <c r="I109" i="1"/>
  <c r="H109" i="1"/>
  <c r="D107" i="4"/>
  <c r="C133" i="4"/>
  <c r="AT57" i="4"/>
  <c r="H57" i="4"/>
  <c r="F57" i="1"/>
  <c r="AR57" i="4"/>
  <c r="H106" i="4" l="1"/>
  <c r="AR107" i="4"/>
  <c r="I108" i="9"/>
  <c r="G108" i="4"/>
  <c r="F108" i="9"/>
  <c r="H110" i="1"/>
  <c r="I110" i="1"/>
  <c r="D108" i="4"/>
  <c r="AZ108" i="9"/>
  <c r="BP110" i="1"/>
  <c r="AO108" i="4"/>
  <c r="G107" i="9"/>
  <c r="E107" i="4"/>
  <c r="H107" i="9"/>
  <c r="F107" i="4"/>
  <c r="E112" i="1"/>
  <c r="E109" i="9"/>
  <c r="G111" i="1"/>
  <c r="BG111" i="1"/>
  <c r="J111" i="1"/>
  <c r="AT107" i="4"/>
  <c r="C134" i="4"/>
  <c r="G67" i="4"/>
  <c r="AR108" i="4" l="1"/>
  <c r="H107" i="4"/>
  <c r="I109" i="9"/>
  <c r="G109" i="4"/>
  <c r="H108" i="9"/>
  <c r="F108" i="4"/>
  <c r="F109" i="9"/>
  <c r="H111" i="1"/>
  <c r="I111" i="1"/>
  <c r="D109" i="4"/>
  <c r="G108" i="9"/>
  <c r="E108" i="4"/>
  <c r="AZ109" i="9"/>
  <c r="BP111" i="1"/>
  <c r="AO109" i="4"/>
  <c r="E113" i="1"/>
  <c r="E110" i="9"/>
  <c r="BG112" i="1"/>
  <c r="G112" i="1"/>
  <c r="J112" i="1"/>
  <c r="C135" i="4"/>
  <c r="F67" i="1"/>
  <c r="AO67" i="4"/>
  <c r="F67" i="4"/>
  <c r="D67" i="4"/>
  <c r="E67" i="4"/>
  <c r="AR109" i="4" l="1"/>
  <c r="H108" i="4"/>
  <c r="F110" i="9"/>
  <c r="I112" i="1"/>
  <c r="H112" i="1"/>
  <c r="D110" i="4"/>
  <c r="E114" i="1"/>
  <c r="E111" i="9"/>
  <c r="G113" i="1"/>
  <c r="BG113" i="1"/>
  <c r="J113" i="1"/>
  <c r="G109" i="9"/>
  <c r="E109" i="4"/>
  <c r="AZ110" i="9"/>
  <c r="BP112" i="1"/>
  <c r="AO110" i="4"/>
  <c r="H109" i="9"/>
  <c r="F109" i="4"/>
  <c r="I110" i="9"/>
  <c r="G110" i="4"/>
  <c r="AT109" i="4"/>
  <c r="C136" i="4"/>
  <c r="AR67" i="4"/>
  <c r="AT67" i="4"/>
  <c r="H67" i="4"/>
  <c r="G68" i="4"/>
  <c r="H109" i="4" l="1"/>
  <c r="AR110" i="4"/>
  <c r="AZ111" i="9"/>
  <c r="BP113" i="1"/>
  <c r="AO111" i="4"/>
  <c r="G110" i="9"/>
  <c r="E110" i="4"/>
  <c r="F111" i="9"/>
  <c r="H113" i="1"/>
  <c r="I113" i="1"/>
  <c r="D111" i="4"/>
  <c r="H110" i="9"/>
  <c r="F110" i="4"/>
  <c r="I111" i="9"/>
  <c r="G111" i="4"/>
  <c r="E115" i="1"/>
  <c r="E112" i="9"/>
  <c r="AT110" i="4"/>
  <c r="C137" i="4"/>
  <c r="D68" i="4"/>
  <c r="E68" i="4"/>
  <c r="AO68" i="4"/>
  <c r="F68" i="4"/>
  <c r="H110" i="4" l="1"/>
  <c r="AT111" i="4"/>
  <c r="AZ112" i="9"/>
  <c r="BP114" i="1"/>
  <c r="AO112" i="4"/>
  <c r="H111" i="9"/>
  <c r="F111" i="4"/>
  <c r="I112" i="9"/>
  <c r="G112" i="4"/>
  <c r="F112" i="9"/>
  <c r="D112" i="4"/>
  <c r="G111" i="9"/>
  <c r="E111" i="4"/>
  <c r="E116" i="1"/>
  <c r="E113" i="9"/>
  <c r="J115" i="1"/>
  <c r="BG115" i="1"/>
  <c r="G115" i="1"/>
  <c r="AR111" i="4"/>
  <c r="C138" i="4"/>
  <c r="AR68" i="4"/>
  <c r="F68" i="1"/>
  <c r="H68" i="4"/>
  <c r="AT68" i="4"/>
  <c r="G75" i="4"/>
  <c r="H111" i="4" l="1"/>
  <c r="AR112" i="4"/>
  <c r="I113" i="9"/>
  <c r="G113" i="4"/>
  <c r="AZ113" i="9"/>
  <c r="BP115" i="1"/>
  <c r="AO113" i="4"/>
  <c r="AT112" i="4"/>
  <c r="G112" i="9"/>
  <c r="E112" i="4"/>
  <c r="E117" i="1"/>
  <c r="E114" i="9"/>
  <c r="G116" i="1"/>
  <c r="BG116" i="1"/>
  <c r="J116" i="1"/>
  <c r="H112" i="9"/>
  <c r="F112" i="4"/>
  <c r="F113" i="9"/>
  <c r="I115" i="1"/>
  <c r="H115" i="1"/>
  <c r="D113" i="4"/>
  <c r="C139" i="4"/>
  <c r="F75" i="1"/>
  <c r="D75" i="4"/>
  <c r="E75" i="4"/>
  <c r="F75" i="4"/>
  <c r="AO75" i="4"/>
  <c r="H112" i="4" l="1"/>
  <c r="AR113" i="4"/>
  <c r="G113" i="9"/>
  <c r="E113" i="4"/>
  <c r="AZ114" i="9"/>
  <c r="BP116" i="1"/>
  <c r="AO114" i="4"/>
  <c r="H113" i="9"/>
  <c r="F113" i="4"/>
  <c r="I114" i="9"/>
  <c r="G114" i="4"/>
  <c r="F114" i="9"/>
  <c r="I116" i="1"/>
  <c r="H116" i="1"/>
  <c r="D114" i="4"/>
  <c r="AT113" i="4"/>
  <c r="E118" i="1"/>
  <c r="E115" i="9"/>
  <c r="J117" i="1"/>
  <c r="BG117" i="1"/>
  <c r="G117" i="1"/>
  <c r="AR75" i="4"/>
  <c r="H75" i="4"/>
  <c r="AT75" i="4"/>
  <c r="G76" i="4"/>
  <c r="H113" i="4" l="1"/>
  <c r="AZ115" i="9"/>
  <c r="BP117" i="1"/>
  <c r="AO115" i="4"/>
  <c r="AR114" i="4"/>
  <c r="AT114" i="4"/>
  <c r="G114" i="9"/>
  <c r="E114" i="4"/>
  <c r="I115" i="9"/>
  <c r="G115" i="4"/>
  <c r="E119" i="1"/>
  <c r="E116" i="9"/>
  <c r="BG118" i="1"/>
  <c r="G118" i="1"/>
  <c r="J118" i="1"/>
  <c r="H114" i="9"/>
  <c r="F114" i="4"/>
  <c r="F115" i="9"/>
  <c r="I117" i="1"/>
  <c r="H117" i="1"/>
  <c r="D115" i="4"/>
  <c r="C140" i="4"/>
  <c r="F76" i="4"/>
  <c r="AO76" i="4"/>
  <c r="D76" i="4"/>
  <c r="E76" i="4"/>
  <c r="H114" i="4" l="1"/>
  <c r="AR115" i="4"/>
  <c r="F116" i="9"/>
  <c r="H118" i="1"/>
  <c r="I118" i="1"/>
  <c r="D116" i="4"/>
  <c r="I116" i="9"/>
  <c r="G116" i="4"/>
  <c r="H115" i="9"/>
  <c r="F115" i="4"/>
  <c r="AZ116" i="9"/>
  <c r="BP118" i="1"/>
  <c r="AO116" i="4"/>
  <c r="AT115" i="4"/>
  <c r="E120" i="1"/>
  <c r="E117" i="9"/>
  <c r="G119" i="1"/>
  <c r="BG119" i="1"/>
  <c r="J119" i="1"/>
  <c r="G115" i="9"/>
  <c r="E115" i="4"/>
  <c r="C141" i="4"/>
  <c r="AR76" i="4"/>
  <c r="F76" i="1"/>
  <c r="AT76" i="4"/>
  <c r="H76" i="4"/>
  <c r="H115" i="4" l="1"/>
  <c r="AR116" i="4"/>
  <c r="I117" i="9"/>
  <c r="G117" i="4"/>
  <c r="AZ117" i="9"/>
  <c r="BP119" i="1"/>
  <c r="AO117" i="4"/>
  <c r="F117" i="9"/>
  <c r="H119" i="1"/>
  <c r="I119" i="1"/>
  <c r="D117" i="4"/>
  <c r="E121" i="1"/>
  <c r="E118" i="9"/>
  <c r="J120" i="1"/>
  <c r="BG120" i="1"/>
  <c r="G120" i="1"/>
  <c r="AT116" i="4"/>
  <c r="H116" i="9"/>
  <c r="F116" i="4"/>
  <c r="G116" i="9"/>
  <c r="E116" i="4"/>
  <c r="C142" i="4"/>
  <c r="S138" i="4"/>
  <c r="N138" i="4"/>
  <c r="J138" i="4"/>
  <c r="K138" i="4"/>
  <c r="H116" i="4" l="1"/>
  <c r="H117" i="9"/>
  <c r="F117" i="4"/>
  <c r="AT117" i="4"/>
  <c r="AR117" i="4"/>
  <c r="G117" i="9"/>
  <c r="E117" i="4"/>
  <c r="F118" i="9"/>
  <c r="H120" i="1"/>
  <c r="I120" i="1"/>
  <c r="D118" i="4"/>
  <c r="AZ118" i="9"/>
  <c r="BP120" i="1"/>
  <c r="AO118" i="4"/>
  <c r="I118" i="9"/>
  <c r="G118" i="4"/>
  <c r="E122" i="1"/>
  <c r="E119" i="9"/>
  <c r="J121" i="1"/>
  <c r="BG121" i="1"/>
  <c r="G121" i="1"/>
  <c r="C143" i="4"/>
  <c r="O138" i="4"/>
  <c r="AB138" i="4"/>
  <c r="H117" i="4" l="1"/>
  <c r="AR118" i="4"/>
  <c r="E123" i="1"/>
  <c r="E120" i="9"/>
  <c r="J122" i="1"/>
  <c r="BG122" i="1"/>
  <c r="G122" i="1"/>
  <c r="G118" i="9"/>
  <c r="E118" i="4"/>
  <c r="H118" i="9"/>
  <c r="F118" i="4"/>
  <c r="I119" i="9"/>
  <c r="G119" i="4"/>
  <c r="AT118" i="4"/>
  <c r="F119" i="9"/>
  <c r="H121" i="1"/>
  <c r="I121" i="1"/>
  <c r="D119" i="4"/>
  <c r="AZ119" i="9"/>
  <c r="BP121" i="1"/>
  <c r="AO119" i="4"/>
  <c r="H118" i="4" l="1"/>
  <c r="AT119" i="4"/>
  <c r="F120" i="9"/>
  <c r="I122" i="1"/>
  <c r="H122" i="1"/>
  <c r="D120" i="4"/>
  <c r="G119" i="9"/>
  <c r="E119" i="4"/>
  <c r="I120" i="9"/>
  <c r="G120" i="4"/>
  <c r="H119" i="9"/>
  <c r="F119" i="4"/>
  <c r="AZ120" i="9"/>
  <c r="BP122" i="1"/>
  <c r="AO120" i="4"/>
  <c r="AR119" i="4"/>
  <c r="E124" i="1"/>
  <c r="E121" i="9"/>
  <c r="J123" i="1"/>
  <c r="G123" i="1"/>
  <c r="BG123" i="1"/>
  <c r="H119" i="4" l="1"/>
  <c r="I121" i="9"/>
  <c r="G121" i="4"/>
  <c r="AT120" i="4"/>
  <c r="G120" i="9"/>
  <c r="E120" i="4"/>
  <c r="H120" i="9"/>
  <c r="F120" i="4"/>
  <c r="E125" i="1"/>
  <c r="E122" i="9"/>
  <c r="J124" i="1"/>
  <c r="BG124" i="1"/>
  <c r="G124" i="1"/>
  <c r="AR120" i="4"/>
  <c r="AZ121" i="9"/>
  <c r="BP123" i="1"/>
  <c r="AO121" i="4"/>
  <c r="F121" i="9"/>
  <c r="I123" i="1"/>
  <c r="H123" i="1"/>
  <c r="D121" i="4"/>
  <c r="AR121" i="4" l="1"/>
  <c r="H120" i="4"/>
  <c r="F122" i="9"/>
  <c r="I124" i="1"/>
  <c r="H124" i="1"/>
  <c r="D122" i="4"/>
  <c r="E126" i="1"/>
  <c r="E123" i="9"/>
  <c r="J125" i="1"/>
  <c r="G125" i="1"/>
  <c r="BG125" i="1"/>
  <c r="AT121" i="4"/>
  <c r="H121" i="9"/>
  <c r="F121" i="4"/>
  <c r="AZ122" i="9"/>
  <c r="BP124" i="1"/>
  <c r="AO122" i="4"/>
  <c r="I122" i="9"/>
  <c r="G122" i="4"/>
  <c r="G121" i="9"/>
  <c r="E121" i="4"/>
  <c r="F138" i="1"/>
  <c r="AR122" i="4" l="1"/>
  <c r="H121" i="4"/>
  <c r="I123" i="9"/>
  <c r="G123" i="4"/>
  <c r="F123" i="9"/>
  <c r="H125" i="1"/>
  <c r="I125" i="1"/>
  <c r="D123" i="4"/>
  <c r="E127" i="1"/>
  <c r="E124" i="9"/>
  <c r="BG126" i="1"/>
  <c r="J126" i="1"/>
  <c r="G126" i="1"/>
  <c r="G122" i="9"/>
  <c r="E122" i="4"/>
  <c r="AZ123" i="9"/>
  <c r="BP125" i="1"/>
  <c r="AO123" i="4"/>
  <c r="AT122" i="4"/>
  <c r="H122" i="9"/>
  <c r="F122" i="4"/>
  <c r="S135" i="4"/>
  <c r="H122" i="4" l="1"/>
  <c r="AT123" i="4"/>
  <c r="G123" i="9"/>
  <c r="E123" i="4"/>
  <c r="AR123" i="4"/>
  <c r="AZ124" i="9"/>
  <c r="BP126" i="1"/>
  <c r="AO124" i="4"/>
  <c r="I124" i="9"/>
  <c r="G124" i="4"/>
  <c r="E128" i="1"/>
  <c r="E125" i="9"/>
  <c r="J127" i="1"/>
  <c r="I125" i="9" s="1"/>
  <c r="G127" i="1"/>
  <c r="BG127" i="1"/>
  <c r="H123" i="9"/>
  <c r="F123" i="4"/>
  <c r="F124" i="9"/>
  <c r="H126" i="1"/>
  <c r="I126" i="1"/>
  <c r="D124" i="4"/>
  <c r="K135" i="4"/>
  <c r="N135" i="4"/>
  <c r="AB135" i="4" s="1"/>
  <c r="J135" i="4"/>
  <c r="AR124" i="4" l="1"/>
  <c r="H123" i="4"/>
  <c r="G124" i="9"/>
  <c r="E124" i="4"/>
  <c r="F125" i="9"/>
  <c r="H127" i="1"/>
  <c r="G125" i="9" s="1"/>
  <c r="I127" i="1"/>
  <c r="H125" i="9" s="1"/>
  <c r="AZ125" i="9"/>
  <c r="BP127" i="1"/>
  <c r="AT124" i="4"/>
  <c r="E129" i="1"/>
  <c r="E126" i="9"/>
  <c r="H124" i="9"/>
  <c r="F124" i="4"/>
  <c r="O135" i="4"/>
  <c r="H124" i="4" l="1"/>
  <c r="E130" i="1"/>
  <c r="E127" i="9"/>
  <c r="BG129" i="1"/>
  <c r="F126" i="9"/>
  <c r="D126" i="4"/>
  <c r="AZ126" i="9"/>
  <c r="BP128" i="1"/>
  <c r="AO126" i="4"/>
  <c r="I126" i="9"/>
  <c r="G126" i="4"/>
  <c r="G126" i="9" l="1"/>
  <c r="E126" i="4"/>
  <c r="AT126" i="4"/>
  <c r="H126" i="9"/>
  <c r="F126" i="4"/>
  <c r="AR126" i="4"/>
  <c r="I127" i="9"/>
  <c r="G127" i="4"/>
  <c r="F127" i="9"/>
  <c r="D127" i="4"/>
  <c r="AZ127" i="9"/>
  <c r="BP129" i="1"/>
  <c r="AO127" i="4"/>
  <c r="E131" i="1"/>
  <c r="E128" i="9"/>
  <c r="BG130" i="1"/>
  <c r="J130" i="1"/>
  <c r="G130" i="1"/>
  <c r="AR127" i="4" l="1"/>
  <c r="H126" i="4"/>
  <c r="E132" i="1"/>
  <c r="E129" i="9"/>
  <c r="BG131" i="1"/>
  <c r="J131" i="1"/>
  <c r="I129" i="9" s="1"/>
  <c r="G131" i="1"/>
  <c r="AT127" i="4"/>
  <c r="AZ128" i="9"/>
  <c r="BP130" i="1"/>
  <c r="AO128" i="4"/>
  <c r="G127" i="9"/>
  <c r="E127" i="4"/>
  <c r="F128" i="9"/>
  <c r="H130" i="1"/>
  <c r="I130" i="1"/>
  <c r="D128" i="4"/>
  <c r="H127" i="9"/>
  <c r="F127" i="4"/>
  <c r="I128" i="9"/>
  <c r="G128" i="4"/>
  <c r="AR128" i="4" l="1"/>
  <c r="H127" i="4"/>
  <c r="AT128" i="4"/>
  <c r="F129" i="9"/>
  <c r="I131" i="1"/>
  <c r="H129" i="9" s="1"/>
  <c r="H131" i="1"/>
  <c r="G129" i="9" s="1"/>
  <c r="AZ129" i="9"/>
  <c r="BP131" i="1"/>
  <c r="G128" i="9"/>
  <c r="E128" i="4"/>
  <c r="H128" i="9"/>
  <c r="F128" i="4"/>
  <c r="E133" i="1"/>
  <c r="E130" i="9"/>
  <c r="J132" i="1"/>
  <c r="G132" i="1"/>
  <c r="BG132" i="1"/>
  <c r="F135" i="1"/>
  <c r="AE9" i="2"/>
  <c r="AE10" i="2"/>
  <c r="AA68" i="2"/>
  <c r="AA67" i="2"/>
  <c r="K163" i="2"/>
  <c r="K166" i="2"/>
  <c r="K164" i="2"/>
  <c r="K167" i="2"/>
  <c r="K169" i="2"/>
  <c r="K170" i="2"/>
  <c r="K173" i="2"/>
  <c r="K165" i="2"/>
  <c r="K172" i="2"/>
  <c r="K168" i="2"/>
  <c r="K171" i="2"/>
  <c r="K174" i="2"/>
  <c r="H128" i="4" l="1"/>
  <c r="I130" i="9"/>
  <c r="G130" i="4"/>
  <c r="AZ130" i="9"/>
  <c r="BP132" i="1"/>
  <c r="AO130" i="4"/>
  <c r="F130" i="9"/>
  <c r="H132" i="1"/>
  <c r="I132" i="1"/>
  <c r="D130" i="4"/>
  <c r="E134" i="1"/>
  <c r="E131" i="9"/>
  <c r="J133" i="1"/>
  <c r="BG133" i="1"/>
  <c r="G133" i="1"/>
  <c r="W9" i="2"/>
  <c r="W8" i="2"/>
  <c r="AT130" i="4" l="1"/>
  <c r="H130" i="9"/>
  <c r="F130" i="4"/>
  <c r="G130" i="9"/>
  <c r="E130" i="4"/>
  <c r="I131" i="9"/>
  <c r="G131" i="4"/>
  <c r="F131" i="9"/>
  <c r="I133" i="1"/>
  <c r="H133" i="1"/>
  <c r="D131" i="4"/>
  <c r="AR130" i="4"/>
  <c r="AZ131" i="9"/>
  <c r="BP133" i="1"/>
  <c r="AO131" i="4"/>
  <c r="E135" i="1"/>
  <c r="E132" i="9"/>
  <c r="J134" i="1"/>
  <c r="G134" i="1"/>
  <c r="BG134" i="1"/>
  <c r="H130" i="4" l="1"/>
  <c r="AR131" i="4"/>
  <c r="I132" i="9"/>
  <c r="G132" i="4"/>
  <c r="AT131" i="4"/>
  <c r="E136" i="1"/>
  <c r="E133" i="9"/>
  <c r="G131" i="9"/>
  <c r="E131" i="4"/>
  <c r="AZ132" i="9"/>
  <c r="BP134" i="1"/>
  <c r="AO132" i="4"/>
  <c r="F132" i="9"/>
  <c r="H134" i="1"/>
  <c r="I134" i="1"/>
  <c r="D132" i="4"/>
  <c r="H131" i="9"/>
  <c r="F131" i="4"/>
  <c r="G129" i="4"/>
  <c r="F131" i="1"/>
  <c r="D129" i="4"/>
  <c r="H131" i="4" l="1"/>
  <c r="AT132" i="4"/>
  <c r="I133" i="9"/>
  <c r="G133" i="4"/>
  <c r="AZ133" i="9"/>
  <c r="BP135" i="1"/>
  <c r="AO133" i="4"/>
  <c r="G132" i="9"/>
  <c r="E132" i="4"/>
  <c r="H132" i="9"/>
  <c r="F132" i="4"/>
  <c r="AR132" i="4"/>
  <c r="F133" i="9"/>
  <c r="D133" i="4"/>
  <c r="E137" i="1"/>
  <c r="E134" i="9"/>
  <c r="G136" i="1"/>
  <c r="J136" i="1"/>
  <c r="BG136" i="1"/>
  <c r="E129" i="4"/>
  <c r="AO129" i="4"/>
  <c r="AR129" i="4" s="1"/>
  <c r="F129" i="4"/>
  <c r="AT129" i="4"/>
  <c r="H132" i="4" l="1"/>
  <c r="E138" i="1"/>
  <c r="BG138" i="1" s="1"/>
  <c r="E135" i="9"/>
  <c r="G137" i="1"/>
  <c r="J137" i="1"/>
  <c r="BG137" i="1"/>
  <c r="AR133" i="4"/>
  <c r="G133" i="9"/>
  <c r="E133" i="4"/>
  <c r="H133" i="9"/>
  <c r="F133" i="4"/>
  <c r="F134" i="9"/>
  <c r="H136" i="1"/>
  <c r="I136" i="1"/>
  <c r="D134" i="4"/>
  <c r="AZ134" i="9"/>
  <c r="BP136" i="1"/>
  <c r="AO134" i="4"/>
  <c r="AT133" i="4"/>
  <c r="I134" i="9"/>
  <c r="G134" i="4"/>
  <c r="H129" i="4"/>
  <c r="AR134" i="4" l="1"/>
  <c r="H133" i="4"/>
  <c r="AT134" i="4"/>
  <c r="AZ135" i="9"/>
  <c r="BP137" i="1"/>
  <c r="AO135" i="4"/>
  <c r="I135" i="9"/>
  <c r="G135" i="4"/>
  <c r="F135" i="9"/>
  <c r="I137" i="1"/>
  <c r="H137" i="1"/>
  <c r="D135" i="4"/>
  <c r="H134" i="9"/>
  <c r="F134" i="4"/>
  <c r="G134" i="9"/>
  <c r="E134" i="4"/>
  <c r="E139" i="1"/>
  <c r="E136" i="9"/>
  <c r="G138" i="1"/>
  <c r="J138" i="1"/>
  <c r="G125" i="4"/>
  <c r="H134" i="4" l="1"/>
  <c r="AR135" i="4"/>
  <c r="G135" i="9"/>
  <c r="E135" i="4"/>
  <c r="H135" i="9"/>
  <c r="F135" i="4"/>
  <c r="F136" i="9"/>
  <c r="H138" i="1"/>
  <c r="I138" i="1"/>
  <c r="D136" i="4"/>
  <c r="I136" i="9"/>
  <c r="G136" i="4"/>
  <c r="AT135" i="4"/>
  <c r="E140" i="1"/>
  <c r="E137" i="9"/>
  <c r="AZ136" i="9"/>
  <c r="BP138" i="1"/>
  <c r="AO136" i="4"/>
  <c r="D125" i="4"/>
  <c r="F127" i="1"/>
  <c r="H135" i="4" l="1"/>
  <c r="AT136" i="4"/>
  <c r="AZ137" i="9"/>
  <c r="BP139" i="1"/>
  <c r="AO137" i="4"/>
  <c r="G136" i="9"/>
  <c r="E136" i="4"/>
  <c r="I137" i="9"/>
  <c r="G137" i="4"/>
  <c r="F137" i="9"/>
  <c r="D137" i="4"/>
  <c r="AR136" i="4"/>
  <c r="H136" i="9"/>
  <c r="F136" i="4"/>
  <c r="E141" i="1"/>
  <c r="E138" i="9"/>
  <c r="G140" i="1"/>
  <c r="J140" i="1"/>
  <c r="BG140" i="1"/>
  <c r="E125" i="4"/>
  <c r="F125" i="4"/>
  <c r="AO125" i="4"/>
  <c r="AR125" i="4" s="1"/>
  <c r="AT125" i="4"/>
  <c r="H136" i="4" l="1"/>
  <c r="F138" i="9"/>
  <c r="H140" i="1"/>
  <c r="I140" i="1"/>
  <c r="D138" i="4"/>
  <c r="AT137" i="4"/>
  <c r="E142" i="1"/>
  <c r="E139" i="9"/>
  <c r="BG141" i="1"/>
  <c r="G141" i="1"/>
  <c r="J141" i="1"/>
  <c r="G137" i="9"/>
  <c r="E137" i="4"/>
  <c r="AR137" i="4"/>
  <c r="AZ138" i="9"/>
  <c r="BP140" i="1"/>
  <c r="AO138" i="4"/>
  <c r="H137" i="9"/>
  <c r="F137" i="4"/>
  <c r="I138" i="9"/>
  <c r="G138" i="4"/>
  <c r="H125" i="4"/>
  <c r="AR138" i="4" l="1"/>
  <c r="H137" i="4"/>
  <c r="AZ139" i="9"/>
  <c r="BP141" i="1"/>
  <c r="AO139" i="4"/>
  <c r="I139" i="9"/>
  <c r="G139" i="4"/>
  <c r="E143" i="1"/>
  <c r="E140" i="9"/>
  <c r="G142" i="1"/>
  <c r="J142" i="1"/>
  <c r="BG142" i="1"/>
  <c r="F139" i="9"/>
  <c r="H141" i="1"/>
  <c r="I141" i="1"/>
  <c r="D139" i="4"/>
  <c r="AT138" i="4"/>
  <c r="H138" i="9"/>
  <c r="F138" i="4"/>
  <c r="G138" i="9"/>
  <c r="E138" i="4"/>
  <c r="H138" i="4" l="1"/>
  <c r="AZ140" i="9"/>
  <c r="BP142" i="1"/>
  <c r="AO140" i="4"/>
  <c r="G139" i="9"/>
  <c r="E139" i="4"/>
  <c r="F140" i="9"/>
  <c r="I142" i="1"/>
  <c r="H142" i="1"/>
  <c r="D140" i="4"/>
  <c r="AT139" i="4"/>
  <c r="I140" i="9"/>
  <c r="G140" i="4"/>
  <c r="E144" i="1"/>
  <c r="E141" i="9"/>
  <c r="G143" i="1"/>
  <c r="J143" i="1"/>
  <c r="BG143" i="1"/>
  <c r="H139" i="9"/>
  <c r="F139" i="4"/>
  <c r="AR139" i="4"/>
  <c r="H139" i="4" l="1"/>
  <c r="AZ141" i="9"/>
  <c r="BP143" i="1"/>
  <c r="AO141" i="4"/>
  <c r="H140" i="9"/>
  <c r="F140" i="4"/>
  <c r="G140" i="9"/>
  <c r="E140" i="4"/>
  <c r="F141" i="9"/>
  <c r="H143" i="1"/>
  <c r="I143" i="1"/>
  <c r="D141" i="4"/>
  <c r="I141" i="9"/>
  <c r="G141" i="4"/>
  <c r="AT140" i="4"/>
  <c r="E145" i="1"/>
  <c r="E142" i="9"/>
  <c r="G144" i="1"/>
  <c r="BG144" i="1"/>
  <c r="J144" i="1"/>
  <c r="AR140" i="4"/>
  <c r="H140" i="4" l="1"/>
  <c r="AR141" i="4"/>
  <c r="AZ142" i="9"/>
  <c r="BP144" i="1"/>
  <c r="AO142" i="4"/>
  <c r="F142" i="9"/>
  <c r="I144" i="1"/>
  <c r="H144" i="1"/>
  <c r="D142" i="4"/>
  <c r="G141" i="9"/>
  <c r="E141" i="4"/>
  <c r="E146" i="1"/>
  <c r="E143" i="9"/>
  <c r="BG145" i="1"/>
  <c r="G145" i="1"/>
  <c r="J145" i="1"/>
  <c r="AT141" i="4"/>
  <c r="I142" i="9"/>
  <c r="G142" i="4"/>
  <c r="H141" i="9"/>
  <c r="F141" i="4"/>
  <c r="H141" i="4" l="1"/>
  <c r="F143" i="9"/>
  <c r="I145" i="1"/>
  <c r="H145" i="1"/>
  <c r="D143" i="4"/>
  <c r="AR142" i="4"/>
  <c r="AT142" i="4"/>
  <c r="H142" i="9"/>
  <c r="F142" i="4"/>
  <c r="G142" i="9"/>
  <c r="E142" i="4"/>
  <c r="I143" i="9"/>
  <c r="G143" i="4"/>
  <c r="AZ143" i="9"/>
  <c r="BP145" i="1"/>
  <c r="AO143" i="4"/>
  <c r="E147" i="1"/>
  <c r="E144" i="9"/>
  <c r="G146" i="1"/>
  <c r="BG146" i="1"/>
  <c r="J146" i="1"/>
  <c r="H142" i="4" l="1"/>
  <c r="AR143" i="4"/>
  <c r="F144" i="9"/>
  <c r="H146" i="1"/>
  <c r="I146" i="1"/>
  <c r="D144" i="4"/>
  <c r="AT143" i="4"/>
  <c r="E148" i="1"/>
  <c r="E145" i="9"/>
  <c r="G143" i="9"/>
  <c r="E143" i="4"/>
  <c r="I144" i="9"/>
  <c r="G144" i="4"/>
  <c r="H143" i="9"/>
  <c r="F143" i="4"/>
  <c r="AZ144" i="9"/>
  <c r="BP146" i="1"/>
  <c r="AO144" i="4"/>
  <c r="H143" i="4" l="1"/>
  <c r="F145" i="9"/>
  <c r="D145" i="4"/>
  <c r="I145" i="9"/>
  <c r="G145" i="4"/>
  <c r="H144" i="9"/>
  <c r="F144" i="4"/>
  <c r="AZ145" i="9"/>
  <c r="BP147" i="1"/>
  <c r="AO145" i="4"/>
  <c r="E149" i="1"/>
  <c r="E146" i="9"/>
  <c r="G148" i="1"/>
  <c r="J148" i="1"/>
  <c r="BG148" i="1"/>
  <c r="AT144" i="4"/>
  <c r="AR144" i="4"/>
  <c r="G144" i="9"/>
  <c r="E144" i="4"/>
  <c r="H144" i="4" l="1"/>
  <c r="AZ146" i="9"/>
  <c r="BP148" i="1"/>
  <c r="AO146" i="4"/>
  <c r="I146" i="9"/>
  <c r="G146" i="4"/>
  <c r="F146" i="9"/>
  <c r="H148" i="1"/>
  <c r="I148" i="1"/>
  <c r="D146" i="4"/>
  <c r="AT145" i="4"/>
  <c r="E150" i="1"/>
  <c r="E147" i="9"/>
  <c r="J149" i="1"/>
  <c r="G149" i="1"/>
  <c r="BG149" i="1"/>
  <c r="AR145" i="4"/>
  <c r="H145" i="9"/>
  <c r="F145" i="4"/>
  <c r="G145" i="9"/>
  <c r="E145" i="4"/>
  <c r="H145" i="4" l="1"/>
  <c r="AT146" i="4"/>
  <c r="AZ147" i="9"/>
  <c r="BP149" i="1"/>
  <c r="H146" i="9"/>
  <c r="F146" i="4"/>
  <c r="I147" i="9"/>
  <c r="G146" i="9"/>
  <c r="E146" i="4"/>
  <c r="F147" i="9"/>
  <c r="H149" i="1"/>
  <c r="I149" i="1"/>
  <c r="AR146" i="4"/>
  <c r="E151" i="1"/>
  <c r="E148" i="9"/>
  <c r="J150" i="1"/>
  <c r="BG150" i="1"/>
  <c r="G150" i="1"/>
  <c r="H146" i="4" l="1"/>
  <c r="F148" i="9"/>
  <c r="I150" i="1"/>
  <c r="H150" i="1"/>
  <c r="BP150" i="1"/>
  <c r="AZ148" i="9"/>
  <c r="I148" i="9"/>
  <c r="E152" i="1"/>
  <c r="E149" i="9"/>
  <c r="H147" i="9"/>
  <c r="G147" i="9"/>
  <c r="E153" i="1" l="1"/>
  <c r="E150" i="9"/>
  <c r="J152" i="1"/>
  <c r="G152" i="1"/>
  <c r="BG152" i="1"/>
  <c r="G148" i="9"/>
  <c r="H148" i="9"/>
  <c r="F150" i="9" l="1"/>
  <c r="I152" i="1"/>
  <c r="H152" i="1"/>
  <c r="AZ150" i="9"/>
  <c r="BP152" i="1"/>
  <c r="I150" i="9"/>
  <c r="E154" i="1"/>
  <c r="E155" i="1" s="1"/>
  <c r="E151" i="9"/>
  <c r="BG155" i="1" l="1"/>
  <c r="G155" i="1"/>
  <c r="J155" i="1"/>
  <c r="E156" i="1"/>
  <c r="E153" i="9"/>
  <c r="E152" i="9"/>
  <c r="BG154" i="1"/>
  <c r="G154" i="1"/>
  <c r="J154" i="1"/>
  <c r="G150" i="9"/>
  <c r="H150" i="9"/>
  <c r="E157" i="1" l="1"/>
  <c r="I153" i="9"/>
  <c r="I155" i="1"/>
  <c r="H155" i="1"/>
  <c r="F153" i="9"/>
  <c r="BP155" i="1"/>
  <c r="AZ153" i="9"/>
  <c r="E154" i="9"/>
  <c r="I152" i="9"/>
  <c r="F152" i="9"/>
  <c r="H154" i="1"/>
  <c r="I154" i="1"/>
  <c r="BP154" i="1"/>
  <c r="AZ152" i="9"/>
  <c r="E158" i="1" l="1"/>
  <c r="BG157" i="1"/>
  <c r="G157" i="1"/>
  <c r="J157" i="1"/>
  <c r="H153" i="9"/>
  <c r="G153" i="9"/>
  <c r="I154" i="9"/>
  <c r="G12" i="2"/>
  <c r="F154" i="9"/>
  <c r="G9" i="2"/>
  <c r="H152" i="9"/>
  <c r="G152" i="9"/>
  <c r="G158" i="1" l="1"/>
  <c r="BG158" i="1"/>
  <c r="J158" i="1"/>
  <c r="E159" i="1"/>
  <c r="E160" i="1" s="1"/>
  <c r="H157" i="1"/>
  <c r="G155" i="9" s="1"/>
  <c r="I157" i="1"/>
  <c r="H155" i="9" s="1"/>
  <c r="BP157" i="1"/>
  <c r="G154" i="9"/>
  <c r="G10" i="2"/>
  <c r="H154" i="9"/>
  <c r="G11" i="2"/>
  <c r="N98" i="9"/>
  <c r="M98" i="4"/>
  <c r="K98" i="4"/>
  <c r="L98" i="9"/>
  <c r="L98" i="4"/>
  <c r="Q100" i="1"/>
  <c r="R100" i="1" s="1"/>
  <c r="F100" i="1" s="1"/>
  <c r="M98" i="9"/>
  <c r="H158" i="1" l="1"/>
  <c r="G156" i="9" s="1"/>
  <c r="I158" i="1"/>
  <c r="H156" i="9" s="1"/>
  <c r="BP158" i="1"/>
  <c r="E161" i="1"/>
  <c r="N98" i="4"/>
  <c r="AB98" i="4" s="1"/>
  <c r="O98" i="9"/>
  <c r="J161" i="1" l="1"/>
  <c r="G161" i="1"/>
  <c r="E162" i="1"/>
  <c r="BG161" i="1"/>
  <c r="O98" i="4"/>
  <c r="BP161" i="1" l="1"/>
  <c r="BG162" i="1"/>
  <c r="J162" i="1"/>
  <c r="G162" i="1"/>
  <c r="H161" i="1"/>
  <c r="G159" i="9" s="1"/>
  <c r="I161" i="1"/>
  <c r="H159" i="9" s="1"/>
  <c r="K146" i="1"/>
  <c r="I162" i="1" l="1"/>
  <c r="H160" i="9" s="1"/>
  <c r="H162" i="1"/>
  <c r="G160" i="9" s="1"/>
  <c r="BP162" i="1"/>
  <c r="Z146" i="1"/>
  <c r="V144" i="9" l="1"/>
  <c r="Q146" i="1" l="1"/>
  <c r="AM146" i="1"/>
  <c r="O144" i="9" l="1"/>
  <c r="N144" i="4"/>
  <c r="AF144" i="9"/>
  <c r="S144" i="4"/>
  <c r="AS146" i="1"/>
  <c r="AL144" i="9" l="1"/>
  <c r="Y144" i="4"/>
  <c r="AB144" i="4" s="1"/>
  <c r="M146" i="1"/>
  <c r="K144" i="9" l="1"/>
  <c r="N146" i="1"/>
  <c r="O146" i="1" s="1"/>
  <c r="P146" i="1" s="1"/>
  <c r="J144" i="4"/>
  <c r="AB146" i="1" l="1"/>
  <c r="N144" i="9"/>
  <c r="M144" i="4"/>
  <c r="R146" i="1"/>
  <c r="AF146" i="1"/>
  <c r="M144" i="9"/>
  <c r="L144" i="4"/>
  <c r="L144" i="9"/>
  <c r="K144" i="4"/>
  <c r="O144" i="4" l="1"/>
  <c r="W144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917 Adamov" type="4" refreshedVersion="0" deleted="1" background="1">
    <webPr xml="1" sourceData="1" url="D:\_Pracovni 2017\02_ERU\_Export\917 Adamov.xml" htmlTables="1" htmlFormat="all"/>
  </connection>
  <connection id="2" xr16:uid="{376E14B0-526D-455B-B67D-44DCAF1C6D26}" name="Data XML z 111018325_ERÚ-E1_227_KJ - Poděbrady" type="4" refreshedVersion="0" background="1">
    <webPr xml="1" sourceData="1" url="D:\OneDrive - ČEZ Energo, s.r.o\Plocha\Data XML z 111018325_ERÚ-E1_227_KJ - Poděbrady.xml" htmlTables="1" htmlFormat="all"/>
  </connection>
</connections>
</file>

<file path=xl/sharedStrings.xml><?xml version="1.0" encoding="utf-8"?>
<sst xmlns="http://schemas.openxmlformats.org/spreadsheetml/2006/main" count="3288" uniqueCount="1206">
  <si>
    <t>ERÚ-1_2015</t>
  </si>
  <si>
    <t>18530_S</t>
  </si>
  <si>
    <t>Jakub Urban</t>
  </si>
  <si>
    <t>jakub.urban@cezenergo.cz</t>
  </si>
  <si>
    <t>id datové schránky</t>
  </si>
  <si>
    <t>výrobna - kraj</t>
  </si>
  <si>
    <t>Plynová a spalovací (PSE)</t>
  </si>
  <si>
    <t>výrobna - technologie</t>
  </si>
  <si>
    <t>výrobna - elektrický výkon</t>
  </si>
  <si>
    <t>výrobna - tepelný výkon</t>
  </si>
  <si>
    <t>Zemní plyn</t>
  </si>
  <si>
    <t>paliva - palivo</t>
  </si>
  <si>
    <t>MWh</t>
  </si>
  <si>
    <t>paliva - jednotky</t>
  </si>
  <si>
    <t>paliva - pořízení paliva</t>
  </si>
  <si>
    <t>paliva - spotřeba na elektřinu</t>
  </si>
  <si>
    <t>paliva - spotřeba na teplo</t>
  </si>
  <si>
    <t>paliva - výhřevnost</t>
  </si>
  <si>
    <t>MJ/m3</t>
  </si>
  <si>
    <t>paliva - jednotky výhřevnost</t>
  </si>
  <si>
    <t>paliva na výrobu - palivo</t>
  </si>
  <si>
    <t>paliva na výrobu - brutto výroba</t>
  </si>
  <si>
    <t>paliva na výrobu - vlastní spotřeba</t>
  </si>
  <si>
    <t>paliva na výrobu - dodávky vlastní</t>
  </si>
  <si>
    <t>paliva na výrobu - ztráty a bilanční rozdíl</t>
  </si>
  <si>
    <t>paliva na výrobu - dodávky cizí</t>
  </si>
  <si>
    <t>bilance zdrojů - nákup</t>
  </si>
  <si>
    <t>bilance zdrojů - brutto výroba</t>
  </si>
  <si>
    <t>bilance zdrojů - vlastní spotřeba</t>
  </si>
  <si>
    <t>bilance zdrojů - saldo</t>
  </si>
  <si>
    <t>bilance zdrojů - ztráty a bilanční rozdíly</t>
  </si>
  <si>
    <t>bilance dodávek - obchodní subjekty</t>
  </si>
  <si>
    <t>bilance dodávek - energetický sektor</t>
  </si>
  <si>
    <t>bilance dodávek - průmysl</t>
  </si>
  <si>
    <t>bilance dodávek - stavebnictví</t>
  </si>
  <si>
    <t>bilance dodávek - doprava</t>
  </si>
  <si>
    <t>bilance dodávek - zemědělství a lesnictví</t>
  </si>
  <si>
    <t>bilance dodávek - obchod, služby, školství, zdravotnictví</t>
  </si>
  <si>
    <t>bilance dodávek - domácnosti</t>
  </si>
  <si>
    <t>bilance dodávek - ostatní</t>
  </si>
  <si>
    <t>spalovací pístový motor s rekuperací tepla</t>
  </si>
  <si>
    <t>technologie KVET</t>
  </si>
  <si>
    <t>instalovaný elektrický výkon - KVET</t>
  </si>
  <si>
    <t>instalovaný tepelný výkon - KVET</t>
  </si>
  <si>
    <t>bilance KVET - použité palivo</t>
  </si>
  <si>
    <t>bilance KVET - brutto výroba</t>
  </si>
  <si>
    <t>bilance KVET - dodávky užitečného tepla</t>
  </si>
  <si>
    <t>bilance KVET - vsázka paliva</t>
  </si>
  <si>
    <t>bilance KVET - jednotky vsázky paliva</t>
  </si>
  <si>
    <t>paliva na výrobu - bilanční rozdíl</t>
  </si>
  <si>
    <t>bilance zdrojů - bilanční rozdíl</t>
  </si>
  <si>
    <t>xsi:nil=true</t>
  </si>
  <si>
    <t>uzivatel xsi:nil=true</t>
  </si>
  <si>
    <t>instal_el xsi:nil=true</t>
  </si>
  <si>
    <t>instal_te xsi:nil=true</t>
  </si>
  <si>
    <t>Hlavička výkazu</t>
  </si>
  <si>
    <t>Název</t>
  </si>
  <si>
    <t>Value</t>
  </si>
  <si>
    <t>C9</t>
  </si>
  <si>
    <t>A100</t>
  </si>
  <si>
    <t>B100</t>
  </si>
  <si>
    <t>C100</t>
  </si>
  <si>
    <t>A101</t>
  </si>
  <si>
    <t>B101</t>
  </si>
  <si>
    <t>C101</t>
  </si>
  <si>
    <t>A102</t>
  </si>
  <si>
    <t>B102</t>
  </si>
  <si>
    <t>C102</t>
  </si>
  <si>
    <t>A103</t>
  </si>
  <si>
    <t>B103</t>
  </si>
  <si>
    <t>C103</t>
  </si>
  <si>
    <t>A104</t>
  </si>
  <si>
    <t>B104</t>
  </si>
  <si>
    <t>C104</t>
  </si>
  <si>
    <t>A105</t>
  </si>
  <si>
    <t>B105</t>
  </si>
  <si>
    <t>C105</t>
  </si>
  <si>
    <t>A106</t>
  </si>
  <si>
    <t>B106</t>
  </si>
  <si>
    <t>C106</t>
  </si>
  <si>
    <t>A107</t>
  </si>
  <si>
    <t>B107</t>
  </si>
  <si>
    <t>C107</t>
  </si>
  <si>
    <t>A108</t>
  </si>
  <si>
    <t>B108</t>
  </si>
  <si>
    <t>C108</t>
  </si>
  <si>
    <t>A109</t>
  </si>
  <si>
    <t>B109</t>
  </si>
  <si>
    <t>C109</t>
  </si>
  <si>
    <t>A115</t>
  </si>
  <si>
    <t>B115</t>
  </si>
  <si>
    <t>C115</t>
  </si>
  <si>
    <t>D115</t>
  </si>
  <si>
    <t>E115</t>
  </si>
  <si>
    <t>A116</t>
  </si>
  <si>
    <t>B116</t>
  </si>
  <si>
    <t>C116</t>
  </si>
  <si>
    <t>D116</t>
  </si>
  <si>
    <t>E116</t>
  </si>
  <si>
    <t>A117</t>
  </si>
  <si>
    <t>B117</t>
  </si>
  <si>
    <t>C117</t>
  </si>
  <si>
    <t>D117</t>
  </si>
  <si>
    <t>E117</t>
  </si>
  <si>
    <t>A118</t>
  </si>
  <si>
    <t>B118</t>
  </si>
  <si>
    <t>C118</t>
  </si>
  <si>
    <t>D118</t>
  </si>
  <si>
    <t>E118</t>
  </si>
  <si>
    <t>A119</t>
  </si>
  <si>
    <t>B119</t>
  </si>
  <si>
    <t>C119</t>
  </si>
  <si>
    <t>D119</t>
  </si>
  <si>
    <t>E119</t>
  </si>
  <si>
    <t>A120</t>
  </si>
  <si>
    <t>B120</t>
  </si>
  <si>
    <t>C120</t>
  </si>
  <si>
    <t>D120</t>
  </si>
  <si>
    <t>E120</t>
  </si>
  <si>
    <t>A121</t>
  </si>
  <si>
    <t>B121</t>
  </si>
  <si>
    <t>C121</t>
  </si>
  <si>
    <t>D121</t>
  </si>
  <si>
    <t>E121</t>
  </si>
  <si>
    <t>A122</t>
  </si>
  <si>
    <t>B122</t>
  </si>
  <si>
    <t>C122</t>
  </si>
  <si>
    <t>D122</t>
  </si>
  <si>
    <t>E122</t>
  </si>
  <si>
    <t>A123</t>
  </si>
  <si>
    <t>B123</t>
  </si>
  <si>
    <t>C123</t>
  </si>
  <si>
    <t>D123</t>
  </si>
  <si>
    <t>E123</t>
  </si>
  <si>
    <t>A124</t>
  </si>
  <si>
    <t>B124</t>
  </si>
  <si>
    <t>C124</t>
  </si>
  <si>
    <t>D124</t>
  </si>
  <si>
    <t>E124</t>
  </si>
  <si>
    <t>A125</t>
  </si>
  <si>
    <t>B125</t>
  </si>
  <si>
    <t>C125</t>
  </si>
  <si>
    <t>D125</t>
  </si>
  <si>
    <t>E125</t>
  </si>
  <si>
    <t>A126</t>
  </si>
  <si>
    <t>B126</t>
  </si>
  <si>
    <t>C126</t>
  </si>
  <si>
    <t>D126</t>
  </si>
  <si>
    <t>E126</t>
  </si>
  <si>
    <t>B135</t>
  </si>
  <si>
    <t>C135</t>
  </si>
  <si>
    <t>B14</t>
  </si>
  <si>
    <t>C14</t>
  </si>
  <si>
    <t>D14</t>
  </si>
  <si>
    <t>E14</t>
  </si>
  <si>
    <t>A20</t>
  </si>
  <si>
    <t>B20</t>
  </si>
  <si>
    <t>C20</t>
  </si>
  <si>
    <t>D20</t>
  </si>
  <si>
    <t>E20</t>
  </si>
  <si>
    <t>F20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</si>
  <si>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</si>
  <si>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</si>
  <si>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</si>
  <si>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</si>
  <si>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</si>
  <si>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</si>
  <si>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</si>
  <si>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</si>
  <si>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</si>
  <si>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</si>
  <si>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</si>
  <si>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</si>
  <si>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</si>
  <si>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</si>
  <si>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</si>
  <si>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A23</t>
  </si>
  <si>
    <t>B23</t>
  </si>
  <si>
    <t>C23</t>
  </si>
  <si>
    <t>D23</t>
  </si>
  <si>
    <t>E23</t>
  </si>
  <si>
    <t>F23</t>
  </si>
  <si>
    <t>G23</t>
  </si>
  <si>
    <t>A24</t>
  </si>
  <si>
    <t>B24</t>
  </si>
  <si>
    <t>C24</t>
  </si>
  <si>
    <t>D24</t>
  </si>
  <si>
    <t>E24</t>
  </si>
  <si>
    <t>F24</t>
  </si>
  <si>
    <t>G24</t>
  </si>
  <si>
    <t>A25</t>
  </si>
  <si>
    <t>B25</t>
  </si>
  <si>
    <t>C25</t>
  </si>
  <si>
    <t>D25</t>
  </si>
  <si>
    <t>E25</t>
  </si>
  <si>
    <t>F25</t>
  </si>
  <si>
    <t>G25</t>
  </si>
  <si>
    <t>A26</t>
  </si>
  <si>
    <t>B26</t>
  </si>
  <si>
    <t>C26</t>
  </si>
  <si>
    <t>D26</t>
  </si>
  <si>
    <t>E26</t>
  </si>
  <si>
    <t>F26</t>
  </si>
  <si>
    <t>G26</t>
  </si>
  <si>
    <t>A27</t>
  </si>
  <si>
    <t>B27</t>
  </si>
  <si>
    <t>C27</t>
  </si>
  <si>
    <t>D27</t>
  </si>
  <si>
    <t>E27</t>
  </si>
  <si>
    <t>F27</t>
  </si>
  <si>
    <t>G27</t>
  </si>
  <si>
    <t>A28</t>
  </si>
  <si>
    <t>B28</t>
  </si>
  <si>
    <t>C28</t>
  </si>
  <si>
    <t>D28</t>
  </si>
  <si>
    <t>E28</t>
  </si>
  <si>
    <t>F28</t>
  </si>
  <si>
    <t>G28</t>
  </si>
  <si>
    <t>A29</t>
  </si>
  <si>
    <t>B29</t>
  </si>
  <si>
    <t>C29</t>
  </si>
  <si>
    <t>D29</t>
  </si>
  <si>
    <t>E29</t>
  </si>
  <si>
    <t>F29</t>
  </si>
  <si>
    <t>G29</t>
  </si>
  <si>
    <t>A30</t>
  </si>
  <si>
    <t>B30</t>
  </si>
  <si>
    <t>C30</t>
  </si>
  <si>
    <t>D30</t>
  </si>
  <si>
    <t>E30</t>
  </si>
  <si>
    <t>F30</t>
  </si>
  <si>
    <t>G30</t>
  </si>
  <si>
    <t>A31</t>
  </si>
  <si>
    <t>B31</t>
  </si>
  <si>
    <t>C31</t>
  </si>
  <si>
    <t>D31</t>
  </si>
  <si>
    <t>E31</t>
  </si>
  <si>
    <t>F31</t>
  </si>
  <si>
    <t>G31</t>
  </si>
  <si>
    <t>A44</t>
  </si>
  <si>
    <t>C44</t>
  </si>
  <si>
    <t>C45</t>
  </si>
  <si>
    <t>D44</t>
  </si>
  <si>
    <t>D45</t>
  </si>
  <si>
    <t>E44</t>
  </si>
  <si>
    <t>E45</t>
  </si>
  <si>
    <t>F44</t>
  </si>
  <si>
    <t>F45</t>
  </si>
  <si>
    <t>G44</t>
  </si>
  <si>
    <t>G45</t>
  </si>
  <si>
    <t>H44</t>
  </si>
  <si>
    <t>H45</t>
  </si>
  <si>
    <t>A46</t>
  </si>
  <si>
    <t>C46</t>
  </si>
  <si>
    <t>C47</t>
  </si>
  <si>
    <t>D46</t>
  </si>
  <si>
    <t>D47</t>
  </si>
  <si>
    <t>E46</t>
  </si>
  <si>
    <t>E47</t>
  </si>
  <si>
    <t>F46</t>
  </si>
  <si>
    <t>F47</t>
  </si>
  <si>
    <t>G46</t>
  </si>
  <si>
    <t>G47</t>
  </si>
  <si>
    <t>H46</t>
  </si>
  <si>
    <t>H47</t>
  </si>
  <si>
    <t>A48</t>
  </si>
  <si>
    <t>C48</t>
  </si>
  <si>
    <t>C49</t>
  </si>
  <si>
    <t>D48</t>
  </si>
  <si>
    <t>D49</t>
  </si>
  <si>
    <t>E48</t>
  </si>
  <si>
    <t>E49</t>
  </si>
  <si>
    <t>F48</t>
  </si>
  <si>
    <t>F49</t>
  </si>
  <si>
    <t>G48</t>
  </si>
  <si>
    <t>G49</t>
  </si>
  <si>
    <t>H48</t>
  </si>
  <si>
    <t>H49</t>
  </si>
  <si>
    <t>A50</t>
  </si>
  <si>
    <t>C50</t>
  </si>
  <si>
    <t>C51</t>
  </si>
  <si>
    <t>D50</t>
  </si>
  <si>
    <t>D51</t>
  </si>
  <si>
    <t>E50</t>
  </si>
  <si>
    <t>E51</t>
  </si>
  <si>
    <t>F50</t>
  </si>
  <si>
    <t>F51</t>
  </si>
  <si>
    <t>G50</t>
  </si>
  <si>
    <t>G51</t>
  </si>
  <si>
    <t>H50</t>
  </si>
  <si>
    <t>H51</t>
  </si>
  <si>
    <t>A52</t>
  </si>
  <si>
    <t>C52</t>
  </si>
  <si>
    <t>C53</t>
  </si>
  <si>
    <t>D52</t>
  </si>
  <si>
    <t>D53</t>
  </si>
  <si>
    <t>E52</t>
  </si>
  <si>
    <t>E53</t>
  </si>
  <si>
    <t>F52</t>
  </si>
  <si>
    <t>F53</t>
  </si>
  <si>
    <t>G52</t>
  </si>
  <si>
    <t>G53</t>
  </si>
  <si>
    <t>H52</t>
  </si>
  <si>
    <t>H53</t>
  </si>
  <si>
    <t>A54</t>
  </si>
  <si>
    <t>C54</t>
  </si>
  <si>
    <t>C55</t>
  </si>
  <si>
    <t>D54</t>
  </si>
  <si>
    <t>D55</t>
  </si>
  <si>
    <t>E54</t>
  </si>
  <si>
    <t>E55</t>
  </si>
  <si>
    <t>F54</t>
  </si>
  <si>
    <t>F55</t>
  </si>
  <si>
    <t>G54</t>
  </si>
  <si>
    <t>G55</t>
  </si>
  <si>
    <t>H54</t>
  </si>
  <si>
    <t>H55</t>
  </si>
  <si>
    <t>A56</t>
  </si>
  <si>
    <t>C56</t>
  </si>
  <si>
    <t>C57</t>
  </si>
  <si>
    <t>D56</t>
  </si>
  <si>
    <t>D57</t>
  </si>
  <si>
    <t>E56</t>
  </si>
  <si>
    <t>E57</t>
  </si>
  <si>
    <t>F56</t>
  </si>
  <si>
    <t>F57</t>
  </si>
  <si>
    <t>G56</t>
  </si>
  <si>
    <t>G57</t>
  </si>
  <si>
    <t>H56</t>
  </si>
  <si>
    <t>H57</t>
  </si>
  <si>
    <t>A58</t>
  </si>
  <si>
    <t>C58</t>
  </si>
  <si>
    <t>C59</t>
  </si>
  <si>
    <t>D58</t>
  </si>
  <si>
    <t>D59</t>
  </si>
  <si>
    <t>E58</t>
  </si>
  <si>
    <t>E59</t>
  </si>
  <si>
    <t>F58</t>
  </si>
  <si>
    <t>F59</t>
  </si>
  <si>
    <t>G58</t>
  </si>
  <si>
    <t>G59</t>
  </si>
  <si>
    <t>H58</t>
  </si>
  <si>
    <t>H59</t>
  </si>
  <si>
    <t>A60</t>
  </si>
  <si>
    <t>C60</t>
  </si>
  <si>
    <t>C61</t>
  </si>
  <si>
    <t>D60</t>
  </si>
  <si>
    <t>D61</t>
  </si>
  <si>
    <t>E60</t>
  </si>
  <si>
    <t>E61</t>
  </si>
  <si>
    <t>F60</t>
  </si>
  <si>
    <t>F61</t>
  </si>
  <si>
    <t>G60</t>
  </si>
  <si>
    <t>G61</t>
  </si>
  <si>
    <t>H60</t>
  </si>
  <si>
    <t>H61</t>
  </si>
  <si>
    <t>A62</t>
  </si>
  <si>
    <t>C62</t>
  </si>
  <si>
    <t>C63</t>
  </si>
  <si>
    <t>D62</t>
  </si>
  <si>
    <t>D63</t>
  </si>
  <si>
    <t>E62</t>
  </si>
  <si>
    <t>E63</t>
  </si>
  <si>
    <t>F62</t>
  </si>
  <si>
    <t>F63</t>
  </si>
  <si>
    <t>G62</t>
  </si>
  <si>
    <t>G63</t>
  </si>
  <si>
    <t>H62</t>
  </si>
  <si>
    <t>H63</t>
  </si>
  <si>
    <t>A64</t>
  </si>
  <si>
    <t>C64</t>
  </si>
  <si>
    <t>C65</t>
  </si>
  <si>
    <t>D64</t>
  </si>
  <si>
    <t>D65</t>
  </si>
  <si>
    <t>E64</t>
  </si>
  <si>
    <t>E65</t>
  </si>
  <si>
    <t>F64</t>
  </si>
  <si>
    <t>F65</t>
  </si>
  <si>
    <t>G64</t>
  </si>
  <si>
    <t>G65</t>
  </si>
  <si>
    <t>H64</t>
  </si>
  <si>
    <t>H65</t>
  </si>
  <si>
    <t>A66</t>
  </si>
  <si>
    <t>C66</t>
  </si>
  <si>
    <t>C67</t>
  </si>
  <si>
    <t>D66</t>
  </si>
  <si>
    <t>D67</t>
  </si>
  <si>
    <t>E66</t>
  </si>
  <si>
    <t>E67</t>
  </si>
  <si>
    <t>F66</t>
  </si>
  <si>
    <t>F67</t>
  </si>
  <si>
    <t>G66</t>
  </si>
  <si>
    <t>G67</t>
  </si>
  <si>
    <t>H66</t>
  </si>
  <si>
    <t>H67</t>
  </si>
  <si>
    <t>C84</t>
  </si>
  <si>
    <t>C85</t>
  </si>
  <si>
    <t>D84</t>
  </si>
  <si>
    <t>D85</t>
  </si>
  <si>
    <t>E84</t>
  </si>
  <si>
    <t>E85</t>
  </si>
  <si>
    <t>F84</t>
  </si>
  <si>
    <t>F85</t>
  </si>
  <si>
    <t>G84</t>
  </si>
  <si>
    <t>G85</t>
  </si>
  <si>
    <t>H84</t>
  </si>
  <si>
    <t>H85</t>
  </si>
  <si>
    <t>B90</t>
  </si>
  <si>
    <t>B91</t>
  </si>
  <si>
    <t>C90</t>
  </si>
  <si>
    <t>C91</t>
  </si>
  <si>
    <t>D90</t>
  </si>
  <si>
    <t>D91</t>
  </si>
  <si>
    <t>E90</t>
  </si>
  <si>
    <t>F90</t>
  </si>
  <si>
    <t>F91</t>
  </si>
  <si>
    <t>G90</t>
  </si>
  <si>
    <t>G91</t>
  </si>
  <si>
    <t>B94</t>
  </si>
  <si>
    <t>B95</t>
  </si>
  <si>
    <t>C94</t>
  </si>
  <si>
    <t>C95</t>
  </si>
  <si>
    <t>D94</t>
  </si>
  <si>
    <t>D95</t>
  </si>
  <si>
    <t>E94</t>
  </si>
  <si>
    <t>E95</t>
  </si>
  <si>
    <t>F94</t>
  </si>
  <si>
    <t>F95</t>
  </si>
  <si>
    <t>G94</t>
  </si>
  <si>
    <t>G95</t>
  </si>
  <si>
    <t>H94</t>
  </si>
  <si>
    <t>H95</t>
  </si>
  <si>
    <t>I94</t>
  </si>
  <si>
    <t>I95</t>
  </si>
  <si>
    <t>J94</t>
  </si>
  <si>
    <t>J95</t>
  </si>
  <si>
    <t>Paliva</t>
  </si>
  <si>
    <t>Výrobna</t>
  </si>
  <si>
    <t>Paliva na Výrobu</t>
  </si>
  <si>
    <t>Bilance zdrojů</t>
  </si>
  <si>
    <t>Bilance dodávek</t>
  </si>
  <si>
    <t>Technologie + výkon</t>
  </si>
  <si>
    <t>Bilance KVET</t>
  </si>
  <si>
    <t>B110</t>
  </si>
  <si>
    <t>C110</t>
  </si>
  <si>
    <t>A140</t>
  </si>
  <si>
    <t>F14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</si>
  <si>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</si>
  <si>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</si>
  <si>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</si>
  <si>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</si>
  <si>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</si>
  <si>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</si>
  <si>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</si>
  <si>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</si>
  <si>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</si>
  <si>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</si>
  <si>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</si>
  <si>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</si>
  <si>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</si>
  <si>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</si>
  <si>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</si>
  <si>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</si>
  <si>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</si>
  <si>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</si>
  <si>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</si>
  <si>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</si>
  <si>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</si>
  <si>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</si>
  <si>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</si>
  <si>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</si>
  <si>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I84</t>
  </si>
  <si>
    <t>I85</t>
  </si>
  <si>
    <t>H90</t>
  </si>
  <si>
    <t>H91</t>
  </si>
  <si>
    <t>pocet_paliv</t>
  </si>
  <si>
    <t>pocet_technologii_KVET</t>
  </si>
  <si>
    <t>hlav_provoz</t>
  </si>
  <si>
    <t>podminka1</t>
  </si>
  <si>
    <t>podminka2</t>
  </si>
  <si>
    <t>podminka3</t>
  </si>
  <si>
    <t>podminka4</t>
  </si>
  <si>
    <t>podminka5</t>
  </si>
  <si>
    <t>podminka6</t>
  </si>
  <si>
    <t>podminka7</t>
  </si>
  <si>
    <t>podminka8</t>
  </si>
  <si>
    <t>podminka9</t>
  </si>
  <si>
    <t>podminka10</t>
  </si>
  <si>
    <t>podminka11</t>
  </si>
  <si>
    <t>podminka12</t>
  </si>
  <si>
    <t>podminka1_1</t>
  </si>
  <si>
    <t>podminka1_2</t>
  </si>
  <si>
    <t>podminka1_3</t>
  </si>
  <si>
    <t>podminka1_4</t>
  </si>
  <si>
    <t>podminka1_5</t>
  </si>
  <si>
    <t>podminka1_6</t>
  </si>
  <si>
    <t>podminka1_7</t>
  </si>
  <si>
    <t>podminka1_8</t>
  </si>
  <si>
    <t>podminka1_9</t>
  </si>
  <si>
    <t>podminka1_10</t>
  </si>
  <si>
    <t>uzivatel</t>
  </si>
  <si>
    <t>instal_el</t>
  </si>
  <si>
    <t>instal_te</t>
  </si>
  <si>
    <t>Měsíc</t>
  </si>
  <si>
    <t>Kraj</t>
  </si>
  <si>
    <t>Výhřevnost</t>
  </si>
  <si>
    <t>Měsíc:</t>
  </si>
  <si>
    <t>Celková kontrola</t>
  </si>
  <si>
    <t>Pořízení paliva celkem</t>
  </si>
  <si>
    <t>Spotřeba paliva na výrobu elektřiny</t>
  </si>
  <si>
    <t>Spotřeba paliva na výrobu tepla</t>
  </si>
  <si>
    <t>Kontrola</t>
  </si>
  <si>
    <t>Brutto výroba</t>
  </si>
  <si>
    <t>Technologická vlastní spotřeba na výrobu elektřiny</t>
  </si>
  <si>
    <t>Technologická vlastní spotřeba na výrobu tepla</t>
  </si>
  <si>
    <t>Dodávky do vlastního podniku nebo zařízení</t>
  </si>
  <si>
    <t>Ztráty a bilanční rozdíl</t>
  </si>
  <si>
    <t>Přímé dodávky cizím subjektům</t>
  </si>
  <si>
    <t>Nákup</t>
  </si>
  <si>
    <t>Vlastní spotřeba celkem (včetně spotřeby elektřiny na přečerpávání v PVE)</t>
  </si>
  <si>
    <t>Spotřeba elektřiny na přečerpávání v PVE</t>
  </si>
  <si>
    <t>Saldo (dovoz / vývoz)</t>
  </si>
  <si>
    <t>Dodávky obchodním subjektům</t>
  </si>
  <si>
    <t>Energetika</t>
  </si>
  <si>
    <t>Průmysl</t>
  </si>
  <si>
    <t>Stavebnictví</t>
  </si>
  <si>
    <t>Doprava</t>
  </si>
  <si>
    <t>Zemědělství a lesnictví</t>
  </si>
  <si>
    <t>Obchod, služby, školství, zdravotnictví</t>
  </si>
  <si>
    <t>Domácnosti</t>
  </si>
  <si>
    <t>Ostatní</t>
  </si>
  <si>
    <t>Výroba elektřiny brutto</t>
  </si>
  <si>
    <t>Dodávka užitečného tepla</t>
  </si>
  <si>
    <t>Vsázka paliva</t>
  </si>
  <si>
    <t>ID Výrobny</t>
  </si>
  <si>
    <t>Celkový instalovaný elektrický výkon [MWe]</t>
  </si>
  <si>
    <t>Celkový instalovaný tepelný výkon         [MW t]</t>
  </si>
  <si>
    <t>Připojeno k PS/DS</t>
  </si>
  <si>
    <t>Číslo měsíce</t>
  </si>
  <si>
    <t>GJ</t>
  </si>
  <si>
    <t>Kogenerace</t>
  </si>
  <si>
    <t>Č. řádku</t>
  </si>
  <si>
    <t>Výpočet z již načtených dat</t>
  </si>
  <si>
    <t>Statická data</t>
  </si>
  <si>
    <t>Načítání z listu Data</t>
  </si>
  <si>
    <t>Rok:</t>
  </si>
  <si>
    <t>Palivo Celkem</t>
  </si>
  <si>
    <t>Palivo na EL</t>
  </si>
  <si>
    <t>Palivo na TEP</t>
  </si>
  <si>
    <t>Kontrolní součet palivo</t>
  </si>
  <si>
    <t>Brutto EL</t>
  </si>
  <si>
    <t>Technologická spotřeba EL</t>
  </si>
  <si>
    <t>Technologická spotřeba TEP</t>
  </si>
  <si>
    <t>Dodávky do VP</t>
  </si>
  <si>
    <t>Ztráty</t>
  </si>
  <si>
    <t>Dodávka EL</t>
  </si>
  <si>
    <t>Kontrolní součet Výroba EL</t>
  </si>
  <si>
    <t>Kontrolní součet Výroba TEP</t>
  </si>
  <si>
    <t>Brutto TEP</t>
  </si>
  <si>
    <t>EL dodávky</t>
  </si>
  <si>
    <t>TEP dodávky</t>
  </si>
  <si>
    <t>Kontrola dodávky EL</t>
  </si>
  <si>
    <t>Kontrola dodávky TEP</t>
  </si>
  <si>
    <t>Prodej TEP</t>
  </si>
  <si>
    <t>Kontrola Správnosti EL</t>
  </si>
  <si>
    <t>Kontrola Správnosti TEP</t>
  </si>
  <si>
    <t>Kontrola Správnosti palivo</t>
  </si>
  <si>
    <t>Účinost Výroby</t>
  </si>
  <si>
    <t>Cesta pro uložení</t>
  </si>
  <si>
    <t>Soubor na disku</t>
  </si>
  <si>
    <t>ANO</t>
  </si>
  <si>
    <t>32802_T11</t>
  </si>
  <si>
    <t>Středočeský</t>
  </si>
  <si>
    <t>32812_T11</t>
  </si>
  <si>
    <t>32708_T11</t>
  </si>
  <si>
    <t>32645_T11</t>
  </si>
  <si>
    <t>32565_T11</t>
  </si>
  <si>
    <t>32809_T11</t>
  </si>
  <si>
    <t>32867_T11</t>
  </si>
  <si>
    <t>32875_T11</t>
  </si>
  <si>
    <t>32834_T11</t>
  </si>
  <si>
    <t>Jihomoravský</t>
  </si>
  <si>
    <t>Zlínský</t>
  </si>
  <si>
    <t>Vysočina</t>
  </si>
  <si>
    <t>Pardubický</t>
  </si>
  <si>
    <t>Ústecký</t>
  </si>
  <si>
    <t>Liberecký</t>
  </si>
  <si>
    <t>Moravskoslezský</t>
  </si>
  <si>
    <t>Plzeňský</t>
  </si>
  <si>
    <t>Olomoucký</t>
  </si>
  <si>
    <t>Jihočeský</t>
  </si>
  <si>
    <t>Karlovarský</t>
  </si>
  <si>
    <t>32907_T11</t>
  </si>
  <si>
    <t>32908_T11</t>
  </si>
  <si>
    <t>x</t>
  </si>
  <si>
    <t>32327_T11</t>
  </si>
  <si>
    <t>30791_T11</t>
  </si>
  <si>
    <t>02966_T11</t>
  </si>
  <si>
    <t>32599_T11</t>
  </si>
  <si>
    <t>32649_T11</t>
  </si>
  <si>
    <t>KJ - Nádražní, Adamov</t>
  </si>
  <si>
    <t>KJ - Babice (areál Hamé)</t>
  </si>
  <si>
    <t>KJ - Bečov</t>
  </si>
  <si>
    <t>KJ - Benešov</t>
  </si>
  <si>
    <t>KJ - Bojkovice</t>
  </si>
  <si>
    <t>KJ - Broumov</t>
  </si>
  <si>
    <t>KJ - Brtnice</t>
  </si>
  <si>
    <t>KJ - Bystřice nad Pernštejnem</t>
  </si>
  <si>
    <t>KJ - Česká Třebová, Křib</t>
  </si>
  <si>
    <t>KJ - Česká Třebová, Lhotka</t>
  </si>
  <si>
    <t>KJ - Duchcov</t>
  </si>
  <si>
    <t>KJ - Fügnerova, Vrchlabí</t>
  </si>
  <si>
    <t>KJ - Havlíčkův Brod, Rozkošská</t>
  </si>
  <si>
    <t>KJ - Havlíčkův Brod, Na Výšině</t>
  </si>
  <si>
    <t>KJ - Havlíčkův Brod, Smetanovo náměstí</t>
  </si>
  <si>
    <t>KJ - Havlíčkův Brod, Žižkov II</t>
  </si>
  <si>
    <t>KJ - Hlučín</t>
  </si>
  <si>
    <t>KJ - Hodkovice nad Mohelkou</t>
  </si>
  <si>
    <t>KJ - Hodonice</t>
  </si>
  <si>
    <t>KJ - Horní Bříza</t>
  </si>
  <si>
    <t>KJ - Hořovice</t>
  </si>
  <si>
    <t>KJ - Hrabyně (areál RÚ)</t>
  </si>
  <si>
    <t>KJ - Humpolec, Lnářská</t>
  </si>
  <si>
    <t>KJ - Humpolec, Na Rybníčku</t>
  </si>
  <si>
    <t>KJ - Ivančice</t>
  </si>
  <si>
    <t>KJ - Jaroměř</t>
  </si>
  <si>
    <t>KJ - Jihlava, U Břízek</t>
  </si>
  <si>
    <t>KJ - Kaznějov</t>
  </si>
  <si>
    <t>KJ - Kladruby (areál RÚ)</t>
  </si>
  <si>
    <t>KJ - Klimkovice (areál sanatoria)</t>
  </si>
  <si>
    <t>KJ - Kamenický Šenov</t>
  </si>
  <si>
    <t>KJ - Kojetín</t>
  </si>
  <si>
    <t>Kotelna Frýdlant</t>
  </si>
  <si>
    <t>Kotelna Humpolec</t>
  </si>
  <si>
    <t>Kotelna Krátká - Železná Ruda</t>
  </si>
  <si>
    <t>Kotelna Govorova - Smiřice</t>
  </si>
  <si>
    <t>Kotelna Bradlo</t>
  </si>
  <si>
    <t>Kotelna Svitavy - Dimitrovova</t>
  </si>
  <si>
    <t>Kotelna Svitavy - Tovární</t>
  </si>
  <si>
    <t>Kotelna Svitavy - Větrná</t>
  </si>
  <si>
    <t>Kotelna Zruč - Na Výsluní</t>
  </si>
  <si>
    <t>Kotelna - ZŠ Jiráskova</t>
  </si>
  <si>
    <t>Kotelna - ZŠ Velká Chuchle</t>
  </si>
  <si>
    <t>KJ - Kraslice, Školní</t>
  </si>
  <si>
    <t>KJ - Kraslice, Pohraniční stráže</t>
  </si>
  <si>
    <t>KJ - Krupka</t>
  </si>
  <si>
    <t>KJ - Lipník nad Bečvou, ul. Hranická</t>
  </si>
  <si>
    <t>KJ - Lipník nad Bečvou, ul. Na Bečvě</t>
  </si>
  <si>
    <t>KJ - Litomyšl</t>
  </si>
  <si>
    <t>KJ - Luhačovice (areál lázní)</t>
  </si>
  <si>
    <t>KJ - Malé nám., Votice</t>
  </si>
  <si>
    <t>KJ - Meziboří</t>
  </si>
  <si>
    <t>KJ - Mohelnice</t>
  </si>
  <si>
    <t>KJ - Moravský Beroun</t>
  </si>
  <si>
    <t>KJ - Moravský Krumlov</t>
  </si>
  <si>
    <t>KJ - Nové Hrady</t>
  </si>
  <si>
    <t>KJ - Nové Město nad Metují, Sokolská</t>
  </si>
  <si>
    <t>KJ - Nové Město nad Metují, Družstevní</t>
  </si>
  <si>
    <t>KJ - Nové Strašecí</t>
  </si>
  <si>
    <t>KJ - Nový Bor, Rumburských hrdinů</t>
  </si>
  <si>
    <t>KJ - Nový Bor, Wolkerova</t>
  </si>
  <si>
    <t>KJ - Nymburk</t>
  </si>
  <si>
    <t>KJ - Nýřany, Komenského</t>
  </si>
  <si>
    <t>KJ - Nýřany, Luční</t>
  </si>
  <si>
    <t>KJ - Odolena Voda (areál AERO Vodochody)</t>
  </si>
  <si>
    <t>KJ - Osek</t>
  </si>
  <si>
    <t>Kotelna Vítkovice</t>
  </si>
  <si>
    <t>KJ - Polička, Hegerova</t>
  </si>
  <si>
    <t>KJ - Polička, Jiráskova</t>
  </si>
  <si>
    <t>KJ - Polička, Svépomoc</t>
  </si>
  <si>
    <t>KJ - Postoloprty, Draguš</t>
  </si>
  <si>
    <t>KJ - Postoloprty, Dvořákova</t>
  </si>
  <si>
    <t>KJ - Prostějov, B. Šmerala</t>
  </si>
  <si>
    <t>KJ - Prostějov, S. Manharda</t>
  </si>
  <si>
    <t>KJ - Prostějov, Moravská</t>
  </si>
  <si>
    <t>KJ - Prostějov nemocnice</t>
  </si>
  <si>
    <t>KJ - Prostějov sladovny</t>
  </si>
  <si>
    <t>KJ - Prostějov, Tylova</t>
  </si>
  <si>
    <t>KJ - Přelouč, 17. listopadu</t>
  </si>
  <si>
    <t>KJ - Rokycany</t>
  </si>
  <si>
    <t>KJ - Roudnice nad Labem</t>
  </si>
  <si>
    <t>KJ - Sedlčany, Na Severním sídlišti</t>
  </si>
  <si>
    <t>KJ - Sušice, Kaštanová</t>
  </si>
  <si>
    <t>KJ - Sušice, Studentská</t>
  </si>
  <si>
    <t>KJ - Sušice, Na Hrázi</t>
  </si>
  <si>
    <t>KJ - Sušice, Pravdova</t>
  </si>
  <si>
    <t>KJ - Sušice, Sirkařská</t>
  </si>
  <si>
    <t>KJ - Světlá nad Sázavou, Zámecká (areál sklárny)</t>
  </si>
  <si>
    <t>KJ - Šternberk</t>
  </si>
  <si>
    <t>KJ - Šumperk</t>
  </si>
  <si>
    <t>KJ - Tanvald</t>
  </si>
  <si>
    <t>KJ - Ústí nad Orlicí</t>
  </si>
  <si>
    <t>KJ - Ústí nad Orlicí, Okružní</t>
  </si>
  <si>
    <t>KJ - Vamberk</t>
  </si>
  <si>
    <t>Kotelna Volyně</t>
  </si>
  <si>
    <t>Kotelna Votice</t>
  </si>
  <si>
    <t>KJ - Vrchlabí, připojení Liščí kopec</t>
  </si>
  <si>
    <t>KJ - Vrchlabí, Žižkova NKTC</t>
  </si>
  <si>
    <t>KJ - Vysoké Mýto, Generála Svatoně (kotelna Vanice)</t>
  </si>
  <si>
    <t>KJ - Vysoké Mýto, Prokopa Velikého (kotelna Družba)</t>
  </si>
  <si>
    <t>KJ - Zákupy</t>
  </si>
  <si>
    <t>KJ - Sedlčany, Žižkova</t>
  </si>
  <si>
    <t>KJ - Horní Slavkov</t>
  </si>
  <si>
    <t>KJ - Bochov</t>
  </si>
  <si>
    <t>17974_T11</t>
  </si>
  <si>
    <t>32375_T11</t>
  </si>
  <si>
    <t>32525_T11</t>
  </si>
  <si>
    <t>32480_T11</t>
  </si>
  <si>
    <t>32196_T11</t>
  </si>
  <si>
    <t>25506_T11</t>
  </si>
  <si>
    <t>17525_T11</t>
  </si>
  <si>
    <t>32199_T11</t>
  </si>
  <si>
    <t>32197_T11</t>
  </si>
  <si>
    <t>31832_T11</t>
  </si>
  <si>
    <t>17527_T11</t>
  </si>
  <si>
    <t>32564_T11</t>
  </si>
  <si>
    <t>25751_T11</t>
  </si>
  <si>
    <t>25752_T11</t>
  </si>
  <si>
    <t>25754_T11</t>
  </si>
  <si>
    <t>31847_T11</t>
  </si>
  <si>
    <t>31802_T11</t>
  </si>
  <si>
    <t>32481_T11</t>
  </si>
  <si>
    <t>32324_T11</t>
  </si>
  <si>
    <t>31880_T11</t>
  </si>
  <si>
    <t>32461_T11</t>
  </si>
  <si>
    <t>29508_T11</t>
  </si>
  <si>
    <t>32305_T11</t>
  </si>
  <si>
    <t>09594_T11</t>
  </si>
  <si>
    <t>31831_T11</t>
  </si>
  <si>
    <t>31299_T11</t>
  </si>
  <si>
    <t>32460_T11</t>
  </si>
  <si>
    <t>32505_T11</t>
  </si>
  <si>
    <t>09439_T11</t>
  </si>
  <si>
    <t>00328_T11</t>
  </si>
  <si>
    <t>02791_T11</t>
  </si>
  <si>
    <t>00317_T11</t>
  </si>
  <si>
    <t>00316_T11</t>
  </si>
  <si>
    <t>00315_T11</t>
  </si>
  <si>
    <t>00314_T11</t>
  </si>
  <si>
    <t>02076_T11</t>
  </si>
  <si>
    <t>13691_T11</t>
  </si>
  <si>
    <t>15947_T11</t>
  </si>
  <si>
    <t>32523_T11</t>
  </si>
  <si>
    <t>32524_T11</t>
  </si>
  <si>
    <t>32084_T11</t>
  </si>
  <si>
    <t>31944_T11</t>
  </si>
  <si>
    <t>31846_T11</t>
  </si>
  <si>
    <t>19159_T11</t>
  </si>
  <si>
    <t>32462_T11</t>
  </si>
  <si>
    <t>32134_T11</t>
  </si>
  <si>
    <t>23270_T11</t>
  </si>
  <si>
    <t>32016_T11</t>
  </si>
  <si>
    <t>25614_T11</t>
  </si>
  <si>
    <t>25615_T11</t>
  </si>
  <si>
    <t>31853_T11</t>
  </si>
  <si>
    <t>32017_T11</t>
  </si>
  <si>
    <t>28953_T11</t>
  </si>
  <si>
    <t>28954_T11</t>
  </si>
  <si>
    <t>32588_T11</t>
  </si>
  <si>
    <t>31854_T11</t>
  </si>
  <si>
    <t>31867_T11</t>
  </si>
  <si>
    <t>30787_T11</t>
  </si>
  <si>
    <t>32325_T11</t>
  </si>
  <si>
    <t>30790_T11</t>
  </si>
  <si>
    <t>29922_T11</t>
  </si>
  <si>
    <t>31801_T11</t>
  </si>
  <si>
    <t>32646_T11</t>
  </si>
  <si>
    <t>32647_T11</t>
  </si>
  <si>
    <t>32648_T11</t>
  </si>
  <si>
    <t>32354_T11</t>
  </si>
  <si>
    <t>32374_T11</t>
  </si>
  <si>
    <t>31302_T11</t>
  </si>
  <si>
    <t>32353_T11</t>
  </si>
  <si>
    <t>12647_T11</t>
  </si>
  <si>
    <t>16219_T11</t>
  </si>
  <si>
    <t>16157_T11</t>
  </si>
  <si>
    <t>11687_T11</t>
  </si>
  <si>
    <t>32522_T11</t>
  </si>
  <si>
    <t>32085_T11</t>
  </si>
  <si>
    <t>32229_T11</t>
  </si>
  <si>
    <t>31301_T11</t>
  </si>
  <si>
    <t>32133_T11</t>
  </si>
  <si>
    <t>30786_T11</t>
  </si>
  <si>
    <t>00329_T11</t>
  </si>
  <si>
    <t>00313_T11</t>
  </si>
  <si>
    <t>23721_T11</t>
  </si>
  <si>
    <t>23715_T11</t>
  </si>
  <si>
    <t>25668_T11</t>
  </si>
  <si>
    <t>25669_T11</t>
  </si>
  <si>
    <t>32937_T11</t>
  </si>
  <si>
    <t>32933_T11</t>
  </si>
  <si>
    <t>KJ - Krásná Lípa</t>
  </si>
  <si>
    <t>KJ - Energocentrum Vítkovice III</t>
  </si>
  <si>
    <t>32991_T11</t>
  </si>
  <si>
    <t>32958_T11</t>
  </si>
  <si>
    <t>Cesta zfo souboru</t>
  </si>
  <si>
    <t>http://www.eru.cz/cs/-/statisticke_vykazy</t>
  </si>
  <si>
    <t>KJ - Česká Třebová na Milíři</t>
  </si>
  <si>
    <t>KJ - Jáchymov</t>
  </si>
  <si>
    <t>33004_T11</t>
  </si>
  <si>
    <t>32992_T11</t>
  </si>
  <si>
    <t>32942_T11</t>
  </si>
  <si>
    <t>KJ - Příbor</t>
  </si>
  <si>
    <t>33016_T11</t>
  </si>
  <si>
    <t>33049_T11</t>
  </si>
  <si>
    <t>33050_T11</t>
  </si>
  <si>
    <t>KJ - Rakovník</t>
  </si>
  <si>
    <t>KJ - Šumerk K3</t>
  </si>
  <si>
    <t>KJ - Tanvald ul. Vítězná</t>
  </si>
  <si>
    <t>X</t>
  </si>
  <si>
    <t>33093_T11</t>
  </si>
  <si>
    <t>KJ - Řež ÚJV</t>
  </si>
  <si>
    <t>KJ - Kdyně</t>
  </si>
  <si>
    <t>KJ - ŠumerkK2</t>
  </si>
  <si>
    <t>33114_T11</t>
  </si>
  <si>
    <t>33134_T11</t>
  </si>
  <si>
    <t>33150_T11</t>
  </si>
  <si>
    <t>KJ - Helvikovice</t>
  </si>
  <si>
    <t>33287_T11</t>
  </si>
  <si>
    <t>KJ - Mondelez Opava</t>
  </si>
  <si>
    <t>KJ - Veselí nad Lužnicí</t>
  </si>
  <si>
    <t>KJ - Luby ul. Tovární</t>
  </si>
  <si>
    <t>KJ - Luby U Pily</t>
  </si>
  <si>
    <t>KJ - Rýmařov</t>
  </si>
  <si>
    <t>33336_T11</t>
  </si>
  <si>
    <t>33346_T11</t>
  </si>
  <si>
    <t>33347_T11</t>
  </si>
  <si>
    <t>33379_T11</t>
  </si>
  <si>
    <t>33380_T11</t>
  </si>
  <si>
    <t>33468_T11</t>
  </si>
  <si>
    <t>33469_T11</t>
  </si>
  <si>
    <t>33470_T11</t>
  </si>
  <si>
    <t>33443_T11</t>
  </si>
  <si>
    <t>KJ- Modelárna Třinec</t>
  </si>
  <si>
    <t>KJ - Jablonec – Boženy Němcové</t>
  </si>
  <si>
    <t>KJ - Jablonec – Josefa Hory</t>
  </si>
  <si>
    <t>KJ - Jablonec – Liberecká</t>
  </si>
  <si>
    <t>KJ - Hanušovice</t>
  </si>
  <si>
    <t>33471_T11</t>
  </si>
  <si>
    <t>KJ - Jablonec - Březová</t>
  </si>
  <si>
    <t>33510_T11</t>
  </si>
  <si>
    <t>KJ - nemocnice Pelhřimov</t>
  </si>
  <si>
    <t>KJ - Česká Třebová ul. Semanínská</t>
  </si>
  <si>
    <t>KJ - FRUTA Kunovice</t>
  </si>
  <si>
    <t>33593_T11</t>
  </si>
  <si>
    <t>33594_T11</t>
  </si>
  <si>
    <t>33595_T11</t>
  </si>
  <si>
    <t>33624_T11</t>
  </si>
  <si>
    <t>KJ - Špindlerův mlýn</t>
  </si>
  <si>
    <t>KJ - Lysá nad Labem</t>
  </si>
  <si>
    <t>33657_T11</t>
  </si>
  <si>
    <t>33658_T11</t>
  </si>
  <si>
    <t>KJ - nemocnice HB</t>
  </si>
  <si>
    <t>KJ - JOB AIR TECHNIC</t>
  </si>
  <si>
    <t>33739_T11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</si>
  <si>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</si>
  <si>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</si>
  <si>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</si>
  <si>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</si>
  <si>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</si>
  <si>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</si>
  <si>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</si>
  <si>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</si>
  <si>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</si>
  <si>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</si>
  <si>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</si>
  <si>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</si>
  <si>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KJ - Prostějov Anglická</t>
  </si>
  <si>
    <t>33859_T11</t>
  </si>
  <si>
    <t>33982_T11</t>
  </si>
  <si>
    <t>KJ - Police nad Metují</t>
  </si>
  <si>
    <t>KJ - Poděbrady</t>
  </si>
  <si>
    <t>34102_T11</t>
  </si>
  <si>
    <t>KJ - Heřmanův Městec V Lukách</t>
  </si>
  <si>
    <t>KJ - Heřmanův Městec U Bažantnice</t>
  </si>
  <si>
    <t>KJ - Nové Zákupy</t>
  </si>
  <si>
    <t>KJ - Klatovy</t>
  </si>
  <si>
    <t>34619_T11</t>
  </si>
  <si>
    <t>34620_T11</t>
  </si>
  <si>
    <t>34621_T11</t>
  </si>
  <si>
    <t>34634_T11</t>
  </si>
  <si>
    <t>lic_tep</t>
  </si>
  <si>
    <t>lic_el</t>
  </si>
  <si>
    <t>kotle</t>
  </si>
  <si>
    <t>kraj</t>
  </si>
  <si>
    <t>34942_T11</t>
  </si>
  <si>
    <t>35161_T11</t>
  </si>
  <si>
    <t>KJ - Jihlava SAPELI</t>
  </si>
  <si>
    <t>EAN</t>
  </si>
  <si>
    <t>KJ - Rokycany, na Pátku</t>
  </si>
  <si>
    <t>Královéhradecký</t>
  </si>
  <si>
    <t>35423_T11</t>
  </si>
  <si>
    <t>KJ - COLORLAK</t>
  </si>
  <si>
    <t>KJ - Horaždovice ul. Okružní</t>
  </si>
  <si>
    <t>KJ - Kraslice Soukenická</t>
  </si>
  <si>
    <t>35788_T11</t>
  </si>
  <si>
    <t>KJ - Horažďovice ul. Okružní</t>
  </si>
  <si>
    <t>35818_T11</t>
  </si>
  <si>
    <t>nazevVyrobny</t>
  </si>
  <si>
    <t>vykazovanaPerioda</t>
  </si>
  <si>
    <t>komentar</t>
  </si>
  <si>
    <t>vsazkaPalivaHodnota</t>
  </si>
  <si>
    <t>vyrobaElektrinyBrutto</t>
  </si>
  <si>
    <t>dodavkaUzitecnehoTepla</t>
  </si>
  <si>
    <t>instalovanyTepelnyVykon</t>
  </si>
  <si>
    <t>instalovanyElektrickyVykon</t>
  </si>
  <si>
    <t>idVyrobny</t>
  </si>
  <si>
    <t>pripojenoKPsDs</t>
  </si>
  <si>
    <t>g-porizeniPalivaCelkem</t>
  </si>
  <si>
    <t>g-spotrebaPalivaVyrobaElektriny</t>
  </si>
  <si>
    <t>g-spotrebaPalivaVyrobaTepla</t>
  </si>
  <si>
    <t>g-vyhrevnostHodnota</t>
  </si>
  <si>
    <t>ve-bruttoVyroba</t>
  </si>
  <si>
    <t>ve-technologickaVlastniSpotrebaNaVyrobuElektriny</t>
  </si>
  <si>
    <t>ve-technologickaVlastniSpotrebaNaVyrobuTepla</t>
  </si>
  <si>
    <t>ve-dodavkyDoVlastnihoPodnikuNeboZarizeni</t>
  </si>
  <si>
    <t>ve-ztraty</t>
  </si>
  <si>
    <t>ve-primeDodavkyCizimSubjektum</t>
  </si>
  <si>
    <t>vt-bruttoVyroba</t>
  </si>
  <si>
    <t>vt-technologickaVlastniSpotrebaNaVyrobuElektriny</t>
  </si>
  <si>
    <t>vt-technologickaVlastniSpotrebaNaVyrobuTepla</t>
  </si>
  <si>
    <t>vt-dodavkyDoVlastnihoPodnikuNeboZarizeni</t>
  </si>
  <si>
    <t>vt-ztraty</t>
  </si>
  <si>
    <t>vt-primeDodavkyCizimSubjektum</t>
  </si>
  <si>
    <t>bde1-nakupOdber</t>
  </si>
  <si>
    <t>bde1-vlastniSpotrebaCelkem</t>
  </si>
  <si>
    <t>bde1-spotrebaElektrinyNaPrecerpavaniVPve</t>
  </si>
  <si>
    <t>bde1-saldo</t>
  </si>
  <si>
    <t>bde1-ztraty</t>
  </si>
  <si>
    <t>bdt1-nakupOdber</t>
  </si>
  <si>
    <t>bdt1-vlastniSpotrebaCelkem</t>
  </si>
  <si>
    <t>bdt1-spotrebaElektrinyNaPrecerpavaniVPve</t>
  </si>
  <si>
    <t>bdt1-saldo</t>
  </si>
  <si>
    <t>bdt1-ztraty</t>
  </si>
  <si>
    <t>bde2-energetika</t>
  </si>
  <si>
    <t>bde2-prumysl</t>
  </si>
  <si>
    <t>bde2-stavebnictvi</t>
  </si>
  <si>
    <t>bde2-doprava</t>
  </si>
  <si>
    <t>bde2-zemedelstviALesnictvi</t>
  </si>
  <si>
    <t>bde2-obchodSluzbySkolstviZdravotnictvi</t>
  </si>
  <si>
    <t>bde2-domacnosti</t>
  </si>
  <si>
    <t>bde2-ostatni</t>
  </si>
  <si>
    <t>bdt2-energetika</t>
  </si>
  <si>
    <t>bdt2-prumysl</t>
  </si>
  <si>
    <t>bdt2-stavebnictvi</t>
  </si>
  <si>
    <t>bdt2-doprava</t>
  </si>
  <si>
    <t>bdt2-zemedelstviALesnictvi</t>
  </si>
  <si>
    <t>bdt2-obchodSluzbySkolstviZdravotnictvi</t>
  </si>
  <si>
    <t>bdt2-domacnosti</t>
  </si>
  <si>
    <t>bdt2-ostatni</t>
  </si>
  <si>
    <t>KJ - Broumov Energo</t>
  </si>
  <si>
    <t>KJ - Horažďovice ul. Sportovní</t>
  </si>
  <si>
    <t>KJ - Veselí nad Lužnicí Blatské sídliště</t>
  </si>
  <si>
    <t>KJ - Česká Třebová bazén</t>
  </si>
  <si>
    <t>01515_T11</t>
  </si>
  <si>
    <t>36067_T11</t>
  </si>
  <si>
    <t>36068_T11</t>
  </si>
  <si>
    <t>36069_T11</t>
  </si>
  <si>
    <t>vyr_cis</t>
  </si>
  <si>
    <t>record_date</t>
  </si>
  <si>
    <t>f_spaltep</t>
  </si>
  <si>
    <t>spaltep_computed</t>
  </si>
  <si>
    <t>key</t>
  </si>
  <si>
    <t>Spotreba plynu</t>
  </si>
  <si>
    <t>vyhřevnost</t>
  </si>
  <si>
    <t>vyroba tepla</t>
  </si>
  <si>
    <t>prodej tepla</t>
  </si>
  <si>
    <t>výroba el</t>
  </si>
  <si>
    <t>prodej el</t>
  </si>
  <si>
    <t>nákup el</t>
  </si>
  <si>
    <t>prodej el kotelna</t>
  </si>
  <si>
    <t>Porizeni paliva</t>
  </si>
  <si>
    <t>Adamov</t>
  </si>
  <si>
    <t>Babice - Hamé</t>
  </si>
  <si>
    <t>Bečov</t>
  </si>
  <si>
    <t>Bochov</t>
  </si>
  <si>
    <t>Bojkovice</t>
  </si>
  <si>
    <t>Broumov</t>
  </si>
  <si>
    <t>Bystřice</t>
  </si>
  <si>
    <t>Duchcov</t>
  </si>
  <si>
    <t>Energocentrum Vítkovice III</t>
  </si>
  <si>
    <t>Frýdlant</t>
  </si>
  <si>
    <t>Hanušovice</t>
  </si>
  <si>
    <t>Havlíčkův Brod Na Výšině KGJ1+KGJ2</t>
  </si>
  <si>
    <t>Havlíčkův Brod Nemocnice</t>
  </si>
  <si>
    <t>Havlíčkův Brod Rozkošská</t>
  </si>
  <si>
    <t>Havlíčkův Brod Smetanovo nám.</t>
  </si>
  <si>
    <t>Havlíčkův Brod Žižkov</t>
  </si>
  <si>
    <t>Helvíkovice</t>
  </si>
  <si>
    <t>Heřmanův Městec SK5</t>
  </si>
  <si>
    <t>Heřmanův Městec SK6</t>
  </si>
  <si>
    <t>Hlučín</t>
  </si>
  <si>
    <t>Hodkovice nad Mohelkou</t>
  </si>
  <si>
    <t>Hodonice</t>
  </si>
  <si>
    <t>Horažďovice Okružní</t>
  </si>
  <si>
    <t>Horní Bříza</t>
  </si>
  <si>
    <t>Horní Slavkov</t>
  </si>
  <si>
    <t>Hořovice</t>
  </si>
  <si>
    <t>Hrabyně</t>
  </si>
  <si>
    <t>Humpolec Fügnerova</t>
  </si>
  <si>
    <t>Humpolec Lnářská</t>
  </si>
  <si>
    <t>Humpolec na Rybníčku</t>
  </si>
  <si>
    <t>Ivančice</t>
  </si>
  <si>
    <t>Jablonec nad Nisou Boženy Němcové</t>
  </si>
  <si>
    <t>Jablonec nad Nisou Březová</t>
  </si>
  <si>
    <t>Jablonec nad Nisou Liberecká</t>
  </si>
  <si>
    <t>Jaroměř</t>
  </si>
  <si>
    <t>Jihlava</t>
  </si>
  <si>
    <t>Jihlava Sapeli</t>
  </si>
  <si>
    <t>Jáchymov</t>
  </si>
  <si>
    <t>Kamenický Šenov</t>
  </si>
  <si>
    <t>Kaznějov</t>
  </si>
  <si>
    <t>Kdyně</t>
  </si>
  <si>
    <t>Kladruby</t>
  </si>
  <si>
    <t>Klatovy</t>
  </si>
  <si>
    <t>Kojetín</t>
  </si>
  <si>
    <t>Kraslice sever - Školní</t>
  </si>
  <si>
    <t>Kraslice střed - Pohr. stráže</t>
  </si>
  <si>
    <t>Krupka</t>
  </si>
  <si>
    <t>Krásná Lípa</t>
  </si>
  <si>
    <t>Lipník nad Bečvou Hranická</t>
  </si>
  <si>
    <t>Lipník nad Bečvou Zahradní</t>
  </si>
  <si>
    <t>Litomyšl</t>
  </si>
  <si>
    <t>Luby Pila</t>
  </si>
  <si>
    <t>Luby Tovární</t>
  </si>
  <si>
    <t>Luhačovice</t>
  </si>
  <si>
    <t>Lysá nad Labem</t>
  </si>
  <si>
    <t>Meziboří</t>
  </si>
  <si>
    <t>Mohelnice</t>
  </si>
  <si>
    <t>Moravský Beroun</t>
  </si>
  <si>
    <t>Moravský Krumlov</t>
  </si>
  <si>
    <t>Mošnov</t>
  </si>
  <si>
    <t>Nové Hrady</t>
  </si>
  <si>
    <t>Nové Město nad Metují - Bořetín</t>
  </si>
  <si>
    <t>Nové Město nad Metují - Malecí</t>
  </si>
  <si>
    <t>Nové Strašecí</t>
  </si>
  <si>
    <t>Nové Zákupy</t>
  </si>
  <si>
    <t>Nový Bor Rumburských hrdinů</t>
  </si>
  <si>
    <t>Nový Bor Wolkerova</t>
  </si>
  <si>
    <t>Nymburk</t>
  </si>
  <si>
    <t>Nýřany Komenského</t>
  </si>
  <si>
    <t>Nýřany Luční</t>
  </si>
  <si>
    <t>Opava Mondelez</t>
  </si>
  <si>
    <t>Osek (KGJ)</t>
  </si>
  <si>
    <t>Pelhřimov Nemocnice</t>
  </si>
  <si>
    <t>Poděbrady</t>
  </si>
  <si>
    <t>Police nad Metují</t>
  </si>
  <si>
    <t>Polička Hegerova</t>
  </si>
  <si>
    <t>Polička Jiráskova</t>
  </si>
  <si>
    <t>Polička Svépomoc</t>
  </si>
  <si>
    <t>Postoloprty Draguš</t>
  </si>
  <si>
    <t>Postoloprty Dvořákova</t>
  </si>
  <si>
    <t>Prostějov Anglická</t>
  </si>
  <si>
    <t>Prostějov Krasická</t>
  </si>
  <si>
    <t>Prostějov Mozartova, Manharda</t>
  </si>
  <si>
    <t>Prostějov Nemocnice</t>
  </si>
  <si>
    <t>Prostějov Sladovny</t>
  </si>
  <si>
    <t>Prostějov Svoboda, B. Šmerala</t>
  </si>
  <si>
    <t>Prostějov Tylova</t>
  </si>
  <si>
    <t>Přelouč</t>
  </si>
  <si>
    <t>Příbor</t>
  </si>
  <si>
    <t>Rakovník</t>
  </si>
  <si>
    <t>Rokycany</t>
  </si>
  <si>
    <t>Rokycany Na pátku</t>
  </si>
  <si>
    <t>Roudnice nad Labem</t>
  </si>
  <si>
    <t>Rýmařov</t>
  </si>
  <si>
    <t>Sedlčany Severní sídliště</t>
  </si>
  <si>
    <t>Sedlčany Žižkova</t>
  </si>
  <si>
    <t>Smiřice</t>
  </si>
  <si>
    <t>Staré Město</t>
  </si>
  <si>
    <t>Sušice Kaštanová</t>
  </si>
  <si>
    <t>Sušice Lerchova</t>
  </si>
  <si>
    <t>Sušice Na Hrázi</t>
  </si>
  <si>
    <t>Sušice Pravdova</t>
  </si>
  <si>
    <t>Sušice Sirkařská</t>
  </si>
  <si>
    <t>Svitavy</t>
  </si>
  <si>
    <t>Světlá nad Sázavou</t>
  </si>
  <si>
    <t>Tanvald</t>
  </si>
  <si>
    <t>Tanvald ul. Vítězná</t>
  </si>
  <si>
    <t>Teplárna Vítkovice</t>
  </si>
  <si>
    <t>Třinec</t>
  </si>
  <si>
    <t>Vamberk</t>
  </si>
  <si>
    <t>Veselí nad Lužnici</t>
  </si>
  <si>
    <t>Veselí nad Lužnicí Blatské sídliště</t>
  </si>
  <si>
    <t>Volyně</t>
  </si>
  <si>
    <t>Votice</t>
  </si>
  <si>
    <t>Vrchlabí NKTC</t>
  </si>
  <si>
    <t>Vysoké Mýto - Prokopa Velikého</t>
  </si>
  <si>
    <t>Vysoké Mýto Gen. Svatoně</t>
  </si>
  <si>
    <t>Zruč nad Sázavou</t>
  </si>
  <si>
    <t>Zákupy</t>
  </si>
  <si>
    <t>Ústí nad Orlicí - Mazánkova</t>
  </si>
  <si>
    <t>Ústí nad Orlicí - Podměstí</t>
  </si>
  <si>
    <t>Česká Třebová - Na Milíři</t>
  </si>
  <si>
    <t>Česká Třebová Křib</t>
  </si>
  <si>
    <t>Česká Třebová Lhotka</t>
  </si>
  <si>
    <t>Česká Třebová Semanín</t>
  </si>
  <si>
    <t>Řež ÚJV</t>
  </si>
  <si>
    <t>Špindlerův Mlýn</t>
  </si>
  <si>
    <t>Šternberk</t>
  </si>
  <si>
    <t>Šumperk</t>
  </si>
  <si>
    <t>Šumperk K2</t>
  </si>
  <si>
    <t>Šumperk K3</t>
  </si>
  <si>
    <t>Broumov Energo</t>
  </si>
  <si>
    <t>Kraslice jih - Soukenická</t>
  </si>
  <si>
    <t>bde2-dodavkyObchodnimSubjektum</t>
  </si>
  <si>
    <t>bdt2-dodavkyObchodnimSubjektum</t>
  </si>
  <si>
    <t>Rok</t>
  </si>
  <si>
    <t>Perioda</t>
  </si>
  <si>
    <t>Název držitele licence</t>
  </si>
  <si>
    <t>E1- ID výrobny</t>
  </si>
  <si>
    <t>E1- Název výrobny</t>
  </si>
  <si>
    <t>Data</t>
  </si>
  <si>
    <t>ČEZ Energo, s.r.o.</t>
  </si>
  <si>
    <t>Kotelna Lázeňská</t>
  </si>
  <si>
    <t>KOTELNA GOVOROVA - Smiřice</t>
  </si>
  <si>
    <t>KJ - Sušice Sirkařská</t>
  </si>
  <si>
    <t>KJ - Sušice Kaštanová</t>
  </si>
  <si>
    <t>Hlavní město Praha</t>
  </si>
  <si>
    <t>KJ - Sušice Pravdova</t>
  </si>
  <si>
    <t>KJ - Sušice Na Hrázi</t>
  </si>
  <si>
    <t>KJ - Sedlčany, Žižkov</t>
  </si>
  <si>
    <t>KJ - Kotelna Milíř</t>
  </si>
  <si>
    <t>KJ - Jáchymov, ul. Lidická</t>
  </si>
  <si>
    <t>Kotelna Rakovník</t>
  </si>
  <si>
    <t>Kotelna Šumperk K3</t>
  </si>
  <si>
    <t>KJ - ÚJV Řež</t>
  </si>
  <si>
    <t>Kotelna Šumperk K2</t>
  </si>
  <si>
    <t>KJ - Helvíkovice</t>
  </si>
  <si>
    <t>KJ - MONDELEZ OPAVA</t>
  </si>
  <si>
    <t>KJ - Luby Tovární</t>
  </si>
  <si>
    <t>KJ - JnN ul. Liberecká</t>
  </si>
  <si>
    <t>KJ - Dřevomodelárny Sléváren Třinec</t>
  </si>
  <si>
    <t>KJ - JnN ul. Boženy Němcové</t>
  </si>
  <si>
    <t>KJ - JnN ul. Josefa Hory</t>
  </si>
  <si>
    <t>KJ - JnN ul. Březová</t>
  </si>
  <si>
    <t>KJ - nemocnice Havlíčkův Brod</t>
  </si>
  <si>
    <t>KJ - Fruta Kunovice</t>
  </si>
  <si>
    <t>KJ - JOB AIR TECHNIC MOŠNOV</t>
  </si>
  <si>
    <t>KJ - PROSTĚJOV ANGLICKÁ</t>
  </si>
  <si>
    <t>KJ - POLICE NAD METUJÍ</t>
  </si>
  <si>
    <t>KJ - PODĚBRADY</t>
  </si>
  <si>
    <t>KJ - ROKYCANY</t>
  </si>
  <si>
    <t>KJ - KRASLICE SOUKENICKÁ</t>
  </si>
  <si>
    <t>KJ - HORAŽĎOVICE UL. OKRUŽNÍ</t>
  </si>
  <si>
    <t>36344_T11</t>
  </si>
  <si>
    <t>KJ - TEPLICE NAD METUJÍ</t>
  </si>
  <si>
    <t>36345_T11</t>
  </si>
  <si>
    <t>KJ - PROSTĚJOV BENEŠOVA</t>
  </si>
  <si>
    <t>KJ - BROUMOV ENERGO</t>
  </si>
  <si>
    <t>KJ - ČESKÁ TŘEBOVÁ BAZÉN</t>
  </si>
  <si>
    <t>KJ - HORAŽĎOVICE SPORTOVNÍ</t>
  </si>
  <si>
    <t>03</t>
  </si>
  <si>
    <t>round(SUM(pmmv,s_ply_mer_kgj_m3),3)</t>
  </si>
  <si>
    <t>round(SUM(pmmv,v_el_celkem),3)</t>
  </si>
  <si>
    <t>round(SUM(pmmv,v_tep_so),3)</t>
  </si>
  <si>
    <t>round(SUM(pmmv,v_tep_to),3)</t>
  </si>
  <si>
    <t>round(SUM(pmmv,p_tep_celkem),3)</t>
  </si>
  <si>
    <t>round(SUM(pmmv,p_el_kotelna),3)</t>
  </si>
  <si>
    <t>round(SUM(pmoe,ote_el_dodavka), 3)</t>
  </si>
  <si>
    <t>round(SUM(pmoe,ote_el_odber),3)</t>
  </si>
  <si>
    <t>round(SUM(pmfg,f_plyn),3)</t>
  </si>
  <si>
    <t>04</t>
  </si>
  <si>
    <t>01</t>
  </si>
  <si>
    <t>02</t>
  </si>
  <si>
    <t>05</t>
  </si>
  <si>
    <t>06</t>
  </si>
  <si>
    <t>07</t>
  </si>
  <si>
    <t>08</t>
  </si>
  <si>
    <t>09</t>
  </si>
  <si>
    <t>10</t>
  </si>
  <si>
    <t>11</t>
  </si>
  <si>
    <t>12</t>
  </si>
  <si>
    <t>Horažďovice Sportovní</t>
  </si>
  <si>
    <t>Kroměříž sladovny</t>
  </si>
  <si>
    <t>Prostějov E, Beneše</t>
  </si>
  <si>
    <t>Teplice nad Metují</t>
  </si>
  <si>
    <t>Česká Třebová Bazén</t>
  </si>
  <si>
    <t>Jablonec nad Nisou J. Hory.</t>
  </si>
  <si>
    <t>Ústí nad Orlicí - Poříční</t>
  </si>
  <si>
    <t>KJ - Ústí nad Orlicí, poříční</t>
  </si>
  <si>
    <t>KJ - Kroměříž Sladovny</t>
  </si>
  <si>
    <t>36911_T11</t>
  </si>
  <si>
    <t>37157_T11</t>
  </si>
  <si>
    <t>KJ - RAKOVNÍK V JAMCE</t>
  </si>
  <si>
    <t>KJ - MOŠNOV</t>
  </si>
  <si>
    <t>KJ - PŘÍBOR NERUDOVA</t>
  </si>
  <si>
    <t>KJ - BROUMOV OLIVĚTÍN</t>
  </si>
  <si>
    <t>37158_T11</t>
  </si>
  <si>
    <t>32877_T11</t>
  </si>
  <si>
    <t>36831_T11</t>
  </si>
  <si>
    <t>37237_T11</t>
  </si>
  <si>
    <t>Broumov Olivětín</t>
  </si>
  <si>
    <t>Příbor Nerudova</t>
  </si>
  <si>
    <t>Rakovník V Jamce</t>
  </si>
  <si>
    <t>Benešov</t>
  </si>
  <si>
    <t>Kunovice</t>
  </si>
  <si>
    <t>Velká Chuchle</t>
  </si>
  <si>
    <t>2024-10-01 00:00:00.000</t>
  </si>
  <si>
    <t>Odolena Voda</t>
  </si>
  <si>
    <t>2024-12-01 00:00:00.000</t>
  </si>
  <si>
    <t>Vrchlabí Fügnerova AZ – kopie</t>
  </si>
  <si>
    <t>vykazovanyRok</t>
  </si>
  <si>
    <t>kontaktniTelefon</t>
  </si>
  <si>
    <t>odpovednyPracovnik</t>
  </si>
  <si>
    <t>+420721055966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</si>
</sst>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0.000"/>
  </numFmts>
  <fonts count="2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0"/>
      <color theme="0" tint="-0.34998626667073579"/>
      <name val="Calibri"/>
      <family val="2"/>
      <charset val="238"/>
      <scheme val="minor"/>
    </font>
    <font>
      <b/>
      <sz val="14"/>
      <color theme="1" tint="0.14999847407452621"/>
      <name val="Calibri"/>
      <family val="2"/>
      <charset val="238"/>
      <scheme val="minor"/>
    </font>
    <font>
      <b/>
      <i/>
      <sz val="10"/>
      <color theme="1"/>
      <name val="Calibri"/>
      <family val="2"/>
      <charset val="238"/>
      <scheme val="minor"/>
    </font>
    <font>
      <i/>
      <sz val="11"/>
      <color theme="0" tint="-0.499984740745262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33333"/>
      <name val="Source Sans Pro"/>
      <family val="2"/>
    </font>
    <font>
      <sz val="11"/>
      <color rgb="FF333333"/>
      <name val="Source Sans Pro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11"/>
      <color rgb="FF000000"/>
      <name val="Calibri"/>
      <family val="2"/>
      <charset val="238"/>
      <scheme val="minor"/>
    </font>
    <font>
      <i/>
      <sz val="11"/>
      <color rgb="FF80808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  <xf numFmtId="43" fontId="13" fillId="0" borderId="0" applyFont="0" applyFill="0" applyBorder="0" applyAlignment="0" applyProtection="0"/>
  </cellStyleXfs>
  <cellXfs count="75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3" borderId="0" xfId="0" applyNumberForma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 vertical="center" wrapText="1"/>
    </xf>
    <xf numFmtId="49" fontId="0" fillId="3" borderId="8" xfId="0" applyNumberFormat="1" applyFill="1" applyBorder="1"/>
    <xf numFmtId="0" fontId="0" fillId="5" borderId="7" xfId="0" applyFill="1" applyBorder="1"/>
    <xf numFmtId="0" fontId="0" fillId="5" borderId="0" xfId="0" applyFill="1"/>
    <xf numFmtId="0" fontId="0" fillId="6" borderId="9" xfId="0" applyFill="1" applyBorder="1"/>
    <xf numFmtId="0" fontId="0" fillId="6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9" fillId="0" borderId="0" xfId="0" applyFont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center"/>
    </xf>
    <xf numFmtId="49" fontId="0" fillId="4" borderId="0" xfId="0" applyNumberFormat="1" applyFill="1"/>
    <xf numFmtId="0" fontId="14" fillId="0" borderId="0" xfId="2"/>
    <xf numFmtId="0" fontId="15" fillId="4" borderId="0" xfId="0" applyFont="1" applyFill="1"/>
    <xf numFmtId="0" fontId="15" fillId="0" borderId="0" xfId="0" applyFont="1"/>
    <xf numFmtId="164" fontId="0" fillId="4" borderId="10" xfId="0" applyNumberFormat="1" applyFill="1" applyBorder="1"/>
    <xf numFmtId="164" fontId="0" fillId="4" borderId="0" xfId="0" applyNumberFormat="1" applyFill="1"/>
    <xf numFmtId="3" fontId="0" fillId="4" borderId="0" xfId="0" applyNumberFormat="1" applyFill="1"/>
    <xf numFmtId="0" fontId="17" fillId="0" borderId="0" xfId="0" applyFont="1"/>
    <xf numFmtId="165" fontId="0" fillId="4" borderId="10" xfId="0" applyNumberFormat="1" applyFill="1" applyBorder="1"/>
    <xf numFmtId="165" fontId="0" fillId="4" borderId="0" xfId="0" applyNumberFormat="1" applyFill="1"/>
    <xf numFmtId="0" fontId="18" fillId="0" borderId="0" xfId="0" applyFont="1"/>
    <xf numFmtId="0" fontId="0" fillId="0" borderId="11" xfId="0" applyBorder="1"/>
    <xf numFmtId="0" fontId="21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0" fillId="0" borderId="0" xfId="0" applyAlignment="1">
      <alignment vertical="center" wrapText="1"/>
    </xf>
    <xf numFmtId="0" fontId="0" fillId="7" borderId="0" xfId="0" applyFill="1"/>
    <xf numFmtId="0" fontId="20" fillId="8" borderId="13" xfId="0" applyFont="1" applyFill="1" applyBorder="1"/>
    <xf numFmtId="0" fontId="22" fillId="0" borderId="13" xfId="0" applyFont="1" applyBorder="1"/>
    <xf numFmtId="0" fontId="0" fillId="9" borderId="0" xfId="0" applyFill="1"/>
    <xf numFmtId="0" fontId="23" fillId="0" borderId="0" xfId="0" applyFont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 wrapText="1"/>
    </xf>
    <xf numFmtId="0" fontId="23" fillId="10" borderId="2" xfId="0" applyFont="1" applyFill="1" applyBorder="1" applyAlignment="1">
      <alignment horizontal="center" vertical="center" wrapText="1"/>
    </xf>
    <xf numFmtId="0" fontId="24" fillId="10" borderId="2" xfId="0" applyFont="1" applyFill="1" applyBorder="1" applyAlignment="1">
      <alignment horizontal="center" vertical="center" wrapText="1"/>
    </xf>
    <xf numFmtId="0" fontId="23" fillId="10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10" borderId="0" xfId="0" applyFont="1" applyFill="1" applyAlignment="1">
      <alignment horizontal="center" vertical="center" wrapText="1"/>
    </xf>
    <xf numFmtId="0" fontId="26" fillId="0" borderId="0" xfId="0" applyFont="1"/>
    <xf numFmtId="14" fontId="0" fillId="0" borderId="0" xfId="0" applyNumberFormat="1"/>
    <xf numFmtId="0" fontId="0" fillId="0" borderId="0" xfId="4" applyNumberFormat="1" applyFont="1"/>
    <xf numFmtId="0" fontId="0" fillId="11" borderId="10" xfId="0" applyFill="1" applyBorder="1"/>
    <xf numFmtId="0" fontId="0" fillId="11" borderId="0" xfId="0" applyFill="1"/>
    <xf numFmtId="0" fontId="10" fillId="11" borderId="0" xfId="0" applyFont="1" applyFill="1"/>
    <xf numFmtId="47" fontId="0" fillId="0" borderId="0" xfId="0" applyNumberFormat="1"/>
    <xf numFmtId="0" fontId="0" fillId="4" borderId="10" xfId="4" applyNumberFormat="1" applyFont="1" applyFill="1" applyBorder="1"/>
    <xf numFmtId="2" fontId="0" fillId="0" borderId="0" xfId="0" applyNumberFormat="1"/>
    <xf numFmtId="0" fontId="0" fillId="12" borderId="0" xfId="0" applyFill="1"/>
    <xf numFmtId="0" fontId="5" fillId="0" borderId="0" xfId="0" applyFont="1" applyAlignment="1">
      <alignment horizontal="center" vertical="center"/>
    </xf>
  </cellXfs>
  <cellStyles count="5">
    <cellStyle name="Čárka" xfId="4" builtinId="3"/>
    <cellStyle name="Hypertextový odkaz" xfId="2" builtinId="8"/>
    <cellStyle name="Normální" xfId="0" builtinId="0"/>
    <cellStyle name="Normální 2" xfId="3" xr:uid="{A52FBB04-15E4-4D0F-8E8D-F89D806DA8ED}"/>
    <cellStyle name="Procenta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integer" name="hlav_mesic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integer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vyplnil_tel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string" name="hlav_ctvrtlet" form="unqualified"/>
            <xsd:element minOccurs="0" nillable="true" type="xsd:integer" name="hlav_mesic" form="unqualified"/>
            <xsd:element minOccurs="0" nillable="true" type="xsd:string" name="hlav_vyplnil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type="xsd:string" name="hlav_datum_vyplnen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38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double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Map ID="1" Name="root_Mapování" RootElement="root" SchemaID="Schema1" ShowImportExportValidationErrors="false" AutoFit="true" Append="false" PreserveSortAFLayout="true" PreserveFormat="true">
    <DataBinding FileBinding="true" ConnectionID="1" DataBindingLoadMode="1"/>
  </Map>
  <Map ID="2" Name="root_Mapování_2022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9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63" Type="http://schemas.openxmlformats.org/officeDocument/2006/relationships/externalLink" Target="externalLinks/externalLink55.xml"/><Relationship Id="rId84" Type="http://schemas.openxmlformats.org/officeDocument/2006/relationships/externalLink" Target="externalLinks/externalLink76.xml"/><Relationship Id="rId138" Type="http://schemas.openxmlformats.org/officeDocument/2006/relationships/externalLink" Target="externalLinks/externalLink130.xml"/><Relationship Id="rId159" Type="http://schemas.openxmlformats.org/officeDocument/2006/relationships/externalLink" Target="externalLinks/externalLink151.xml"/><Relationship Id="rId170" Type="http://schemas.openxmlformats.org/officeDocument/2006/relationships/xmlMaps" Target="xmlMaps.xml"/><Relationship Id="rId107" Type="http://schemas.openxmlformats.org/officeDocument/2006/relationships/externalLink" Target="externalLinks/externalLink99.xml"/><Relationship Id="rId11" Type="http://schemas.openxmlformats.org/officeDocument/2006/relationships/externalLink" Target="externalLinks/externalLink3.xml"/><Relationship Id="rId32" Type="http://schemas.openxmlformats.org/officeDocument/2006/relationships/externalLink" Target="externalLinks/externalLink24.xml"/><Relationship Id="rId53" Type="http://schemas.openxmlformats.org/officeDocument/2006/relationships/externalLink" Target="externalLinks/externalLink45.xml"/><Relationship Id="rId74" Type="http://schemas.openxmlformats.org/officeDocument/2006/relationships/externalLink" Target="externalLinks/externalLink66.xml"/><Relationship Id="rId128" Type="http://schemas.openxmlformats.org/officeDocument/2006/relationships/externalLink" Target="externalLinks/externalLink120.xml"/><Relationship Id="rId149" Type="http://schemas.openxmlformats.org/officeDocument/2006/relationships/externalLink" Target="externalLinks/externalLink141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87.xml"/><Relationship Id="rId160" Type="http://schemas.openxmlformats.org/officeDocument/2006/relationships/externalLink" Target="externalLinks/externalLink152.xml"/><Relationship Id="rId22" Type="http://schemas.openxmlformats.org/officeDocument/2006/relationships/externalLink" Target="externalLinks/externalLink14.xml"/><Relationship Id="rId43" Type="http://schemas.openxmlformats.org/officeDocument/2006/relationships/externalLink" Target="externalLinks/externalLink35.xml"/><Relationship Id="rId64" Type="http://schemas.openxmlformats.org/officeDocument/2006/relationships/externalLink" Target="externalLinks/externalLink56.xml"/><Relationship Id="rId118" Type="http://schemas.openxmlformats.org/officeDocument/2006/relationships/externalLink" Target="externalLinks/externalLink110.xml"/><Relationship Id="rId139" Type="http://schemas.openxmlformats.org/officeDocument/2006/relationships/externalLink" Target="externalLinks/externalLink131.xml"/><Relationship Id="rId85" Type="http://schemas.openxmlformats.org/officeDocument/2006/relationships/externalLink" Target="externalLinks/externalLink77.xml"/><Relationship Id="rId150" Type="http://schemas.openxmlformats.org/officeDocument/2006/relationships/externalLink" Target="externalLinks/externalLink142.xml"/><Relationship Id="rId12" Type="http://schemas.openxmlformats.org/officeDocument/2006/relationships/externalLink" Target="externalLinks/externalLink4.xml"/><Relationship Id="rId33" Type="http://schemas.openxmlformats.org/officeDocument/2006/relationships/externalLink" Target="externalLinks/externalLink25.xml"/><Relationship Id="rId108" Type="http://schemas.openxmlformats.org/officeDocument/2006/relationships/externalLink" Target="externalLinks/externalLink100.xml"/><Relationship Id="rId129" Type="http://schemas.openxmlformats.org/officeDocument/2006/relationships/externalLink" Target="externalLinks/externalLink121.xml"/><Relationship Id="rId54" Type="http://schemas.openxmlformats.org/officeDocument/2006/relationships/externalLink" Target="externalLinks/externalLink46.xml"/><Relationship Id="rId70" Type="http://schemas.openxmlformats.org/officeDocument/2006/relationships/externalLink" Target="externalLinks/externalLink62.xml"/><Relationship Id="rId75" Type="http://schemas.openxmlformats.org/officeDocument/2006/relationships/externalLink" Target="externalLinks/externalLink67.xml"/><Relationship Id="rId91" Type="http://schemas.openxmlformats.org/officeDocument/2006/relationships/externalLink" Target="externalLinks/externalLink83.xml"/><Relationship Id="rId96" Type="http://schemas.openxmlformats.org/officeDocument/2006/relationships/externalLink" Target="externalLinks/externalLink88.xml"/><Relationship Id="rId140" Type="http://schemas.openxmlformats.org/officeDocument/2006/relationships/externalLink" Target="externalLinks/externalLink132.xml"/><Relationship Id="rId145" Type="http://schemas.openxmlformats.org/officeDocument/2006/relationships/externalLink" Target="externalLinks/externalLink137.xml"/><Relationship Id="rId161" Type="http://schemas.openxmlformats.org/officeDocument/2006/relationships/externalLink" Target="externalLinks/externalLink153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41.xml"/><Relationship Id="rId114" Type="http://schemas.openxmlformats.org/officeDocument/2006/relationships/externalLink" Target="externalLinks/externalLink106.xml"/><Relationship Id="rId119" Type="http://schemas.openxmlformats.org/officeDocument/2006/relationships/externalLink" Target="externalLinks/externalLink111.xml"/><Relationship Id="rId44" Type="http://schemas.openxmlformats.org/officeDocument/2006/relationships/externalLink" Target="externalLinks/externalLink36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81" Type="http://schemas.openxmlformats.org/officeDocument/2006/relationships/externalLink" Target="externalLinks/externalLink73.xml"/><Relationship Id="rId86" Type="http://schemas.openxmlformats.org/officeDocument/2006/relationships/externalLink" Target="externalLinks/externalLink78.xml"/><Relationship Id="rId130" Type="http://schemas.openxmlformats.org/officeDocument/2006/relationships/externalLink" Target="externalLinks/externalLink122.xml"/><Relationship Id="rId135" Type="http://schemas.openxmlformats.org/officeDocument/2006/relationships/externalLink" Target="externalLinks/externalLink127.xml"/><Relationship Id="rId151" Type="http://schemas.openxmlformats.org/officeDocument/2006/relationships/externalLink" Target="externalLinks/externalLink143.xml"/><Relationship Id="rId156" Type="http://schemas.openxmlformats.org/officeDocument/2006/relationships/externalLink" Target="externalLinks/externalLink14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109" Type="http://schemas.openxmlformats.org/officeDocument/2006/relationships/externalLink" Target="externalLinks/externalLink10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6" Type="http://schemas.openxmlformats.org/officeDocument/2006/relationships/externalLink" Target="externalLinks/externalLink68.xml"/><Relationship Id="rId97" Type="http://schemas.openxmlformats.org/officeDocument/2006/relationships/externalLink" Target="externalLinks/externalLink89.xml"/><Relationship Id="rId104" Type="http://schemas.openxmlformats.org/officeDocument/2006/relationships/externalLink" Target="externalLinks/externalLink96.xml"/><Relationship Id="rId120" Type="http://schemas.openxmlformats.org/officeDocument/2006/relationships/externalLink" Target="externalLinks/externalLink112.xml"/><Relationship Id="rId125" Type="http://schemas.openxmlformats.org/officeDocument/2006/relationships/externalLink" Target="externalLinks/externalLink117.xml"/><Relationship Id="rId141" Type="http://schemas.openxmlformats.org/officeDocument/2006/relationships/externalLink" Target="externalLinks/externalLink133.xml"/><Relationship Id="rId146" Type="http://schemas.openxmlformats.org/officeDocument/2006/relationships/externalLink" Target="externalLinks/externalLink138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3.xml"/><Relationship Id="rId92" Type="http://schemas.openxmlformats.org/officeDocument/2006/relationships/externalLink" Target="externalLinks/externalLink84.xml"/><Relationship Id="rId162" Type="http://schemas.openxmlformats.org/officeDocument/2006/relationships/externalLink" Target="externalLinks/externalLink154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1.xml"/><Relationship Id="rId24" Type="http://schemas.openxmlformats.org/officeDocument/2006/relationships/externalLink" Target="externalLinks/externalLink16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66" Type="http://schemas.openxmlformats.org/officeDocument/2006/relationships/externalLink" Target="externalLinks/externalLink58.xml"/><Relationship Id="rId87" Type="http://schemas.openxmlformats.org/officeDocument/2006/relationships/externalLink" Target="externalLinks/externalLink79.xml"/><Relationship Id="rId110" Type="http://schemas.openxmlformats.org/officeDocument/2006/relationships/externalLink" Target="externalLinks/externalLink102.xml"/><Relationship Id="rId115" Type="http://schemas.openxmlformats.org/officeDocument/2006/relationships/externalLink" Target="externalLinks/externalLink107.xml"/><Relationship Id="rId131" Type="http://schemas.openxmlformats.org/officeDocument/2006/relationships/externalLink" Target="externalLinks/externalLink123.xml"/><Relationship Id="rId136" Type="http://schemas.openxmlformats.org/officeDocument/2006/relationships/externalLink" Target="externalLinks/externalLink128.xml"/><Relationship Id="rId157" Type="http://schemas.openxmlformats.org/officeDocument/2006/relationships/externalLink" Target="externalLinks/externalLink149.xml"/><Relationship Id="rId61" Type="http://schemas.openxmlformats.org/officeDocument/2006/relationships/externalLink" Target="externalLinks/externalLink53.xml"/><Relationship Id="rId82" Type="http://schemas.openxmlformats.org/officeDocument/2006/relationships/externalLink" Target="externalLinks/externalLink74.xml"/><Relationship Id="rId152" Type="http://schemas.openxmlformats.org/officeDocument/2006/relationships/externalLink" Target="externalLinks/externalLink144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56" Type="http://schemas.openxmlformats.org/officeDocument/2006/relationships/externalLink" Target="externalLinks/externalLink48.xml"/><Relationship Id="rId77" Type="http://schemas.openxmlformats.org/officeDocument/2006/relationships/externalLink" Target="externalLinks/externalLink69.xml"/><Relationship Id="rId100" Type="http://schemas.openxmlformats.org/officeDocument/2006/relationships/externalLink" Target="externalLinks/externalLink92.xml"/><Relationship Id="rId105" Type="http://schemas.openxmlformats.org/officeDocument/2006/relationships/externalLink" Target="externalLinks/externalLink97.xml"/><Relationship Id="rId126" Type="http://schemas.openxmlformats.org/officeDocument/2006/relationships/externalLink" Target="externalLinks/externalLink118.xml"/><Relationship Id="rId147" Type="http://schemas.openxmlformats.org/officeDocument/2006/relationships/externalLink" Target="externalLinks/externalLink139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externalLink" Target="externalLinks/externalLink64.xml"/><Relationship Id="rId93" Type="http://schemas.openxmlformats.org/officeDocument/2006/relationships/externalLink" Target="externalLinks/externalLink85.xml"/><Relationship Id="rId98" Type="http://schemas.openxmlformats.org/officeDocument/2006/relationships/externalLink" Target="externalLinks/externalLink90.xml"/><Relationship Id="rId121" Type="http://schemas.openxmlformats.org/officeDocument/2006/relationships/externalLink" Target="externalLinks/externalLink113.xml"/><Relationship Id="rId142" Type="http://schemas.openxmlformats.org/officeDocument/2006/relationships/externalLink" Target="externalLinks/externalLink134.xml"/><Relationship Id="rId163" Type="http://schemas.openxmlformats.org/officeDocument/2006/relationships/externalLink" Target="externalLinks/externalLink155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7.xml"/><Relationship Id="rId46" Type="http://schemas.openxmlformats.org/officeDocument/2006/relationships/externalLink" Target="externalLinks/externalLink38.xml"/><Relationship Id="rId67" Type="http://schemas.openxmlformats.org/officeDocument/2006/relationships/externalLink" Target="externalLinks/externalLink59.xml"/><Relationship Id="rId116" Type="http://schemas.openxmlformats.org/officeDocument/2006/relationships/externalLink" Target="externalLinks/externalLink108.xml"/><Relationship Id="rId137" Type="http://schemas.openxmlformats.org/officeDocument/2006/relationships/externalLink" Target="externalLinks/externalLink129.xml"/><Relationship Id="rId158" Type="http://schemas.openxmlformats.org/officeDocument/2006/relationships/externalLink" Target="externalLinks/externalLink150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62" Type="http://schemas.openxmlformats.org/officeDocument/2006/relationships/externalLink" Target="externalLinks/externalLink54.xml"/><Relationship Id="rId83" Type="http://schemas.openxmlformats.org/officeDocument/2006/relationships/externalLink" Target="externalLinks/externalLink75.xml"/><Relationship Id="rId88" Type="http://schemas.openxmlformats.org/officeDocument/2006/relationships/externalLink" Target="externalLinks/externalLink80.xml"/><Relationship Id="rId111" Type="http://schemas.openxmlformats.org/officeDocument/2006/relationships/externalLink" Target="externalLinks/externalLink103.xml"/><Relationship Id="rId132" Type="http://schemas.openxmlformats.org/officeDocument/2006/relationships/externalLink" Target="externalLinks/externalLink124.xml"/><Relationship Id="rId153" Type="http://schemas.openxmlformats.org/officeDocument/2006/relationships/externalLink" Target="externalLinks/externalLink145.xml"/><Relationship Id="rId15" Type="http://schemas.openxmlformats.org/officeDocument/2006/relationships/externalLink" Target="externalLinks/externalLink7.xml"/><Relationship Id="rId36" Type="http://schemas.openxmlformats.org/officeDocument/2006/relationships/externalLink" Target="externalLinks/externalLink28.xml"/><Relationship Id="rId57" Type="http://schemas.openxmlformats.org/officeDocument/2006/relationships/externalLink" Target="externalLinks/externalLink49.xml"/><Relationship Id="rId106" Type="http://schemas.openxmlformats.org/officeDocument/2006/relationships/externalLink" Target="externalLinks/externalLink98.xml"/><Relationship Id="rId127" Type="http://schemas.openxmlformats.org/officeDocument/2006/relationships/externalLink" Target="externalLinks/externalLink11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52" Type="http://schemas.openxmlformats.org/officeDocument/2006/relationships/externalLink" Target="externalLinks/externalLink44.xml"/><Relationship Id="rId73" Type="http://schemas.openxmlformats.org/officeDocument/2006/relationships/externalLink" Target="externalLinks/externalLink65.xml"/><Relationship Id="rId78" Type="http://schemas.openxmlformats.org/officeDocument/2006/relationships/externalLink" Target="externalLinks/externalLink70.xml"/><Relationship Id="rId94" Type="http://schemas.openxmlformats.org/officeDocument/2006/relationships/externalLink" Target="externalLinks/externalLink86.xml"/><Relationship Id="rId99" Type="http://schemas.openxmlformats.org/officeDocument/2006/relationships/externalLink" Target="externalLinks/externalLink91.xml"/><Relationship Id="rId101" Type="http://schemas.openxmlformats.org/officeDocument/2006/relationships/externalLink" Target="externalLinks/externalLink93.xml"/><Relationship Id="rId122" Type="http://schemas.openxmlformats.org/officeDocument/2006/relationships/externalLink" Target="externalLinks/externalLink114.xml"/><Relationship Id="rId143" Type="http://schemas.openxmlformats.org/officeDocument/2006/relationships/externalLink" Target="externalLinks/externalLink135.xml"/><Relationship Id="rId148" Type="http://schemas.openxmlformats.org/officeDocument/2006/relationships/externalLink" Target="externalLinks/externalLink140.xml"/><Relationship Id="rId164" Type="http://schemas.openxmlformats.org/officeDocument/2006/relationships/theme" Target="theme/theme1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26" Type="http://schemas.openxmlformats.org/officeDocument/2006/relationships/externalLink" Target="externalLinks/externalLink18.xml"/><Relationship Id="rId47" Type="http://schemas.openxmlformats.org/officeDocument/2006/relationships/externalLink" Target="externalLinks/externalLink39.xml"/><Relationship Id="rId68" Type="http://schemas.openxmlformats.org/officeDocument/2006/relationships/externalLink" Target="externalLinks/externalLink60.xml"/><Relationship Id="rId89" Type="http://schemas.openxmlformats.org/officeDocument/2006/relationships/externalLink" Target="externalLinks/externalLink81.xml"/><Relationship Id="rId112" Type="http://schemas.openxmlformats.org/officeDocument/2006/relationships/externalLink" Target="externalLinks/externalLink104.xml"/><Relationship Id="rId133" Type="http://schemas.openxmlformats.org/officeDocument/2006/relationships/externalLink" Target="externalLinks/externalLink125.xml"/><Relationship Id="rId154" Type="http://schemas.openxmlformats.org/officeDocument/2006/relationships/externalLink" Target="externalLinks/externalLink146.xml"/><Relationship Id="rId16" Type="http://schemas.openxmlformats.org/officeDocument/2006/relationships/externalLink" Target="externalLinks/externalLink8.xml"/><Relationship Id="rId37" Type="http://schemas.openxmlformats.org/officeDocument/2006/relationships/externalLink" Target="externalLinks/externalLink29.xml"/><Relationship Id="rId58" Type="http://schemas.openxmlformats.org/officeDocument/2006/relationships/externalLink" Target="externalLinks/externalLink50.xml"/><Relationship Id="rId79" Type="http://schemas.openxmlformats.org/officeDocument/2006/relationships/externalLink" Target="externalLinks/externalLink71.xml"/><Relationship Id="rId102" Type="http://schemas.openxmlformats.org/officeDocument/2006/relationships/externalLink" Target="externalLinks/externalLink94.xml"/><Relationship Id="rId123" Type="http://schemas.openxmlformats.org/officeDocument/2006/relationships/externalLink" Target="externalLinks/externalLink115.xml"/><Relationship Id="rId144" Type="http://schemas.openxmlformats.org/officeDocument/2006/relationships/externalLink" Target="externalLinks/externalLink136.xml"/><Relationship Id="rId90" Type="http://schemas.openxmlformats.org/officeDocument/2006/relationships/externalLink" Target="externalLinks/externalLink82.xml"/><Relationship Id="rId165" Type="http://schemas.openxmlformats.org/officeDocument/2006/relationships/connections" Target="connections.xml"/><Relationship Id="rId27" Type="http://schemas.openxmlformats.org/officeDocument/2006/relationships/externalLink" Target="externalLinks/externalLink19.xml"/><Relationship Id="rId48" Type="http://schemas.openxmlformats.org/officeDocument/2006/relationships/externalLink" Target="externalLinks/externalLink40.xml"/><Relationship Id="rId69" Type="http://schemas.openxmlformats.org/officeDocument/2006/relationships/externalLink" Target="externalLinks/externalLink61.xml"/><Relationship Id="rId113" Type="http://schemas.openxmlformats.org/officeDocument/2006/relationships/externalLink" Target="externalLinks/externalLink105.xml"/><Relationship Id="rId134" Type="http://schemas.openxmlformats.org/officeDocument/2006/relationships/externalLink" Target="externalLinks/externalLink126.xml"/><Relationship Id="rId80" Type="http://schemas.openxmlformats.org/officeDocument/2006/relationships/externalLink" Target="externalLinks/externalLink72.xml"/><Relationship Id="rId155" Type="http://schemas.openxmlformats.org/officeDocument/2006/relationships/externalLink" Target="externalLinks/externalLink147.xml"/><Relationship Id="rId17" Type="http://schemas.openxmlformats.org/officeDocument/2006/relationships/externalLink" Target="externalLinks/externalLink9.xml"/><Relationship Id="rId38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51.xml"/><Relationship Id="rId103" Type="http://schemas.openxmlformats.org/officeDocument/2006/relationships/externalLink" Target="externalLinks/externalLink95.xml"/><Relationship Id="rId124" Type="http://schemas.openxmlformats.org/officeDocument/2006/relationships/externalLink" Target="externalLinks/externalLink1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190500</xdr:colOff>
          <xdr:row>1</xdr:row>
          <xdr:rowOff>123825</xdr:rowOff>
        </xdr:from>
        <xdr:to>
          <xdr:col>51</xdr:col>
          <xdr:colOff>485775</xdr:colOff>
          <xdr:row>1</xdr:row>
          <xdr:rowOff>638175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Kontrola 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18</xdr:row>
          <xdr:rowOff>152400</xdr:rowOff>
        </xdr:from>
        <xdr:to>
          <xdr:col>2</xdr:col>
          <xdr:colOff>466725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Adamo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Adamov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abice%20-%20Ham&#23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abice%20-%20Ham&#233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e&#269;ov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ene&#353;ov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ojkovice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roumo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oumov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tnice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yst&#345;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yst&#345;ice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K&#345;ib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K&#345;ib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Lhotk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Duchcov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rchlab&#237;%20F&#252;gnerova%20AZ%20&#8211;%20kopie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Rozko&#353;sk&#225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Rozko&#353;sk&#225;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a%20V&#253;&#353;in&#283;%20KGJ1+KGJ2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a%20V&#253;&#353;in&#283;%20KGJ1+KGJ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Smetanovo%20n&#225;m.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&#381;i&#382;ko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&#381;i&#382;kov.xlsx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lu&#269;&#237;n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lu&#269;&#237;n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odkovice%20nad%20Mohelkou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dkovice%20nad%20Mohelkou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donic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n&#237;%20B&#345;&#237;za.xlsx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o&#345;ov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&#345;ovice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rabyn&#283;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Ln&#225;&#345;sk&#225;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umpolec%20na%20Rybn&#237;&#269;ku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na%20Rybn&#237;&#269;ku.xlsx" TargetMode="External"/></Relationships>
</file>

<file path=xl/externalLinks/_rels/externalLink2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Tepla/2024%20Provozn&#237;%20hodnoty%20Ivan&#269;ice.xlsm" TargetMode="External"/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Ivan&#269;ice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rom&#283;&#345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ihlava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Kazn&#283;jo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azn&#283;jov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adruby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imkovice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amenick&#253;%20&#352;enov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ojet&#237;n.xlsx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Fr&#253;dlant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Fr&#253;dlant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F&#252;gnerova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&#381;elezn&#225;%20Ruda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mi&#345;ice.xlsm" TargetMode="External"/></Relationships>
</file>

<file path=xl/externalLinks/_rels/externalLink3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Tepla/2024%20Provozn&#237;%20hodnoty%20Sv&#283;tl&#225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v&#283;tl&#225;%20nad%20S&#225;zavou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vitavy.xlsm" TargetMode="External"/></Relationships>
</file>

<file path=xl/externalLinks/_rels/externalLink3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Tepla/2024%20Provozn&#237;%20hodnoty%20Zru&#269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Zru&#269;%20nad%20S&#225;zavou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lk&#225;%20Chuchle.xlsx" TargetMode="External"/></Relationships>
</file>

<file path=xl/externalLinks/_rels/externalLink4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Kraslice%20sever%20-%20&#352;koln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sever%20-%20&#352;koln&#237;.xlsx" TargetMode="External"/></Relationships>
</file>

<file path=xl/externalLinks/_rels/externalLink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Kraslice%20st&#345;ed%20-%20Pohr.%20str&#225;&#382;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st&#345;ed%20-%20Pohr.%20str&#225;&#382;e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upka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pn&#237;k%20nad%20Be&#269;vou%20Hranick&#225;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pn&#237;k%20nad%20Be&#269;vou%20Zahradn&#237;.xlsx" TargetMode="External"/></Relationships>
</file>

<file path=xl/externalLinks/_rels/externalLink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Litomy&#353;l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tomy&#353;l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ha&#269;ovice.xlsx" TargetMode="External"/></Relationships>
</file>

<file path=xl/externalLinks/_rels/externalLink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ot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otice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ezibo&#345;&#237;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helnice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ravsk&#253;%20Beroun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ravsk&#253;%20Krumlov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Hrady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M&#283;sto%20nad%20Metuj&#237;%20-%20Bo&#345;et&#237;n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M&#283;sto%20nad%20Metuj&#237;%20-%20Malec&#237;.xlsx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Nov&#233;%20Stra&#353;ec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Stra&#353;ec&#237;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53;%20Bor%20Rumbursk&#253;ch%20hrdin&#367;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53;%20Bor%20Wolkerova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ymburk.xlsx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Komensk&#233;ho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Komensk&#233;ho.xlsx" TargetMode="External"/></Relationships>
</file>

<file path=xl/externalLinks/_rels/externalLink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Lu&#269;n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Lu&#269;n&#237;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dolena%20Voda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sek%20(KGJ).xlsx" TargetMode="External"/></Relationships>
</file>

<file path=xl/externalLinks/_rels/externalLink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Tepl&#225;rna%20V&#237;tkov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epl&#225;rna%20V&#237;tkovice.xlsx" TargetMode="External"/></Relationships>
</file>

<file path=xl/externalLinks/_rels/externalLink6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oli&#269;ka%20Heger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Hegerova.xlsx" TargetMode="External"/></Relationships>
</file>

<file path=xl/externalLinks/_rels/externalLink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oli&#269;ka%20Jir&#225;sk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Jir&#225;skova.xlsx" TargetMode="External"/></Relationships>
</file>

<file path=xl/externalLinks/_rels/externalLink6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oli&#269;ka%20Sv&#233;pomoc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Sv&#233;pomoc.xlsx" TargetMode="External"/></Relationships>
</file>

<file path=xl/externalLinks/_rels/externalLink6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ostoloprty%20Dragu&#35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stoloprty%20Dragu&#353;.xlsx" TargetMode="External"/></Relationships>
</file>

<file path=xl/externalLinks/_rels/externalLink6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ostoloprty%20Dvo&#345;&#225;k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stoloprty%20Dvo&#345;&#225;kova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Svoboda,%20B.%20&#352;merala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Mozartova,%20Manharda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Krasick&#225;.xlsx" TargetMode="External"/></Relationships>
</file>

<file path=xl/externalLinks/_rels/externalLink7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rost&#283;j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Nemocnice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Sladovny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Tylova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P&#345;elou&#269;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kycany.xlsx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udnice%20nad%20Labem.xlsx" TargetMode="External"/></Relationships>
</file>

<file path=xl/externalLinks/_rels/externalLink7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edl&#269;any%20Severn&#237;%20s&#237;dli&#353;t&#28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edl&#269;any%20Severn&#237;%20s&#237;dli&#353;t&#283;.xlsx" TargetMode="External"/></Relationships>
</file>

<file path=xl/externalLinks/_rels/externalLink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u&#353;ice%20Ka&#353;tanov&#225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Ka&#353;tanov&#225;.xlsx" TargetMode="External"/></Relationships>
</file>

<file path=xl/externalLinks/_rels/externalLink8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u&#353;ice%20Lerch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Lerchova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Na%20Hr&#225;zi.xlsx" TargetMode="External"/></Relationships>
</file>

<file path=xl/externalLinks/_rels/externalLink8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u&#353;ice%20Pravd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Pravdova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Sirka&#345;sk&#225;.xlsx" TargetMode="External"/></Relationships>
</file>

<file path=xl/externalLinks/_rels/externalLink8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v&#283;tl&#225;%20nad%20S&#225;zavou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v&#283;tl&#225;%20nad%20S&#225;zavou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ternberk.xlsx" TargetMode="External"/></Relationships>
</file>

<file path=xl/externalLinks/_rels/externalLink8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352;umperk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.xlsx" TargetMode="External"/></Relationships>
</file>

<file path=xl/externalLinks/_rels/externalLink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Tanvald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anvald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Maz&#225;nkova.xlsx" TargetMode="External"/></Relationships>
</file>

<file path=xl/externalLinks/_rels/externalLink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Podm&#283;st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Podm&#283;st&#237;.xlsx" TargetMode="External"/></Relationships>
</file>

<file path=xl/externalLinks/_rels/externalLink9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amberk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amberk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Volyn&#283;.xlsm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rchlab&#237;%20NKTC.xlsx" TargetMode="External"/></Relationships>
</file>

<file path=xl/externalLinks/_rels/externalLink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ysok&#233;%20M&#253;to%20Gen.%20Svaton&#28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ysok&#233;%20M&#253;to%20Gen.%20Svaton&#283;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ysok&#233;%20M&#253;to%20-%20Prokopa%20Velik&#233;ho.xlsx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Z&#225;kupy.xlsx" TargetMode="External"/></Relationships>
</file>

<file path=xl/externalLinks/_rels/externalLink9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edl&#269;any%20&#381;i&#382;kova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edl&#269;any%20&#381;i&#382;kova.xlsx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n&#237;%20Slavkov.xlsx" TargetMode="External"/></Relationships>
</file>

<file path=xl/externalLinks/_rels/externalLink9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ocho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ochov.xlsx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&#225;sn&#225;%20L&#237;pa.xlsx" TargetMode="External"/></Relationships>
</file>

<file path=xl/externalLinks/_rels/externalLink10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Energocentrum%20V&#237;tkovice%20III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Energocentrum%20V&#237;tkovice%20III.xlsx" TargetMode="External"/></Relationships>
</file>

<file path=xl/externalLinks/_rels/externalLink10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-%20Na%20Mil&#237;&#345;i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-%20Na%20Mil&#237;&#345;i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&#225;chymov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&#345;&#237;bor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akovn&#237;k.xlsx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%20K3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anvald%20ul.%20V&#237;t&#283;zn&#225;.xlsx" TargetMode="External"/></Relationships>
</file>

<file path=xl/externalLinks/_rels/externalLink10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344;e&#382;%20&#218;JV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44;e&#382;%20&#218;JV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dyn&#283;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%20K2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lv&#237;kovice.xlsx" TargetMode="External"/></Relationships>
</file>

<file path=xl/externalLinks/_rels/externalLink1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Opava%20Mondelez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pava%20Mondelez.xlsx" TargetMode="External"/></Relationships>
</file>

<file path=xl/externalLinks/_rels/externalLink11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esel&#237;%20nad%20Lu&#382;nici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sel&#237;%20nad%20Lu&#382;nici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by%20Tov&#225;rn&#237;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by%20Pila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&#253;ma&#345;ov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&#345;inec.xlsx" TargetMode="External"/></Relationships>
</file>

<file path=xl/externalLinks/_rels/externalLink1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o&#382;eny%20N&#283;mcov&#23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o&#382;eny%20N&#283;mcov&#233;.xlsx" TargetMode="External"/></Relationships>
</file>

<file path=xl/externalLinks/_rels/externalLink11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J.%20Hory.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J.%20Hory..xlsx" TargetMode="External"/></Relationships>
</file>

<file path=xl/externalLinks/_rels/externalLink1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Libereck&#225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Libereck&#225;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nu&#353;ovice.xlsx" TargetMode="External"/></Relationships>
</file>

<file path=xl/externalLinks/_rels/externalLink1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&#345;ezov&#225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&#345;ezov&#225;.xlsx" TargetMode="External"/></Relationships>
</file>

<file path=xl/externalLinks/_rels/externalLink12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elh&#345;im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elh&#345;imov%20Nemocnice.xlsx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emocnice.xlsx" TargetMode="External"/></Relationships>
</file>

<file path=xl/externalLinks/_rels/externalLink12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Seman&#237;n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Seman&#237;n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unovice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pindler&#367;v%20Ml&#253;n.xlsx" TargetMode="External"/></Relationships>
</file>

<file path=xl/externalLinks/_rels/externalLink1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Lys&#225;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ys&#225;%20nad%20Labem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&#353;nov.xlsx" TargetMode="External"/></Relationships>
</file>

<file path=xl/externalLinks/_rels/externalLink1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rost&#283;jov%20Anglick&#225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Anglick&#225;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ce%20nad%20Metuj&#237;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d&#283;brady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&#345;man&#367;v%20M&#283;stec%20SK6.xlsx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&#345;man&#367;v%20M&#283;stec%20SK5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Z&#225;kupy.xlsx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atovy.xlsx" TargetMode="External"/></Relationships>
</file>

<file path=xl/externalLinks/_rels/externalLink13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Jihlava%20Sapeli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ihlava%20Sapeli.xlsx" TargetMode="External"/></Relationships>
</file>

<file path=xl/externalLinks/_rels/externalLink1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Rokycany%20Na%20p&#225;tku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kycany%20Na%20p&#225;tku.xlsx" TargetMode="External"/></Relationships>
</file>

<file path=xl/externalLinks/_rels/externalLink13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tar&#233;%20M&#283;sto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tar&#233;%20M&#283;sto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a&#382;&#271;ovice%20Okru&#382;n&#237;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jih%20-%20Soukenick&#225;.xlsx" TargetMode="External"/></Relationships>
</file>

<file path=xl/externalLinks/_rels/externalLink1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ora&#382;&#271;ovice%20Sportovn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a&#382;&#271;ovice%20Sportovn&#237;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sel&#237;%20nad%20Lu&#382;nic&#237;%20Blatsk&#233;%20s&#237;dli&#353;t&#283;.xlsx" TargetMode="External"/></Relationships>
</file>

<file path=xl/externalLinks/_rels/externalLink1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Baz&#233;n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Baz&#233;n.xlsx" TargetMode="External"/></Relationships>
</file>

<file path=xl/externalLinks/_rels/externalLink14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roumov%20Energo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oumov%20Energo.xlsx" TargetMode="External"/></Relationships>
</file>

<file path=xl/externalLinks/_rels/externalLink1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Teplice%20nad%20Metuj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eplice%20nad%20Metuj&#237;.xlsx" TargetMode="External"/></Relationships>
</file>

<file path=xl/externalLinks/_rels/externalLink14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Prost&#283;jov%20E,%20Bene&#353;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E,%20Bene&#353;e.xlsx" TargetMode="External"/></Relationships>
</file>

<file path=xl/externalLinks/_rels/externalLink1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Po&#345;&#237;&#269;n&#237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Po&#345;&#237;&#269;n&#237;.xlsx" TargetMode="External"/></Relationships>
</file>

<file path=xl/externalLinks/_rels/externalLink14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Krom&#283;&#345;&#237;&#382;%20sladovny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om&#283;&#345;&#237;&#382;%20sladovny.xlsx" TargetMode="External"/></Relationships>
</file>

<file path=xl/externalLinks/_rels/externalLink1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Rakovn&#237;k%20V%20Jam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akovn&#237;k%20V%20Jamce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&#345;&#237;bor%20Nerudova.xlsx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oumov%20Oliv&#283;t&#237;n.xlsx" TargetMode="External"/></Relationships>
</file>

<file path=xl/externalLinks/_rels/externalLink15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Relationship Id="rId1" Type="http://schemas.openxmlformats.org/officeDocument/2006/relationships/externalLinkPath" Target="/personal/karolina_ptackova_cezenergo_cz/Documents/Dokumenty/03%20-%20&#218;SEKY/Investice/2_Licence%20odesl&#225;n&#237;%20&#382;&#225;dosti/20221021_&#268;EZ%20-%202011_%20seznam%20provozoven_aktualizov&#225;no_20221021.xlsx" TargetMode="External"/></Relationships>
</file>

<file path=xl/externalLinks/_rels/externalLink1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jakub_urban_cezenergo_cz/Documents/_Doc/seznam_lokaci.xlsx" TargetMode="External"/><Relationship Id="rId1" Type="http://schemas.openxmlformats.org/officeDocument/2006/relationships/externalLinkPath" Target="/personal/jakub_urban_cezenergo_cz/Documents/_Doc/seznam_lokaci.xlsx" TargetMode="External"/></Relationships>
</file>

<file path=xl/externalLinks/_rels/externalLink15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_Faktury_SpT_Plyn_Elektrina_DO_2024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_Faktury_SpT_Plyn_Elektrina_DO_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2376.5340500000002</v>
          </cell>
          <cell r="E6">
            <v>1127.22849</v>
          </cell>
          <cell r="F6">
            <v>1249.30556</v>
          </cell>
          <cell r="G6">
            <v>35.280360000000002</v>
          </cell>
          <cell r="H6">
            <v>0</v>
          </cell>
          <cell r="I6">
            <v>957.173</v>
          </cell>
          <cell r="J6">
            <v>9.6428499999999993</v>
          </cell>
          <cell r="K6">
            <v>10.687150000000001</v>
          </cell>
          <cell r="L6">
            <v>0</v>
          </cell>
          <cell r="M6">
            <v>0</v>
          </cell>
          <cell r="N6">
            <v>936.84299999999996</v>
          </cell>
          <cell r="O6">
            <v>0</v>
          </cell>
          <cell r="P6">
            <v>3819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3819</v>
          </cell>
          <cell r="V6">
            <v>0</v>
          </cell>
          <cell r="W6">
            <v>1.3340000000000001</v>
          </cell>
          <cell r="X6">
            <v>957.173</v>
          </cell>
          <cell r="Y6">
            <v>21.663999999999998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936.84299999999996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957.173</v>
          </cell>
          <cell r="BC6">
            <v>3819</v>
          </cell>
          <cell r="BD6">
            <v>2376.5340500000002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1956.0829000000001</v>
          </cell>
          <cell r="E7">
            <v>920.93327999999997</v>
          </cell>
          <cell r="F7">
            <v>1035.1496199999999</v>
          </cell>
          <cell r="G7">
            <v>35.234349999999999</v>
          </cell>
          <cell r="H7">
            <v>0</v>
          </cell>
          <cell r="I7">
            <v>704.81</v>
          </cell>
          <cell r="J7">
            <v>6.5568999999999997</v>
          </cell>
          <cell r="K7">
            <v>7.3700999999999999</v>
          </cell>
          <cell r="L7">
            <v>0</v>
          </cell>
          <cell r="M7">
            <v>0</v>
          </cell>
          <cell r="N7">
            <v>690.88300000000004</v>
          </cell>
          <cell r="O7">
            <v>0</v>
          </cell>
          <cell r="P7">
            <v>2852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2852</v>
          </cell>
          <cell r="V7">
            <v>0</v>
          </cell>
          <cell r="W7">
            <v>1.5660000000000001</v>
          </cell>
          <cell r="X7">
            <v>704.81</v>
          </cell>
          <cell r="Y7">
            <v>15.493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2852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690.88300000000004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2852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704.81</v>
          </cell>
          <cell r="BC7">
            <v>2852</v>
          </cell>
          <cell r="BD7">
            <v>1956.0829000000001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1810.18461</v>
          </cell>
          <cell r="E8">
            <v>849.43543</v>
          </cell>
          <cell r="F8">
            <v>960.74918000000002</v>
          </cell>
          <cell r="G8">
            <v>35.159120000000001</v>
          </cell>
          <cell r="H8">
            <v>0</v>
          </cell>
          <cell r="I8">
            <v>652.78899999999999</v>
          </cell>
          <cell r="J8">
            <v>5.0594900000000003</v>
          </cell>
          <cell r="K8">
            <v>5.7225099999999998</v>
          </cell>
          <cell r="L8">
            <v>0</v>
          </cell>
          <cell r="M8">
            <v>0</v>
          </cell>
          <cell r="N8">
            <v>642.00699999999995</v>
          </cell>
          <cell r="O8">
            <v>0</v>
          </cell>
          <cell r="P8">
            <v>2658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2658</v>
          </cell>
          <cell r="V8">
            <v>0</v>
          </cell>
          <cell r="W8">
            <v>1.774</v>
          </cell>
          <cell r="X8">
            <v>652.78899999999999</v>
          </cell>
          <cell r="Y8">
            <v>12.556000000000001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2658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642.00699999999995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2658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652.78899999999999</v>
          </cell>
          <cell r="BC8">
            <v>2658</v>
          </cell>
          <cell r="BD8">
            <v>1810.18461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1274.1252199999999</v>
          </cell>
          <cell r="E9">
            <v>597.34726999999998</v>
          </cell>
          <cell r="F9">
            <v>676.77795000000003</v>
          </cell>
          <cell r="G9">
            <v>35.31879</v>
          </cell>
          <cell r="H9">
            <v>0</v>
          </cell>
          <cell r="I9">
            <v>457.98899999999998</v>
          </cell>
          <cell r="J9">
            <v>4.3690199999999999</v>
          </cell>
          <cell r="K9">
            <v>4.94998</v>
          </cell>
          <cell r="L9">
            <v>0</v>
          </cell>
          <cell r="M9">
            <v>0</v>
          </cell>
          <cell r="N9">
            <v>448.67</v>
          </cell>
          <cell r="O9">
            <v>0</v>
          </cell>
          <cell r="P9">
            <v>1868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1868</v>
          </cell>
          <cell r="V9">
            <v>0</v>
          </cell>
          <cell r="W9">
            <v>2.0760000000000001</v>
          </cell>
          <cell r="X9">
            <v>457.98899999999998</v>
          </cell>
          <cell r="Y9">
            <v>11.395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448.67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457.98899999999998</v>
          </cell>
          <cell r="BC9">
            <v>1868</v>
          </cell>
          <cell r="BD9">
            <v>1274.1252199999999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824.26602000000003</v>
          </cell>
          <cell r="E10">
            <v>389.14130999999998</v>
          </cell>
          <cell r="F10">
            <v>435.12470999999999</v>
          </cell>
          <cell r="G10">
            <v>35.53107</v>
          </cell>
          <cell r="H10">
            <v>0</v>
          </cell>
          <cell r="I10">
            <v>296.86500000000001</v>
          </cell>
          <cell r="J10">
            <v>2.75332</v>
          </cell>
          <cell r="K10">
            <v>3.0786799999999999</v>
          </cell>
          <cell r="L10">
            <v>0</v>
          </cell>
          <cell r="M10">
            <v>0</v>
          </cell>
          <cell r="N10">
            <v>291.03300000000002</v>
          </cell>
          <cell r="O10">
            <v>0</v>
          </cell>
          <cell r="P10">
            <v>1195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1195</v>
          </cell>
          <cell r="V10">
            <v>0</v>
          </cell>
          <cell r="W10">
            <v>2.3959999999999999</v>
          </cell>
          <cell r="X10">
            <v>296.86500000000001</v>
          </cell>
          <cell r="Y10">
            <v>8.2279999999999998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291.03300000000002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296.86500000000001</v>
          </cell>
          <cell r="BC10">
            <v>1195</v>
          </cell>
          <cell r="BD10">
            <v>824.26602000000003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634.39463999999998</v>
          </cell>
          <cell r="E11">
            <v>300.12851000000001</v>
          </cell>
          <cell r="F11">
            <v>334.26612999999998</v>
          </cell>
          <cell r="G11">
            <v>35.403799999999997</v>
          </cell>
          <cell r="H11">
            <v>0</v>
          </cell>
          <cell r="I11">
            <v>229.20699999999999</v>
          </cell>
          <cell r="J11">
            <v>2.15211</v>
          </cell>
          <cell r="K11">
            <v>2.39689</v>
          </cell>
          <cell r="L11">
            <v>0</v>
          </cell>
          <cell r="M11">
            <v>0</v>
          </cell>
          <cell r="N11">
            <v>224.65799999999999</v>
          </cell>
          <cell r="O11">
            <v>0</v>
          </cell>
          <cell r="P11">
            <v>919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919</v>
          </cell>
          <cell r="V11">
            <v>0</v>
          </cell>
          <cell r="W11">
            <v>2.1459999999999999</v>
          </cell>
          <cell r="X11">
            <v>229.20699999999999</v>
          </cell>
          <cell r="Y11">
            <v>6.6949999999999994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224.65799999999999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229.20699999999999</v>
          </cell>
          <cell r="BC11">
            <v>919</v>
          </cell>
          <cell r="BD11">
            <v>634.39463999999998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619.78932999999995</v>
          </cell>
          <cell r="E12">
            <v>293.37090999999998</v>
          </cell>
          <cell r="F12">
            <v>326.41842000000003</v>
          </cell>
          <cell r="G12">
            <v>35.419029999999999</v>
          </cell>
          <cell r="H12">
            <v>0</v>
          </cell>
          <cell r="I12">
            <v>224.19</v>
          </cell>
          <cell r="J12">
            <v>2.11666</v>
          </cell>
          <cell r="K12">
            <v>2.3550900000000001</v>
          </cell>
          <cell r="L12">
            <v>0</v>
          </cell>
          <cell r="M12">
            <v>0</v>
          </cell>
          <cell r="N12">
            <v>219.71825000000001</v>
          </cell>
          <cell r="O12">
            <v>0</v>
          </cell>
          <cell r="P12">
            <v>898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898</v>
          </cell>
          <cell r="V12">
            <v>0</v>
          </cell>
          <cell r="W12">
            <v>2.5305</v>
          </cell>
          <cell r="X12">
            <v>224.19</v>
          </cell>
          <cell r="Y12">
            <v>7.0022500000000001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898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219.71825000000001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898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224.19</v>
          </cell>
          <cell r="BC12">
            <v>898</v>
          </cell>
          <cell r="BD12">
            <v>619.78932999999995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589.94073000000003</v>
          </cell>
          <cell r="E13">
            <v>279.28476999999998</v>
          </cell>
          <cell r="F13">
            <v>310.65595999999999</v>
          </cell>
          <cell r="G13">
            <v>35.440420000000003</v>
          </cell>
          <cell r="H13">
            <v>0</v>
          </cell>
          <cell r="I13">
            <v>214.76499999999999</v>
          </cell>
          <cell r="J13">
            <v>2.3306100000000001</v>
          </cell>
          <cell r="K13">
            <v>2.59239</v>
          </cell>
          <cell r="L13">
            <v>0</v>
          </cell>
          <cell r="M13">
            <v>0</v>
          </cell>
          <cell r="N13">
            <v>209.84200000000001</v>
          </cell>
          <cell r="O13">
            <v>0</v>
          </cell>
          <cell r="P13">
            <v>860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860</v>
          </cell>
          <cell r="V13">
            <v>0</v>
          </cell>
          <cell r="W13">
            <v>3.05</v>
          </cell>
          <cell r="X13">
            <v>214.76499999999999</v>
          </cell>
          <cell r="Y13">
            <v>7.9729999999999999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209.84200000000001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214.76499999999999</v>
          </cell>
          <cell r="BC13">
            <v>860</v>
          </cell>
          <cell r="BD13">
            <v>589.94073000000003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639.38852999999995</v>
          </cell>
          <cell r="E14">
            <v>300.81515000000002</v>
          </cell>
          <cell r="F14">
            <v>338.57337999999999</v>
          </cell>
          <cell r="G14">
            <v>35.489939999999997</v>
          </cell>
          <cell r="H14">
            <v>0</v>
          </cell>
          <cell r="I14">
            <v>231.49799999999999</v>
          </cell>
          <cell r="J14">
            <v>1.9901</v>
          </cell>
          <cell r="K14">
            <v>2.2399</v>
          </cell>
          <cell r="L14">
            <v>0</v>
          </cell>
          <cell r="M14">
            <v>0</v>
          </cell>
          <cell r="N14">
            <v>227.268</v>
          </cell>
          <cell r="O14">
            <v>0</v>
          </cell>
          <cell r="P14">
            <v>938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938</v>
          </cell>
          <cell r="V14">
            <v>0</v>
          </cell>
          <cell r="W14">
            <v>2.9704999999999999</v>
          </cell>
          <cell r="X14">
            <v>231.49799999999999</v>
          </cell>
          <cell r="Y14">
            <v>7.2004999999999999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227.268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231.49799999999999</v>
          </cell>
          <cell r="BC14">
            <v>938</v>
          </cell>
          <cell r="BD14">
            <v>639.38852999999995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1501.55889</v>
          </cell>
          <cell r="E15">
            <v>709.34621000000004</v>
          </cell>
          <cell r="F15">
            <v>792.21267999999998</v>
          </cell>
          <cell r="G15">
            <v>35.486710000000002</v>
          </cell>
          <cell r="H15">
            <v>0</v>
          </cell>
          <cell r="I15">
            <v>543.70600000000002</v>
          </cell>
          <cell r="J15">
            <v>5.9654299999999996</v>
          </cell>
          <cell r="K15">
            <v>6.6623200000000002</v>
          </cell>
          <cell r="L15">
            <v>0</v>
          </cell>
          <cell r="M15">
            <v>0</v>
          </cell>
          <cell r="N15">
            <v>531.07825000000003</v>
          </cell>
          <cell r="O15">
            <v>0</v>
          </cell>
          <cell r="P15">
            <v>2186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2186</v>
          </cell>
          <cell r="V15">
            <v>0</v>
          </cell>
          <cell r="W15">
            <v>2.0517500000000002</v>
          </cell>
          <cell r="X15">
            <v>543.70600000000002</v>
          </cell>
          <cell r="Y15">
            <v>14.679499999999999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531.07825000000003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543.70600000000002</v>
          </cell>
          <cell r="BC15">
            <v>2186</v>
          </cell>
          <cell r="BD15">
            <v>1501.55889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2117.9467</v>
          </cell>
          <cell r="E16">
            <v>1008.20442</v>
          </cell>
          <cell r="F16">
            <v>1109.7422799999999</v>
          </cell>
          <cell r="G16">
            <v>35.379919999999998</v>
          </cell>
          <cell r="H16">
            <v>0</v>
          </cell>
          <cell r="I16">
            <v>771.72299999999996</v>
          </cell>
          <cell r="J16">
            <v>7.0926</v>
          </cell>
          <cell r="K16">
            <v>7.8068999999999997</v>
          </cell>
          <cell r="L16">
            <v>0</v>
          </cell>
          <cell r="M16">
            <v>0</v>
          </cell>
          <cell r="N16">
            <v>756.82349999999997</v>
          </cell>
          <cell r="O16">
            <v>0</v>
          </cell>
          <cell r="P16">
            <v>3058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3058</v>
          </cell>
          <cell r="V16">
            <v>0</v>
          </cell>
          <cell r="W16">
            <v>1.391</v>
          </cell>
          <cell r="X16">
            <v>771.72299999999996</v>
          </cell>
          <cell r="Y16">
            <v>16.290500000000002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756.82349999999997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771.72299999999996</v>
          </cell>
          <cell r="BC16">
            <v>3058</v>
          </cell>
          <cell r="BD16">
            <v>2117.9467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1747.8449800000001</v>
          </cell>
          <cell r="E17">
            <v>845.46157000000005</v>
          </cell>
          <cell r="F17">
            <v>902.38341000000003</v>
          </cell>
          <cell r="G17">
            <v>35.299869999999999</v>
          </cell>
          <cell r="H17">
            <v>0</v>
          </cell>
          <cell r="I17">
            <v>638.14700000000005</v>
          </cell>
          <cell r="J17">
            <v>5.0346399999999996</v>
          </cell>
          <cell r="K17">
            <v>5.3736100000000002</v>
          </cell>
          <cell r="L17">
            <v>0</v>
          </cell>
          <cell r="M17">
            <v>0</v>
          </cell>
          <cell r="N17">
            <v>627.73874999999998</v>
          </cell>
          <cell r="O17">
            <v>0</v>
          </cell>
          <cell r="P17">
            <v>2452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2452</v>
          </cell>
          <cell r="V17">
            <v>0</v>
          </cell>
          <cell r="W17">
            <v>2.0135000000000001</v>
          </cell>
          <cell r="X17">
            <v>638.14700000000005</v>
          </cell>
          <cell r="Y17">
            <v>12.421749999999999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627.73874999999998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2452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638.14700000000005</v>
          </cell>
          <cell r="BC17">
            <v>2452</v>
          </cell>
          <cell r="BD17">
            <v>1747.8449800000001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Duben"/>
      <sheetName val="Květen"/>
      <sheetName val="Břez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429.95299999999997</v>
          </cell>
          <cell r="E6">
            <v>212.453</v>
          </cell>
          <cell r="F6">
            <v>217.5</v>
          </cell>
          <cell r="G6">
            <v>35.281999999999996</v>
          </cell>
          <cell r="H6">
            <v>0</v>
          </cell>
          <cell r="I6">
            <v>159</v>
          </cell>
          <cell r="J6">
            <v>1.407</v>
          </cell>
          <cell r="K6">
            <v>1.44</v>
          </cell>
          <cell r="L6">
            <v>0</v>
          </cell>
          <cell r="M6">
            <v>0</v>
          </cell>
          <cell r="N6">
            <v>156.15299999999999</v>
          </cell>
          <cell r="O6">
            <v>0</v>
          </cell>
          <cell r="P6">
            <v>586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586</v>
          </cell>
          <cell r="V6">
            <v>0</v>
          </cell>
          <cell r="W6">
            <v>5.8940000000000001</v>
          </cell>
          <cell r="X6">
            <v>159</v>
          </cell>
          <cell r="Y6">
            <v>8.7409999999999997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156.15299999999999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159</v>
          </cell>
          <cell r="BC6">
            <v>586</v>
          </cell>
          <cell r="BD6">
            <v>429.95299999999997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418.851</v>
          </cell>
          <cell r="E7">
            <v>206.148</v>
          </cell>
          <cell r="F7">
            <v>212.703</v>
          </cell>
          <cell r="G7">
            <v>35.237000000000002</v>
          </cell>
          <cell r="H7">
            <v>0</v>
          </cell>
          <cell r="I7">
            <v>154.80000000000001</v>
          </cell>
          <cell r="J7">
            <v>1.379</v>
          </cell>
          <cell r="K7">
            <v>1.423</v>
          </cell>
          <cell r="L7">
            <v>0</v>
          </cell>
          <cell r="M7">
            <v>0</v>
          </cell>
          <cell r="N7">
            <v>151.99799999999999</v>
          </cell>
          <cell r="O7">
            <v>0</v>
          </cell>
          <cell r="P7">
            <v>575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575</v>
          </cell>
          <cell r="V7">
            <v>0</v>
          </cell>
          <cell r="W7">
            <v>4.6790000000000003</v>
          </cell>
          <cell r="X7">
            <v>154.80000000000001</v>
          </cell>
          <cell r="Y7">
            <v>7.4809999999999999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151.99799999999999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154.80000000000001</v>
          </cell>
          <cell r="BC7">
            <v>575</v>
          </cell>
          <cell r="BD7">
            <v>418.851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408.15499999999997</v>
          </cell>
          <cell r="E8">
            <v>198.79599999999999</v>
          </cell>
          <cell r="F8">
            <v>209.35900000000001</v>
          </cell>
          <cell r="G8">
            <v>35.148000000000003</v>
          </cell>
          <cell r="H8">
            <v>0</v>
          </cell>
          <cell r="I8">
            <v>151.4</v>
          </cell>
          <cell r="J8">
            <v>1.452</v>
          </cell>
          <cell r="K8">
            <v>1.5289999999999999</v>
          </cell>
          <cell r="L8">
            <v>0</v>
          </cell>
          <cell r="M8">
            <v>0</v>
          </cell>
          <cell r="N8">
            <v>148.41900000000001</v>
          </cell>
          <cell r="O8">
            <v>0</v>
          </cell>
          <cell r="P8">
            <v>574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574</v>
          </cell>
          <cell r="V8">
            <v>0</v>
          </cell>
          <cell r="W8">
            <v>4.032</v>
          </cell>
          <cell r="X8">
            <v>151.4</v>
          </cell>
          <cell r="Y8">
            <v>7.0129999999999999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148.41900000000001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151.4</v>
          </cell>
          <cell r="BC8">
            <v>574</v>
          </cell>
          <cell r="BD8">
            <v>408.15499999999997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389.94799999999998</v>
          </cell>
          <cell r="E9">
            <v>186.238</v>
          </cell>
          <cell r="F9">
            <v>203.71</v>
          </cell>
          <cell r="G9">
            <v>35.270000000000003</v>
          </cell>
          <cell r="H9">
            <v>0</v>
          </cell>
          <cell r="I9">
            <v>144.5</v>
          </cell>
          <cell r="J9">
            <v>1.4119999999999999</v>
          </cell>
          <cell r="K9">
            <v>1.544</v>
          </cell>
          <cell r="L9">
            <v>0</v>
          </cell>
          <cell r="M9">
            <v>0</v>
          </cell>
          <cell r="N9">
            <v>141.54400000000001</v>
          </cell>
          <cell r="O9">
            <v>0</v>
          </cell>
          <cell r="P9">
            <v>569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569</v>
          </cell>
          <cell r="V9">
            <v>0</v>
          </cell>
          <cell r="W9">
            <v>3.625</v>
          </cell>
          <cell r="X9">
            <v>144.5</v>
          </cell>
          <cell r="Y9">
            <v>6.5809999999999995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141.54400000000001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144.5</v>
          </cell>
          <cell r="BC9">
            <v>569</v>
          </cell>
          <cell r="BD9">
            <v>389.94799999999998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342.11399999999998</v>
          </cell>
          <cell r="E10">
            <v>163.892</v>
          </cell>
          <cell r="F10">
            <v>178.22200000000001</v>
          </cell>
          <cell r="G10">
            <v>35.536999999999999</v>
          </cell>
          <cell r="H10">
            <v>0</v>
          </cell>
          <cell r="I10">
            <v>126.7</v>
          </cell>
          <cell r="J10">
            <v>1.4530000000000001</v>
          </cell>
          <cell r="K10">
            <v>1.581</v>
          </cell>
          <cell r="L10">
            <v>0</v>
          </cell>
          <cell r="M10">
            <v>0</v>
          </cell>
          <cell r="N10">
            <v>123.666</v>
          </cell>
          <cell r="O10">
            <v>0</v>
          </cell>
          <cell r="P10">
            <v>496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496</v>
          </cell>
          <cell r="V10">
            <v>0</v>
          </cell>
          <cell r="W10">
            <v>3.2909999999999999</v>
          </cell>
          <cell r="X10">
            <v>126.7</v>
          </cell>
          <cell r="Y10">
            <v>6.3249999999999993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123.666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126.7</v>
          </cell>
          <cell r="BC10">
            <v>496</v>
          </cell>
          <cell r="BD10">
            <v>342.11399999999998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338.17599999999999</v>
          </cell>
          <cell r="E11">
            <v>159.38200000000001</v>
          </cell>
          <cell r="F11">
            <v>178.79400000000001</v>
          </cell>
          <cell r="G11">
            <v>35.401000000000003</v>
          </cell>
          <cell r="H11">
            <v>0</v>
          </cell>
          <cell r="I11">
            <v>124.8</v>
          </cell>
          <cell r="J11">
            <v>1.4710000000000001</v>
          </cell>
          <cell r="K11">
            <v>1.651</v>
          </cell>
          <cell r="L11">
            <v>0</v>
          </cell>
          <cell r="M11">
            <v>0</v>
          </cell>
          <cell r="N11">
            <v>121.678</v>
          </cell>
          <cell r="O11">
            <v>0</v>
          </cell>
          <cell r="P11">
            <v>504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504</v>
          </cell>
          <cell r="V11">
            <v>0</v>
          </cell>
          <cell r="W11">
            <v>3.2309999999999999</v>
          </cell>
          <cell r="X11">
            <v>124.8</v>
          </cell>
          <cell r="Y11">
            <v>6.3529999999999998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121.678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124.8</v>
          </cell>
          <cell r="BC11">
            <v>504</v>
          </cell>
          <cell r="BD11">
            <v>338.17599999999999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203.471</v>
          </cell>
          <cell r="E12">
            <v>97.066999999999993</v>
          </cell>
          <cell r="F12">
            <v>106.404</v>
          </cell>
          <cell r="G12">
            <v>35.408999999999999</v>
          </cell>
          <cell r="H12">
            <v>0</v>
          </cell>
          <cell r="I12">
            <v>74.5</v>
          </cell>
          <cell r="J12">
            <v>0.86399999999999999</v>
          </cell>
          <cell r="K12">
            <v>0.94699999999999995</v>
          </cell>
          <cell r="L12">
            <v>0</v>
          </cell>
          <cell r="M12">
            <v>0</v>
          </cell>
          <cell r="N12">
            <v>72.688999999999993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3.4427500000000002</v>
          </cell>
          <cell r="X12">
            <v>74.5</v>
          </cell>
          <cell r="Y12">
            <v>5.2537500000000001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72.688999999999993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74.5</v>
          </cell>
          <cell r="BC12">
            <v>294</v>
          </cell>
          <cell r="BD12">
            <v>203.471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290.37200000000001</v>
          </cell>
          <cell r="E13">
            <v>140.82400000000001</v>
          </cell>
          <cell r="F13">
            <v>149.548</v>
          </cell>
          <cell r="G13">
            <v>35.438000000000002</v>
          </cell>
          <cell r="H13">
            <v>0</v>
          </cell>
          <cell r="I13">
            <v>106.46</v>
          </cell>
          <cell r="J13">
            <v>1.3160000000000001</v>
          </cell>
          <cell r="K13">
            <v>1.397</v>
          </cell>
          <cell r="L13">
            <v>0</v>
          </cell>
          <cell r="M13">
            <v>0</v>
          </cell>
          <cell r="N13">
            <v>103.74724999999999</v>
          </cell>
          <cell r="O13">
            <v>-2.5000000000829914E-4</v>
          </cell>
          <cell r="P13">
            <v>407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407</v>
          </cell>
          <cell r="V13">
            <v>0</v>
          </cell>
          <cell r="W13">
            <v>3.2675000000000001</v>
          </cell>
          <cell r="X13">
            <v>106.46</v>
          </cell>
          <cell r="Y13">
            <v>5.9805000000000001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103.747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106.46</v>
          </cell>
          <cell r="BC13">
            <v>407</v>
          </cell>
          <cell r="BD13">
            <v>290.37200000000001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347.63200000000001</v>
          </cell>
          <cell r="E14">
            <v>165.334</v>
          </cell>
          <cell r="F14">
            <v>182.298</v>
          </cell>
          <cell r="G14">
            <v>35.479999999999997</v>
          </cell>
          <cell r="H14">
            <v>0</v>
          </cell>
          <cell r="I14">
            <v>129.24</v>
          </cell>
          <cell r="J14">
            <v>1.5169999999999999</v>
          </cell>
          <cell r="K14">
            <v>1.673</v>
          </cell>
          <cell r="L14">
            <v>0</v>
          </cell>
          <cell r="M14">
            <v>0</v>
          </cell>
          <cell r="N14">
            <v>126.05025000000001</v>
          </cell>
          <cell r="O14">
            <v>-2.4999999999408828E-4</v>
          </cell>
          <cell r="P14">
            <v>513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513</v>
          </cell>
          <cell r="V14">
            <v>0</v>
          </cell>
          <cell r="W14">
            <v>3.1292499999999999</v>
          </cell>
          <cell r="X14">
            <v>129.24</v>
          </cell>
          <cell r="Y14">
            <v>6.3192500000000003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126.05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129.24</v>
          </cell>
          <cell r="BC14">
            <v>513</v>
          </cell>
          <cell r="BD14">
            <v>347.63200000000001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352.06700000000001</v>
          </cell>
          <cell r="E15">
            <v>170.63800000000001</v>
          </cell>
          <cell r="F15">
            <v>181.429</v>
          </cell>
          <cell r="G15">
            <v>35.479999999999997</v>
          </cell>
          <cell r="H15">
            <v>0</v>
          </cell>
          <cell r="I15">
            <v>128.80000000000001</v>
          </cell>
          <cell r="J15">
            <v>1.198</v>
          </cell>
          <cell r="K15">
            <v>1.274</v>
          </cell>
          <cell r="L15">
            <v>0</v>
          </cell>
          <cell r="M15">
            <v>0</v>
          </cell>
          <cell r="N15">
            <v>126.32725000000001</v>
          </cell>
          <cell r="O15">
            <v>7.5000000001068656E-4</v>
          </cell>
          <cell r="P15">
            <v>493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493</v>
          </cell>
          <cell r="V15">
            <v>0</v>
          </cell>
          <cell r="W15">
            <v>3.1989999999999998</v>
          </cell>
          <cell r="X15">
            <v>128.80000000000001</v>
          </cell>
          <cell r="Y15">
            <v>5.6709999999999994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126.327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128.80000000000001</v>
          </cell>
          <cell r="BC15">
            <v>493</v>
          </cell>
          <cell r="BD15">
            <v>352.06700000000001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528.73599999999999</v>
          </cell>
          <cell r="E16">
            <v>251.92400000000001</v>
          </cell>
          <cell r="F16">
            <v>276.81200000000001</v>
          </cell>
          <cell r="G16">
            <v>35.479999999999997</v>
          </cell>
          <cell r="H16">
            <v>0</v>
          </cell>
          <cell r="I16">
            <v>193.9</v>
          </cell>
          <cell r="J16">
            <v>1.655</v>
          </cell>
          <cell r="K16">
            <v>1.819</v>
          </cell>
          <cell r="L16">
            <v>0</v>
          </cell>
          <cell r="M16">
            <v>0</v>
          </cell>
          <cell r="N16">
            <v>190.42574999999999</v>
          </cell>
          <cell r="O16">
            <v>2.5000000002250999E-4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3.2625000000000002</v>
          </cell>
          <cell r="X16">
            <v>193.9</v>
          </cell>
          <cell r="Y16">
            <v>6.7365000000000004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190.42599999999999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193.9</v>
          </cell>
          <cell r="BC16">
            <v>767</v>
          </cell>
          <cell r="BD16">
            <v>528.73599999999999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410.12799999999999</v>
          </cell>
          <cell r="E17">
            <v>201.46600000000001</v>
          </cell>
          <cell r="F17">
            <v>208.66200000000001</v>
          </cell>
          <cell r="G17">
            <v>35.479999999999997</v>
          </cell>
          <cell r="H17">
            <v>0</v>
          </cell>
          <cell r="I17">
            <v>151.80000000000001</v>
          </cell>
          <cell r="J17">
            <v>1.3140000000000001</v>
          </cell>
          <cell r="K17">
            <v>1.361</v>
          </cell>
          <cell r="L17">
            <v>0</v>
          </cell>
          <cell r="M17">
            <v>0</v>
          </cell>
          <cell r="N17">
            <v>149.12424999999999</v>
          </cell>
          <cell r="O17">
            <v>7.5000000003910827E-4</v>
          </cell>
          <cell r="P17">
            <v>566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566</v>
          </cell>
          <cell r="V17">
            <v>0</v>
          </cell>
          <cell r="W17">
            <v>3.8892500000000001</v>
          </cell>
          <cell r="X17">
            <v>151.80000000000001</v>
          </cell>
          <cell r="Y17">
            <v>6.5642499999999995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149.124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151.80000000000001</v>
          </cell>
          <cell r="BC17">
            <v>566</v>
          </cell>
          <cell r="BD17">
            <v>410.12799999999999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1083.347</v>
          </cell>
          <cell r="E6">
            <v>514.149</v>
          </cell>
          <cell r="F6">
            <v>569.19799999999998</v>
          </cell>
          <cell r="G6">
            <v>35.148000000000003</v>
          </cell>
          <cell r="H6">
            <v>0</v>
          </cell>
          <cell r="I6">
            <v>412.25</v>
          </cell>
          <cell r="J6">
            <v>2.629</v>
          </cell>
          <cell r="K6">
            <v>2.91</v>
          </cell>
          <cell r="L6">
            <v>0</v>
          </cell>
          <cell r="M6">
            <v>0</v>
          </cell>
          <cell r="N6">
            <v>406.71100000000001</v>
          </cell>
          <cell r="O6">
            <v>0</v>
          </cell>
          <cell r="P6">
            <v>1643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1643</v>
          </cell>
          <cell r="V6">
            <v>0</v>
          </cell>
          <cell r="W6">
            <v>1.0389999999999999</v>
          </cell>
          <cell r="X6">
            <v>412.25</v>
          </cell>
          <cell r="Y6">
            <v>6.5779999999999994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406.71100000000001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412.25</v>
          </cell>
          <cell r="BC6">
            <v>1643</v>
          </cell>
          <cell r="BD6">
            <v>1083.347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969.41800000000001</v>
          </cell>
          <cell r="E7">
            <v>456.524</v>
          </cell>
          <cell r="F7">
            <v>512.89400000000001</v>
          </cell>
          <cell r="G7">
            <v>35.432000000000002</v>
          </cell>
          <cell r="H7">
            <v>0</v>
          </cell>
          <cell r="I7">
            <v>365.68</v>
          </cell>
          <cell r="J7">
            <v>3.7480000000000002</v>
          </cell>
          <cell r="K7">
            <v>4.2110000000000003</v>
          </cell>
          <cell r="L7">
            <v>0</v>
          </cell>
          <cell r="M7">
            <v>0</v>
          </cell>
          <cell r="N7">
            <v>357.721</v>
          </cell>
          <cell r="O7">
            <v>0</v>
          </cell>
          <cell r="P7">
            <v>1479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1479</v>
          </cell>
          <cell r="V7">
            <v>0</v>
          </cell>
          <cell r="W7">
            <v>1.1160000000000001</v>
          </cell>
          <cell r="X7">
            <v>365.68</v>
          </cell>
          <cell r="Y7">
            <v>9.0750000000000011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357.721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365.68</v>
          </cell>
          <cell r="BC7">
            <v>1479</v>
          </cell>
          <cell r="BD7">
            <v>969.41800000000001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830.21799999999996</v>
          </cell>
          <cell r="E8">
            <v>380.91199999999998</v>
          </cell>
          <cell r="F8">
            <v>449.30599999999998</v>
          </cell>
          <cell r="G8">
            <v>35.457000000000001</v>
          </cell>
          <cell r="H8">
            <v>0</v>
          </cell>
          <cell r="I8">
            <v>312.02999999999997</v>
          </cell>
          <cell r="J8">
            <v>3.22</v>
          </cell>
          <cell r="K8">
            <v>3.7989999999999999</v>
          </cell>
          <cell r="L8">
            <v>0</v>
          </cell>
          <cell r="M8">
            <v>0</v>
          </cell>
          <cell r="N8">
            <v>305.01100000000002</v>
          </cell>
          <cell r="O8">
            <v>0</v>
          </cell>
          <cell r="P8">
            <v>1325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1325</v>
          </cell>
          <cell r="V8">
            <v>0</v>
          </cell>
          <cell r="W8">
            <v>1.395</v>
          </cell>
          <cell r="X8">
            <v>312.02999999999997</v>
          </cell>
          <cell r="Y8">
            <v>8.4139999999999997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1325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305.01100000000002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1325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312.02999999999997</v>
          </cell>
          <cell r="BC8">
            <v>1325</v>
          </cell>
          <cell r="BD8">
            <v>830.21799999999996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435.29399999999998</v>
          </cell>
          <cell r="E9">
            <v>200.012</v>
          </cell>
          <cell r="F9">
            <v>235.28200000000001</v>
          </cell>
          <cell r="G9">
            <v>35.320999999999998</v>
          </cell>
          <cell r="H9">
            <v>0</v>
          </cell>
          <cell r="I9">
            <v>163.88</v>
          </cell>
          <cell r="J9">
            <v>1.327</v>
          </cell>
          <cell r="K9">
            <v>1.56</v>
          </cell>
          <cell r="L9">
            <v>0</v>
          </cell>
          <cell r="M9">
            <v>0</v>
          </cell>
          <cell r="N9">
            <v>160.99299999999999</v>
          </cell>
          <cell r="O9">
            <v>0</v>
          </cell>
          <cell r="P9">
            <v>694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694</v>
          </cell>
          <cell r="V9">
            <v>0</v>
          </cell>
          <cell r="W9">
            <v>1.8959999999999999</v>
          </cell>
          <cell r="X9">
            <v>163.88</v>
          </cell>
          <cell r="Y9">
            <v>4.7829999999999995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160.99299999999999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163.88</v>
          </cell>
          <cell r="BC9">
            <v>694</v>
          </cell>
          <cell r="BD9">
            <v>435.29399999999998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304.74400000000003</v>
          </cell>
          <cell r="E10">
            <v>142.01499999999999</v>
          </cell>
          <cell r="F10">
            <v>162.72900000000001</v>
          </cell>
          <cell r="G10">
            <v>35.44</v>
          </cell>
          <cell r="H10">
            <v>0</v>
          </cell>
          <cell r="I10">
            <v>114.18</v>
          </cell>
          <cell r="J10">
            <v>1.1739999999999999</v>
          </cell>
          <cell r="K10">
            <v>1.3460000000000001</v>
          </cell>
          <cell r="L10">
            <v>0</v>
          </cell>
          <cell r="M10">
            <v>0</v>
          </cell>
          <cell r="N10">
            <v>111.66</v>
          </cell>
          <cell r="O10">
            <v>0</v>
          </cell>
          <cell r="P10">
            <v>471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471</v>
          </cell>
          <cell r="V10">
            <v>0</v>
          </cell>
          <cell r="W10">
            <v>2.0009999999999999</v>
          </cell>
          <cell r="X10">
            <v>114.18</v>
          </cell>
          <cell r="Y10">
            <v>4.5209999999999999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111.66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114.18</v>
          </cell>
          <cell r="BC10">
            <v>471</v>
          </cell>
          <cell r="BD10">
            <v>304.74400000000003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266.76900000000001</v>
          </cell>
          <cell r="E11">
            <v>124.21899999999999</v>
          </cell>
          <cell r="F11">
            <v>142.55000000000001</v>
          </cell>
          <cell r="G11">
            <v>35.308</v>
          </cell>
          <cell r="H11">
            <v>0</v>
          </cell>
          <cell r="I11">
            <v>99.97</v>
          </cell>
          <cell r="J11">
            <v>0.81499999999999995</v>
          </cell>
          <cell r="K11">
            <v>0.93600000000000005</v>
          </cell>
          <cell r="L11">
            <v>0</v>
          </cell>
          <cell r="M11">
            <v>0</v>
          </cell>
          <cell r="N11">
            <v>98.218999999999994</v>
          </cell>
          <cell r="O11">
            <v>0</v>
          </cell>
          <cell r="P11">
            <v>413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413</v>
          </cell>
          <cell r="V11">
            <v>0</v>
          </cell>
          <cell r="W11">
            <v>2.0009999999999999</v>
          </cell>
          <cell r="X11">
            <v>99.97</v>
          </cell>
          <cell r="Y11">
            <v>3.7519999999999998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98.218999999999994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99.97</v>
          </cell>
          <cell r="BC11">
            <v>413</v>
          </cell>
          <cell r="BD11">
            <v>266.76900000000001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250.37700000000001</v>
          </cell>
          <cell r="E12">
            <v>115.968</v>
          </cell>
          <cell r="F12">
            <v>134.40899999999999</v>
          </cell>
          <cell r="G12">
            <v>35.39</v>
          </cell>
          <cell r="H12">
            <v>0</v>
          </cell>
          <cell r="I12">
            <v>93.23</v>
          </cell>
          <cell r="J12">
            <v>0.59399999999999997</v>
          </cell>
          <cell r="K12">
            <v>0.68799999999999994</v>
          </cell>
          <cell r="L12">
            <v>0</v>
          </cell>
          <cell r="M12">
            <v>0</v>
          </cell>
          <cell r="N12">
            <v>91.948499999999996</v>
          </cell>
          <cell r="O12">
            <v>-4.9999999998817657E-4</v>
          </cell>
          <cell r="P12">
            <v>389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389</v>
          </cell>
          <cell r="V12">
            <v>0</v>
          </cell>
          <cell r="W12">
            <v>2.1124999999999998</v>
          </cell>
          <cell r="X12">
            <v>93.23</v>
          </cell>
          <cell r="Y12">
            <v>3.3944999999999999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91.948999999999998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93.23</v>
          </cell>
          <cell r="BC12">
            <v>389</v>
          </cell>
          <cell r="BD12">
            <v>250.37700000000001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234.49199999999999</v>
          </cell>
          <cell r="E13">
            <v>110.702</v>
          </cell>
          <cell r="F13">
            <v>123.79</v>
          </cell>
          <cell r="G13">
            <v>35.426000000000002</v>
          </cell>
          <cell r="H13">
            <v>0</v>
          </cell>
          <cell r="I13">
            <v>87.44</v>
          </cell>
          <cell r="J13">
            <v>1.4059999999999999</v>
          </cell>
          <cell r="K13">
            <v>1.5720000000000001</v>
          </cell>
          <cell r="L13">
            <v>0</v>
          </cell>
          <cell r="M13">
            <v>0</v>
          </cell>
          <cell r="N13">
            <v>84.461500000000001</v>
          </cell>
          <cell r="O13">
            <v>4.9999999998817657E-4</v>
          </cell>
          <cell r="P13">
            <v>352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352</v>
          </cell>
          <cell r="V13">
            <v>0</v>
          </cell>
          <cell r="W13">
            <v>2.0762499999999999</v>
          </cell>
          <cell r="X13">
            <v>87.44</v>
          </cell>
          <cell r="Y13">
            <v>5.0542499999999997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84.462000000000003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87.44</v>
          </cell>
          <cell r="BC13">
            <v>352</v>
          </cell>
          <cell r="BD13">
            <v>234.49199999999999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277.488</v>
          </cell>
          <cell r="E14">
            <v>128.291</v>
          </cell>
          <cell r="F14">
            <v>149.197</v>
          </cell>
          <cell r="G14">
            <v>35.439</v>
          </cell>
          <cell r="H14">
            <v>0</v>
          </cell>
          <cell r="I14">
            <v>104.14</v>
          </cell>
          <cell r="J14">
            <v>1.236</v>
          </cell>
          <cell r="K14">
            <v>1.4379999999999999</v>
          </cell>
          <cell r="L14">
            <v>0</v>
          </cell>
          <cell r="M14">
            <v>0</v>
          </cell>
          <cell r="N14">
            <v>101.46599999999999</v>
          </cell>
          <cell r="O14">
            <v>0</v>
          </cell>
          <cell r="P14">
            <v>436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436</v>
          </cell>
          <cell r="V14">
            <v>0</v>
          </cell>
          <cell r="W14">
            <v>1.9924999999999999</v>
          </cell>
          <cell r="X14">
            <v>104.14</v>
          </cell>
          <cell r="Y14">
            <v>4.6665000000000001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101.46599999999999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104.14</v>
          </cell>
          <cell r="BC14">
            <v>436</v>
          </cell>
          <cell r="BD14">
            <v>277.488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589.28499999999997</v>
          </cell>
          <cell r="E15">
            <v>270.31</v>
          </cell>
          <cell r="F15">
            <v>318.97500000000002</v>
          </cell>
          <cell r="G15">
            <v>35.487000000000002</v>
          </cell>
          <cell r="H15">
            <v>0</v>
          </cell>
          <cell r="I15">
            <v>221.98</v>
          </cell>
          <cell r="J15">
            <v>1.839</v>
          </cell>
          <cell r="K15">
            <v>2.17</v>
          </cell>
          <cell r="L15">
            <v>0</v>
          </cell>
          <cell r="M15">
            <v>0</v>
          </cell>
          <cell r="N15">
            <v>217.971</v>
          </cell>
          <cell r="O15">
            <v>0</v>
          </cell>
          <cell r="P15">
            <v>943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943</v>
          </cell>
          <cell r="V15">
            <v>0</v>
          </cell>
          <cell r="W15">
            <v>1.6950000000000001</v>
          </cell>
          <cell r="X15">
            <v>221.98</v>
          </cell>
          <cell r="Y15">
            <v>5.7040000000000006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217.971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221.98</v>
          </cell>
          <cell r="BC15">
            <v>943</v>
          </cell>
          <cell r="BD15">
            <v>589.28499999999997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574.82399999999996</v>
          </cell>
          <cell r="E16">
            <v>266.029</v>
          </cell>
          <cell r="F16">
            <v>308.79500000000002</v>
          </cell>
          <cell r="G16">
            <v>35.351999999999997</v>
          </cell>
          <cell r="H16">
            <v>0</v>
          </cell>
          <cell r="I16">
            <v>217.77</v>
          </cell>
          <cell r="J16">
            <v>3.093</v>
          </cell>
          <cell r="K16">
            <v>3.59</v>
          </cell>
          <cell r="L16">
            <v>0</v>
          </cell>
          <cell r="M16">
            <v>0</v>
          </cell>
          <cell r="N16">
            <v>211.08750000000001</v>
          </cell>
          <cell r="O16">
            <v>-4.9999999998817657E-4</v>
          </cell>
          <cell r="P16">
            <v>910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910</v>
          </cell>
          <cell r="V16">
            <v>0</v>
          </cell>
          <cell r="W16">
            <v>1.6919999999999999</v>
          </cell>
          <cell r="X16">
            <v>217.77</v>
          </cell>
          <cell r="Y16">
            <v>8.375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211.08799999999999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217.77</v>
          </cell>
          <cell r="BC16">
            <v>910</v>
          </cell>
          <cell r="BD16">
            <v>574.82399999999996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968.65599999999995</v>
          </cell>
          <cell r="E17">
            <v>450.22399999999999</v>
          </cell>
          <cell r="F17">
            <v>518.43200000000002</v>
          </cell>
          <cell r="G17">
            <v>35.295999999999999</v>
          </cell>
          <cell r="H17">
            <v>0</v>
          </cell>
          <cell r="I17">
            <v>368.12</v>
          </cell>
          <cell r="J17">
            <v>4.8449999999999998</v>
          </cell>
          <cell r="K17">
            <v>5.5789999999999997</v>
          </cell>
          <cell r="L17">
            <v>0</v>
          </cell>
          <cell r="M17">
            <v>0</v>
          </cell>
          <cell r="N17">
            <v>357.69574999999998</v>
          </cell>
          <cell r="O17">
            <v>2.4999999999408828E-4</v>
          </cell>
          <cell r="P17">
            <v>1526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1526</v>
          </cell>
          <cell r="V17">
            <v>0</v>
          </cell>
          <cell r="W17">
            <v>1.212</v>
          </cell>
          <cell r="X17">
            <v>368.12</v>
          </cell>
          <cell r="Y17">
            <v>11.635999999999999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1526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357.69600000000003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1526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368.12</v>
          </cell>
          <cell r="BC17">
            <v>1526</v>
          </cell>
          <cell r="BD17">
            <v>968.65599999999995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1165.607</v>
          </cell>
          <cell r="E6">
            <v>556.33299999999997</v>
          </cell>
          <cell r="F6">
            <v>609.274</v>
          </cell>
          <cell r="G6">
            <v>35.356999999999999</v>
          </cell>
          <cell r="H6">
            <v>0</v>
          </cell>
          <cell r="I6">
            <v>431.19</v>
          </cell>
          <cell r="J6">
            <v>4.9740000000000002</v>
          </cell>
          <cell r="K6">
            <v>5.4470000000000001</v>
          </cell>
          <cell r="L6">
            <v>0</v>
          </cell>
          <cell r="M6">
            <v>0</v>
          </cell>
          <cell r="N6">
            <v>420.76900000000001</v>
          </cell>
          <cell r="O6">
            <v>0</v>
          </cell>
          <cell r="P6">
            <v>1700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1700</v>
          </cell>
          <cell r="V6">
            <v>0</v>
          </cell>
          <cell r="W6">
            <v>0.71899999999999997</v>
          </cell>
          <cell r="X6">
            <v>431.19</v>
          </cell>
          <cell r="Y6">
            <v>11.139999999999999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420.76900000000001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431.19</v>
          </cell>
          <cell r="BC6">
            <v>1700</v>
          </cell>
          <cell r="BD6">
            <v>1165.607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512.69299999999998</v>
          </cell>
          <cell r="E7">
            <v>244.44499999999999</v>
          </cell>
          <cell r="F7">
            <v>268.24799999999999</v>
          </cell>
          <cell r="G7">
            <v>35.332000000000001</v>
          </cell>
          <cell r="H7">
            <v>0</v>
          </cell>
          <cell r="I7">
            <v>189.34</v>
          </cell>
          <cell r="J7">
            <v>0.77</v>
          </cell>
          <cell r="K7">
            <v>0.84599999999999997</v>
          </cell>
          <cell r="L7">
            <v>0</v>
          </cell>
          <cell r="M7">
            <v>0</v>
          </cell>
          <cell r="N7">
            <v>187.72399999999999</v>
          </cell>
          <cell r="O7">
            <v>0</v>
          </cell>
          <cell r="P7">
            <v>748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748</v>
          </cell>
          <cell r="V7">
            <v>0</v>
          </cell>
          <cell r="W7">
            <v>1.087</v>
          </cell>
          <cell r="X7">
            <v>189.34</v>
          </cell>
          <cell r="Y7">
            <v>2.7030000000000003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187.72399999999999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189.34</v>
          </cell>
          <cell r="BC7">
            <v>748</v>
          </cell>
          <cell r="BD7">
            <v>512.69299999999998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416.113</v>
          </cell>
          <cell r="E8">
            <v>200.45699999999999</v>
          </cell>
          <cell r="F8">
            <v>215.65600000000001</v>
          </cell>
          <cell r="G8">
            <v>35.265000000000001</v>
          </cell>
          <cell r="H8">
            <v>0</v>
          </cell>
          <cell r="I8">
            <v>153.63</v>
          </cell>
          <cell r="J8">
            <v>0.42699999999999999</v>
          </cell>
          <cell r="K8">
            <v>0.45900000000000002</v>
          </cell>
          <cell r="L8">
            <v>0</v>
          </cell>
          <cell r="M8">
            <v>0</v>
          </cell>
          <cell r="N8">
            <v>152.744</v>
          </cell>
          <cell r="O8">
            <v>0</v>
          </cell>
          <cell r="P8">
            <v>595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595</v>
          </cell>
          <cell r="V8">
            <v>0</v>
          </cell>
          <cell r="W8">
            <v>1.1200000000000001</v>
          </cell>
          <cell r="X8">
            <v>153.63</v>
          </cell>
          <cell r="Y8">
            <v>2.0060000000000002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152.744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153.63</v>
          </cell>
          <cell r="BC8">
            <v>595</v>
          </cell>
          <cell r="BD8">
            <v>416.113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203.608</v>
          </cell>
          <cell r="E9">
            <v>99.063999999999993</v>
          </cell>
          <cell r="F9">
            <v>104.544</v>
          </cell>
          <cell r="G9">
            <v>35.226999999999997</v>
          </cell>
          <cell r="H9">
            <v>0</v>
          </cell>
          <cell r="I9">
            <v>76.069999999999993</v>
          </cell>
          <cell r="J9">
            <v>0.191</v>
          </cell>
          <cell r="K9">
            <v>0.20200000000000001</v>
          </cell>
          <cell r="L9">
            <v>0</v>
          </cell>
          <cell r="M9">
            <v>0</v>
          </cell>
          <cell r="N9">
            <v>75.677000000000007</v>
          </cell>
          <cell r="O9">
            <v>0</v>
          </cell>
          <cell r="P9">
            <v>289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289</v>
          </cell>
          <cell r="V9">
            <v>0</v>
          </cell>
          <cell r="W9">
            <v>1.1100000000000001</v>
          </cell>
          <cell r="X9">
            <v>76.069999999999993</v>
          </cell>
          <cell r="Y9">
            <v>1.5030000000000001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75.677000000000007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76.069999999999993</v>
          </cell>
          <cell r="BC9">
            <v>289</v>
          </cell>
          <cell r="BD9">
            <v>203.608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2.1999999999999999E-2</v>
          </cell>
          <cell r="E10">
            <v>0</v>
          </cell>
          <cell r="F10">
            <v>2.1999999999999999E-2</v>
          </cell>
          <cell r="G10">
            <v>35.412999999999997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</v>
          </cell>
          <cell r="V10">
            <v>0</v>
          </cell>
          <cell r="W10">
            <v>1.5740000000000001</v>
          </cell>
          <cell r="X10">
            <v>0</v>
          </cell>
          <cell r="Y10">
            <v>1.5740000000000001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15</v>
          </cell>
          <cell r="BD10">
            <v>2.1999999999999999E-2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1.431</v>
          </cell>
          <cell r="X11">
            <v>0</v>
          </cell>
          <cell r="Y11">
            <v>1.431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1.3035000000000001</v>
          </cell>
          <cell r="X12">
            <v>0</v>
          </cell>
          <cell r="Y12">
            <v>1.3035000000000001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1.2662500000000001</v>
          </cell>
          <cell r="X13">
            <v>0</v>
          </cell>
          <cell r="Y13">
            <v>1.2662500000000001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1.3160000000000001</v>
          </cell>
          <cell r="E14">
            <v>1.3160000000000001</v>
          </cell>
          <cell r="F14">
            <v>0</v>
          </cell>
          <cell r="G14">
            <v>35.524999999999999</v>
          </cell>
          <cell r="H14">
            <v>0</v>
          </cell>
          <cell r="I14">
            <v>0.43</v>
          </cell>
          <cell r="J14">
            <v>5.0000000000000001E-3</v>
          </cell>
          <cell r="K14">
            <v>0</v>
          </cell>
          <cell r="L14">
            <v>0</v>
          </cell>
          <cell r="M14">
            <v>0</v>
          </cell>
          <cell r="N14">
            <v>0.42525000000000002</v>
          </cell>
          <cell r="O14">
            <v>-2.5000000000002798E-4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1.502</v>
          </cell>
          <cell r="X14">
            <v>0.43</v>
          </cell>
          <cell r="Y14">
            <v>1.5069999999999999</v>
          </cell>
          <cell r="Z14">
            <v>0</v>
          </cell>
          <cell r="AA14">
            <v>0</v>
          </cell>
          <cell r="AB14">
            <v>0</v>
          </cell>
          <cell r="AC14">
            <v>-1.0668549377257364E-16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0.42499999999999999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0.43</v>
          </cell>
          <cell r="BC14">
            <v>0</v>
          </cell>
          <cell r="BD14">
            <v>1.3160000000000001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167.44499999999999</v>
          </cell>
          <cell r="E15">
            <v>82.849000000000004</v>
          </cell>
          <cell r="F15">
            <v>84.596000000000004</v>
          </cell>
          <cell r="G15">
            <v>35.487000000000002</v>
          </cell>
          <cell r="H15">
            <v>0</v>
          </cell>
          <cell r="I15">
            <v>61.21</v>
          </cell>
          <cell r="J15">
            <v>0.23599999999999999</v>
          </cell>
          <cell r="K15">
            <v>0.24099999999999999</v>
          </cell>
          <cell r="L15">
            <v>0</v>
          </cell>
          <cell r="M15">
            <v>0</v>
          </cell>
          <cell r="N15">
            <v>60.733249999999998</v>
          </cell>
          <cell r="O15">
            <v>-2.4999999999408828E-4</v>
          </cell>
          <cell r="P15">
            <v>225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225</v>
          </cell>
          <cell r="V15">
            <v>0</v>
          </cell>
          <cell r="W15">
            <v>1.3354999999999999</v>
          </cell>
          <cell r="X15">
            <v>61.21</v>
          </cell>
          <cell r="Y15">
            <v>1.8125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60.732999999999997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61.21</v>
          </cell>
          <cell r="BC15">
            <v>225</v>
          </cell>
          <cell r="BD15">
            <v>167.44499999999999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619.577</v>
          </cell>
          <cell r="E16">
            <v>296.22399999999999</v>
          </cell>
          <cell r="F16">
            <v>323.35300000000001</v>
          </cell>
          <cell r="G16">
            <v>35.353000000000002</v>
          </cell>
          <cell r="H16">
            <v>0</v>
          </cell>
          <cell r="I16">
            <v>229.28</v>
          </cell>
          <cell r="J16">
            <v>1.74</v>
          </cell>
          <cell r="K16">
            <v>1.9</v>
          </cell>
          <cell r="L16">
            <v>0</v>
          </cell>
          <cell r="M16">
            <v>0</v>
          </cell>
          <cell r="N16">
            <v>225.63974999999999</v>
          </cell>
          <cell r="O16">
            <v>2.4999999999408828E-4</v>
          </cell>
          <cell r="P16">
            <v>901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901</v>
          </cell>
          <cell r="V16">
            <v>0</v>
          </cell>
          <cell r="W16">
            <v>0.97075</v>
          </cell>
          <cell r="X16">
            <v>229.28</v>
          </cell>
          <cell r="Y16">
            <v>4.6107499999999995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225.64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229.28</v>
          </cell>
          <cell r="BC16">
            <v>901</v>
          </cell>
          <cell r="BD16">
            <v>619.577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1017.5890000000001</v>
          </cell>
          <cell r="E17">
            <v>484.149</v>
          </cell>
          <cell r="F17">
            <v>533.44000000000005</v>
          </cell>
          <cell r="G17">
            <v>35.249000000000002</v>
          </cell>
          <cell r="H17">
            <v>0</v>
          </cell>
          <cell r="I17">
            <v>378.67</v>
          </cell>
          <cell r="J17">
            <v>5.6</v>
          </cell>
          <cell r="K17">
            <v>6.1710000000000003</v>
          </cell>
          <cell r="L17">
            <v>0</v>
          </cell>
          <cell r="M17">
            <v>0</v>
          </cell>
          <cell r="N17">
            <v>366.899</v>
          </cell>
          <cell r="O17">
            <v>0</v>
          </cell>
          <cell r="P17">
            <v>1502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1502</v>
          </cell>
          <cell r="V17">
            <v>0</v>
          </cell>
          <cell r="W17">
            <v>0.76175000000000004</v>
          </cell>
          <cell r="X17">
            <v>378.67</v>
          </cell>
          <cell r="Y17">
            <v>12.53275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366.899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378.67</v>
          </cell>
          <cell r="BC17">
            <v>1502</v>
          </cell>
          <cell r="BD17">
            <v>1017.5890000000001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1286.229</v>
          </cell>
          <cell r="E6">
            <v>604.05600000000004</v>
          </cell>
          <cell r="F6">
            <v>682.173</v>
          </cell>
          <cell r="G6">
            <v>35.281999999999996</v>
          </cell>
          <cell r="H6">
            <v>0</v>
          </cell>
          <cell r="I6">
            <v>476.93400000000003</v>
          </cell>
          <cell r="J6">
            <v>6.3049999999999997</v>
          </cell>
          <cell r="K6">
            <v>7.1210000000000004</v>
          </cell>
          <cell r="L6">
            <v>0</v>
          </cell>
          <cell r="M6">
            <v>0</v>
          </cell>
          <cell r="N6">
            <v>463.50799999999998</v>
          </cell>
          <cell r="O6">
            <v>0</v>
          </cell>
          <cell r="P6">
            <v>1939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1939</v>
          </cell>
          <cell r="V6">
            <v>0</v>
          </cell>
          <cell r="W6">
            <v>7.2359999999999998</v>
          </cell>
          <cell r="X6">
            <v>476.93400000000003</v>
          </cell>
          <cell r="Y6">
            <v>20.661999999999999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463.50799999999998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1939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476.93400000000003</v>
          </cell>
          <cell r="BC6">
            <v>1939</v>
          </cell>
          <cell r="BD6">
            <v>1286.229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908.322</v>
          </cell>
          <cell r="E7">
            <v>426.66800000000001</v>
          </cell>
          <cell r="F7">
            <v>481.654</v>
          </cell>
          <cell r="G7">
            <v>35.234999999999999</v>
          </cell>
          <cell r="H7">
            <v>0</v>
          </cell>
          <cell r="I7">
            <v>335.142</v>
          </cell>
          <cell r="J7">
            <v>4.9160000000000004</v>
          </cell>
          <cell r="K7">
            <v>5.55</v>
          </cell>
          <cell r="L7">
            <v>0</v>
          </cell>
          <cell r="M7">
            <v>0</v>
          </cell>
          <cell r="N7">
            <v>324.67599999999999</v>
          </cell>
          <cell r="O7">
            <v>0</v>
          </cell>
          <cell r="P7">
            <v>1362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1362</v>
          </cell>
          <cell r="V7">
            <v>0</v>
          </cell>
          <cell r="W7">
            <v>3.8759999999999999</v>
          </cell>
          <cell r="X7">
            <v>335.142</v>
          </cell>
          <cell r="Y7">
            <v>14.342000000000001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324.67599999999999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1362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335.142</v>
          </cell>
          <cell r="BC7">
            <v>1362</v>
          </cell>
          <cell r="BD7">
            <v>908.322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660.72400000000005</v>
          </cell>
          <cell r="E8">
            <v>295.76799999999997</v>
          </cell>
          <cell r="F8">
            <v>364.95600000000002</v>
          </cell>
          <cell r="G8">
            <v>35.148000000000003</v>
          </cell>
          <cell r="H8">
            <v>0</v>
          </cell>
          <cell r="I8">
            <v>243.57599999999999</v>
          </cell>
          <cell r="J8">
            <v>2.8610000000000002</v>
          </cell>
          <cell r="K8">
            <v>3.5310000000000001</v>
          </cell>
          <cell r="L8">
            <v>0</v>
          </cell>
          <cell r="M8">
            <v>0</v>
          </cell>
          <cell r="N8">
            <v>237.184</v>
          </cell>
          <cell r="O8">
            <v>0</v>
          </cell>
          <cell r="P8">
            <v>1082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1082</v>
          </cell>
          <cell r="V8">
            <v>0</v>
          </cell>
          <cell r="W8">
            <v>2.996</v>
          </cell>
          <cell r="X8">
            <v>243.57599999999999</v>
          </cell>
          <cell r="Y8">
            <v>9.3879999999999999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237.184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1082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243.57599999999999</v>
          </cell>
          <cell r="BC8">
            <v>1082</v>
          </cell>
          <cell r="BD8">
            <v>660.72400000000005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243.03100000000001</v>
          </cell>
          <cell r="E9">
            <v>110.75700000000001</v>
          </cell>
          <cell r="F9">
            <v>132.274</v>
          </cell>
          <cell r="G9">
            <v>35.28</v>
          </cell>
          <cell r="H9">
            <v>0</v>
          </cell>
          <cell r="I9">
            <v>89.314999999999998</v>
          </cell>
          <cell r="J9">
            <v>0.73199999999999998</v>
          </cell>
          <cell r="K9">
            <v>0.875</v>
          </cell>
          <cell r="L9">
            <v>0</v>
          </cell>
          <cell r="M9">
            <v>0</v>
          </cell>
          <cell r="N9">
            <v>87.707999999999998</v>
          </cell>
          <cell r="O9">
            <v>0</v>
          </cell>
          <cell r="P9">
            <v>384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384</v>
          </cell>
          <cell r="V9">
            <v>0</v>
          </cell>
          <cell r="W9">
            <v>3.407</v>
          </cell>
          <cell r="X9">
            <v>89.314999999999998</v>
          </cell>
          <cell r="Y9">
            <v>5.0140000000000002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87.707999999999998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384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89.314999999999998</v>
          </cell>
          <cell r="BC9">
            <v>384</v>
          </cell>
          <cell r="BD9">
            <v>243.03100000000001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17.643000000000001</v>
          </cell>
          <cell r="E10">
            <v>4.992</v>
          </cell>
          <cell r="F10">
            <v>12.651</v>
          </cell>
          <cell r="G10">
            <v>35.527000000000001</v>
          </cell>
          <cell r="H10">
            <v>0</v>
          </cell>
          <cell r="I10">
            <v>3.2879999999999998</v>
          </cell>
          <cell r="J10">
            <v>0.86799999999999999</v>
          </cell>
          <cell r="K10">
            <v>2.1989999999999998</v>
          </cell>
          <cell r="L10">
            <v>0</v>
          </cell>
          <cell r="M10">
            <v>0</v>
          </cell>
          <cell r="N10">
            <v>0.221</v>
          </cell>
          <cell r="O10">
            <v>0</v>
          </cell>
          <cell r="P10">
            <v>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30</v>
          </cell>
          <cell r="V10">
            <v>0</v>
          </cell>
          <cell r="W10">
            <v>4.6520000000000001</v>
          </cell>
          <cell r="X10">
            <v>3.2879999999999998</v>
          </cell>
          <cell r="Y10">
            <v>7.7189999999999994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0.221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30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3.2879999999999998</v>
          </cell>
          <cell r="BC10">
            <v>30</v>
          </cell>
          <cell r="BD10">
            <v>17.643000000000001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0.16400000000000001</v>
          </cell>
          <cell r="E11">
            <v>0.16400000000000001</v>
          </cell>
          <cell r="F11">
            <v>0</v>
          </cell>
          <cell r="G11">
            <v>35.377000000000002</v>
          </cell>
          <cell r="H11">
            <v>0</v>
          </cell>
          <cell r="I11">
            <v>6.0999999999999999E-2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5.8999999999999997E-2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4.4169999999999998</v>
          </cell>
          <cell r="X11">
            <v>6.0999999999999999E-2</v>
          </cell>
          <cell r="Y11">
            <v>4.4189999999999996</v>
          </cell>
          <cell r="Z11">
            <v>0</v>
          </cell>
          <cell r="AA11">
            <v>0</v>
          </cell>
          <cell r="AB11">
            <v>0</v>
          </cell>
          <cell r="AC11">
            <v>-2.203098814490545E-16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5.8999999999999997E-2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6.0999999999999999E-2</v>
          </cell>
          <cell r="BC11">
            <v>0</v>
          </cell>
          <cell r="BD11">
            <v>0.16400000000000001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0.995</v>
          </cell>
          <cell r="E12">
            <v>0.995</v>
          </cell>
          <cell r="F12">
            <v>0</v>
          </cell>
          <cell r="G12">
            <v>35.436</v>
          </cell>
          <cell r="H12">
            <v>0</v>
          </cell>
          <cell r="I12">
            <v>0.36499999999999999</v>
          </cell>
          <cell r="J12">
            <v>3.0000000000000001E-3</v>
          </cell>
          <cell r="K12">
            <v>0</v>
          </cell>
          <cell r="L12">
            <v>0</v>
          </cell>
          <cell r="M12">
            <v>0</v>
          </cell>
          <cell r="N12">
            <v>0.36249999999999999</v>
          </cell>
          <cell r="O12">
            <v>-5.0000000000000044E-4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3.3342499999999999</v>
          </cell>
          <cell r="X12">
            <v>0.36499999999999999</v>
          </cell>
          <cell r="Y12">
            <v>3.33725</v>
          </cell>
          <cell r="Z12">
            <v>0</v>
          </cell>
          <cell r="AA12">
            <v>0</v>
          </cell>
          <cell r="AB12">
            <v>0</v>
          </cell>
          <cell r="AC12">
            <v>1.1362438767648086E-16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0.36299999999999999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0.36499999999999999</v>
          </cell>
          <cell r="BC12">
            <v>0</v>
          </cell>
          <cell r="BD12">
            <v>0.995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0.19700000000000001</v>
          </cell>
          <cell r="E13">
            <v>0.19700000000000001</v>
          </cell>
          <cell r="F13">
            <v>0</v>
          </cell>
          <cell r="G13">
            <v>35.427</v>
          </cell>
          <cell r="H13">
            <v>0</v>
          </cell>
          <cell r="I13">
            <v>7.2999999999999995E-2</v>
          </cell>
          <cell r="J13">
            <v>2E-3</v>
          </cell>
          <cell r="K13">
            <v>0</v>
          </cell>
          <cell r="L13">
            <v>0</v>
          </cell>
          <cell r="M13">
            <v>0</v>
          </cell>
          <cell r="N13">
            <v>7.0999999999999994E-2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3.7440000000000002</v>
          </cell>
          <cell r="X13">
            <v>7.2999999999999995E-2</v>
          </cell>
          <cell r="Y13">
            <v>3.746</v>
          </cell>
          <cell r="Z13">
            <v>0</v>
          </cell>
          <cell r="AA13">
            <v>0</v>
          </cell>
          <cell r="AB13">
            <v>0</v>
          </cell>
          <cell r="AC13">
            <v>-2.203098814490545E-16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7.0999999999999994E-2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7.2999999999999995E-2</v>
          </cell>
          <cell r="BC13">
            <v>0</v>
          </cell>
          <cell r="BD13">
            <v>0.19700000000000001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0.40500000000000003</v>
          </cell>
          <cell r="E14">
            <v>0.40500000000000003</v>
          </cell>
          <cell r="F14">
            <v>0</v>
          </cell>
          <cell r="G14">
            <v>35.468000000000004</v>
          </cell>
          <cell r="H14">
            <v>0</v>
          </cell>
          <cell r="I14">
            <v>0.15</v>
          </cell>
          <cell r="J14">
            <v>4.0000000000000001E-3</v>
          </cell>
          <cell r="K14">
            <v>0</v>
          </cell>
          <cell r="L14">
            <v>0</v>
          </cell>
          <cell r="M14">
            <v>0</v>
          </cell>
          <cell r="N14">
            <v>0.14649999999999999</v>
          </cell>
          <cell r="O14">
            <v>-5.0000000000000044E-4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3.6315</v>
          </cell>
          <cell r="X14">
            <v>0.15</v>
          </cell>
          <cell r="Y14">
            <v>3.6355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0.14699999999999999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0.15</v>
          </cell>
          <cell r="BC14">
            <v>0</v>
          </cell>
          <cell r="BD14">
            <v>0.40500000000000003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485.68400000000003</v>
          </cell>
          <cell r="E15">
            <v>225.18</v>
          </cell>
          <cell r="F15">
            <v>260.50400000000002</v>
          </cell>
          <cell r="G15">
            <v>35.493000000000002</v>
          </cell>
          <cell r="H15">
            <v>0</v>
          </cell>
          <cell r="I15">
            <v>183.68600000000001</v>
          </cell>
          <cell r="J15">
            <v>1.236</v>
          </cell>
          <cell r="K15">
            <v>1.43</v>
          </cell>
          <cell r="L15">
            <v>0</v>
          </cell>
          <cell r="M15">
            <v>0</v>
          </cell>
          <cell r="N15">
            <v>181.01925</v>
          </cell>
          <cell r="O15">
            <v>7.5000000001068656E-4</v>
          </cell>
          <cell r="P15">
            <v>765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765</v>
          </cell>
          <cell r="V15">
            <v>0</v>
          </cell>
          <cell r="W15">
            <v>2.2977500000000002</v>
          </cell>
          <cell r="X15">
            <v>183.68600000000001</v>
          </cell>
          <cell r="Y15">
            <v>4.9637500000000001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181.01900000000001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765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183.68600000000001</v>
          </cell>
          <cell r="BC15">
            <v>765</v>
          </cell>
          <cell r="BD15">
            <v>485.68400000000003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1009.187</v>
          </cell>
          <cell r="E16">
            <v>466.69200000000001</v>
          </cell>
          <cell r="F16">
            <v>542.495</v>
          </cell>
          <cell r="G16">
            <v>35.380000000000003</v>
          </cell>
          <cell r="H16">
            <v>0</v>
          </cell>
          <cell r="I16">
            <v>374.69499999999999</v>
          </cell>
          <cell r="J16">
            <v>6.5060000000000002</v>
          </cell>
          <cell r="K16">
            <v>7.5629999999999997</v>
          </cell>
          <cell r="L16">
            <v>0</v>
          </cell>
          <cell r="M16">
            <v>0</v>
          </cell>
          <cell r="N16">
            <v>360.62650000000002</v>
          </cell>
          <cell r="O16">
            <v>-5.0000000004501999E-4</v>
          </cell>
          <cell r="P16">
            <v>1568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1568</v>
          </cell>
          <cell r="V16">
            <v>0</v>
          </cell>
          <cell r="W16">
            <v>1.4770000000000001</v>
          </cell>
          <cell r="X16">
            <v>374.69499999999999</v>
          </cell>
          <cell r="Y16">
            <v>15.545999999999999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360.62700000000001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1568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374.69499999999999</v>
          </cell>
          <cell r="BC16">
            <v>1568</v>
          </cell>
          <cell r="BD16">
            <v>1009.187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1179.9259999999999</v>
          </cell>
          <cell r="E17">
            <v>549.96600000000001</v>
          </cell>
          <cell r="F17">
            <v>629.96</v>
          </cell>
          <cell r="G17">
            <v>35.295999999999999</v>
          </cell>
          <cell r="H17">
            <v>0</v>
          </cell>
          <cell r="I17">
            <v>439.904</v>
          </cell>
          <cell r="J17">
            <v>7.1120000000000001</v>
          </cell>
          <cell r="K17">
            <v>8.1470000000000002</v>
          </cell>
          <cell r="L17">
            <v>0</v>
          </cell>
          <cell r="M17">
            <v>0</v>
          </cell>
          <cell r="N17">
            <v>424.64499999999998</v>
          </cell>
          <cell r="O17">
            <v>0</v>
          </cell>
          <cell r="P17">
            <v>1814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1814</v>
          </cell>
          <cell r="V17">
            <v>0</v>
          </cell>
          <cell r="W17">
            <v>1.1839999999999999</v>
          </cell>
          <cell r="X17">
            <v>439.904</v>
          </cell>
          <cell r="Y17">
            <v>16.443000000000001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1814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424.64499999999998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1814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439.904</v>
          </cell>
          <cell r="BC17">
            <v>1814</v>
          </cell>
          <cell r="BD17">
            <v>1179.9259999999999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629.73500000000001</v>
          </cell>
          <cell r="E6">
            <v>281.50799999999998</v>
          </cell>
          <cell r="F6">
            <v>348.22699999999998</v>
          </cell>
          <cell r="G6">
            <v>35.281999999999996</v>
          </cell>
          <cell r="H6">
            <v>0</v>
          </cell>
          <cell r="I6">
            <v>230.62</v>
          </cell>
          <cell r="J6">
            <v>2.472</v>
          </cell>
          <cell r="K6">
            <v>3.0569999999999999</v>
          </cell>
          <cell r="L6">
            <v>0</v>
          </cell>
          <cell r="M6">
            <v>0</v>
          </cell>
          <cell r="N6">
            <v>225.09100000000001</v>
          </cell>
          <cell r="O6">
            <v>0</v>
          </cell>
          <cell r="P6">
            <v>1027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1027</v>
          </cell>
          <cell r="V6">
            <v>0</v>
          </cell>
          <cell r="W6">
            <v>0.95</v>
          </cell>
          <cell r="X6">
            <v>230.62</v>
          </cell>
          <cell r="Y6">
            <v>6.4790000000000001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225.09100000000001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230.62</v>
          </cell>
          <cell r="BC6">
            <v>1027</v>
          </cell>
          <cell r="BD6">
            <v>629.73500000000001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478.38900000000001</v>
          </cell>
          <cell r="E7">
            <v>213.53899999999999</v>
          </cell>
          <cell r="F7">
            <v>264.85000000000002</v>
          </cell>
          <cell r="G7">
            <v>35.283000000000001</v>
          </cell>
          <cell r="H7">
            <v>0</v>
          </cell>
          <cell r="I7">
            <v>174.69</v>
          </cell>
          <cell r="J7">
            <v>2.1509999999999998</v>
          </cell>
          <cell r="K7">
            <v>2.6669999999999998</v>
          </cell>
          <cell r="L7">
            <v>0</v>
          </cell>
          <cell r="M7">
            <v>0</v>
          </cell>
          <cell r="N7">
            <v>169.87200000000001</v>
          </cell>
          <cell r="O7">
            <v>0</v>
          </cell>
          <cell r="P7">
            <v>780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780</v>
          </cell>
          <cell r="V7">
            <v>0</v>
          </cell>
          <cell r="W7">
            <v>0.876</v>
          </cell>
          <cell r="X7">
            <v>174.69</v>
          </cell>
          <cell r="Y7">
            <v>5.694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169.87200000000001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174.69</v>
          </cell>
          <cell r="BC7">
            <v>780</v>
          </cell>
          <cell r="BD7">
            <v>478.38900000000001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496.33</v>
          </cell>
          <cell r="E8">
            <v>221.42500000000001</v>
          </cell>
          <cell r="F8">
            <v>274.90499999999997</v>
          </cell>
          <cell r="G8">
            <v>35.130000000000003</v>
          </cell>
          <cell r="H8">
            <v>0</v>
          </cell>
          <cell r="I8">
            <v>180.334</v>
          </cell>
          <cell r="J8">
            <v>2</v>
          </cell>
          <cell r="K8">
            <v>2.4830000000000001</v>
          </cell>
          <cell r="L8">
            <v>0</v>
          </cell>
          <cell r="M8">
            <v>0</v>
          </cell>
          <cell r="N8">
            <v>175.851</v>
          </cell>
          <cell r="O8">
            <v>0</v>
          </cell>
          <cell r="P8">
            <v>806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806</v>
          </cell>
          <cell r="V8">
            <v>0</v>
          </cell>
          <cell r="W8">
            <v>1.044</v>
          </cell>
          <cell r="X8">
            <v>180.334</v>
          </cell>
          <cell r="Y8">
            <v>5.527000000000001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175.851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180.334</v>
          </cell>
          <cell r="BC8">
            <v>806</v>
          </cell>
          <cell r="BD8">
            <v>496.33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279.00299999999999</v>
          </cell>
          <cell r="E9">
            <v>125.267</v>
          </cell>
          <cell r="F9">
            <v>153.73599999999999</v>
          </cell>
          <cell r="G9">
            <v>35.226999999999997</v>
          </cell>
          <cell r="H9">
            <v>0</v>
          </cell>
          <cell r="I9">
            <v>101.626</v>
          </cell>
          <cell r="J9">
            <v>1.1060000000000001</v>
          </cell>
          <cell r="K9">
            <v>1.3580000000000001</v>
          </cell>
          <cell r="L9">
            <v>0</v>
          </cell>
          <cell r="M9">
            <v>0</v>
          </cell>
          <cell r="N9">
            <v>99.162000000000006</v>
          </cell>
          <cell r="O9">
            <v>0</v>
          </cell>
          <cell r="P9">
            <v>449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449</v>
          </cell>
          <cell r="V9">
            <v>0</v>
          </cell>
          <cell r="W9">
            <v>1.61</v>
          </cell>
          <cell r="X9">
            <v>101.626</v>
          </cell>
          <cell r="Y9">
            <v>4.0740000000000007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99.162000000000006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101.626</v>
          </cell>
          <cell r="BC9">
            <v>449</v>
          </cell>
          <cell r="BD9">
            <v>279.00299999999999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213.31100000000001</v>
          </cell>
          <cell r="E10">
            <v>97.08</v>
          </cell>
          <cell r="F10">
            <v>116.23099999999999</v>
          </cell>
          <cell r="G10">
            <v>35.423999999999999</v>
          </cell>
          <cell r="H10">
            <v>0</v>
          </cell>
          <cell r="I10">
            <v>77.491</v>
          </cell>
          <cell r="J10">
            <v>0.97499999999999998</v>
          </cell>
          <cell r="K10">
            <v>1.1679999999999999</v>
          </cell>
          <cell r="L10">
            <v>0</v>
          </cell>
          <cell r="M10">
            <v>0</v>
          </cell>
          <cell r="N10">
            <v>75.347999999999999</v>
          </cell>
          <cell r="O10">
            <v>0</v>
          </cell>
          <cell r="P10">
            <v>334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334</v>
          </cell>
          <cell r="V10">
            <v>0</v>
          </cell>
          <cell r="W10">
            <v>1.2210000000000001</v>
          </cell>
          <cell r="X10">
            <v>77.491</v>
          </cell>
          <cell r="Y10">
            <v>3.3639999999999999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75.347999999999999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77.491</v>
          </cell>
          <cell r="BC10">
            <v>334</v>
          </cell>
          <cell r="BD10">
            <v>213.31100000000001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200.73599999999999</v>
          </cell>
          <cell r="E11">
            <v>90.097999999999999</v>
          </cell>
          <cell r="F11">
            <v>110.63800000000001</v>
          </cell>
          <cell r="G11">
            <v>35.276000000000003</v>
          </cell>
          <cell r="H11">
            <v>0</v>
          </cell>
          <cell r="I11">
            <v>73.292000000000002</v>
          </cell>
          <cell r="J11">
            <v>0.94899999999999995</v>
          </cell>
          <cell r="K11">
            <v>1.165</v>
          </cell>
          <cell r="L11">
            <v>0</v>
          </cell>
          <cell r="M11">
            <v>0</v>
          </cell>
          <cell r="N11">
            <v>71.177999999999997</v>
          </cell>
          <cell r="O11">
            <v>0</v>
          </cell>
          <cell r="P11">
            <v>324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324</v>
          </cell>
          <cell r="V11">
            <v>0</v>
          </cell>
          <cell r="W11">
            <v>1.2589999999999999</v>
          </cell>
          <cell r="X11">
            <v>73.292000000000002</v>
          </cell>
          <cell r="Y11">
            <v>3.3729999999999998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71.177999999999997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73.292000000000002</v>
          </cell>
          <cell r="BC11">
            <v>324</v>
          </cell>
          <cell r="BD11">
            <v>200.73599999999999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195.048</v>
          </cell>
          <cell r="E12">
            <v>88.662999999999997</v>
          </cell>
          <cell r="F12">
            <v>106.38500000000001</v>
          </cell>
          <cell r="G12">
            <v>35.314999999999998</v>
          </cell>
          <cell r="H12">
            <v>0</v>
          </cell>
          <cell r="I12">
            <v>70.84</v>
          </cell>
          <cell r="J12">
            <v>1.472</v>
          </cell>
          <cell r="K12">
            <v>1.766</v>
          </cell>
          <cell r="L12">
            <v>0</v>
          </cell>
          <cell r="M12">
            <v>0</v>
          </cell>
          <cell r="N12">
            <v>67.602000000000004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1.35</v>
          </cell>
          <cell r="X12">
            <v>70.84</v>
          </cell>
          <cell r="Y12">
            <v>4.5880000000000001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67.602000000000004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70.84</v>
          </cell>
          <cell r="BC12">
            <v>306</v>
          </cell>
          <cell r="BD12">
            <v>195.048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159.166</v>
          </cell>
          <cell r="E13">
            <v>72.081999999999994</v>
          </cell>
          <cell r="F13">
            <v>87.084000000000003</v>
          </cell>
          <cell r="G13">
            <v>35.353000000000002</v>
          </cell>
          <cell r="H13">
            <v>0</v>
          </cell>
          <cell r="I13">
            <v>57.710999999999999</v>
          </cell>
          <cell r="J13">
            <v>0.79800000000000004</v>
          </cell>
          <cell r="K13">
            <v>0.96399999999999997</v>
          </cell>
          <cell r="L13">
            <v>0</v>
          </cell>
          <cell r="M13">
            <v>0</v>
          </cell>
          <cell r="N13">
            <v>55.948999999999998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1.3779999999999999</v>
          </cell>
          <cell r="X13">
            <v>57.710999999999999</v>
          </cell>
          <cell r="Y13">
            <v>3.1399999999999997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55.948999999999998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57.710999999999999</v>
          </cell>
          <cell r="BC13">
            <v>251</v>
          </cell>
          <cell r="BD13">
            <v>159.166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130.23400000000001</v>
          </cell>
          <cell r="E14">
            <v>59.869</v>
          </cell>
          <cell r="F14">
            <v>70.364999999999995</v>
          </cell>
          <cell r="G14">
            <v>35.438000000000002</v>
          </cell>
          <cell r="H14">
            <v>0</v>
          </cell>
          <cell r="I14">
            <v>47.268000000000001</v>
          </cell>
          <cell r="J14">
            <v>1.1379999999999999</v>
          </cell>
          <cell r="K14">
            <v>1.3380000000000001</v>
          </cell>
          <cell r="L14">
            <v>0</v>
          </cell>
          <cell r="M14">
            <v>0</v>
          </cell>
          <cell r="N14">
            <v>44.791499999999999</v>
          </cell>
          <cell r="O14">
            <v>5.0000000000238742E-4</v>
          </cell>
          <cell r="P14">
            <v>200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200</v>
          </cell>
          <cell r="V14">
            <v>0</v>
          </cell>
          <cell r="W14">
            <v>1.4450000000000001</v>
          </cell>
          <cell r="X14">
            <v>47.268000000000001</v>
          </cell>
          <cell r="Y14">
            <v>3.9210000000000003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44.792000000000002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47.268000000000001</v>
          </cell>
          <cell r="BC14">
            <v>200</v>
          </cell>
          <cell r="BD14">
            <v>130.23400000000001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326.63900000000001</v>
          </cell>
          <cell r="E15">
            <v>148.476</v>
          </cell>
          <cell r="F15">
            <v>178.16300000000001</v>
          </cell>
          <cell r="G15">
            <v>35.47</v>
          </cell>
          <cell r="H15">
            <v>0</v>
          </cell>
          <cell r="I15">
            <v>120.839</v>
          </cell>
          <cell r="J15">
            <v>1.4630000000000001</v>
          </cell>
          <cell r="K15">
            <v>1.756</v>
          </cell>
          <cell r="L15">
            <v>0</v>
          </cell>
          <cell r="M15">
            <v>0</v>
          </cell>
          <cell r="N15">
            <v>117.61975</v>
          </cell>
          <cell r="O15">
            <v>2.5000000000829914E-4</v>
          </cell>
          <cell r="P15">
            <v>522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522</v>
          </cell>
          <cell r="V15">
            <v>0</v>
          </cell>
          <cell r="W15">
            <v>1.1599999999999999</v>
          </cell>
          <cell r="X15">
            <v>120.839</v>
          </cell>
          <cell r="Y15">
            <v>4.3790000000000004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117.62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120.839</v>
          </cell>
          <cell r="BC15">
            <v>522</v>
          </cell>
          <cell r="BD15">
            <v>326.63900000000001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353.767</v>
          </cell>
          <cell r="E16">
            <v>160.93</v>
          </cell>
          <cell r="F16">
            <v>192.83699999999999</v>
          </cell>
          <cell r="G16">
            <v>35.378</v>
          </cell>
          <cell r="H16">
            <v>0</v>
          </cell>
          <cell r="I16">
            <v>131.208</v>
          </cell>
          <cell r="J16">
            <v>1.31</v>
          </cell>
          <cell r="K16">
            <v>1.569</v>
          </cell>
          <cell r="L16">
            <v>0</v>
          </cell>
          <cell r="M16">
            <v>0</v>
          </cell>
          <cell r="N16">
            <v>128.32925</v>
          </cell>
          <cell r="O16">
            <v>-2.4999999999408828E-4</v>
          </cell>
          <cell r="P16">
            <v>566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566</v>
          </cell>
          <cell r="V16">
            <v>0</v>
          </cell>
          <cell r="W16">
            <v>0.67049999999999998</v>
          </cell>
          <cell r="X16">
            <v>131.208</v>
          </cell>
          <cell r="Y16">
            <v>3.5495000000000001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128.32900000000001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131.208</v>
          </cell>
          <cell r="BC16">
            <v>566</v>
          </cell>
          <cell r="BD16">
            <v>353.767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588.58100000000002</v>
          </cell>
          <cell r="E17">
            <v>264.01</v>
          </cell>
          <cell r="F17">
            <v>324.57100000000003</v>
          </cell>
          <cell r="G17">
            <v>35.304000000000002</v>
          </cell>
          <cell r="H17">
            <v>0</v>
          </cell>
          <cell r="I17">
            <v>216.684</v>
          </cell>
          <cell r="J17">
            <v>2.0299999999999998</v>
          </cell>
          <cell r="K17">
            <v>2.496</v>
          </cell>
          <cell r="L17">
            <v>0</v>
          </cell>
          <cell r="M17">
            <v>0</v>
          </cell>
          <cell r="N17">
            <v>212.15825000000001</v>
          </cell>
          <cell r="O17">
            <v>-2.5000000002250999E-4</v>
          </cell>
          <cell r="P17">
            <v>959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959</v>
          </cell>
          <cell r="V17">
            <v>0</v>
          </cell>
          <cell r="W17">
            <v>0.84499999999999997</v>
          </cell>
          <cell r="X17">
            <v>216.684</v>
          </cell>
          <cell r="Y17">
            <v>5.3709999999999996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959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212.15799999999999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959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216.684</v>
          </cell>
          <cell r="BC17">
            <v>959</v>
          </cell>
          <cell r="BD17">
            <v>588.58100000000002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350.22300000000001</v>
          </cell>
          <cell r="E6">
            <v>140.584</v>
          </cell>
          <cell r="F6">
            <v>209.63900000000001</v>
          </cell>
          <cell r="G6">
            <v>35.283999999999999</v>
          </cell>
          <cell r="H6">
            <v>0</v>
          </cell>
          <cell r="I6">
            <v>108.6</v>
          </cell>
          <cell r="J6">
            <v>2.956</v>
          </cell>
          <cell r="K6">
            <v>4.4080000000000004</v>
          </cell>
          <cell r="L6">
            <v>0</v>
          </cell>
          <cell r="M6">
            <v>0</v>
          </cell>
          <cell r="N6">
            <v>101.236</v>
          </cell>
          <cell r="O6">
            <v>0</v>
          </cell>
          <cell r="P6">
            <v>583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583</v>
          </cell>
          <cell r="V6">
            <v>0</v>
          </cell>
          <cell r="W6">
            <v>5.7000000000000002E-2</v>
          </cell>
          <cell r="X6">
            <v>108.6</v>
          </cell>
          <cell r="Y6">
            <v>7.4210000000000012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101.236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108.6</v>
          </cell>
          <cell r="BC6">
            <v>583</v>
          </cell>
          <cell r="BD6">
            <v>350.22300000000001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342.98599999999999</v>
          </cell>
          <cell r="E7">
            <v>140.255</v>
          </cell>
          <cell r="F7">
            <v>202.73099999999999</v>
          </cell>
          <cell r="G7">
            <v>35.234000000000002</v>
          </cell>
          <cell r="H7">
            <v>0</v>
          </cell>
          <cell r="I7">
            <v>110.5</v>
          </cell>
          <cell r="J7">
            <v>4.6790000000000003</v>
          </cell>
          <cell r="K7">
            <v>6.7640000000000002</v>
          </cell>
          <cell r="L7">
            <v>0</v>
          </cell>
          <cell r="M7">
            <v>0</v>
          </cell>
          <cell r="N7">
            <v>99.057000000000002</v>
          </cell>
          <cell r="O7">
            <v>0</v>
          </cell>
          <cell r="P7">
            <v>575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575</v>
          </cell>
          <cell r="V7">
            <v>0</v>
          </cell>
          <cell r="W7">
            <v>0.05</v>
          </cell>
          <cell r="X7">
            <v>110.5</v>
          </cell>
          <cell r="Y7">
            <v>11.493000000000002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99.057000000000002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110.5</v>
          </cell>
          <cell r="BC7">
            <v>575</v>
          </cell>
          <cell r="BD7">
            <v>342.98599999999999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303.178</v>
          </cell>
          <cell r="E8">
            <v>117.452</v>
          </cell>
          <cell r="F8">
            <v>185.726</v>
          </cell>
          <cell r="G8">
            <v>35.156999999999996</v>
          </cell>
          <cell r="H8">
            <v>0</v>
          </cell>
          <cell r="I8">
            <v>85.9</v>
          </cell>
          <cell r="J8">
            <v>0.28299999999999997</v>
          </cell>
          <cell r="K8">
            <v>0.44700000000000001</v>
          </cell>
          <cell r="L8">
            <v>0</v>
          </cell>
          <cell r="M8">
            <v>0</v>
          </cell>
          <cell r="N8">
            <v>85.17</v>
          </cell>
          <cell r="O8">
            <v>0</v>
          </cell>
          <cell r="P8">
            <v>489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489</v>
          </cell>
          <cell r="V8">
            <v>0</v>
          </cell>
          <cell r="W8">
            <v>6.4000000000000001E-2</v>
          </cell>
          <cell r="X8">
            <v>85.9</v>
          </cell>
          <cell r="Y8">
            <v>0.79400000000000004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85.17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85.9</v>
          </cell>
          <cell r="BC8">
            <v>489</v>
          </cell>
          <cell r="BD8">
            <v>303.178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44.752000000000002</v>
          </cell>
          <cell r="E9">
            <v>19.131</v>
          </cell>
          <cell r="F9">
            <v>25.620999999999999</v>
          </cell>
          <cell r="G9">
            <v>35.279000000000003</v>
          </cell>
          <cell r="H9">
            <v>0</v>
          </cell>
          <cell r="I9">
            <v>16.8</v>
          </cell>
          <cell r="J9">
            <v>1.216</v>
          </cell>
          <cell r="K9">
            <v>1.629</v>
          </cell>
          <cell r="L9">
            <v>0</v>
          </cell>
          <cell r="M9">
            <v>0</v>
          </cell>
          <cell r="N9">
            <v>13.955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4.5999999999999999E-2</v>
          </cell>
          <cell r="X9">
            <v>16.8</v>
          </cell>
          <cell r="Y9">
            <v>2.8909999999999996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13.955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16.8</v>
          </cell>
          <cell r="BC9">
            <v>81</v>
          </cell>
          <cell r="BD9">
            <v>44.752000000000002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140.35900000000001</v>
          </cell>
          <cell r="E10">
            <v>56.04</v>
          </cell>
          <cell r="F10">
            <v>84.319000000000003</v>
          </cell>
          <cell r="G10">
            <v>35.527999999999999</v>
          </cell>
          <cell r="H10">
            <v>0</v>
          </cell>
          <cell r="I10">
            <v>43.2</v>
          </cell>
          <cell r="J10">
            <v>1.2230000000000001</v>
          </cell>
          <cell r="K10">
            <v>1.839</v>
          </cell>
          <cell r="L10">
            <v>0</v>
          </cell>
          <cell r="M10">
            <v>0</v>
          </cell>
          <cell r="N10">
            <v>40.137999999999998</v>
          </cell>
          <cell r="O10">
            <v>0</v>
          </cell>
          <cell r="P10">
            <v>234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234</v>
          </cell>
          <cell r="V10">
            <v>0</v>
          </cell>
          <cell r="W10">
            <v>9.1999999999999998E-2</v>
          </cell>
          <cell r="X10">
            <v>43.2</v>
          </cell>
          <cell r="Y10">
            <v>3.1540000000000004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40.137999999999998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43.2</v>
          </cell>
          <cell r="BC10">
            <v>234</v>
          </cell>
          <cell r="BD10">
            <v>140.35900000000001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115.518</v>
          </cell>
          <cell r="E11">
            <v>45.783999999999999</v>
          </cell>
          <cell r="F11">
            <v>69.733999999999995</v>
          </cell>
          <cell r="G11">
            <v>35.409999999999997</v>
          </cell>
          <cell r="H11">
            <v>0</v>
          </cell>
          <cell r="I11">
            <v>36.11</v>
          </cell>
          <cell r="J11">
            <v>0.97599999999999998</v>
          </cell>
          <cell r="K11">
            <v>1.486</v>
          </cell>
          <cell r="L11">
            <v>0</v>
          </cell>
          <cell r="M11">
            <v>0</v>
          </cell>
          <cell r="N11">
            <v>33.648000000000003</v>
          </cell>
          <cell r="O11">
            <v>0</v>
          </cell>
          <cell r="P11">
            <v>198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198</v>
          </cell>
          <cell r="V11">
            <v>0</v>
          </cell>
          <cell r="W11">
            <v>0.16300000000000001</v>
          </cell>
          <cell r="X11">
            <v>36.11</v>
          </cell>
          <cell r="Y11">
            <v>2.6249999999999996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33.648000000000003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36.11</v>
          </cell>
          <cell r="BC11">
            <v>198</v>
          </cell>
          <cell r="BD11">
            <v>115.518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108.76300000000001</v>
          </cell>
          <cell r="E12">
            <v>42.899000000000001</v>
          </cell>
          <cell r="F12">
            <v>65.864000000000004</v>
          </cell>
          <cell r="G12">
            <v>35.415999999999997</v>
          </cell>
          <cell r="H12">
            <v>0</v>
          </cell>
          <cell r="I12">
            <v>33.29</v>
          </cell>
          <cell r="J12">
            <v>0.94699999999999995</v>
          </cell>
          <cell r="K12">
            <v>1.4530000000000001</v>
          </cell>
          <cell r="L12">
            <v>0</v>
          </cell>
          <cell r="M12">
            <v>0</v>
          </cell>
          <cell r="N12">
            <v>30.889919999999996</v>
          </cell>
          <cell r="O12">
            <v>8.0000000000524096E-5</v>
          </cell>
          <cell r="P12">
            <v>184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184</v>
          </cell>
          <cell r="V12">
            <v>0</v>
          </cell>
          <cell r="W12">
            <v>0.27923999999999999</v>
          </cell>
          <cell r="X12">
            <v>33.29</v>
          </cell>
          <cell r="Y12">
            <v>2.6792400000000001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30.89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33.29</v>
          </cell>
          <cell r="BC12">
            <v>184</v>
          </cell>
          <cell r="BD12">
            <v>108.76300000000001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106.977</v>
          </cell>
          <cell r="E13">
            <v>42.048000000000002</v>
          </cell>
          <cell r="F13">
            <v>64.929000000000002</v>
          </cell>
          <cell r="G13">
            <v>35.44</v>
          </cell>
          <cell r="H13">
            <v>0</v>
          </cell>
          <cell r="I13">
            <v>33.1</v>
          </cell>
          <cell r="J13">
            <v>0.97499999999999998</v>
          </cell>
          <cell r="K13">
            <v>1.5049999999999999</v>
          </cell>
          <cell r="L13">
            <v>0</v>
          </cell>
          <cell r="M13">
            <v>0</v>
          </cell>
          <cell r="N13">
            <v>30.620159999999998</v>
          </cell>
          <cell r="O13">
            <v>-1.5999999999749548E-4</v>
          </cell>
          <cell r="P13">
            <v>184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184</v>
          </cell>
          <cell r="V13">
            <v>0</v>
          </cell>
          <cell r="W13">
            <v>0.33124000000000003</v>
          </cell>
          <cell r="X13">
            <v>33.1</v>
          </cell>
          <cell r="Y13">
            <v>2.8112400000000002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30.62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33.1</v>
          </cell>
          <cell r="BC13">
            <v>184</v>
          </cell>
          <cell r="BD13">
            <v>106.977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144.262</v>
          </cell>
          <cell r="E14">
            <v>57.709000000000003</v>
          </cell>
          <cell r="F14">
            <v>86.552999999999997</v>
          </cell>
          <cell r="G14">
            <v>35.49</v>
          </cell>
          <cell r="H14">
            <v>0</v>
          </cell>
          <cell r="I14">
            <v>44.45</v>
          </cell>
          <cell r="J14">
            <v>1.252</v>
          </cell>
          <cell r="K14">
            <v>1.877</v>
          </cell>
          <cell r="L14">
            <v>0</v>
          </cell>
          <cell r="M14">
            <v>0</v>
          </cell>
          <cell r="N14">
            <v>41.320800000000006</v>
          </cell>
          <cell r="O14">
            <v>1.9999999999242846E-4</v>
          </cell>
          <cell r="P14">
            <v>240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240</v>
          </cell>
          <cell r="V14">
            <v>0</v>
          </cell>
          <cell r="W14">
            <v>0.1794</v>
          </cell>
          <cell r="X14">
            <v>44.45</v>
          </cell>
          <cell r="Y14">
            <v>3.3083999999999998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41.320999999999998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44.45</v>
          </cell>
          <cell r="BC14">
            <v>240</v>
          </cell>
          <cell r="BD14">
            <v>144.262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76.116</v>
          </cell>
          <cell r="E15">
            <v>29.495000000000001</v>
          </cell>
          <cell r="F15">
            <v>46.621000000000002</v>
          </cell>
          <cell r="G15">
            <v>35.484000000000002</v>
          </cell>
          <cell r="H15">
            <v>0</v>
          </cell>
          <cell r="I15">
            <v>23.9</v>
          </cell>
          <cell r="J15">
            <v>0.51600000000000001</v>
          </cell>
          <cell r="K15">
            <v>0.81599999999999995</v>
          </cell>
          <cell r="L15">
            <v>0</v>
          </cell>
          <cell r="M15">
            <v>0</v>
          </cell>
          <cell r="N15">
            <v>22.5684</v>
          </cell>
          <cell r="O15">
            <v>-3.9999999999906777E-4</v>
          </cell>
          <cell r="P15">
            <v>136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136</v>
          </cell>
          <cell r="V15">
            <v>0</v>
          </cell>
          <cell r="W15">
            <v>7.9040000000000013E-2</v>
          </cell>
          <cell r="X15">
            <v>23.9</v>
          </cell>
          <cell r="Y15">
            <v>1.4110399999999998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22.568000000000001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23.9</v>
          </cell>
          <cell r="BC15">
            <v>136</v>
          </cell>
          <cell r="BD15">
            <v>76.116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7.0980000000000001E-2</v>
          </cell>
          <cell r="X16">
            <v>0</v>
          </cell>
          <cell r="Y16">
            <v>7.0980000000000001E-2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3.9780000000000003E-2</v>
          </cell>
          <cell r="X17">
            <v>0</v>
          </cell>
          <cell r="Y17">
            <v>3.9780000000000003E-2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Září"/>
      <sheetName val="Červenec"/>
      <sheetName val="Srpen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2306.6610000000001</v>
          </cell>
          <cell r="E6">
            <v>1099.2360000000001</v>
          </cell>
          <cell r="F6">
            <v>1207.425</v>
          </cell>
          <cell r="G6">
            <v>35.276000000000003</v>
          </cell>
          <cell r="H6">
            <v>0</v>
          </cell>
          <cell r="I6">
            <v>861.33699999999999</v>
          </cell>
          <cell r="J6">
            <v>8.0020000000000007</v>
          </cell>
          <cell r="K6">
            <v>8.7899999999999991</v>
          </cell>
          <cell r="L6">
            <v>0</v>
          </cell>
          <cell r="M6">
            <v>0</v>
          </cell>
          <cell r="N6">
            <v>844.54499999999996</v>
          </cell>
          <cell r="O6">
            <v>0</v>
          </cell>
          <cell r="P6">
            <v>3406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3406</v>
          </cell>
          <cell r="V6">
            <v>0</v>
          </cell>
          <cell r="W6">
            <v>1.3560000000000001</v>
          </cell>
          <cell r="X6">
            <v>861.33699999999999</v>
          </cell>
          <cell r="Y6">
            <v>18.148000000000003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844.54499999999996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861.33699999999999</v>
          </cell>
          <cell r="BC6">
            <v>3406</v>
          </cell>
          <cell r="BD6">
            <v>2306.6610000000001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2307.6030000000001</v>
          </cell>
          <cell r="E7">
            <v>1091.5609999999999</v>
          </cell>
          <cell r="F7">
            <v>1216.0419999999999</v>
          </cell>
          <cell r="G7">
            <v>35.234999999999999</v>
          </cell>
          <cell r="H7">
            <v>0</v>
          </cell>
          <cell r="I7">
            <v>860.73099999999999</v>
          </cell>
          <cell r="J7">
            <v>8.1890000000000001</v>
          </cell>
          <cell r="K7">
            <v>9.1229999999999993</v>
          </cell>
          <cell r="L7">
            <v>0</v>
          </cell>
          <cell r="M7">
            <v>0</v>
          </cell>
          <cell r="N7">
            <v>843.41899999999998</v>
          </cell>
          <cell r="O7">
            <v>0</v>
          </cell>
          <cell r="P7">
            <v>3452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3452</v>
          </cell>
          <cell r="V7">
            <v>0</v>
          </cell>
          <cell r="W7">
            <v>1.0389999999999999</v>
          </cell>
          <cell r="X7">
            <v>860.73099999999999</v>
          </cell>
          <cell r="Y7">
            <v>18.350999999999999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843.41899999999998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860.73099999999999</v>
          </cell>
          <cell r="BC7">
            <v>3452</v>
          </cell>
          <cell r="BD7">
            <v>2307.6030000000001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2356.88</v>
          </cell>
          <cell r="E8">
            <v>1116.77</v>
          </cell>
          <cell r="F8">
            <v>1240.1099999999999</v>
          </cell>
          <cell r="G8">
            <v>35.158000000000001</v>
          </cell>
          <cell r="H8">
            <v>0</v>
          </cell>
          <cell r="I8">
            <v>875.77599999999995</v>
          </cell>
          <cell r="J8">
            <v>8.7899999999999991</v>
          </cell>
          <cell r="K8">
            <v>9.76</v>
          </cell>
          <cell r="L8">
            <v>0</v>
          </cell>
          <cell r="M8">
            <v>0</v>
          </cell>
          <cell r="N8">
            <v>857.226</v>
          </cell>
          <cell r="O8">
            <v>0</v>
          </cell>
          <cell r="P8">
            <v>3501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3501</v>
          </cell>
          <cell r="V8">
            <v>0</v>
          </cell>
          <cell r="W8">
            <v>1.155</v>
          </cell>
          <cell r="X8">
            <v>875.77599999999995</v>
          </cell>
          <cell r="Y8">
            <v>19.704999999999998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857.226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875.77599999999995</v>
          </cell>
          <cell r="BC8">
            <v>3501</v>
          </cell>
          <cell r="BD8">
            <v>2356.88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1242.9069999999999</v>
          </cell>
          <cell r="E9">
            <v>591.35900000000004</v>
          </cell>
          <cell r="F9">
            <v>651.548</v>
          </cell>
          <cell r="G9">
            <v>35.298999999999999</v>
          </cell>
          <cell r="H9">
            <v>0</v>
          </cell>
          <cell r="I9">
            <v>460.87</v>
          </cell>
          <cell r="J9">
            <v>4.7519999999999998</v>
          </cell>
          <cell r="K9">
            <v>5.2350000000000003</v>
          </cell>
          <cell r="L9">
            <v>0</v>
          </cell>
          <cell r="M9">
            <v>0</v>
          </cell>
          <cell r="N9">
            <v>450.88299999999998</v>
          </cell>
          <cell r="O9">
            <v>0</v>
          </cell>
          <cell r="P9">
            <v>1828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1828</v>
          </cell>
          <cell r="V9">
            <v>0</v>
          </cell>
          <cell r="W9">
            <v>1.5009999999999999</v>
          </cell>
          <cell r="X9">
            <v>460.87</v>
          </cell>
          <cell r="Y9">
            <v>11.488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450.88299999999998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460.87</v>
          </cell>
          <cell r="BC9">
            <v>1828</v>
          </cell>
          <cell r="BD9">
            <v>1242.9069999999999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168.50899999999999</v>
          </cell>
          <cell r="E10">
            <v>80.513000000000005</v>
          </cell>
          <cell r="F10">
            <v>87.995999999999995</v>
          </cell>
          <cell r="G10">
            <v>35.463999999999999</v>
          </cell>
          <cell r="H10">
            <v>0</v>
          </cell>
          <cell r="I10">
            <v>62.523000000000003</v>
          </cell>
          <cell r="J10">
            <v>0.64600000000000002</v>
          </cell>
          <cell r="K10">
            <v>0.70499999999999996</v>
          </cell>
          <cell r="L10">
            <v>0</v>
          </cell>
          <cell r="M10">
            <v>0</v>
          </cell>
          <cell r="N10">
            <v>61.171999999999997</v>
          </cell>
          <cell r="O10">
            <v>0</v>
          </cell>
          <cell r="P10">
            <v>246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246</v>
          </cell>
          <cell r="V10">
            <v>0</v>
          </cell>
          <cell r="W10">
            <v>1.982</v>
          </cell>
          <cell r="X10">
            <v>62.523000000000003</v>
          </cell>
          <cell r="Y10">
            <v>3.3330000000000002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61.171999999999997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62.523000000000003</v>
          </cell>
          <cell r="BC10">
            <v>246</v>
          </cell>
          <cell r="BD10">
            <v>168.50899999999999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4.6817999999999995E-4</v>
          </cell>
          <cell r="E11">
            <v>0</v>
          </cell>
          <cell r="F11">
            <v>0</v>
          </cell>
          <cell r="G11">
            <v>3.5000000000000003E-2</v>
          </cell>
          <cell r="H11">
            <v>4.6817999999999995E-4</v>
          </cell>
          <cell r="I11">
            <v>0.14299999999999999</v>
          </cell>
          <cell r="J11">
            <v>5.0000000000000001E-3</v>
          </cell>
          <cell r="K11">
            <v>0</v>
          </cell>
          <cell r="L11">
            <v>0</v>
          </cell>
          <cell r="M11">
            <v>0</v>
          </cell>
          <cell r="N11">
            <v>0.13800000000000001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2.8140000000000001</v>
          </cell>
          <cell r="X11">
            <v>0.14299999999999999</v>
          </cell>
          <cell r="Y11">
            <v>2.819</v>
          </cell>
          <cell r="Z11">
            <v>0</v>
          </cell>
          <cell r="AA11">
            <v>0</v>
          </cell>
          <cell r="AB11">
            <v>0</v>
          </cell>
          <cell r="AC11">
            <v>-1.0668549377257364E-16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0.13800000000000001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0.14299999999999999</v>
          </cell>
          <cell r="BC11">
            <v>0</v>
          </cell>
          <cell r="BD11">
            <v>0</v>
          </cell>
          <cell r="BE11">
            <v>-4.6818000000001248E-4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1.8140000000000001</v>
          </cell>
          <cell r="E12">
            <v>1.8140000000000001</v>
          </cell>
          <cell r="F12">
            <v>0</v>
          </cell>
          <cell r="G12">
            <v>35.405999999999999</v>
          </cell>
          <cell r="H12">
            <v>0</v>
          </cell>
          <cell r="I12">
            <v>0.63400000000000001</v>
          </cell>
          <cell r="J12">
            <v>1.7999999999999999E-2</v>
          </cell>
          <cell r="K12">
            <v>0</v>
          </cell>
          <cell r="L12">
            <v>0</v>
          </cell>
          <cell r="M12">
            <v>0</v>
          </cell>
          <cell r="N12">
            <v>0.61624999999999996</v>
          </cell>
          <cell r="O12">
            <v>-2.4999999999997247E-4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1.7304999999999999</v>
          </cell>
          <cell r="X12">
            <v>0.63400000000000001</v>
          </cell>
          <cell r="Y12">
            <v>1.7484999999999999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0.61599999999999999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0.63400000000000001</v>
          </cell>
          <cell r="BC12">
            <v>0</v>
          </cell>
          <cell r="BD12">
            <v>1.8140000000000001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1.2350000000000001</v>
          </cell>
          <cell r="E13">
            <v>1.2350000000000001</v>
          </cell>
          <cell r="F13">
            <v>0</v>
          </cell>
          <cell r="G13">
            <v>35.406999999999996</v>
          </cell>
          <cell r="H13">
            <v>0</v>
          </cell>
          <cell r="I13">
            <v>0.41099999999999998</v>
          </cell>
          <cell r="J13">
            <v>1.2999999999999999E-2</v>
          </cell>
          <cell r="K13">
            <v>0</v>
          </cell>
          <cell r="L13">
            <v>0</v>
          </cell>
          <cell r="M13">
            <v>0</v>
          </cell>
          <cell r="N13">
            <v>0.39774999999999999</v>
          </cell>
          <cell r="O13">
            <v>2.4999999999997247E-4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1.51475</v>
          </cell>
          <cell r="X13">
            <v>0.41099999999999998</v>
          </cell>
          <cell r="Y13">
            <v>1.5277499999999999</v>
          </cell>
          <cell r="Z13">
            <v>0</v>
          </cell>
          <cell r="AA13">
            <v>0</v>
          </cell>
          <cell r="AB13">
            <v>0</v>
          </cell>
          <cell r="AC13">
            <v>-9.8879238130678004E-17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0.39800000000000002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0.41099999999999998</v>
          </cell>
          <cell r="BC13">
            <v>0</v>
          </cell>
          <cell r="BD13">
            <v>1.2350000000000001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0.28499999999999998</v>
          </cell>
          <cell r="E14">
            <v>0.28499999999999998</v>
          </cell>
          <cell r="F14">
            <v>0</v>
          </cell>
          <cell r="G14">
            <v>35.518999999999998</v>
          </cell>
          <cell r="H14">
            <v>0</v>
          </cell>
          <cell r="I14">
            <v>8.8999999999999996E-2</v>
          </cell>
          <cell r="J14">
            <v>4.0000000000000001E-3</v>
          </cell>
          <cell r="K14">
            <v>0</v>
          </cell>
          <cell r="L14">
            <v>0</v>
          </cell>
          <cell r="M14">
            <v>0</v>
          </cell>
          <cell r="N14">
            <v>8.5250000000000006E-2</v>
          </cell>
          <cell r="O14">
            <v>-2.500000000000141E-4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2.4897499999999999</v>
          </cell>
          <cell r="X14">
            <v>8.8999999999999996E-2</v>
          </cell>
          <cell r="Y14">
            <v>2.4937499999999999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8.5000000000000006E-2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8.8999999999999996E-2</v>
          </cell>
          <cell r="BC14">
            <v>0</v>
          </cell>
          <cell r="BD14">
            <v>0.28499999999999998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589.13599999999997</v>
          </cell>
          <cell r="E15">
            <v>277.26</v>
          </cell>
          <cell r="F15">
            <v>311.87599999999998</v>
          </cell>
          <cell r="G15">
            <v>35.500999999999998</v>
          </cell>
          <cell r="H15">
            <v>0</v>
          </cell>
          <cell r="I15">
            <v>218.054</v>
          </cell>
          <cell r="J15">
            <v>2.161</v>
          </cell>
          <cell r="K15">
            <v>2.431</v>
          </cell>
          <cell r="L15">
            <v>0</v>
          </cell>
          <cell r="M15">
            <v>0</v>
          </cell>
          <cell r="N15">
            <v>213.46225000000001</v>
          </cell>
          <cell r="O15">
            <v>-2.5000000002250999E-4</v>
          </cell>
          <cell r="P15">
            <v>883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883</v>
          </cell>
          <cell r="V15">
            <v>0</v>
          </cell>
          <cell r="W15">
            <v>2.3202500000000001</v>
          </cell>
          <cell r="X15">
            <v>218.054</v>
          </cell>
          <cell r="Y15">
            <v>6.9122500000000002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213.46199999999999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218.054</v>
          </cell>
          <cell r="BC15">
            <v>883</v>
          </cell>
          <cell r="BD15">
            <v>589.13599999999997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1375.192</v>
          </cell>
          <cell r="E16">
            <v>656.57100000000003</v>
          </cell>
          <cell r="F16">
            <v>718.62099999999998</v>
          </cell>
          <cell r="G16">
            <v>35.380000000000003</v>
          </cell>
          <cell r="H16">
            <v>0</v>
          </cell>
          <cell r="I16">
            <v>509.86930000000001</v>
          </cell>
          <cell r="J16">
            <v>4.8410000000000002</v>
          </cell>
          <cell r="K16">
            <v>5.2990000000000004</v>
          </cell>
          <cell r="L16">
            <v>0</v>
          </cell>
          <cell r="M16">
            <v>0</v>
          </cell>
          <cell r="N16">
            <v>499.72975000000002</v>
          </cell>
          <cell r="O16">
            <v>-4.500000000007276E-4</v>
          </cell>
          <cell r="P16">
            <v>2009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2009</v>
          </cell>
          <cell r="V16">
            <v>0</v>
          </cell>
          <cell r="W16">
            <v>1.3765000000000001</v>
          </cell>
          <cell r="X16">
            <v>509.86900000000003</v>
          </cell>
          <cell r="Y16">
            <v>11.516500000000001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499.73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509.86900000000003</v>
          </cell>
          <cell r="BC16">
            <v>2009</v>
          </cell>
          <cell r="BD16">
            <v>1375.192</v>
          </cell>
          <cell r="BE16">
            <v>-3.0000000015206751E-4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1656.3219999999999</v>
          </cell>
          <cell r="E17">
            <v>788.19500000000005</v>
          </cell>
          <cell r="F17">
            <v>868.12699999999995</v>
          </cell>
          <cell r="G17">
            <v>35.293999999999997</v>
          </cell>
          <cell r="H17">
            <v>0</v>
          </cell>
          <cell r="I17">
            <v>611.08500000000004</v>
          </cell>
          <cell r="J17">
            <v>5.9119999999999999</v>
          </cell>
          <cell r="K17">
            <v>6.5119999999999996</v>
          </cell>
          <cell r="L17">
            <v>0</v>
          </cell>
          <cell r="M17">
            <v>0</v>
          </cell>
          <cell r="N17">
            <v>598.66075000000001</v>
          </cell>
          <cell r="O17">
            <v>2.500000000509317E-4</v>
          </cell>
          <cell r="P17">
            <v>2423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2423</v>
          </cell>
          <cell r="V17">
            <v>0</v>
          </cell>
          <cell r="W17">
            <v>1.3049999999999999</v>
          </cell>
          <cell r="X17">
            <v>611.08500000000004</v>
          </cell>
          <cell r="Y17">
            <v>13.728999999999999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598.66099999999994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2423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611.08500000000004</v>
          </cell>
          <cell r="BC17">
            <v>2423</v>
          </cell>
          <cell r="BD17">
            <v>1656.3219999999999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283.19499999999999</v>
          </cell>
          <cell r="E6">
            <v>118.407</v>
          </cell>
          <cell r="F6">
            <v>164.78800000000001</v>
          </cell>
          <cell r="G6">
            <v>35.281999999999996</v>
          </cell>
          <cell r="H6">
            <v>0</v>
          </cell>
          <cell r="I6">
            <v>98.8</v>
          </cell>
          <cell r="J6">
            <v>2.4609999999999999</v>
          </cell>
          <cell r="K6">
            <v>3.4260000000000002</v>
          </cell>
          <cell r="L6">
            <v>0</v>
          </cell>
          <cell r="M6">
            <v>0</v>
          </cell>
          <cell r="N6">
            <v>92.912999999999997</v>
          </cell>
          <cell r="O6">
            <v>0</v>
          </cell>
          <cell r="P6">
            <v>495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495</v>
          </cell>
          <cell r="V6">
            <v>0</v>
          </cell>
          <cell r="W6">
            <v>5.6000000000000001E-2</v>
          </cell>
          <cell r="X6">
            <v>98.8</v>
          </cell>
          <cell r="Y6">
            <v>5.9430000000000005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495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92.912999999999997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495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98.8</v>
          </cell>
          <cell r="BC6">
            <v>495</v>
          </cell>
          <cell r="BD6">
            <v>283.19499999999999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280.40199999999999</v>
          </cell>
          <cell r="E7">
            <v>117.051</v>
          </cell>
          <cell r="F7">
            <v>163.351</v>
          </cell>
          <cell r="G7">
            <v>35.289000000000001</v>
          </cell>
          <cell r="H7">
            <v>0</v>
          </cell>
          <cell r="I7">
            <v>97.93</v>
          </cell>
          <cell r="J7">
            <v>2.4289999999999998</v>
          </cell>
          <cell r="K7">
            <v>3.391</v>
          </cell>
          <cell r="L7">
            <v>0</v>
          </cell>
          <cell r="M7">
            <v>0</v>
          </cell>
          <cell r="N7">
            <v>92.11</v>
          </cell>
          <cell r="O7">
            <v>0</v>
          </cell>
          <cell r="P7">
            <v>492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492</v>
          </cell>
          <cell r="V7">
            <v>0</v>
          </cell>
          <cell r="W7">
            <v>0.08</v>
          </cell>
          <cell r="X7">
            <v>97.93</v>
          </cell>
          <cell r="Y7">
            <v>5.9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92.11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97.93</v>
          </cell>
          <cell r="BC7">
            <v>492</v>
          </cell>
          <cell r="BD7">
            <v>280.40199999999999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207.58</v>
          </cell>
          <cell r="E8">
            <v>86.635999999999996</v>
          </cell>
          <cell r="F8">
            <v>120.944</v>
          </cell>
          <cell r="G8">
            <v>35.121000000000002</v>
          </cell>
          <cell r="H8">
            <v>0</v>
          </cell>
          <cell r="I8">
            <v>72.23</v>
          </cell>
          <cell r="J8">
            <v>1.794</v>
          </cell>
          <cell r="K8">
            <v>2.5049999999999999</v>
          </cell>
          <cell r="L8">
            <v>0</v>
          </cell>
          <cell r="M8">
            <v>0</v>
          </cell>
          <cell r="N8">
            <v>67.930999999999997</v>
          </cell>
          <cell r="O8">
            <v>0</v>
          </cell>
          <cell r="P8">
            <v>363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363</v>
          </cell>
          <cell r="V8">
            <v>0</v>
          </cell>
          <cell r="W8">
            <v>0.108</v>
          </cell>
          <cell r="X8">
            <v>72.23</v>
          </cell>
          <cell r="Y8">
            <v>4.4069999999999991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67.930999999999997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72.23</v>
          </cell>
          <cell r="BC8">
            <v>363</v>
          </cell>
          <cell r="BD8">
            <v>207.58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167.33600000000001</v>
          </cell>
          <cell r="E9">
            <v>70.488</v>
          </cell>
          <cell r="F9">
            <v>96.847999999999999</v>
          </cell>
          <cell r="G9">
            <v>35.232999999999997</v>
          </cell>
          <cell r="H9">
            <v>0</v>
          </cell>
          <cell r="I9">
            <v>58.63</v>
          </cell>
          <cell r="J9">
            <v>1.4730000000000001</v>
          </cell>
          <cell r="K9">
            <v>2.0230000000000001</v>
          </cell>
          <cell r="L9">
            <v>0</v>
          </cell>
          <cell r="M9">
            <v>0</v>
          </cell>
          <cell r="N9">
            <v>55.134</v>
          </cell>
          <cell r="O9">
            <v>0</v>
          </cell>
          <cell r="P9">
            <v>290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290</v>
          </cell>
          <cell r="V9">
            <v>0</v>
          </cell>
          <cell r="W9">
            <v>0.193</v>
          </cell>
          <cell r="X9">
            <v>58.63</v>
          </cell>
          <cell r="Y9">
            <v>3.6890000000000005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55.134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58.63</v>
          </cell>
          <cell r="BC9">
            <v>290</v>
          </cell>
          <cell r="BD9">
            <v>167.33600000000001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86.465999999999994</v>
          </cell>
          <cell r="E10">
            <v>37.058</v>
          </cell>
          <cell r="F10">
            <v>49.408000000000001</v>
          </cell>
          <cell r="G10">
            <v>35.421999999999997</v>
          </cell>
          <cell r="H10">
            <v>0</v>
          </cell>
          <cell r="I10">
            <v>30.21</v>
          </cell>
          <cell r="J10">
            <v>0.77800000000000002</v>
          </cell>
          <cell r="K10">
            <v>1.0369999999999999</v>
          </cell>
          <cell r="L10">
            <v>0</v>
          </cell>
          <cell r="M10">
            <v>0</v>
          </cell>
          <cell r="N10">
            <v>28.395</v>
          </cell>
          <cell r="O10">
            <v>0</v>
          </cell>
          <cell r="P10">
            <v>145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145</v>
          </cell>
          <cell r="V10">
            <v>0</v>
          </cell>
          <cell r="W10">
            <v>0.17299999999999999</v>
          </cell>
          <cell r="X10">
            <v>30.21</v>
          </cell>
          <cell r="Y10">
            <v>1.988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28.395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30.21</v>
          </cell>
          <cell r="BC10">
            <v>145</v>
          </cell>
          <cell r="BD10">
            <v>86.465999999999994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76.572000000000003</v>
          </cell>
          <cell r="E11">
            <v>32.857999999999997</v>
          </cell>
          <cell r="F11">
            <v>43.713999999999999</v>
          </cell>
          <cell r="G11">
            <v>35.276000000000003</v>
          </cell>
          <cell r="H11">
            <v>0</v>
          </cell>
          <cell r="I11">
            <v>25.89</v>
          </cell>
          <cell r="J11">
            <v>0.66900000000000004</v>
          </cell>
          <cell r="K11">
            <v>0.89100000000000001</v>
          </cell>
          <cell r="L11">
            <v>0</v>
          </cell>
          <cell r="M11">
            <v>0</v>
          </cell>
          <cell r="N11">
            <v>24.33</v>
          </cell>
          <cell r="O11">
            <v>0</v>
          </cell>
          <cell r="P11">
            <v>124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124</v>
          </cell>
          <cell r="V11">
            <v>0</v>
          </cell>
          <cell r="W11">
            <v>0.26900000000000002</v>
          </cell>
          <cell r="X11">
            <v>25.89</v>
          </cell>
          <cell r="Y11">
            <v>1.8290000000000002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24.33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25.89</v>
          </cell>
          <cell r="BC11">
            <v>124</v>
          </cell>
          <cell r="BD11">
            <v>76.572000000000003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74.281000000000006</v>
          </cell>
          <cell r="E12">
            <v>31.98</v>
          </cell>
          <cell r="F12">
            <v>42.301000000000002</v>
          </cell>
          <cell r="G12">
            <v>35.314999999999998</v>
          </cell>
          <cell r="H12">
            <v>0</v>
          </cell>
          <cell r="I12">
            <v>25.2</v>
          </cell>
          <cell r="J12">
            <v>0.65800000000000003</v>
          </cell>
          <cell r="K12">
            <v>0.87</v>
          </cell>
          <cell r="L12">
            <v>0</v>
          </cell>
          <cell r="M12">
            <v>0</v>
          </cell>
          <cell r="N12">
            <v>23.672159999999998</v>
          </cell>
          <cell r="O12">
            <v>-1.6000000000104819E-4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0.38012000000000001</v>
          </cell>
          <cell r="X12">
            <v>25.2</v>
          </cell>
          <cell r="Y12">
            <v>1.90812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23.672000000000001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25.2</v>
          </cell>
          <cell r="BC12">
            <v>120</v>
          </cell>
          <cell r="BD12">
            <v>74.281000000000006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68.870999999999995</v>
          </cell>
          <cell r="E13">
            <v>29.741</v>
          </cell>
          <cell r="F13">
            <v>39.130000000000003</v>
          </cell>
          <cell r="G13">
            <v>35.351999999999997</v>
          </cell>
          <cell r="H13">
            <v>0</v>
          </cell>
          <cell r="I13">
            <v>23.646000000000001</v>
          </cell>
          <cell r="J13">
            <v>0.78200000000000003</v>
          </cell>
          <cell r="K13">
            <v>1.0289999999999999</v>
          </cell>
          <cell r="L13">
            <v>0</v>
          </cell>
          <cell r="M13">
            <v>0</v>
          </cell>
          <cell r="N13">
            <v>21.834720000000001</v>
          </cell>
          <cell r="O13">
            <v>2.8000000000005798E-4</v>
          </cell>
          <cell r="P13">
            <v>112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</v>
          </cell>
          <cell r="V13">
            <v>0</v>
          </cell>
          <cell r="W13">
            <v>0.38844000000000001</v>
          </cell>
          <cell r="X13">
            <v>23.646000000000001</v>
          </cell>
          <cell r="Y13">
            <v>2.1994400000000001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21.835000000000001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23.646000000000001</v>
          </cell>
          <cell r="BC13">
            <v>112</v>
          </cell>
          <cell r="BD13">
            <v>68.870999999999995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81.311999999999998</v>
          </cell>
          <cell r="E14">
            <v>34.826000000000001</v>
          </cell>
          <cell r="F14">
            <v>46.485999999999997</v>
          </cell>
          <cell r="G14">
            <v>35.439</v>
          </cell>
          <cell r="H14">
            <v>0</v>
          </cell>
          <cell r="I14">
            <v>27.053999999999998</v>
          </cell>
          <cell r="J14">
            <v>0.53500000000000003</v>
          </cell>
          <cell r="K14">
            <v>0.71399999999999997</v>
          </cell>
          <cell r="L14">
            <v>0</v>
          </cell>
          <cell r="M14">
            <v>0</v>
          </cell>
          <cell r="N14">
            <v>25.805759999999999</v>
          </cell>
          <cell r="O14">
            <v>-7.5999999999964984E-4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0.24387999999999999</v>
          </cell>
          <cell r="X14">
            <v>27.053999999999998</v>
          </cell>
          <cell r="Y14">
            <v>1.49288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25.806000000000001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27.053999999999998</v>
          </cell>
          <cell r="BC14">
            <v>130</v>
          </cell>
          <cell r="BD14">
            <v>81.311999999999998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174.25299999999999</v>
          </cell>
          <cell r="E15">
            <v>73.239000000000004</v>
          </cell>
          <cell r="F15">
            <v>101.014</v>
          </cell>
          <cell r="G15">
            <v>35.47</v>
          </cell>
          <cell r="H15">
            <v>0</v>
          </cell>
          <cell r="I15">
            <v>59.01</v>
          </cell>
          <cell r="J15">
            <v>1.468</v>
          </cell>
          <cell r="K15">
            <v>2.0249999999999999</v>
          </cell>
          <cell r="L15">
            <v>0</v>
          </cell>
          <cell r="M15">
            <v>0</v>
          </cell>
          <cell r="N15">
            <v>55.516559999999998</v>
          </cell>
          <cell r="O15">
            <v>4.4000000000465889E-4</v>
          </cell>
          <cell r="P15">
            <v>293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293</v>
          </cell>
          <cell r="V15">
            <v>0</v>
          </cell>
          <cell r="W15">
            <v>0.15443999999999999</v>
          </cell>
          <cell r="X15">
            <v>59.01</v>
          </cell>
          <cell r="Y15">
            <v>3.64744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55.517000000000003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59.01</v>
          </cell>
          <cell r="BC15">
            <v>293</v>
          </cell>
          <cell r="BD15">
            <v>174.25299999999999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256.62900000000002</v>
          </cell>
          <cell r="E16">
            <v>107.66200000000001</v>
          </cell>
          <cell r="F16">
            <v>148.96700000000001</v>
          </cell>
          <cell r="G16">
            <v>35.378999999999998</v>
          </cell>
          <cell r="H16">
            <v>0</v>
          </cell>
          <cell r="I16">
            <v>87.53</v>
          </cell>
          <cell r="J16">
            <v>2.177</v>
          </cell>
          <cell r="K16">
            <v>3.012</v>
          </cell>
          <cell r="L16">
            <v>0</v>
          </cell>
          <cell r="M16">
            <v>0</v>
          </cell>
          <cell r="N16">
            <v>82.340879999999999</v>
          </cell>
          <cell r="O16">
            <v>1.1999999999545707E-4</v>
          </cell>
          <cell r="P16">
            <v>436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436</v>
          </cell>
          <cell r="V16">
            <v>0</v>
          </cell>
          <cell r="W16">
            <v>8.4239999999999995E-2</v>
          </cell>
          <cell r="X16">
            <v>87.53</v>
          </cell>
          <cell r="Y16">
            <v>5.2732400000000004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82.340999999999994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87.53</v>
          </cell>
          <cell r="BC16">
            <v>436</v>
          </cell>
          <cell r="BD16">
            <v>256.62900000000002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204.99199999999999</v>
          </cell>
          <cell r="E17">
            <v>85.582999999999998</v>
          </cell>
          <cell r="F17">
            <v>119.40900000000001</v>
          </cell>
          <cell r="G17">
            <v>35.304000000000002</v>
          </cell>
          <cell r="H17">
            <v>0</v>
          </cell>
          <cell r="I17">
            <v>69.88</v>
          </cell>
          <cell r="J17">
            <v>1.728</v>
          </cell>
          <cell r="K17">
            <v>2.4119999999999999</v>
          </cell>
          <cell r="L17">
            <v>0</v>
          </cell>
          <cell r="M17">
            <v>0</v>
          </cell>
          <cell r="N17">
            <v>65.739840000000001</v>
          </cell>
          <cell r="O17">
            <v>1.5999999999394277E-4</v>
          </cell>
          <cell r="P17">
            <v>351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351</v>
          </cell>
          <cell r="V17">
            <v>0</v>
          </cell>
          <cell r="W17">
            <v>7.9299999999999995E-2</v>
          </cell>
          <cell r="X17">
            <v>69.88</v>
          </cell>
          <cell r="Y17">
            <v>4.2192999999999996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65.739999999999995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69.88</v>
          </cell>
          <cell r="BC17">
            <v>351</v>
          </cell>
          <cell r="BD17">
            <v>204.99199999999999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1102.7909999999999</v>
          </cell>
          <cell r="E6">
            <v>498.12700000000001</v>
          </cell>
          <cell r="F6">
            <v>604.66399999999999</v>
          </cell>
          <cell r="G6">
            <v>35.281999999999996</v>
          </cell>
          <cell r="H6">
            <v>0</v>
          </cell>
          <cell r="I6">
            <v>408.7</v>
          </cell>
          <cell r="J6">
            <v>5.1820000000000004</v>
          </cell>
          <cell r="K6">
            <v>6.29</v>
          </cell>
          <cell r="L6">
            <v>0</v>
          </cell>
          <cell r="M6">
            <v>0</v>
          </cell>
          <cell r="N6">
            <v>397.22800000000001</v>
          </cell>
          <cell r="O6">
            <v>0</v>
          </cell>
          <cell r="P6">
            <v>1786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1786</v>
          </cell>
          <cell r="V6">
            <v>0</v>
          </cell>
          <cell r="W6">
            <v>0.66200000000000003</v>
          </cell>
          <cell r="X6">
            <v>408.7</v>
          </cell>
          <cell r="Y6">
            <v>12.134000000000002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397.22800000000001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408.7</v>
          </cell>
          <cell r="BC6">
            <v>1786</v>
          </cell>
          <cell r="BD6">
            <v>1102.7909999999999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830.25800000000004</v>
          </cell>
          <cell r="E7">
            <v>371.06</v>
          </cell>
          <cell r="F7">
            <v>459.19799999999998</v>
          </cell>
          <cell r="G7">
            <v>35.287999999999997</v>
          </cell>
          <cell r="H7">
            <v>0</v>
          </cell>
          <cell r="I7">
            <v>309.75700000000001</v>
          </cell>
          <cell r="J7">
            <v>2.7120000000000002</v>
          </cell>
          <cell r="K7">
            <v>3.3559999999999999</v>
          </cell>
          <cell r="L7">
            <v>0</v>
          </cell>
          <cell r="M7">
            <v>0</v>
          </cell>
          <cell r="N7">
            <v>303.68900000000002</v>
          </cell>
          <cell r="O7">
            <v>0</v>
          </cell>
          <cell r="P7">
            <v>1380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1380</v>
          </cell>
          <cell r="V7">
            <v>0</v>
          </cell>
          <cell r="W7">
            <v>0.83</v>
          </cell>
          <cell r="X7">
            <v>309.75700000000001</v>
          </cell>
          <cell r="Y7">
            <v>6.8979999999999997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303.68900000000002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309.75700000000001</v>
          </cell>
          <cell r="BC7">
            <v>1380</v>
          </cell>
          <cell r="BD7">
            <v>830.25800000000004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682.51499999999999</v>
          </cell>
          <cell r="E8">
            <v>304.49200000000002</v>
          </cell>
          <cell r="F8">
            <v>378.02300000000002</v>
          </cell>
          <cell r="G8">
            <v>35.128999999999998</v>
          </cell>
          <cell r="H8">
            <v>0</v>
          </cell>
          <cell r="I8">
            <v>251.04300000000001</v>
          </cell>
          <cell r="J8">
            <v>2.742</v>
          </cell>
          <cell r="K8">
            <v>3.4049999999999998</v>
          </cell>
          <cell r="L8">
            <v>0</v>
          </cell>
          <cell r="M8">
            <v>0</v>
          </cell>
          <cell r="N8">
            <v>244.89599999999999</v>
          </cell>
          <cell r="O8">
            <v>0</v>
          </cell>
          <cell r="P8">
            <v>1122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1122</v>
          </cell>
          <cell r="V8">
            <v>0</v>
          </cell>
          <cell r="W8">
            <v>1.2130000000000001</v>
          </cell>
          <cell r="X8">
            <v>251.04300000000001</v>
          </cell>
          <cell r="Y8">
            <v>7.36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244.89599999999999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251.04300000000001</v>
          </cell>
          <cell r="BC8">
            <v>1122</v>
          </cell>
          <cell r="BD8">
            <v>682.51499999999999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437.524</v>
          </cell>
          <cell r="E9">
            <v>197.90899999999999</v>
          </cell>
          <cell r="F9">
            <v>239.61500000000001</v>
          </cell>
          <cell r="G9">
            <v>35.212000000000003</v>
          </cell>
          <cell r="H9">
            <v>0</v>
          </cell>
          <cell r="I9">
            <v>160.6</v>
          </cell>
          <cell r="J9">
            <v>1.8660000000000001</v>
          </cell>
          <cell r="K9">
            <v>2.2599999999999998</v>
          </cell>
          <cell r="L9">
            <v>0</v>
          </cell>
          <cell r="M9">
            <v>0</v>
          </cell>
          <cell r="N9">
            <v>156.47399999999999</v>
          </cell>
          <cell r="O9">
            <v>0</v>
          </cell>
          <cell r="P9">
            <v>700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700</v>
          </cell>
          <cell r="V9">
            <v>0</v>
          </cell>
          <cell r="W9">
            <v>1.4690000000000001</v>
          </cell>
          <cell r="X9">
            <v>160.6</v>
          </cell>
          <cell r="Y9">
            <v>5.5949999999999998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156.47399999999999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160.6</v>
          </cell>
          <cell r="BC9">
            <v>700</v>
          </cell>
          <cell r="BD9">
            <v>437.524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218.554</v>
          </cell>
          <cell r="E10">
            <v>101.063</v>
          </cell>
          <cell r="F10">
            <v>117.491</v>
          </cell>
          <cell r="G10">
            <v>35.424999999999997</v>
          </cell>
          <cell r="H10">
            <v>0</v>
          </cell>
          <cell r="I10">
            <v>81</v>
          </cell>
          <cell r="J10">
            <v>1.014</v>
          </cell>
          <cell r="K10">
            <v>1.179</v>
          </cell>
          <cell r="L10">
            <v>0</v>
          </cell>
          <cell r="M10">
            <v>0</v>
          </cell>
          <cell r="N10">
            <v>78.807000000000002</v>
          </cell>
          <cell r="O10">
            <v>0</v>
          </cell>
          <cell r="P10">
            <v>339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339</v>
          </cell>
          <cell r="V10">
            <v>0</v>
          </cell>
          <cell r="W10">
            <v>1.65</v>
          </cell>
          <cell r="X10">
            <v>81</v>
          </cell>
          <cell r="Y10">
            <v>3.843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78.807000000000002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81</v>
          </cell>
          <cell r="BC10">
            <v>339</v>
          </cell>
          <cell r="BD10">
            <v>218.554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193.04400000000001</v>
          </cell>
          <cell r="E11">
            <v>89.253</v>
          </cell>
          <cell r="F11">
            <v>103.791</v>
          </cell>
          <cell r="G11">
            <v>35.280999999999999</v>
          </cell>
          <cell r="H11">
            <v>0</v>
          </cell>
          <cell r="I11">
            <v>71.900000000000006</v>
          </cell>
          <cell r="J11">
            <v>0.98799999999999999</v>
          </cell>
          <cell r="K11">
            <v>1.149</v>
          </cell>
          <cell r="L11">
            <v>0</v>
          </cell>
          <cell r="M11">
            <v>0</v>
          </cell>
          <cell r="N11">
            <v>69.763000000000005</v>
          </cell>
          <cell r="O11">
            <v>0</v>
          </cell>
          <cell r="P11">
            <v>301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301</v>
          </cell>
          <cell r="V11">
            <v>0</v>
          </cell>
          <cell r="W11">
            <v>1.609</v>
          </cell>
          <cell r="X11">
            <v>71.900000000000006</v>
          </cell>
          <cell r="Y11">
            <v>3.746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69.763000000000005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71.900000000000006</v>
          </cell>
          <cell r="BC11">
            <v>301</v>
          </cell>
          <cell r="BD11">
            <v>193.04400000000001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177.286</v>
          </cell>
          <cell r="E12">
            <v>81.201999999999998</v>
          </cell>
          <cell r="F12">
            <v>96.084000000000003</v>
          </cell>
          <cell r="G12">
            <v>35.316000000000003</v>
          </cell>
          <cell r="H12">
            <v>0</v>
          </cell>
          <cell r="I12">
            <v>66.2</v>
          </cell>
          <cell r="J12">
            <v>0.86199999999999999</v>
          </cell>
          <cell r="K12">
            <v>1.02</v>
          </cell>
          <cell r="L12">
            <v>0</v>
          </cell>
          <cell r="M12">
            <v>0</v>
          </cell>
          <cell r="N12">
            <v>64.317499999999995</v>
          </cell>
          <cell r="O12">
            <v>5.0000000001659828E-4</v>
          </cell>
          <cell r="P12">
            <v>282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282</v>
          </cell>
          <cell r="V12">
            <v>0</v>
          </cell>
          <cell r="W12">
            <v>1.6972499999999999</v>
          </cell>
          <cell r="X12">
            <v>66.2</v>
          </cell>
          <cell r="Y12">
            <v>3.57925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64.317999999999998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66.2</v>
          </cell>
          <cell r="BC12">
            <v>282</v>
          </cell>
          <cell r="BD12">
            <v>177.286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176.46600000000001</v>
          </cell>
          <cell r="E13">
            <v>82.177000000000007</v>
          </cell>
          <cell r="F13">
            <v>94.289000000000001</v>
          </cell>
          <cell r="G13">
            <v>35.353999999999999</v>
          </cell>
          <cell r="H13">
            <v>0</v>
          </cell>
          <cell r="I13">
            <v>67.06</v>
          </cell>
          <cell r="J13">
            <v>1.5169999999999999</v>
          </cell>
          <cell r="K13">
            <v>1.74</v>
          </cell>
          <cell r="L13">
            <v>0</v>
          </cell>
          <cell r="M13">
            <v>0</v>
          </cell>
          <cell r="N13">
            <v>63.803249999999998</v>
          </cell>
          <cell r="O13">
            <v>-2.4999999999408828E-4</v>
          </cell>
          <cell r="P13">
            <v>277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277</v>
          </cell>
          <cell r="V13">
            <v>0</v>
          </cell>
          <cell r="W13">
            <v>1.7097500000000001</v>
          </cell>
          <cell r="X13">
            <v>67.06</v>
          </cell>
          <cell r="Y13">
            <v>4.9667499999999993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63.802999999999997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67.06</v>
          </cell>
          <cell r="BC13">
            <v>277</v>
          </cell>
          <cell r="BD13">
            <v>176.46600000000001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177.14</v>
          </cell>
          <cell r="E14">
            <v>79.454999999999998</v>
          </cell>
          <cell r="F14">
            <v>97.685000000000002</v>
          </cell>
          <cell r="G14">
            <v>35.439</v>
          </cell>
          <cell r="H14">
            <v>0</v>
          </cell>
          <cell r="I14">
            <v>63.94</v>
          </cell>
          <cell r="J14">
            <v>0.26400000000000001</v>
          </cell>
          <cell r="K14">
            <v>0.32400000000000001</v>
          </cell>
          <cell r="L14">
            <v>0</v>
          </cell>
          <cell r="M14">
            <v>0</v>
          </cell>
          <cell r="N14">
            <v>63.352499999999999</v>
          </cell>
          <cell r="O14">
            <v>-5.0000000000238742E-4</v>
          </cell>
          <cell r="P14">
            <v>283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283</v>
          </cell>
          <cell r="V14">
            <v>0</v>
          </cell>
          <cell r="W14">
            <v>1.65025</v>
          </cell>
          <cell r="X14">
            <v>63.94</v>
          </cell>
          <cell r="Y14">
            <v>2.2382499999999999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63.353000000000002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63.94</v>
          </cell>
          <cell r="BC14">
            <v>283</v>
          </cell>
          <cell r="BD14">
            <v>177.14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531.28300000000002</v>
          </cell>
          <cell r="E15">
            <v>237.62299999999999</v>
          </cell>
          <cell r="F15">
            <v>293.66000000000003</v>
          </cell>
          <cell r="G15">
            <v>35.469000000000001</v>
          </cell>
          <cell r="H15">
            <v>0</v>
          </cell>
          <cell r="I15">
            <v>196.9</v>
          </cell>
          <cell r="J15">
            <v>2.16</v>
          </cell>
          <cell r="K15">
            <v>2.669</v>
          </cell>
          <cell r="L15">
            <v>0</v>
          </cell>
          <cell r="M15">
            <v>0</v>
          </cell>
          <cell r="N15">
            <v>192.07050000000001</v>
          </cell>
          <cell r="O15">
            <v>4.9999999998817657E-4</v>
          </cell>
          <cell r="P15">
            <v>876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876</v>
          </cell>
          <cell r="V15">
            <v>0</v>
          </cell>
          <cell r="W15">
            <v>1.6040000000000001</v>
          </cell>
          <cell r="X15">
            <v>196.9</v>
          </cell>
          <cell r="Y15">
            <v>6.4330000000000007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192.071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196.9</v>
          </cell>
          <cell r="BC15">
            <v>876</v>
          </cell>
          <cell r="BD15">
            <v>531.28300000000002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872.45399999999995</v>
          </cell>
          <cell r="E16">
            <v>392.27199999999999</v>
          </cell>
          <cell r="F16">
            <v>480.18200000000002</v>
          </cell>
          <cell r="G16">
            <v>35.378</v>
          </cell>
          <cell r="H16">
            <v>0</v>
          </cell>
          <cell r="I16">
            <v>324.5</v>
          </cell>
          <cell r="J16">
            <v>3.5190000000000001</v>
          </cell>
          <cell r="K16">
            <v>4.3070000000000004</v>
          </cell>
          <cell r="L16">
            <v>0</v>
          </cell>
          <cell r="M16">
            <v>0</v>
          </cell>
          <cell r="N16">
            <v>316.67424999999997</v>
          </cell>
          <cell r="O16">
            <v>-2.4999999999408828E-4</v>
          </cell>
          <cell r="P16">
            <v>1430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1430</v>
          </cell>
          <cell r="V16">
            <v>0</v>
          </cell>
          <cell r="W16">
            <v>0.99875000000000003</v>
          </cell>
          <cell r="X16">
            <v>324.5</v>
          </cell>
          <cell r="Y16">
            <v>8.8247499999999999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316.67399999999998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324.5</v>
          </cell>
          <cell r="BC16">
            <v>1430</v>
          </cell>
          <cell r="BD16">
            <v>872.45399999999995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730.28200000000004</v>
          </cell>
          <cell r="E17">
            <v>328.63299999999998</v>
          </cell>
          <cell r="F17">
            <v>401.649</v>
          </cell>
          <cell r="G17">
            <v>35.304000000000002</v>
          </cell>
          <cell r="H17">
            <v>0</v>
          </cell>
          <cell r="I17">
            <v>271.60000000000002</v>
          </cell>
          <cell r="J17">
            <v>2.8479999999999999</v>
          </cell>
          <cell r="K17">
            <v>3.4809999999999999</v>
          </cell>
          <cell r="L17">
            <v>0</v>
          </cell>
          <cell r="M17">
            <v>0</v>
          </cell>
          <cell r="N17">
            <v>265.27100000000002</v>
          </cell>
          <cell r="O17">
            <v>0</v>
          </cell>
          <cell r="P17">
            <v>1195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1195</v>
          </cell>
          <cell r="V17">
            <v>0</v>
          </cell>
          <cell r="W17">
            <v>1.5654999999999999</v>
          </cell>
          <cell r="X17">
            <v>271.60000000000002</v>
          </cell>
          <cell r="Y17">
            <v>7.8944999999999999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1195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265.27100000000002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1195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271.60000000000002</v>
          </cell>
          <cell r="BC17">
            <v>1195</v>
          </cell>
          <cell r="BD17">
            <v>730.28200000000004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1172.626</v>
          </cell>
          <cell r="E6">
            <v>550.63900000000001</v>
          </cell>
          <cell r="F6">
            <v>621.98699999999997</v>
          </cell>
          <cell r="G6">
            <v>35.143999999999998</v>
          </cell>
          <cell r="H6">
            <v>0</v>
          </cell>
          <cell r="I6">
            <v>426.90699999999998</v>
          </cell>
          <cell r="J6">
            <v>2.3319999999999999</v>
          </cell>
          <cell r="K6">
            <v>2.6339999999999999</v>
          </cell>
          <cell r="L6">
            <v>0</v>
          </cell>
          <cell r="M6">
            <v>0</v>
          </cell>
          <cell r="N6">
            <v>421.94099999999997</v>
          </cell>
          <cell r="O6">
            <v>0</v>
          </cell>
          <cell r="P6">
            <v>1736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1736</v>
          </cell>
          <cell r="V6">
            <v>0</v>
          </cell>
          <cell r="W6">
            <v>1.659</v>
          </cell>
          <cell r="X6">
            <v>426.90699999999998</v>
          </cell>
          <cell r="Y6">
            <v>6.6249999999999991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421.94099999999997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426.90699999999998</v>
          </cell>
          <cell r="BC6">
            <v>1736</v>
          </cell>
          <cell r="BD6">
            <v>1172.626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1370.3630000000001</v>
          </cell>
          <cell r="E7">
            <v>646.97699999999998</v>
          </cell>
          <cell r="F7">
            <v>723.38599999999997</v>
          </cell>
          <cell r="G7">
            <v>35.433999999999997</v>
          </cell>
          <cell r="H7">
            <v>0</v>
          </cell>
          <cell r="I7">
            <v>474.01799999999997</v>
          </cell>
          <cell r="J7">
            <v>5.056</v>
          </cell>
          <cell r="K7">
            <v>5.6539999999999999</v>
          </cell>
          <cell r="L7">
            <v>0</v>
          </cell>
          <cell r="M7">
            <v>0</v>
          </cell>
          <cell r="N7">
            <v>463.30799999999999</v>
          </cell>
          <cell r="O7">
            <v>0</v>
          </cell>
          <cell r="P7">
            <v>1908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1908</v>
          </cell>
          <cell r="V7">
            <v>0</v>
          </cell>
          <cell r="W7">
            <v>1.5740000000000001</v>
          </cell>
          <cell r="X7">
            <v>474.01799999999997</v>
          </cell>
          <cell r="Y7">
            <v>12.284000000000001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463.30799999999999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474.01799999999997</v>
          </cell>
          <cell r="BC7">
            <v>1908</v>
          </cell>
          <cell r="BD7">
            <v>1370.3630000000001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1712.903</v>
          </cell>
          <cell r="E8">
            <v>806.57299999999998</v>
          </cell>
          <cell r="F8">
            <v>906.33</v>
          </cell>
          <cell r="G8">
            <v>35.459000000000003</v>
          </cell>
          <cell r="H8">
            <v>0</v>
          </cell>
          <cell r="I8">
            <v>664.73</v>
          </cell>
          <cell r="J8">
            <v>7.8659999999999997</v>
          </cell>
          <cell r="K8">
            <v>8.8379999999999992</v>
          </cell>
          <cell r="L8">
            <v>0</v>
          </cell>
          <cell r="M8">
            <v>0</v>
          </cell>
          <cell r="N8">
            <v>648.02599999999995</v>
          </cell>
          <cell r="O8">
            <v>0</v>
          </cell>
          <cell r="P8">
            <v>2689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2689</v>
          </cell>
          <cell r="V8">
            <v>0</v>
          </cell>
          <cell r="W8">
            <v>1.2669999999999999</v>
          </cell>
          <cell r="X8">
            <v>664.73</v>
          </cell>
          <cell r="Y8">
            <v>17.971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648.02599999999995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664.73</v>
          </cell>
          <cell r="BC8">
            <v>2689</v>
          </cell>
          <cell r="BD8">
            <v>1712.903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1297.241</v>
          </cell>
          <cell r="E9">
            <v>614.58900000000006</v>
          </cell>
          <cell r="F9">
            <v>682.65200000000004</v>
          </cell>
          <cell r="G9">
            <v>35.33</v>
          </cell>
          <cell r="H9">
            <v>0</v>
          </cell>
          <cell r="I9">
            <v>481.90899999999999</v>
          </cell>
          <cell r="J9">
            <v>4.5119999999999996</v>
          </cell>
          <cell r="K9">
            <v>5.0110000000000001</v>
          </cell>
          <cell r="L9">
            <v>0</v>
          </cell>
          <cell r="M9">
            <v>0</v>
          </cell>
          <cell r="N9">
            <v>472.38600000000002</v>
          </cell>
          <cell r="O9">
            <v>0</v>
          </cell>
          <cell r="P9">
            <v>1927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1927</v>
          </cell>
          <cell r="V9">
            <v>0</v>
          </cell>
          <cell r="W9">
            <v>1.383</v>
          </cell>
          <cell r="X9">
            <v>481.90899999999999</v>
          </cell>
          <cell r="Y9">
            <v>10.905999999999999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472.38600000000002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481.90899999999999</v>
          </cell>
          <cell r="BC9">
            <v>1927</v>
          </cell>
          <cell r="BD9">
            <v>1297.241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666.4</v>
          </cell>
          <cell r="E10">
            <v>318.56900000000002</v>
          </cell>
          <cell r="F10">
            <v>347.83100000000002</v>
          </cell>
          <cell r="G10">
            <v>35.442</v>
          </cell>
          <cell r="H10">
            <v>0</v>
          </cell>
          <cell r="I10">
            <v>249.321</v>
          </cell>
          <cell r="J10">
            <v>3.028</v>
          </cell>
          <cell r="K10">
            <v>3.3069999999999999</v>
          </cell>
          <cell r="L10">
            <v>0</v>
          </cell>
          <cell r="M10">
            <v>0</v>
          </cell>
          <cell r="N10">
            <v>242.98599999999999</v>
          </cell>
          <cell r="O10">
            <v>0</v>
          </cell>
          <cell r="P10">
            <v>980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980</v>
          </cell>
          <cell r="V10">
            <v>0</v>
          </cell>
          <cell r="W10">
            <v>1.7589999999999999</v>
          </cell>
          <cell r="X10">
            <v>249.321</v>
          </cell>
          <cell r="Y10">
            <v>8.0939999999999994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242.98599999999999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249.321</v>
          </cell>
          <cell r="BC10">
            <v>980</v>
          </cell>
          <cell r="BD10">
            <v>666.4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653.06100000000004</v>
          </cell>
          <cell r="E11">
            <v>309.53199999999998</v>
          </cell>
          <cell r="F11">
            <v>343.529</v>
          </cell>
          <cell r="G11">
            <v>35.305999999999997</v>
          </cell>
          <cell r="H11">
            <v>0</v>
          </cell>
          <cell r="I11">
            <v>241.27699999999999</v>
          </cell>
          <cell r="J11">
            <v>1.2909999999999999</v>
          </cell>
          <cell r="K11">
            <v>1.4319999999999999</v>
          </cell>
          <cell r="L11">
            <v>0</v>
          </cell>
          <cell r="M11">
            <v>0</v>
          </cell>
          <cell r="N11">
            <v>238.554</v>
          </cell>
          <cell r="O11">
            <v>0</v>
          </cell>
          <cell r="P11">
            <v>964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964</v>
          </cell>
          <cell r="V11">
            <v>0</v>
          </cell>
          <cell r="W11">
            <v>1.6719999999999999</v>
          </cell>
          <cell r="X11">
            <v>241.27699999999999</v>
          </cell>
          <cell r="Y11">
            <v>4.3949999999999996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238.554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241.27699999999999</v>
          </cell>
          <cell r="BC11">
            <v>964</v>
          </cell>
          <cell r="BD11">
            <v>653.06100000000004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672.90599999999995</v>
          </cell>
          <cell r="E12">
            <v>321.584</v>
          </cell>
          <cell r="F12">
            <v>351.322</v>
          </cell>
          <cell r="G12">
            <v>35.390999999999998</v>
          </cell>
          <cell r="H12">
            <v>0</v>
          </cell>
          <cell r="I12">
            <v>249.94300000000001</v>
          </cell>
          <cell r="J12">
            <v>2.8370000000000002</v>
          </cell>
          <cell r="K12">
            <v>3.0990000000000002</v>
          </cell>
          <cell r="L12">
            <v>0</v>
          </cell>
          <cell r="M12">
            <v>0</v>
          </cell>
          <cell r="N12">
            <v>244.00675000000001</v>
          </cell>
          <cell r="O12">
            <v>2.5000000002250999E-4</v>
          </cell>
          <cell r="P12">
            <v>983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983</v>
          </cell>
          <cell r="V12">
            <v>0</v>
          </cell>
          <cell r="W12">
            <v>1.7637499999999999</v>
          </cell>
          <cell r="X12">
            <v>249.94300000000001</v>
          </cell>
          <cell r="Y12">
            <v>7.6997499999999999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244.00700000000001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249.94300000000001</v>
          </cell>
          <cell r="BC12">
            <v>983</v>
          </cell>
          <cell r="BD12">
            <v>672.90599999999995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628.38800000000003</v>
          </cell>
          <cell r="E13">
            <v>298.61900000000003</v>
          </cell>
          <cell r="F13">
            <v>329.76900000000001</v>
          </cell>
          <cell r="G13">
            <v>35.424999999999997</v>
          </cell>
          <cell r="H13">
            <v>0</v>
          </cell>
          <cell r="I13">
            <v>231.667</v>
          </cell>
          <cell r="J13">
            <v>2.02</v>
          </cell>
          <cell r="K13">
            <v>2.2309999999999999</v>
          </cell>
          <cell r="L13">
            <v>0</v>
          </cell>
          <cell r="M13">
            <v>0</v>
          </cell>
          <cell r="N13">
            <v>227.41624999999999</v>
          </cell>
          <cell r="O13">
            <v>-2.4999999999408828E-4</v>
          </cell>
          <cell r="P13">
            <v>921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921</v>
          </cell>
          <cell r="V13">
            <v>0</v>
          </cell>
          <cell r="W13">
            <v>1.9225000000000001</v>
          </cell>
          <cell r="X13">
            <v>231.667</v>
          </cell>
          <cell r="Y13">
            <v>6.1734999999999998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921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227.416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921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231.667</v>
          </cell>
          <cell r="BC13">
            <v>921</v>
          </cell>
          <cell r="BD13">
            <v>628.38800000000003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603.52099999999996</v>
          </cell>
          <cell r="E14">
            <v>288.09500000000003</v>
          </cell>
          <cell r="F14">
            <v>315.42599999999999</v>
          </cell>
          <cell r="G14">
            <v>35.430999999999997</v>
          </cell>
          <cell r="H14">
            <v>0</v>
          </cell>
          <cell r="I14">
            <v>225.29400000000001</v>
          </cell>
          <cell r="J14">
            <v>2.92</v>
          </cell>
          <cell r="K14">
            <v>3.1970000000000001</v>
          </cell>
          <cell r="L14">
            <v>0</v>
          </cell>
          <cell r="M14">
            <v>0</v>
          </cell>
          <cell r="N14">
            <v>219.17724999999999</v>
          </cell>
          <cell r="O14">
            <v>-2.4999999996566658E-4</v>
          </cell>
          <cell r="P14">
            <v>888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888</v>
          </cell>
          <cell r="V14">
            <v>0</v>
          </cell>
          <cell r="W14">
            <v>1.786</v>
          </cell>
          <cell r="X14">
            <v>225.29400000000001</v>
          </cell>
          <cell r="Y14">
            <v>7.9030000000000005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219.17699999999999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225.29400000000001</v>
          </cell>
          <cell r="BC14">
            <v>888</v>
          </cell>
          <cell r="BD14">
            <v>603.52099999999996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271.14299999999997</v>
          </cell>
          <cell r="E15">
            <v>127.51600000000001</v>
          </cell>
          <cell r="F15">
            <v>143.62700000000001</v>
          </cell>
          <cell r="G15">
            <v>35.485999999999997</v>
          </cell>
          <cell r="H15">
            <v>0</v>
          </cell>
          <cell r="I15">
            <v>99.388000000000005</v>
          </cell>
          <cell r="J15">
            <v>0.47599999999999998</v>
          </cell>
          <cell r="K15">
            <v>0.53600000000000003</v>
          </cell>
          <cell r="L15">
            <v>0</v>
          </cell>
          <cell r="M15">
            <v>0</v>
          </cell>
          <cell r="N15">
            <v>98.376750000000001</v>
          </cell>
          <cell r="O15">
            <v>-7.4999999999647571E-4</v>
          </cell>
          <cell r="P15">
            <v>403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403</v>
          </cell>
          <cell r="V15">
            <v>0</v>
          </cell>
          <cell r="W15">
            <v>1.85825</v>
          </cell>
          <cell r="X15">
            <v>99.388000000000005</v>
          </cell>
          <cell r="Y15">
            <v>2.87025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98.376999999999995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99.388000000000005</v>
          </cell>
          <cell r="BC15">
            <v>403</v>
          </cell>
          <cell r="BD15">
            <v>271.14299999999997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1215.866</v>
          </cell>
          <cell r="E16">
            <v>570.39400000000001</v>
          </cell>
          <cell r="F16">
            <v>645.47199999999998</v>
          </cell>
          <cell r="G16">
            <v>35.351999999999997</v>
          </cell>
          <cell r="H16">
            <v>0</v>
          </cell>
          <cell r="I16">
            <v>453.38</v>
          </cell>
          <cell r="J16">
            <v>6.899</v>
          </cell>
          <cell r="K16">
            <v>7.8070000000000004</v>
          </cell>
          <cell r="L16">
            <v>0</v>
          </cell>
          <cell r="M16">
            <v>0</v>
          </cell>
          <cell r="N16">
            <v>438.67450000000002</v>
          </cell>
          <cell r="O16">
            <v>-5.0000000004501999E-4</v>
          </cell>
          <cell r="P16">
            <v>1847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1847</v>
          </cell>
          <cell r="V16">
            <v>0</v>
          </cell>
          <cell r="W16">
            <v>1.4377500000000001</v>
          </cell>
          <cell r="X16">
            <v>453.38</v>
          </cell>
          <cell r="Y16">
            <v>16.143750000000001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438.67500000000001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1847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453.38</v>
          </cell>
          <cell r="BC16">
            <v>1847</v>
          </cell>
          <cell r="BD16">
            <v>1215.866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2130.9520000000002</v>
          </cell>
          <cell r="E17">
            <v>1010.638</v>
          </cell>
          <cell r="F17">
            <v>1120.3140000000001</v>
          </cell>
          <cell r="G17">
            <v>35.295999999999999</v>
          </cell>
          <cell r="H17">
            <v>0</v>
          </cell>
          <cell r="I17">
            <v>803.37199999999996</v>
          </cell>
          <cell r="J17">
            <v>8.0869999999999997</v>
          </cell>
          <cell r="K17">
            <v>8.9649999999999999</v>
          </cell>
          <cell r="L17">
            <v>0</v>
          </cell>
          <cell r="M17">
            <v>0</v>
          </cell>
          <cell r="N17">
            <v>786.31975</v>
          </cell>
          <cell r="O17">
            <v>2.4999999993724487E-4</v>
          </cell>
          <cell r="P17">
            <v>3206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3206</v>
          </cell>
          <cell r="V17">
            <v>0</v>
          </cell>
          <cell r="W17">
            <v>1.1192500000000001</v>
          </cell>
          <cell r="X17">
            <v>803.37199999999996</v>
          </cell>
          <cell r="Y17">
            <v>18.171250000000001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3206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786.32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3206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803.37199999999996</v>
          </cell>
          <cell r="BC17">
            <v>3206</v>
          </cell>
          <cell r="BD17">
            <v>2130.9520000000002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0.99099999999999999</v>
          </cell>
          <cell r="X6">
            <v>0</v>
          </cell>
          <cell r="Y6">
            <v>0.99099999999999999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793.60500000000002</v>
          </cell>
          <cell r="E7">
            <v>374.94600000000003</v>
          </cell>
          <cell r="F7">
            <v>418.65899999999999</v>
          </cell>
          <cell r="G7">
            <v>35.293999999999997</v>
          </cell>
          <cell r="H7">
            <v>0</v>
          </cell>
          <cell r="I7">
            <v>296.53899999999999</v>
          </cell>
          <cell r="J7">
            <v>6.06</v>
          </cell>
          <cell r="K7">
            <v>6.7670000000000003</v>
          </cell>
          <cell r="L7">
            <v>0</v>
          </cell>
          <cell r="M7">
            <v>0</v>
          </cell>
          <cell r="N7">
            <v>283.71199999999999</v>
          </cell>
          <cell r="O7">
            <v>0</v>
          </cell>
          <cell r="P7">
            <v>1192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1192</v>
          </cell>
          <cell r="V7">
            <v>0</v>
          </cell>
          <cell r="W7">
            <v>1.161</v>
          </cell>
          <cell r="X7">
            <v>296.53899999999999</v>
          </cell>
          <cell r="Y7">
            <v>13.988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283.71199999999999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296.53899999999999</v>
          </cell>
          <cell r="BC7">
            <v>1192</v>
          </cell>
          <cell r="BD7">
            <v>793.60500000000002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917.51400000000001</v>
          </cell>
          <cell r="E8">
            <v>434.34899999999999</v>
          </cell>
          <cell r="F8">
            <v>483.16500000000002</v>
          </cell>
          <cell r="G8">
            <v>35.130000000000003</v>
          </cell>
          <cell r="H8">
            <v>0</v>
          </cell>
          <cell r="I8">
            <v>344.85300000000001</v>
          </cell>
          <cell r="J8">
            <v>6.8940000000000001</v>
          </cell>
          <cell r="K8">
            <v>7.6689999999999996</v>
          </cell>
          <cell r="L8">
            <v>0</v>
          </cell>
          <cell r="M8">
            <v>0</v>
          </cell>
          <cell r="N8">
            <v>330.29</v>
          </cell>
          <cell r="O8">
            <v>0</v>
          </cell>
          <cell r="P8">
            <v>1381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1381</v>
          </cell>
          <cell r="V8">
            <v>0</v>
          </cell>
          <cell r="W8">
            <v>1.885</v>
          </cell>
          <cell r="X8">
            <v>344.85300000000001</v>
          </cell>
          <cell r="Y8">
            <v>16.448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330.29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344.85300000000001</v>
          </cell>
          <cell r="BC8">
            <v>1381</v>
          </cell>
          <cell r="BD8">
            <v>917.51400000000001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625.6</v>
          </cell>
          <cell r="E9">
            <v>294.81</v>
          </cell>
          <cell r="F9">
            <v>330.79</v>
          </cell>
          <cell r="G9">
            <v>35.253</v>
          </cell>
          <cell r="H9">
            <v>0</v>
          </cell>
          <cell r="I9">
            <v>231.47300000000001</v>
          </cell>
          <cell r="J9">
            <v>4.8479999999999999</v>
          </cell>
          <cell r="K9">
            <v>5.4390000000000001</v>
          </cell>
          <cell r="L9">
            <v>0</v>
          </cell>
          <cell r="M9">
            <v>0</v>
          </cell>
          <cell r="N9">
            <v>221.18600000000001</v>
          </cell>
          <cell r="O9">
            <v>0</v>
          </cell>
          <cell r="P9">
            <v>935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935</v>
          </cell>
          <cell r="V9">
            <v>0</v>
          </cell>
          <cell r="W9">
            <v>2.73</v>
          </cell>
          <cell r="X9">
            <v>231.47300000000001</v>
          </cell>
          <cell r="Y9">
            <v>13.016999999999999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221.18600000000001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231.47300000000001</v>
          </cell>
          <cell r="BC9">
            <v>935</v>
          </cell>
          <cell r="BD9">
            <v>625.6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329.59</v>
          </cell>
          <cell r="E10">
            <v>156.322</v>
          </cell>
          <cell r="F10">
            <v>173.268</v>
          </cell>
          <cell r="G10">
            <v>35.423999999999999</v>
          </cell>
          <cell r="H10">
            <v>0</v>
          </cell>
          <cell r="I10">
            <v>121.54600000000001</v>
          </cell>
          <cell r="J10">
            <v>2.8050000000000002</v>
          </cell>
          <cell r="K10">
            <v>3.109</v>
          </cell>
          <cell r="L10">
            <v>0</v>
          </cell>
          <cell r="M10">
            <v>0</v>
          </cell>
          <cell r="N10">
            <v>115.63200000000001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3.6019999999999999</v>
          </cell>
          <cell r="X10">
            <v>121.54600000000001</v>
          </cell>
          <cell r="Y10">
            <v>9.516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115.63200000000001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121.54600000000001</v>
          </cell>
          <cell r="BC10">
            <v>485</v>
          </cell>
          <cell r="BD10">
            <v>329.59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268.39499999999998</v>
          </cell>
          <cell r="E11">
            <v>127.776</v>
          </cell>
          <cell r="F11">
            <v>140.619</v>
          </cell>
          <cell r="G11">
            <v>35.256</v>
          </cell>
          <cell r="H11">
            <v>0</v>
          </cell>
          <cell r="I11">
            <v>99.197000000000003</v>
          </cell>
          <cell r="J11">
            <v>2.38</v>
          </cell>
          <cell r="K11">
            <v>2.62</v>
          </cell>
          <cell r="L11">
            <v>0</v>
          </cell>
          <cell r="M11">
            <v>0</v>
          </cell>
          <cell r="N11">
            <v>94.197000000000003</v>
          </cell>
          <cell r="O11">
            <v>0</v>
          </cell>
          <cell r="P11">
            <v>393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393</v>
          </cell>
          <cell r="V11">
            <v>0</v>
          </cell>
          <cell r="W11">
            <v>3.39</v>
          </cell>
          <cell r="X11">
            <v>99.197000000000003</v>
          </cell>
          <cell r="Y11">
            <v>8.39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94.197000000000003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99.197000000000003</v>
          </cell>
          <cell r="BC11">
            <v>393</v>
          </cell>
          <cell r="BD11">
            <v>268.39499999999998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300.28500000000003</v>
          </cell>
          <cell r="E12">
            <v>141.64599999999999</v>
          </cell>
          <cell r="F12">
            <v>158.63900000000001</v>
          </cell>
          <cell r="G12">
            <v>35.314999999999998</v>
          </cell>
          <cell r="H12">
            <v>0</v>
          </cell>
          <cell r="I12">
            <v>110.61799999999999</v>
          </cell>
          <cell r="J12">
            <v>2.6659999999999999</v>
          </cell>
          <cell r="K12">
            <v>2.9860000000000002</v>
          </cell>
          <cell r="L12">
            <v>0</v>
          </cell>
          <cell r="M12">
            <v>0</v>
          </cell>
          <cell r="N12">
            <v>104.96575</v>
          </cell>
          <cell r="O12">
            <v>2.4999999999408828E-4</v>
          </cell>
          <cell r="P12">
            <v>446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446</v>
          </cell>
          <cell r="V12">
            <v>0</v>
          </cell>
          <cell r="W12">
            <v>3.8807499999999999</v>
          </cell>
          <cell r="X12">
            <v>110.61799999999999</v>
          </cell>
          <cell r="Y12">
            <v>9.5327500000000001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446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104.96599999999999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446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110.61799999999999</v>
          </cell>
          <cell r="BC12">
            <v>446</v>
          </cell>
          <cell r="BD12">
            <v>300.28500000000003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233.98500000000001</v>
          </cell>
          <cell r="E13">
            <v>111.14100000000001</v>
          </cell>
          <cell r="F13">
            <v>122.84399999999999</v>
          </cell>
          <cell r="G13">
            <v>35.347999999999999</v>
          </cell>
          <cell r="H13">
            <v>0</v>
          </cell>
          <cell r="I13">
            <v>85.948999999999998</v>
          </cell>
          <cell r="J13">
            <v>2.0830000000000002</v>
          </cell>
          <cell r="K13">
            <v>2.302</v>
          </cell>
          <cell r="L13">
            <v>0</v>
          </cell>
          <cell r="M13">
            <v>0</v>
          </cell>
          <cell r="N13">
            <v>81.563500000000005</v>
          </cell>
          <cell r="O13">
            <v>4.9999999998817657E-4</v>
          </cell>
          <cell r="P13">
            <v>342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342</v>
          </cell>
          <cell r="V13">
            <v>0</v>
          </cell>
          <cell r="W13">
            <v>3.5227499999999998</v>
          </cell>
          <cell r="X13">
            <v>85.948999999999998</v>
          </cell>
          <cell r="Y13">
            <v>7.9077500000000001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81.563999999999993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85.948999999999998</v>
          </cell>
          <cell r="BC13">
            <v>342</v>
          </cell>
          <cell r="BD13">
            <v>233.98500000000001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252.38800000000001</v>
          </cell>
          <cell r="E14">
            <v>120.655</v>
          </cell>
          <cell r="F14">
            <v>131.733</v>
          </cell>
          <cell r="G14">
            <v>35.436999999999998</v>
          </cell>
          <cell r="H14">
            <v>0</v>
          </cell>
          <cell r="I14">
            <v>92.863</v>
          </cell>
          <cell r="J14">
            <v>2.2050000000000001</v>
          </cell>
          <cell r="K14">
            <v>2.407</v>
          </cell>
          <cell r="L14">
            <v>0</v>
          </cell>
          <cell r="M14">
            <v>0</v>
          </cell>
          <cell r="N14">
            <v>88.251499999999993</v>
          </cell>
          <cell r="O14">
            <v>-4.9999999998817657E-4</v>
          </cell>
          <cell r="P14">
            <v>365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365</v>
          </cell>
          <cell r="V14">
            <v>0</v>
          </cell>
          <cell r="W14">
            <v>2.4392499999999999</v>
          </cell>
          <cell r="X14">
            <v>92.863</v>
          </cell>
          <cell r="Y14">
            <v>7.0512499999999996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88.251999999999995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92.863</v>
          </cell>
          <cell r="BC14">
            <v>365</v>
          </cell>
          <cell r="BD14">
            <v>252.38800000000001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473.63799999999998</v>
          </cell>
          <cell r="E15">
            <v>223.59</v>
          </cell>
          <cell r="F15">
            <v>250.048</v>
          </cell>
          <cell r="G15">
            <v>35.472000000000001</v>
          </cell>
          <cell r="H15">
            <v>0</v>
          </cell>
          <cell r="I15">
            <v>174.864</v>
          </cell>
          <cell r="J15">
            <v>3.8420000000000001</v>
          </cell>
          <cell r="K15">
            <v>4.2969999999999997</v>
          </cell>
          <cell r="L15">
            <v>0</v>
          </cell>
          <cell r="M15">
            <v>0</v>
          </cell>
          <cell r="N15">
            <v>166.72499999999999</v>
          </cell>
          <cell r="O15">
            <v>0</v>
          </cell>
          <cell r="P15">
            <v>704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704</v>
          </cell>
          <cell r="V15">
            <v>0</v>
          </cell>
          <cell r="W15">
            <v>2.1595</v>
          </cell>
          <cell r="X15">
            <v>174.864</v>
          </cell>
          <cell r="Y15">
            <v>10.298499999999999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166.72499999999999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174.864</v>
          </cell>
          <cell r="BC15">
            <v>704</v>
          </cell>
          <cell r="BD15">
            <v>473.63799999999998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891.37099999999998</v>
          </cell>
          <cell r="E16">
            <v>419.99700000000001</v>
          </cell>
          <cell r="F16">
            <v>471.37400000000002</v>
          </cell>
          <cell r="G16">
            <v>35.378</v>
          </cell>
          <cell r="H16">
            <v>0</v>
          </cell>
          <cell r="I16">
            <v>330.66199999999998</v>
          </cell>
          <cell r="J16">
            <v>7.0549999999999997</v>
          </cell>
          <cell r="K16">
            <v>7.9169999999999998</v>
          </cell>
          <cell r="L16">
            <v>0</v>
          </cell>
          <cell r="M16">
            <v>0</v>
          </cell>
          <cell r="N16">
            <v>315.69</v>
          </cell>
          <cell r="O16">
            <v>0</v>
          </cell>
          <cell r="P16">
            <v>1336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1336</v>
          </cell>
          <cell r="V16">
            <v>0</v>
          </cell>
          <cell r="W16">
            <v>1.6347499999999999</v>
          </cell>
          <cell r="X16">
            <v>330.66199999999998</v>
          </cell>
          <cell r="Y16">
            <v>16.606749999999998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315.69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330.66199999999998</v>
          </cell>
          <cell r="BC16">
            <v>1336</v>
          </cell>
          <cell r="BD16">
            <v>891.37099999999998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978.76800000000003</v>
          </cell>
          <cell r="E17">
            <v>460.61500000000001</v>
          </cell>
          <cell r="F17">
            <v>518.15300000000002</v>
          </cell>
          <cell r="G17">
            <v>35.304000000000002</v>
          </cell>
          <cell r="H17">
            <v>0</v>
          </cell>
          <cell r="I17">
            <v>361.75599999999997</v>
          </cell>
          <cell r="J17">
            <v>7.6529999999999996</v>
          </cell>
          <cell r="K17">
            <v>8.609</v>
          </cell>
          <cell r="L17">
            <v>0</v>
          </cell>
          <cell r="M17">
            <v>0</v>
          </cell>
          <cell r="N17">
            <v>345.49374999999998</v>
          </cell>
          <cell r="O17">
            <v>2.4999999999408828E-4</v>
          </cell>
          <cell r="P17">
            <v>1465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1465</v>
          </cell>
          <cell r="V17">
            <v>0</v>
          </cell>
          <cell r="W17">
            <v>1.2064999999999999</v>
          </cell>
          <cell r="X17">
            <v>361.75599999999997</v>
          </cell>
          <cell r="Y17">
            <v>17.468499999999999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345.49400000000003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361.75599999999997</v>
          </cell>
          <cell r="BC17">
            <v>1465</v>
          </cell>
          <cell r="BD17">
            <v>978.76800000000003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263.44600000000003</v>
          </cell>
          <cell r="E6">
            <v>119.73399999999999</v>
          </cell>
          <cell r="F6">
            <v>143.71199999999999</v>
          </cell>
          <cell r="G6">
            <v>35.281999999999996</v>
          </cell>
          <cell r="H6">
            <v>0</v>
          </cell>
          <cell r="I6">
            <v>100.672</v>
          </cell>
          <cell r="J6">
            <v>2.0910000000000002</v>
          </cell>
          <cell r="K6">
            <v>2.5099999999999998</v>
          </cell>
          <cell r="L6">
            <v>0</v>
          </cell>
          <cell r="M6">
            <v>0</v>
          </cell>
          <cell r="N6">
            <v>96.070999999999998</v>
          </cell>
          <cell r="O6">
            <v>0</v>
          </cell>
          <cell r="P6">
            <v>435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435</v>
          </cell>
          <cell r="V6">
            <v>0</v>
          </cell>
          <cell r="W6">
            <v>3.5000000000000003E-2</v>
          </cell>
          <cell r="X6">
            <v>100.672</v>
          </cell>
          <cell r="Y6">
            <v>4.6360000000000001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96.070999999999998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435</v>
          </cell>
          <cell r="AZ6">
            <v>0</v>
          </cell>
          <cell r="BA6">
            <v>0</v>
          </cell>
          <cell r="BB6">
            <v>100.672</v>
          </cell>
          <cell r="BC6">
            <v>435</v>
          </cell>
          <cell r="BD6">
            <v>263.44600000000003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213.84399999999999</v>
          </cell>
          <cell r="E7">
            <v>97.26</v>
          </cell>
          <cell r="F7">
            <v>116.584</v>
          </cell>
          <cell r="G7">
            <v>35.284999999999997</v>
          </cell>
          <cell r="H7">
            <v>0</v>
          </cell>
          <cell r="I7">
            <v>81.338999999999999</v>
          </cell>
          <cell r="J7">
            <v>2.246</v>
          </cell>
          <cell r="K7">
            <v>2.6930000000000001</v>
          </cell>
          <cell r="L7">
            <v>0</v>
          </cell>
          <cell r="M7">
            <v>0</v>
          </cell>
          <cell r="N7">
            <v>76.400000000000006</v>
          </cell>
          <cell r="O7">
            <v>0</v>
          </cell>
          <cell r="P7">
            <v>351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351</v>
          </cell>
          <cell r="V7">
            <v>0</v>
          </cell>
          <cell r="W7">
            <v>5.1999999999999998E-2</v>
          </cell>
          <cell r="X7">
            <v>81.338999999999999</v>
          </cell>
          <cell r="Y7">
            <v>4.9909999999999997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76.400000000000006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351</v>
          </cell>
          <cell r="AZ7">
            <v>0</v>
          </cell>
          <cell r="BA7">
            <v>0</v>
          </cell>
          <cell r="BB7">
            <v>81.338999999999999</v>
          </cell>
          <cell r="BC7">
            <v>351</v>
          </cell>
          <cell r="BD7">
            <v>213.84399999999999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211.50200000000001</v>
          </cell>
          <cell r="E8">
            <v>96.334999999999994</v>
          </cell>
          <cell r="F8">
            <v>115.167</v>
          </cell>
          <cell r="G8">
            <v>35.134999999999998</v>
          </cell>
          <cell r="H8">
            <v>0</v>
          </cell>
          <cell r="I8">
            <v>80.162999999999997</v>
          </cell>
          <cell r="J8">
            <v>1.99</v>
          </cell>
          <cell r="K8">
            <v>2.379</v>
          </cell>
          <cell r="L8">
            <v>0</v>
          </cell>
          <cell r="M8">
            <v>0</v>
          </cell>
          <cell r="N8">
            <v>75.793999999999997</v>
          </cell>
          <cell r="O8">
            <v>0</v>
          </cell>
          <cell r="P8">
            <v>345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345</v>
          </cell>
          <cell r="V8">
            <v>0</v>
          </cell>
          <cell r="W8">
            <v>8.5000000000000006E-2</v>
          </cell>
          <cell r="X8">
            <v>80.162999999999997</v>
          </cell>
          <cell r="Y8">
            <v>4.4539999999999997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75.793999999999997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345</v>
          </cell>
          <cell r="AZ8">
            <v>0</v>
          </cell>
          <cell r="BA8">
            <v>0</v>
          </cell>
          <cell r="BB8">
            <v>80.162999999999997</v>
          </cell>
          <cell r="BC8">
            <v>345</v>
          </cell>
          <cell r="BD8">
            <v>211.50200000000001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157.458</v>
          </cell>
          <cell r="E9">
            <v>71.992000000000004</v>
          </cell>
          <cell r="F9">
            <v>85.465999999999994</v>
          </cell>
          <cell r="G9">
            <v>35.225999999999999</v>
          </cell>
          <cell r="H9">
            <v>0</v>
          </cell>
          <cell r="I9">
            <v>59.665999999999997</v>
          </cell>
          <cell r="J9">
            <v>1.2130000000000001</v>
          </cell>
          <cell r="K9">
            <v>1.4390000000000001</v>
          </cell>
          <cell r="L9">
            <v>0</v>
          </cell>
          <cell r="M9">
            <v>0</v>
          </cell>
          <cell r="N9">
            <v>57.014000000000003</v>
          </cell>
          <cell r="O9">
            <v>0</v>
          </cell>
          <cell r="P9">
            <v>255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255</v>
          </cell>
          <cell r="V9">
            <v>0</v>
          </cell>
          <cell r="W9">
            <v>0.153</v>
          </cell>
          <cell r="X9">
            <v>59.665999999999997</v>
          </cell>
          <cell r="Y9">
            <v>2.8050000000000002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57.014000000000003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255</v>
          </cell>
          <cell r="AZ9">
            <v>0</v>
          </cell>
          <cell r="BA9">
            <v>0</v>
          </cell>
          <cell r="BB9">
            <v>59.665999999999997</v>
          </cell>
          <cell r="BC9">
            <v>255</v>
          </cell>
          <cell r="BD9">
            <v>157.458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79.364999999999995</v>
          </cell>
          <cell r="E10">
            <v>37.006</v>
          </cell>
          <cell r="F10">
            <v>42.359000000000002</v>
          </cell>
          <cell r="G10">
            <v>35.412999999999997</v>
          </cell>
          <cell r="H10">
            <v>0</v>
          </cell>
          <cell r="I10">
            <v>29.849</v>
          </cell>
          <cell r="J10">
            <v>0.996</v>
          </cell>
          <cell r="K10">
            <v>1.141</v>
          </cell>
          <cell r="L10">
            <v>0</v>
          </cell>
          <cell r="M10">
            <v>0</v>
          </cell>
          <cell r="N10">
            <v>27.712</v>
          </cell>
          <cell r="O10">
            <v>0</v>
          </cell>
          <cell r="P10">
            <v>123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123</v>
          </cell>
          <cell r="V10">
            <v>0</v>
          </cell>
          <cell r="W10">
            <v>0.217</v>
          </cell>
          <cell r="X10">
            <v>29.849</v>
          </cell>
          <cell r="Y10">
            <v>2.3540000000000001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27.712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123</v>
          </cell>
          <cell r="AZ10">
            <v>0</v>
          </cell>
          <cell r="BA10">
            <v>0</v>
          </cell>
          <cell r="BB10">
            <v>29.849</v>
          </cell>
          <cell r="BC10">
            <v>123</v>
          </cell>
          <cell r="BD10">
            <v>79.364999999999995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64.363</v>
          </cell>
          <cell r="E11">
            <v>29.878</v>
          </cell>
          <cell r="F11">
            <v>34.484999999999999</v>
          </cell>
          <cell r="G11">
            <v>35.273000000000003</v>
          </cell>
          <cell r="H11">
            <v>0</v>
          </cell>
          <cell r="I11">
            <v>24.308</v>
          </cell>
          <cell r="J11">
            <v>0.30199999999999999</v>
          </cell>
          <cell r="K11">
            <v>0.34799999999999998</v>
          </cell>
          <cell r="L11">
            <v>0</v>
          </cell>
          <cell r="M11">
            <v>0</v>
          </cell>
          <cell r="N11">
            <v>23.658000000000001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0.38500000000000001</v>
          </cell>
          <cell r="X11">
            <v>24.308</v>
          </cell>
          <cell r="Y11">
            <v>1.0349999999999999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23.658000000000001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101</v>
          </cell>
          <cell r="AZ11">
            <v>0</v>
          </cell>
          <cell r="BA11">
            <v>0</v>
          </cell>
          <cell r="BB11">
            <v>24.308</v>
          </cell>
          <cell r="BC11">
            <v>101</v>
          </cell>
          <cell r="BD11">
            <v>64.363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66.019000000000005</v>
          </cell>
          <cell r="E12">
            <v>30.887</v>
          </cell>
          <cell r="F12">
            <v>35.131999999999998</v>
          </cell>
          <cell r="G12">
            <v>35.314999999999998</v>
          </cell>
          <cell r="H12">
            <v>0</v>
          </cell>
          <cell r="I12">
            <v>25.154</v>
          </cell>
          <cell r="J12">
            <v>0.65500000000000003</v>
          </cell>
          <cell r="K12">
            <v>0.746</v>
          </cell>
          <cell r="L12">
            <v>0</v>
          </cell>
          <cell r="M12">
            <v>0</v>
          </cell>
          <cell r="N12">
            <v>23.753040000000002</v>
          </cell>
          <cell r="O12">
            <v>-4.0000000002038405E-5</v>
          </cell>
          <cell r="P12">
            <v>103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</v>
          </cell>
          <cell r="V12">
            <v>0</v>
          </cell>
          <cell r="W12">
            <v>0.57199999999999995</v>
          </cell>
          <cell r="X12">
            <v>25.154</v>
          </cell>
          <cell r="Y12">
            <v>1.9729999999999999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23.753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103</v>
          </cell>
          <cell r="AZ12">
            <v>0</v>
          </cell>
          <cell r="BA12">
            <v>0</v>
          </cell>
          <cell r="BB12">
            <v>25.154</v>
          </cell>
          <cell r="BC12">
            <v>103</v>
          </cell>
          <cell r="BD12">
            <v>66.019000000000005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47.688000000000002</v>
          </cell>
          <cell r="E13">
            <v>22.34</v>
          </cell>
          <cell r="F13">
            <v>25.347999999999999</v>
          </cell>
          <cell r="G13">
            <v>35.353000000000002</v>
          </cell>
          <cell r="H13">
            <v>0</v>
          </cell>
          <cell r="I13">
            <v>18.117000000000001</v>
          </cell>
          <cell r="J13">
            <v>0.47299999999999998</v>
          </cell>
          <cell r="K13">
            <v>0.53700000000000003</v>
          </cell>
          <cell r="L13">
            <v>0</v>
          </cell>
          <cell r="M13">
            <v>0</v>
          </cell>
          <cell r="N13">
            <v>17.106960000000001</v>
          </cell>
          <cell r="O13">
            <v>4.0000000002038405E-5</v>
          </cell>
          <cell r="P13">
            <v>74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</v>
          </cell>
          <cell r="V13">
            <v>0</v>
          </cell>
          <cell r="W13">
            <v>0.41366000000000003</v>
          </cell>
          <cell r="X13">
            <v>18.117000000000001</v>
          </cell>
          <cell r="Y13">
            <v>1.4236599999999999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17.106999999999999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74</v>
          </cell>
          <cell r="AZ13">
            <v>0</v>
          </cell>
          <cell r="BA13">
            <v>0</v>
          </cell>
          <cell r="BB13">
            <v>18.117000000000001</v>
          </cell>
          <cell r="BC13">
            <v>74</v>
          </cell>
          <cell r="BD13">
            <v>47.688000000000002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48.262999999999998</v>
          </cell>
          <cell r="E14">
            <v>22.978000000000002</v>
          </cell>
          <cell r="F14">
            <v>25.285</v>
          </cell>
          <cell r="G14">
            <v>35.436999999999998</v>
          </cell>
          <cell r="H14">
            <v>0</v>
          </cell>
          <cell r="I14">
            <v>18.427</v>
          </cell>
          <cell r="J14">
            <v>0.47799999999999998</v>
          </cell>
          <cell r="K14">
            <v>0.52600000000000002</v>
          </cell>
          <cell r="L14">
            <v>0</v>
          </cell>
          <cell r="M14">
            <v>0</v>
          </cell>
          <cell r="N14">
            <v>17.423279999999998</v>
          </cell>
          <cell r="O14">
            <v>-2.8000000000005798E-4</v>
          </cell>
          <cell r="P14">
            <v>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73</v>
          </cell>
          <cell r="V14">
            <v>0</v>
          </cell>
          <cell r="W14">
            <v>0.23296</v>
          </cell>
          <cell r="X14">
            <v>18.427</v>
          </cell>
          <cell r="Y14">
            <v>1.2369600000000001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17.422999999999998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73</v>
          </cell>
          <cell r="AZ14">
            <v>0</v>
          </cell>
          <cell r="BA14">
            <v>0</v>
          </cell>
          <cell r="BB14">
            <v>18.427</v>
          </cell>
          <cell r="BC14">
            <v>73</v>
          </cell>
          <cell r="BD14">
            <v>48.262999999999998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150.20099999999999</v>
          </cell>
          <cell r="E15">
            <v>68.92</v>
          </cell>
          <cell r="F15">
            <v>81.281000000000006</v>
          </cell>
          <cell r="G15">
            <v>35.469000000000001</v>
          </cell>
          <cell r="H15">
            <v>0</v>
          </cell>
          <cell r="I15">
            <v>57.234999999999999</v>
          </cell>
          <cell r="J15">
            <v>1.405</v>
          </cell>
          <cell r="K15">
            <v>1.657</v>
          </cell>
          <cell r="L15">
            <v>0</v>
          </cell>
          <cell r="M15">
            <v>0</v>
          </cell>
          <cell r="N15">
            <v>54.173760000000001</v>
          </cell>
          <cell r="O15">
            <v>-7.5999999999964984E-4</v>
          </cell>
          <cell r="P15">
            <v>243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243</v>
          </cell>
          <cell r="V15">
            <v>0</v>
          </cell>
          <cell r="W15">
            <v>0.1326</v>
          </cell>
          <cell r="X15">
            <v>57.234999999999999</v>
          </cell>
          <cell r="Y15">
            <v>3.1946000000000003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54.173999999999999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243</v>
          </cell>
          <cell r="AZ15">
            <v>0</v>
          </cell>
          <cell r="BA15">
            <v>0</v>
          </cell>
          <cell r="BB15">
            <v>57.234999999999999</v>
          </cell>
          <cell r="BC15">
            <v>243</v>
          </cell>
          <cell r="BD15">
            <v>150.20099999999999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217.51900000000001</v>
          </cell>
          <cell r="E16">
            <v>99.350999999999999</v>
          </cell>
          <cell r="F16">
            <v>118.16800000000001</v>
          </cell>
          <cell r="G16">
            <v>35.378999999999998</v>
          </cell>
          <cell r="H16">
            <v>0</v>
          </cell>
          <cell r="I16">
            <v>83.843000000000004</v>
          </cell>
          <cell r="J16">
            <v>2.0470000000000002</v>
          </cell>
          <cell r="K16">
            <v>2.4350000000000001</v>
          </cell>
          <cell r="L16">
            <v>0</v>
          </cell>
          <cell r="M16">
            <v>0</v>
          </cell>
          <cell r="N16">
            <v>79.360559999999992</v>
          </cell>
          <cell r="O16">
            <v>4.4000000001176431E-4</v>
          </cell>
          <cell r="P16">
            <v>359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359</v>
          </cell>
          <cell r="V16">
            <v>0</v>
          </cell>
          <cell r="W16">
            <v>5.9799999999999999E-2</v>
          </cell>
          <cell r="X16">
            <v>83.843000000000004</v>
          </cell>
          <cell r="Y16">
            <v>4.5418000000000003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79.361000000000004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359</v>
          </cell>
          <cell r="AZ16">
            <v>0</v>
          </cell>
          <cell r="BA16">
            <v>0</v>
          </cell>
          <cell r="BB16">
            <v>83.843000000000004</v>
          </cell>
          <cell r="BC16">
            <v>359</v>
          </cell>
          <cell r="BD16">
            <v>217.51900000000001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206.19499999999999</v>
          </cell>
          <cell r="E17">
            <v>93.272000000000006</v>
          </cell>
          <cell r="F17">
            <v>112.923</v>
          </cell>
          <cell r="G17">
            <v>35.304000000000002</v>
          </cell>
          <cell r="H17">
            <v>0</v>
          </cell>
          <cell r="I17">
            <v>78.238</v>
          </cell>
          <cell r="J17">
            <v>2.0920000000000001</v>
          </cell>
          <cell r="K17">
            <v>2.5329999999999999</v>
          </cell>
          <cell r="L17">
            <v>0</v>
          </cell>
          <cell r="M17">
            <v>0</v>
          </cell>
          <cell r="N17">
            <v>73.612560000000002</v>
          </cell>
          <cell r="O17">
            <v>4.3999999999755346E-4</v>
          </cell>
          <cell r="P17">
            <v>341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</v>
          </cell>
          <cell r="V17">
            <v>0</v>
          </cell>
          <cell r="W17">
            <v>5.1999999999999998E-2</v>
          </cell>
          <cell r="X17">
            <v>78.238</v>
          </cell>
          <cell r="Y17">
            <v>4.6769999999999996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73.613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341</v>
          </cell>
          <cell r="AZ17">
            <v>0</v>
          </cell>
          <cell r="BA17">
            <v>0</v>
          </cell>
          <cell r="BB17">
            <v>78.238</v>
          </cell>
          <cell r="BC17">
            <v>341</v>
          </cell>
          <cell r="BD17">
            <v>206.19499999999999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737.85500000000002</v>
          </cell>
          <cell r="E6">
            <v>345.65499999999997</v>
          </cell>
          <cell r="F6">
            <v>392.2</v>
          </cell>
          <cell r="G6">
            <v>35.281999999999996</v>
          </cell>
          <cell r="H6">
            <v>0</v>
          </cell>
          <cell r="I6">
            <v>269.53800000000001</v>
          </cell>
          <cell r="J6">
            <v>2.3679999999999999</v>
          </cell>
          <cell r="K6">
            <v>2.6869999999999998</v>
          </cell>
          <cell r="L6">
            <v>0</v>
          </cell>
          <cell r="M6">
            <v>0</v>
          </cell>
          <cell r="N6">
            <v>264.483</v>
          </cell>
          <cell r="O6">
            <v>0</v>
          </cell>
          <cell r="P6">
            <v>1101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1101</v>
          </cell>
          <cell r="V6">
            <v>0</v>
          </cell>
          <cell r="W6">
            <v>1.2969999999999999</v>
          </cell>
          <cell r="X6">
            <v>269.53800000000001</v>
          </cell>
          <cell r="Y6">
            <v>6.3519999999999994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264.483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269.53800000000001</v>
          </cell>
          <cell r="BC6">
            <v>1101</v>
          </cell>
          <cell r="BD6">
            <v>737.85500000000002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638.24800000000005</v>
          </cell>
          <cell r="E7">
            <v>298.85700000000003</v>
          </cell>
          <cell r="F7">
            <v>339.39100000000002</v>
          </cell>
          <cell r="G7">
            <v>35.284999999999997</v>
          </cell>
          <cell r="H7">
            <v>0</v>
          </cell>
          <cell r="I7">
            <v>240.44399999999999</v>
          </cell>
          <cell r="J7">
            <v>2.8079999999999998</v>
          </cell>
          <cell r="K7">
            <v>3.1890000000000001</v>
          </cell>
          <cell r="L7">
            <v>0</v>
          </cell>
          <cell r="M7">
            <v>0</v>
          </cell>
          <cell r="N7">
            <v>234.447</v>
          </cell>
          <cell r="O7">
            <v>0</v>
          </cell>
          <cell r="P7">
            <v>983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983</v>
          </cell>
          <cell r="V7">
            <v>0</v>
          </cell>
          <cell r="W7">
            <v>0.95499999999999996</v>
          </cell>
          <cell r="X7">
            <v>240.44399999999999</v>
          </cell>
          <cell r="Y7">
            <v>6.952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240.44399999999999</v>
          </cell>
          <cell r="BC7">
            <v>983</v>
          </cell>
          <cell r="BD7">
            <v>638.24800000000005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616.73699999999997</v>
          </cell>
          <cell r="E8">
            <v>287.495</v>
          </cell>
          <cell r="F8">
            <v>329.24200000000002</v>
          </cell>
          <cell r="G8">
            <v>35.134999999999998</v>
          </cell>
          <cell r="H8">
            <v>0</v>
          </cell>
          <cell r="I8">
            <v>223.39400000000001</v>
          </cell>
          <cell r="J8">
            <v>2.7509999999999999</v>
          </cell>
          <cell r="K8">
            <v>3.15</v>
          </cell>
          <cell r="L8">
            <v>0</v>
          </cell>
          <cell r="M8">
            <v>0</v>
          </cell>
          <cell r="N8">
            <v>217.49299999999999</v>
          </cell>
          <cell r="O8">
            <v>0</v>
          </cell>
          <cell r="P8">
            <v>921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921</v>
          </cell>
          <cell r="V8">
            <v>0</v>
          </cell>
          <cell r="W8">
            <v>1.175</v>
          </cell>
          <cell r="X8">
            <v>223.39400000000001</v>
          </cell>
          <cell r="Y8">
            <v>7.0759999999999996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217.49299999999999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223.39400000000001</v>
          </cell>
          <cell r="BC8">
            <v>921</v>
          </cell>
          <cell r="BD8">
            <v>616.73699999999997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455.16</v>
          </cell>
          <cell r="E9">
            <v>211.65100000000001</v>
          </cell>
          <cell r="F9">
            <v>243.50899999999999</v>
          </cell>
          <cell r="G9">
            <v>35.225999999999999</v>
          </cell>
          <cell r="H9">
            <v>0</v>
          </cell>
          <cell r="I9">
            <v>163.453</v>
          </cell>
          <cell r="J9">
            <v>2.0019999999999998</v>
          </cell>
          <cell r="K9">
            <v>2.3029999999999999</v>
          </cell>
          <cell r="L9">
            <v>0</v>
          </cell>
          <cell r="M9">
            <v>0</v>
          </cell>
          <cell r="N9">
            <v>159.148</v>
          </cell>
          <cell r="O9">
            <v>0</v>
          </cell>
          <cell r="P9">
            <v>677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677</v>
          </cell>
          <cell r="V9">
            <v>0</v>
          </cell>
          <cell r="W9">
            <v>1.3140000000000001</v>
          </cell>
          <cell r="X9">
            <v>163.453</v>
          </cell>
          <cell r="Y9">
            <v>5.6189999999999998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159.148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163.453</v>
          </cell>
          <cell r="BC9">
            <v>677</v>
          </cell>
          <cell r="BD9">
            <v>455.16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245.17099999999999</v>
          </cell>
          <cell r="E10">
            <v>114.324</v>
          </cell>
          <cell r="F10">
            <v>130.84700000000001</v>
          </cell>
          <cell r="G10">
            <v>35.412999999999997</v>
          </cell>
          <cell r="H10">
            <v>0</v>
          </cell>
          <cell r="I10">
            <v>87.13</v>
          </cell>
          <cell r="J10">
            <v>0.96899999999999997</v>
          </cell>
          <cell r="K10">
            <v>1.109</v>
          </cell>
          <cell r="L10">
            <v>0</v>
          </cell>
          <cell r="M10">
            <v>0</v>
          </cell>
          <cell r="N10">
            <v>85.052000000000007</v>
          </cell>
          <cell r="O10">
            <v>0</v>
          </cell>
          <cell r="P10">
            <v>359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359</v>
          </cell>
          <cell r="V10">
            <v>0</v>
          </cell>
          <cell r="W10">
            <v>1.8480000000000001</v>
          </cell>
          <cell r="X10">
            <v>87.13</v>
          </cell>
          <cell r="Y10">
            <v>3.9260000000000002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85.052000000000007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87.13</v>
          </cell>
          <cell r="BC10">
            <v>359</v>
          </cell>
          <cell r="BD10">
            <v>245.17099999999999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228.07400000000001</v>
          </cell>
          <cell r="E11">
            <v>106.479</v>
          </cell>
          <cell r="F11">
            <v>121.595</v>
          </cell>
          <cell r="G11">
            <v>35.273000000000003</v>
          </cell>
          <cell r="H11">
            <v>0</v>
          </cell>
          <cell r="I11">
            <v>81.488</v>
          </cell>
          <cell r="J11">
            <v>1.04</v>
          </cell>
          <cell r="K11">
            <v>1.1879999999999999</v>
          </cell>
          <cell r="L11">
            <v>0</v>
          </cell>
          <cell r="M11">
            <v>0</v>
          </cell>
          <cell r="N11">
            <v>79.260000000000005</v>
          </cell>
          <cell r="O11">
            <v>0</v>
          </cell>
          <cell r="P11">
            <v>335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335</v>
          </cell>
          <cell r="V11">
            <v>0</v>
          </cell>
          <cell r="W11">
            <v>1.554</v>
          </cell>
          <cell r="X11">
            <v>81.488</v>
          </cell>
          <cell r="Y11">
            <v>3.782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79.260000000000005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81.488</v>
          </cell>
          <cell r="BC11">
            <v>335</v>
          </cell>
          <cell r="BD11">
            <v>228.07400000000001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201.39099999999999</v>
          </cell>
          <cell r="E12">
            <v>93.504999999999995</v>
          </cell>
          <cell r="F12">
            <v>107.886</v>
          </cell>
          <cell r="G12">
            <v>35.273000000000003</v>
          </cell>
          <cell r="H12">
            <v>0</v>
          </cell>
          <cell r="I12">
            <v>71.503</v>
          </cell>
          <cell r="J12">
            <v>0.96599999999999997</v>
          </cell>
          <cell r="K12">
            <v>1.115</v>
          </cell>
          <cell r="L12">
            <v>0</v>
          </cell>
          <cell r="M12">
            <v>0</v>
          </cell>
          <cell r="N12">
            <v>69.421499999999995</v>
          </cell>
          <cell r="O12">
            <v>5.0000000001659828E-4</v>
          </cell>
          <cell r="P12">
            <v>297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297</v>
          </cell>
          <cell r="V12">
            <v>0</v>
          </cell>
          <cell r="W12">
            <v>1.573</v>
          </cell>
          <cell r="X12">
            <v>71.503</v>
          </cell>
          <cell r="Y12">
            <v>3.6539999999999999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69.421999999999997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71.503</v>
          </cell>
          <cell r="BC12">
            <v>297</v>
          </cell>
          <cell r="BD12">
            <v>201.39099999999999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202.08799999999999</v>
          </cell>
          <cell r="E13">
            <v>94.248000000000005</v>
          </cell>
          <cell r="F13">
            <v>107.84</v>
          </cell>
          <cell r="G13">
            <v>35.273000000000003</v>
          </cell>
          <cell r="H13">
            <v>0</v>
          </cell>
          <cell r="I13">
            <v>72.344700000000003</v>
          </cell>
          <cell r="J13">
            <v>1.046</v>
          </cell>
          <cell r="K13">
            <v>1.1970000000000001</v>
          </cell>
          <cell r="L13">
            <v>0</v>
          </cell>
          <cell r="M13">
            <v>0</v>
          </cell>
          <cell r="N13">
            <v>70.101249999999993</v>
          </cell>
          <cell r="O13">
            <v>4.500000000007276E-4</v>
          </cell>
          <cell r="P13">
            <v>298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298</v>
          </cell>
          <cell r="V13">
            <v>0</v>
          </cell>
          <cell r="W13">
            <v>1.58325</v>
          </cell>
          <cell r="X13">
            <v>72.344999999999999</v>
          </cell>
          <cell r="Y13">
            <v>3.8262500000000004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70.100999999999999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72.344999999999999</v>
          </cell>
          <cell r="BC13">
            <v>298</v>
          </cell>
          <cell r="BD13">
            <v>202.08799999999999</v>
          </cell>
          <cell r="BE13">
            <v>2.9999999992469384E-4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207.767</v>
          </cell>
          <cell r="E14">
            <v>97.712999999999994</v>
          </cell>
          <cell r="F14">
            <v>110.054</v>
          </cell>
          <cell r="G14">
            <v>35.436999999999998</v>
          </cell>
          <cell r="H14">
            <v>0</v>
          </cell>
          <cell r="I14">
            <v>74.728999999999999</v>
          </cell>
          <cell r="J14">
            <v>0.92300000000000004</v>
          </cell>
          <cell r="K14">
            <v>1.0389999999999999</v>
          </cell>
          <cell r="L14">
            <v>0</v>
          </cell>
          <cell r="M14">
            <v>0</v>
          </cell>
          <cell r="N14">
            <v>72.766750000000002</v>
          </cell>
          <cell r="O14">
            <v>2.4999999999408828E-4</v>
          </cell>
          <cell r="P14">
            <v>303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303</v>
          </cell>
          <cell r="V14">
            <v>0</v>
          </cell>
          <cell r="W14">
            <v>2.0924999999999998</v>
          </cell>
          <cell r="X14">
            <v>74.728999999999999</v>
          </cell>
          <cell r="Y14">
            <v>4.0545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72.766999999999996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74.728999999999999</v>
          </cell>
          <cell r="BC14">
            <v>303</v>
          </cell>
          <cell r="BD14">
            <v>207.767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452.16300000000001</v>
          </cell>
          <cell r="E15">
            <v>210.76599999999999</v>
          </cell>
          <cell r="F15">
            <v>241.39699999999999</v>
          </cell>
          <cell r="G15">
            <v>35.469000000000001</v>
          </cell>
          <cell r="H15">
            <v>0</v>
          </cell>
          <cell r="I15">
            <v>162.011</v>
          </cell>
          <cell r="J15">
            <v>2.0430000000000001</v>
          </cell>
          <cell r="K15">
            <v>2.34</v>
          </cell>
          <cell r="L15">
            <v>0</v>
          </cell>
          <cell r="M15">
            <v>0</v>
          </cell>
          <cell r="N15">
            <v>157.6285</v>
          </cell>
          <cell r="O15">
            <v>-5.0000000001659828E-4</v>
          </cell>
          <cell r="P15">
            <v>668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668</v>
          </cell>
          <cell r="V15">
            <v>0</v>
          </cell>
          <cell r="W15">
            <v>1.7217499999999999</v>
          </cell>
          <cell r="X15">
            <v>162.011</v>
          </cell>
          <cell r="Y15">
            <v>6.1047500000000001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157.62899999999999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162.011</v>
          </cell>
          <cell r="BC15">
            <v>668</v>
          </cell>
          <cell r="BD15">
            <v>452.16300000000001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652.55899999999997</v>
          </cell>
          <cell r="E16">
            <v>304.71699999999998</v>
          </cell>
          <cell r="F16">
            <v>347.84199999999998</v>
          </cell>
          <cell r="G16">
            <v>35.378999999999998</v>
          </cell>
          <cell r="H16">
            <v>0</v>
          </cell>
          <cell r="I16">
            <v>237.01300000000001</v>
          </cell>
          <cell r="J16">
            <v>2.823</v>
          </cell>
          <cell r="K16">
            <v>3.2229999999999999</v>
          </cell>
          <cell r="L16">
            <v>0</v>
          </cell>
          <cell r="M16">
            <v>0</v>
          </cell>
          <cell r="N16">
            <v>230.96700000000001</v>
          </cell>
          <cell r="O16">
            <v>0</v>
          </cell>
          <cell r="P16">
            <v>974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974</v>
          </cell>
          <cell r="V16">
            <v>0</v>
          </cell>
          <cell r="W16">
            <v>1.3847499999999999</v>
          </cell>
          <cell r="X16">
            <v>237.01300000000001</v>
          </cell>
          <cell r="Y16">
            <v>7.4307499999999997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230.96700000000001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974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237.01300000000001</v>
          </cell>
          <cell r="BC16">
            <v>974</v>
          </cell>
          <cell r="BD16">
            <v>652.55899999999997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562.18399999999997</v>
          </cell>
          <cell r="E17">
            <v>261.08</v>
          </cell>
          <cell r="F17">
            <v>301.10399999999998</v>
          </cell>
          <cell r="G17">
            <v>35.273000000000003</v>
          </cell>
          <cell r="H17">
            <v>0</v>
          </cell>
          <cell r="I17">
            <v>202.79900000000001</v>
          </cell>
          <cell r="J17">
            <v>2.5339999999999998</v>
          </cell>
          <cell r="K17">
            <v>2.9220000000000002</v>
          </cell>
          <cell r="L17">
            <v>0</v>
          </cell>
          <cell r="M17">
            <v>0</v>
          </cell>
          <cell r="N17">
            <v>197.3425</v>
          </cell>
          <cell r="O17">
            <v>5.0000000001659828E-4</v>
          </cell>
          <cell r="P17">
            <v>842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842</v>
          </cell>
          <cell r="V17">
            <v>0</v>
          </cell>
          <cell r="W17">
            <v>2.2625000000000002</v>
          </cell>
          <cell r="X17">
            <v>202.79900000000001</v>
          </cell>
          <cell r="Y17">
            <v>7.7184999999999997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197.34299999999999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842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202.79900000000001</v>
          </cell>
          <cell r="BC17">
            <v>842</v>
          </cell>
          <cell r="BD17">
            <v>562.18399999999997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Červenec"/>
      <sheetName val="Duben"/>
      <sheetName val="Květen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496.17599999999999</v>
          </cell>
          <cell r="E6">
            <v>236.95099999999999</v>
          </cell>
          <cell r="F6">
            <v>259.22500000000002</v>
          </cell>
          <cell r="G6">
            <v>35.281999999999996</v>
          </cell>
          <cell r="H6">
            <v>0</v>
          </cell>
          <cell r="I6">
            <v>186.87700000000001</v>
          </cell>
          <cell r="J6">
            <v>1.625</v>
          </cell>
          <cell r="K6">
            <v>1.7769999999999999</v>
          </cell>
          <cell r="L6">
            <v>0</v>
          </cell>
          <cell r="M6">
            <v>0</v>
          </cell>
          <cell r="N6">
            <v>183.47499999999999</v>
          </cell>
          <cell r="O6">
            <v>0</v>
          </cell>
          <cell r="P6">
            <v>736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736</v>
          </cell>
          <cell r="V6">
            <v>0</v>
          </cell>
          <cell r="W6">
            <v>1.32</v>
          </cell>
          <cell r="X6">
            <v>186.87700000000001</v>
          </cell>
          <cell r="Y6">
            <v>4.7220000000000004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183.47499999999999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186.87700000000001</v>
          </cell>
          <cell r="BC6">
            <v>736</v>
          </cell>
          <cell r="BD6">
            <v>496.17599999999999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480.709</v>
          </cell>
          <cell r="E7">
            <v>225.43199999999999</v>
          </cell>
          <cell r="F7">
            <v>255.27699999999999</v>
          </cell>
          <cell r="G7">
            <v>35.284999999999997</v>
          </cell>
          <cell r="H7">
            <v>0</v>
          </cell>
          <cell r="I7">
            <v>178.09</v>
          </cell>
          <cell r="J7">
            <v>2.2530000000000001</v>
          </cell>
          <cell r="K7">
            <v>2.5510000000000002</v>
          </cell>
          <cell r="L7">
            <v>0</v>
          </cell>
          <cell r="M7">
            <v>0</v>
          </cell>
          <cell r="N7">
            <v>173.286</v>
          </cell>
          <cell r="O7">
            <v>0</v>
          </cell>
          <cell r="P7">
            <v>726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726</v>
          </cell>
          <cell r="V7">
            <v>0</v>
          </cell>
          <cell r="W7">
            <v>1.2</v>
          </cell>
          <cell r="X7">
            <v>178.09</v>
          </cell>
          <cell r="Y7">
            <v>6.0040000000000004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173.286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178.09</v>
          </cell>
          <cell r="BC7">
            <v>726</v>
          </cell>
          <cell r="BD7">
            <v>480.709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463.34699999999998</v>
          </cell>
          <cell r="E8">
            <v>217.41499999999999</v>
          </cell>
          <cell r="F8">
            <v>245.93199999999999</v>
          </cell>
          <cell r="G8">
            <v>35.134999999999998</v>
          </cell>
          <cell r="H8">
            <v>0</v>
          </cell>
          <cell r="I8">
            <v>171.40700000000001</v>
          </cell>
          <cell r="J8">
            <v>2.3239999999999998</v>
          </cell>
          <cell r="K8">
            <v>2.6280000000000001</v>
          </cell>
          <cell r="L8">
            <v>0</v>
          </cell>
          <cell r="M8">
            <v>0</v>
          </cell>
          <cell r="N8">
            <v>166.45500000000001</v>
          </cell>
          <cell r="O8">
            <v>0</v>
          </cell>
          <cell r="P8">
            <v>698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698</v>
          </cell>
          <cell r="V8">
            <v>0</v>
          </cell>
          <cell r="W8">
            <v>1.452</v>
          </cell>
          <cell r="X8">
            <v>171.40700000000001</v>
          </cell>
          <cell r="Y8">
            <v>6.4039999999999999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166.45500000000001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171.40700000000001</v>
          </cell>
          <cell r="BC8">
            <v>698</v>
          </cell>
          <cell r="BD8">
            <v>463.34699999999998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301.72300000000001</v>
          </cell>
          <cell r="E9">
            <v>142.39500000000001</v>
          </cell>
          <cell r="F9">
            <v>159.328</v>
          </cell>
          <cell r="G9">
            <v>35.225999999999999</v>
          </cell>
          <cell r="H9">
            <v>0</v>
          </cell>
          <cell r="I9">
            <v>111.467</v>
          </cell>
          <cell r="J9">
            <v>1.1479999999999999</v>
          </cell>
          <cell r="K9">
            <v>1.284</v>
          </cell>
          <cell r="L9">
            <v>0</v>
          </cell>
          <cell r="M9">
            <v>0</v>
          </cell>
          <cell r="N9">
            <v>109.035</v>
          </cell>
          <cell r="O9">
            <v>0</v>
          </cell>
          <cell r="P9">
            <v>449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449</v>
          </cell>
          <cell r="V9">
            <v>0</v>
          </cell>
          <cell r="W9">
            <v>1.744</v>
          </cell>
          <cell r="X9">
            <v>111.467</v>
          </cell>
          <cell r="Y9">
            <v>4.1760000000000002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109.035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111.467</v>
          </cell>
          <cell r="BC9">
            <v>449</v>
          </cell>
          <cell r="BD9">
            <v>301.72300000000001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151.28399999999999</v>
          </cell>
          <cell r="E10">
            <v>71.531999999999996</v>
          </cell>
          <cell r="F10">
            <v>79.751999999999995</v>
          </cell>
          <cell r="G10">
            <v>35.426000000000002</v>
          </cell>
          <cell r="H10">
            <v>0</v>
          </cell>
          <cell r="I10">
            <v>55.56</v>
          </cell>
          <cell r="J10">
            <v>0.69599999999999995</v>
          </cell>
          <cell r="K10">
            <v>0.77700000000000002</v>
          </cell>
          <cell r="L10">
            <v>0</v>
          </cell>
          <cell r="M10">
            <v>0</v>
          </cell>
          <cell r="N10">
            <v>54.087000000000003</v>
          </cell>
          <cell r="O10">
            <v>0</v>
          </cell>
          <cell r="P10">
            <v>223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223</v>
          </cell>
          <cell r="V10">
            <v>0</v>
          </cell>
          <cell r="W10">
            <v>2.2810000000000001</v>
          </cell>
          <cell r="X10">
            <v>55.56</v>
          </cell>
          <cell r="Y10">
            <v>3.754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54.087000000000003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55.56</v>
          </cell>
          <cell r="BC10">
            <v>223</v>
          </cell>
          <cell r="BD10">
            <v>151.28399999999999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128.98400000000001</v>
          </cell>
          <cell r="E11">
            <v>62.14</v>
          </cell>
          <cell r="F11">
            <v>66.843999999999994</v>
          </cell>
          <cell r="G11">
            <v>35.273000000000003</v>
          </cell>
          <cell r="H11">
            <v>0</v>
          </cell>
          <cell r="I11">
            <v>47.514000000000003</v>
          </cell>
          <cell r="J11">
            <v>0.61</v>
          </cell>
          <cell r="K11">
            <v>0.65600000000000003</v>
          </cell>
          <cell r="L11">
            <v>0</v>
          </cell>
          <cell r="M11">
            <v>0</v>
          </cell>
          <cell r="N11">
            <v>46.247999999999998</v>
          </cell>
          <cell r="O11">
            <v>0</v>
          </cell>
          <cell r="P11">
            <v>184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184</v>
          </cell>
          <cell r="V11">
            <v>0</v>
          </cell>
          <cell r="W11">
            <v>2.097</v>
          </cell>
          <cell r="X11">
            <v>47.514000000000003</v>
          </cell>
          <cell r="Y11">
            <v>3.363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46.247999999999998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47.514000000000003</v>
          </cell>
          <cell r="BC11">
            <v>184</v>
          </cell>
          <cell r="BD11">
            <v>128.98400000000001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140.399</v>
          </cell>
          <cell r="E12">
            <v>66.885999999999996</v>
          </cell>
          <cell r="F12">
            <v>73.513000000000005</v>
          </cell>
          <cell r="G12">
            <v>35.314999999999998</v>
          </cell>
          <cell r="H12">
            <v>0</v>
          </cell>
          <cell r="I12">
            <v>51.558999999999997</v>
          </cell>
          <cell r="J12">
            <v>0.72699999999999998</v>
          </cell>
          <cell r="K12">
            <v>0.79900000000000004</v>
          </cell>
          <cell r="L12">
            <v>0</v>
          </cell>
          <cell r="M12">
            <v>0</v>
          </cell>
          <cell r="N12">
            <v>50.033499999999997</v>
          </cell>
          <cell r="O12">
            <v>-4.99999999995282E-4</v>
          </cell>
          <cell r="P12">
            <v>204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204</v>
          </cell>
          <cell r="V12">
            <v>0</v>
          </cell>
          <cell r="W12">
            <v>2.0924999999999998</v>
          </cell>
          <cell r="X12">
            <v>51.558999999999997</v>
          </cell>
          <cell r="Y12">
            <v>3.6185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50.033999999999999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51.558999999999997</v>
          </cell>
          <cell r="BC12">
            <v>204</v>
          </cell>
          <cell r="BD12">
            <v>140.399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126.57299999999999</v>
          </cell>
          <cell r="E13">
            <v>59.584000000000003</v>
          </cell>
          <cell r="F13">
            <v>66.989000000000004</v>
          </cell>
          <cell r="G13">
            <v>35.353000000000002</v>
          </cell>
          <cell r="H13">
            <v>0</v>
          </cell>
          <cell r="I13">
            <v>46.45</v>
          </cell>
          <cell r="J13">
            <v>0.63900000000000001</v>
          </cell>
          <cell r="K13">
            <v>0.71799999999999997</v>
          </cell>
          <cell r="L13">
            <v>0</v>
          </cell>
          <cell r="M13">
            <v>0</v>
          </cell>
          <cell r="N13">
            <v>45.093249999999998</v>
          </cell>
          <cell r="O13">
            <v>-2.4999999999408828E-4</v>
          </cell>
          <cell r="P13">
            <v>188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188</v>
          </cell>
          <cell r="V13">
            <v>0</v>
          </cell>
          <cell r="W13">
            <v>1.8732500000000001</v>
          </cell>
          <cell r="X13">
            <v>46.45</v>
          </cell>
          <cell r="Y13">
            <v>3.2302499999999998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45.093000000000004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46.45</v>
          </cell>
          <cell r="BC13">
            <v>188</v>
          </cell>
          <cell r="BD13">
            <v>126.57299999999999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132.113</v>
          </cell>
          <cell r="E14">
            <v>62.518999999999998</v>
          </cell>
          <cell r="F14">
            <v>69.593999999999994</v>
          </cell>
          <cell r="G14">
            <v>35.436999999999998</v>
          </cell>
          <cell r="H14">
            <v>0</v>
          </cell>
          <cell r="I14">
            <v>48.411000000000001</v>
          </cell>
          <cell r="J14">
            <v>0.58799999999999997</v>
          </cell>
          <cell r="K14">
            <v>0.65500000000000003</v>
          </cell>
          <cell r="L14">
            <v>0</v>
          </cell>
          <cell r="M14">
            <v>0</v>
          </cell>
          <cell r="N14">
            <v>47.167999999999999</v>
          </cell>
          <cell r="O14">
            <v>0</v>
          </cell>
          <cell r="P14">
            <v>194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194</v>
          </cell>
          <cell r="V14">
            <v>0</v>
          </cell>
          <cell r="W14">
            <v>2.077</v>
          </cell>
          <cell r="X14">
            <v>48.411000000000001</v>
          </cell>
          <cell r="Y14">
            <v>3.32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47.167999999999999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48.411000000000001</v>
          </cell>
          <cell r="BC14">
            <v>194</v>
          </cell>
          <cell r="BD14">
            <v>132.113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281.23399999999998</v>
          </cell>
          <cell r="E15">
            <v>131.386</v>
          </cell>
          <cell r="F15">
            <v>149.84800000000001</v>
          </cell>
          <cell r="G15">
            <v>35.469000000000001</v>
          </cell>
          <cell r="H15">
            <v>0</v>
          </cell>
          <cell r="I15">
            <v>102.53700000000001</v>
          </cell>
          <cell r="J15">
            <v>1.22</v>
          </cell>
          <cell r="K15">
            <v>1.391</v>
          </cell>
          <cell r="L15">
            <v>0</v>
          </cell>
          <cell r="M15">
            <v>0</v>
          </cell>
          <cell r="N15">
            <v>99.926500000000004</v>
          </cell>
          <cell r="O15">
            <v>-5.0000000000238742E-4</v>
          </cell>
          <cell r="P15">
            <v>421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421</v>
          </cell>
          <cell r="V15">
            <v>0</v>
          </cell>
          <cell r="W15">
            <v>1.8512500000000001</v>
          </cell>
          <cell r="X15">
            <v>102.53700000000001</v>
          </cell>
          <cell r="Y15">
            <v>4.46225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99.927000000000007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102.53700000000001</v>
          </cell>
          <cell r="BC15">
            <v>421</v>
          </cell>
          <cell r="BD15">
            <v>281.23399999999998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431.149</v>
          </cell>
          <cell r="E16">
            <v>201.48</v>
          </cell>
          <cell r="F16">
            <v>229.66900000000001</v>
          </cell>
          <cell r="G16">
            <v>35.378999999999998</v>
          </cell>
          <cell r="H16">
            <v>0</v>
          </cell>
          <cell r="I16">
            <v>158.63900000000001</v>
          </cell>
          <cell r="J16">
            <v>1.9159999999999999</v>
          </cell>
          <cell r="K16">
            <v>2.1840000000000002</v>
          </cell>
          <cell r="L16">
            <v>0</v>
          </cell>
          <cell r="M16">
            <v>0</v>
          </cell>
          <cell r="N16">
            <v>154.53899999999999</v>
          </cell>
          <cell r="O16">
            <v>0</v>
          </cell>
          <cell r="P16">
            <v>651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651</v>
          </cell>
          <cell r="V16">
            <v>0</v>
          </cell>
          <cell r="W16">
            <v>1.5065</v>
          </cell>
          <cell r="X16">
            <v>158.63900000000001</v>
          </cell>
          <cell r="Y16">
            <v>5.6064999999999996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154.53899999999999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158.63900000000001</v>
          </cell>
          <cell r="BC16">
            <v>651</v>
          </cell>
          <cell r="BD16">
            <v>431.149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429.90300000000002</v>
          </cell>
          <cell r="E17">
            <v>200.27600000000001</v>
          </cell>
          <cell r="F17">
            <v>229.62700000000001</v>
          </cell>
          <cell r="G17">
            <v>35.304000000000002</v>
          </cell>
          <cell r="H17">
            <v>0</v>
          </cell>
          <cell r="I17">
            <v>158.20400000000001</v>
          </cell>
          <cell r="J17">
            <v>1.69</v>
          </cell>
          <cell r="K17">
            <v>1.9379999999999999</v>
          </cell>
          <cell r="L17">
            <v>0</v>
          </cell>
          <cell r="M17">
            <v>0</v>
          </cell>
          <cell r="N17">
            <v>154.57624999999999</v>
          </cell>
          <cell r="O17">
            <v>-2.4999999996566658E-4</v>
          </cell>
          <cell r="P17">
            <v>653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653</v>
          </cell>
          <cell r="V17">
            <v>0</v>
          </cell>
          <cell r="W17">
            <v>1.796</v>
          </cell>
          <cell r="X17">
            <v>158.20400000000001</v>
          </cell>
          <cell r="Y17">
            <v>5.4240000000000004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154.57599999999999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158.20400000000001</v>
          </cell>
          <cell r="BC17">
            <v>653</v>
          </cell>
          <cell r="BD17">
            <v>429.90300000000002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516.30999999999995</v>
          </cell>
          <cell r="E6">
            <v>252.07300000000001</v>
          </cell>
          <cell r="F6">
            <v>264.23700000000002</v>
          </cell>
          <cell r="G6">
            <v>35.281999999999996</v>
          </cell>
          <cell r="H6">
            <v>0</v>
          </cell>
          <cell r="I6">
            <v>192.91300000000001</v>
          </cell>
          <cell r="J6">
            <v>1.927</v>
          </cell>
          <cell r="K6">
            <v>2.0209999999999999</v>
          </cell>
          <cell r="L6">
            <v>0</v>
          </cell>
          <cell r="M6">
            <v>0</v>
          </cell>
          <cell r="N6">
            <v>188.965</v>
          </cell>
          <cell r="O6">
            <v>0</v>
          </cell>
          <cell r="P6">
            <v>728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728</v>
          </cell>
          <cell r="V6">
            <v>0</v>
          </cell>
          <cell r="W6">
            <v>0.94399999999999995</v>
          </cell>
          <cell r="X6">
            <v>192.91300000000001</v>
          </cell>
          <cell r="Y6">
            <v>4.8919999999999995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188.965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192.91300000000001</v>
          </cell>
          <cell r="BC6">
            <v>728</v>
          </cell>
          <cell r="BD6">
            <v>516.30999999999995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464.21</v>
          </cell>
          <cell r="E7">
            <v>225.01</v>
          </cell>
          <cell r="F7">
            <v>239.2</v>
          </cell>
          <cell r="G7">
            <v>35.284999999999997</v>
          </cell>
          <cell r="H7">
            <v>0</v>
          </cell>
          <cell r="I7">
            <v>173.24100000000001</v>
          </cell>
          <cell r="J7">
            <v>1.8819999999999999</v>
          </cell>
          <cell r="K7">
            <v>2.0009999999999999</v>
          </cell>
          <cell r="L7">
            <v>0</v>
          </cell>
          <cell r="M7">
            <v>0</v>
          </cell>
          <cell r="N7">
            <v>169.358</v>
          </cell>
          <cell r="O7">
            <v>0</v>
          </cell>
          <cell r="P7">
            <v>663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663</v>
          </cell>
          <cell r="V7">
            <v>0</v>
          </cell>
          <cell r="W7">
            <v>1.4850000000000001</v>
          </cell>
          <cell r="X7">
            <v>173.24100000000001</v>
          </cell>
          <cell r="Y7">
            <v>5.3680000000000003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169.358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173.24100000000001</v>
          </cell>
          <cell r="BC7">
            <v>663</v>
          </cell>
          <cell r="BD7">
            <v>464.21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494.54500000000002</v>
          </cell>
          <cell r="E8">
            <v>240.90700000000001</v>
          </cell>
          <cell r="F8">
            <v>253.63800000000001</v>
          </cell>
          <cell r="G8">
            <v>35.134999999999998</v>
          </cell>
          <cell r="H8">
            <v>0</v>
          </cell>
          <cell r="I8">
            <v>184.42099999999999</v>
          </cell>
          <cell r="J8">
            <v>2.3690000000000002</v>
          </cell>
          <cell r="K8">
            <v>2.4950000000000001</v>
          </cell>
          <cell r="L8">
            <v>0</v>
          </cell>
          <cell r="M8">
            <v>0</v>
          </cell>
          <cell r="N8">
            <v>179.55699999999999</v>
          </cell>
          <cell r="O8">
            <v>0</v>
          </cell>
          <cell r="P8">
            <v>699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699</v>
          </cell>
          <cell r="V8">
            <v>0</v>
          </cell>
          <cell r="W8">
            <v>1.5649999999999999</v>
          </cell>
          <cell r="X8">
            <v>184.42099999999999</v>
          </cell>
          <cell r="Y8">
            <v>6.4290000000000003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179.55699999999999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184.42099999999999</v>
          </cell>
          <cell r="BC8">
            <v>699</v>
          </cell>
          <cell r="BD8">
            <v>494.54500000000002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329.75099999999998</v>
          </cell>
          <cell r="E9">
            <v>162.024</v>
          </cell>
          <cell r="F9">
            <v>167.727</v>
          </cell>
          <cell r="G9">
            <v>35.225999999999999</v>
          </cell>
          <cell r="H9">
            <v>0</v>
          </cell>
          <cell r="I9">
            <v>122.896</v>
          </cell>
          <cell r="J9">
            <v>1.4179999999999999</v>
          </cell>
          <cell r="K9">
            <v>1.4670000000000001</v>
          </cell>
          <cell r="L9">
            <v>0</v>
          </cell>
          <cell r="M9">
            <v>0</v>
          </cell>
          <cell r="N9">
            <v>120.011</v>
          </cell>
          <cell r="O9">
            <v>0</v>
          </cell>
          <cell r="P9">
            <v>458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458</v>
          </cell>
          <cell r="V9">
            <v>0</v>
          </cell>
          <cell r="W9">
            <v>2.286</v>
          </cell>
          <cell r="X9">
            <v>122.896</v>
          </cell>
          <cell r="Y9">
            <v>5.1709999999999994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120.011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122.896</v>
          </cell>
          <cell r="BC9">
            <v>458</v>
          </cell>
          <cell r="BD9">
            <v>329.75099999999998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177.06700000000001</v>
          </cell>
          <cell r="E10">
            <v>87.671000000000006</v>
          </cell>
          <cell r="F10">
            <v>89.396000000000001</v>
          </cell>
          <cell r="G10">
            <v>35.426000000000002</v>
          </cell>
          <cell r="H10">
            <v>0</v>
          </cell>
          <cell r="I10">
            <v>65.652000000000001</v>
          </cell>
          <cell r="J10">
            <v>0.49099999999999999</v>
          </cell>
          <cell r="K10">
            <v>0.501</v>
          </cell>
          <cell r="L10">
            <v>0</v>
          </cell>
          <cell r="M10">
            <v>0</v>
          </cell>
          <cell r="N10">
            <v>64.66</v>
          </cell>
          <cell r="O10">
            <v>0</v>
          </cell>
          <cell r="P10">
            <v>241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241</v>
          </cell>
          <cell r="V10">
            <v>0</v>
          </cell>
          <cell r="W10">
            <v>3.0880000000000001</v>
          </cell>
          <cell r="X10">
            <v>65.652000000000001</v>
          </cell>
          <cell r="Y10">
            <v>4.08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64.66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65.652000000000001</v>
          </cell>
          <cell r="BC10">
            <v>241</v>
          </cell>
          <cell r="BD10">
            <v>177.06700000000001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159.33600000000001</v>
          </cell>
          <cell r="E11">
            <v>79.650000000000006</v>
          </cell>
          <cell r="F11">
            <v>79.686000000000007</v>
          </cell>
          <cell r="G11">
            <v>35.273000000000003</v>
          </cell>
          <cell r="H11">
            <v>0</v>
          </cell>
          <cell r="I11">
            <v>58.862000000000002</v>
          </cell>
          <cell r="J11">
            <v>0.84199999999999997</v>
          </cell>
          <cell r="K11">
            <v>0.84299999999999997</v>
          </cell>
          <cell r="L11">
            <v>0</v>
          </cell>
          <cell r="M11">
            <v>0</v>
          </cell>
          <cell r="N11">
            <v>57.177</v>
          </cell>
          <cell r="O11">
            <v>0</v>
          </cell>
          <cell r="P11">
            <v>212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212</v>
          </cell>
          <cell r="V11">
            <v>0</v>
          </cell>
          <cell r="W11">
            <v>1.244</v>
          </cell>
          <cell r="X11">
            <v>58.862000000000002</v>
          </cell>
          <cell r="Y11">
            <v>2.9290000000000003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57.177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58.862000000000002</v>
          </cell>
          <cell r="BC11">
            <v>212</v>
          </cell>
          <cell r="BD11">
            <v>159.33600000000001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149.239</v>
          </cell>
          <cell r="E12">
            <v>74.037999999999997</v>
          </cell>
          <cell r="F12">
            <v>75.200999999999993</v>
          </cell>
          <cell r="G12">
            <v>35.314999999999998</v>
          </cell>
          <cell r="H12">
            <v>0</v>
          </cell>
          <cell r="I12">
            <v>54.97</v>
          </cell>
          <cell r="J12">
            <v>0.79400000000000004</v>
          </cell>
          <cell r="K12">
            <v>0.80600000000000005</v>
          </cell>
          <cell r="L12">
            <v>0</v>
          </cell>
          <cell r="M12">
            <v>0</v>
          </cell>
          <cell r="N12">
            <v>53.369500000000002</v>
          </cell>
          <cell r="O12">
            <v>5.0000000000238742E-4</v>
          </cell>
          <cell r="P12">
            <v>201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201</v>
          </cell>
          <cell r="V12">
            <v>0</v>
          </cell>
          <cell r="W12">
            <v>1.1792499999999999</v>
          </cell>
          <cell r="X12">
            <v>54.97</v>
          </cell>
          <cell r="Y12">
            <v>2.7792500000000002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53.37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54.97</v>
          </cell>
          <cell r="BC12">
            <v>201</v>
          </cell>
          <cell r="BD12">
            <v>149.239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139.69999999999999</v>
          </cell>
          <cell r="E13">
            <v>69.150999999999996</v>
          </cell>
          <cell r="F13">
            <v>70.549000000000007</v>
          </cell>
          <cell r="G13">
            <v>35.353000000000002</v>
          </cell>
          <cell r="H13">
            <v>0</v>
          </cell>
          <cell r="I13">
            <v>51.459000000000003</v>
          </cell>
          <cell r="J13">
            <v>0.73599999999999999</v>
          </cell>
          <cell r="K13">
            <v>0.751</v>
          </cell>
          <cell r="L13">
            <v>0</v>
          </cell>
          <cell r="M13">
            <v>0</v>
          </cell>
          <cell r="N13">
            <v>49.971249999999998</v>
          </cell>
          <cell r="O13">
            <v>7.5000000001068656E-4</v>
          </cell>
          <cell r="P13">
            <v>189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189</v>
          </cell>
          <cell r="V13">
            <v>0</v>
          </cell>
          <cell r="W13">
            <v>1.20825</v>
          </cell>
          <cell r="X13">
            <v>51.459000000000003</v>
          </cell>
          <cell r="Y13">
            <v>2.6952500000000001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49.970999999999997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51.459000000000003</v>
          </cell>
          <cell r="BC13">
            <v>189</v>
          </cell>
          <cell r="BD13">
            <v>139.69999999999999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128.143</v>
          </cell>
          <cell r="E14">
            <v>63.677999999999997</v>
          </cell>
          <cell r="F14">
            <v>64.465000000000003</v>
          </cell>
          <cell r="G14">
            <v>35.436999999999998</v>
          </cell>
          <cell r="H14">
            <v>0</v>
          </cell>
          <cell r="I14">
            <v>47.194000000000003</v>
          </cell>
          <cell r="J14">
            <v>0.59399999999999997</v>
          </cell>
          <cell r="K14">
            <v>0.60199999999999998</v>
          </cell>
          <cell r="L14">
            <v>0</v>
          </cell>
          <cell r="M14">
            <v>0</v>
          </cell>
          <cell r="N14">
            <v>45.997750000000003</v>
          </cell>
          <cell r="O14">
            <v>2.5000000000119371E-4</v>
          </cell>
          <cell r="P14">
            <v>172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</v>
          </cell>
          <cell r="V14">
            <v>0</v>
          </cell>
          <cell r="W14">
            <v>1.1252500000000001</v>
          </cell>
          <cell r="X14">
            <v>47.194000000000003</v>
          </cell>
          <cell r="Y14">
            <v>2.32125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45.997999999999998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47.194000000000003</v>
          </cell>
          <cell r="BC14">
            <v>172</v>
          </cell>
          <cell r="BD14">
            <v>128.143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332.41199999999998</v>
          </cell>
          <cell r="E15">
            <v>161.76300000000001</v>
          </cell>
          <cell r="F15">
            <v>170.649</v>
          </cell>
          <cell r="G15">
            <v>35.469000000000001</v>
          </cell>
          <cell r="H15">
            <v>0</v>
          </cell>
          <cell r="I15">
            <v>122.44</v>
          </cell>
          <cell r="J15">
            <v>1.3879999999999999</v>
          </cell>
          <cell r="K15">
            <v>1.4650000000000001</v>
          </cell>
          <cell r="L15">
            <v>0</v>
          </cell>
          <cell r="M15">
            <v>0</v>
          </cell>
          <cell r="N15">
            <v>119.58674999999999</v>
          </cell>
          <cell r="O15">
            <v>2.4999999999408828E-4</v>
          </cell>
          <cell r="P15">
            <v>465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465</v>
          </cell>
          <cell r="V15">
            <v>0</v>
          </cell>
          <cell r="W15">
            <v>0.79800000000000004</v>
          </cell>
          <cell r="X15">
            <v>122.44</v>
          </cell>
          <cell r="Y15">
            <v>3.6509999999999998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119.587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122.44</v>
          </cell>
          <cell r="BC15">
            <v>465</v>
          </cell>
          <cell r="BD15">
            <v>332.41199999999998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418.19799999999998</v>
          </cell>
          <cell r="E16">
            <v>203.608</v>
          </cell>
          <cell r="F16">
            <v>214.59</v>
          </cell>
          <cell r="G16">
            <v>35.378999999999998</v>
          </cell>
          <cell r="H16">
            <v>0</v>
          </cell>
          <cell r="I16">
            <v>154.97399999999999</v>
          </cell>
          <cell r="J16">
            <v>1.62</v>
          </cell>
          <cell r="K16">
            <v>1.7070000000000001</v>
          </cell>
          <cell r="L16">
            <v>0</v>
          </cell>
          <cell r="M16">
            <v>0</v>
          </cell>
          <cell r="N16">
            <v>151.64675</v>
          </cell>
          <cell r="O16">
            <v>2.4999999999408828E-4</v>
          </cell>
          <cell r="P16">
            <v>588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588</v>
          </cell>
          <cell r="V16">
            <v>0</v>
          </cell>
          <cell r="W16">
            <v>0.69825000000000004</v>
          </cell>
          <cell r="X16">
            <v>154.97399999999999</v>
          </cell>
          <cell r="Y16">
            <v>4.0252499999999998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151.64699999999999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154.97399999999999</v>
          </cell>
          <cell r="BC16">
            <v>588</v>
          </cell>
          <cell r="BD16">
            <v>418.19799999999998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349.041</v>
          </cell>
          <cell r="E17">
            <v>169.988</v>
          </cell>
          <cell r="F17">
            <v>179.053</v>
          </cell>
          <cell r="G17">
            <v>35.304000000000002</v>
          </cell>
          <cell r="H17">
            <v>0</v>
          </cell>
          <cell r="I17">
            <v>129.22</v>
          </cell>
          <cell r="J17">
            <v>1.347</v>
          </cell>
          <cell r="K17">
            <v>1.419</v>
          </cell>
          <cell r="L17">
            <v>0</v>
          </cell>
          <cell r="M17">
            <v>0</v>
          </cell>
          <cell r="N17">
            <v>126.45375</v>
          </cell>
          <cell r="O17">
            <v>2.5000000000829914E-4</v>
          </cell>
          <cell r="P17">
            <v>490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490</v>
          </cell>
          <cell r="V17">
            <v>0</v>
          </cell>
          <cell r="W17">
            <v>1.0037499999999999</v>
          </cell>
          <cell r="X17">
            <v>129.22</v>
          </cell>
          <cell r="Y17">
            <v>3.7697500000000002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126.45399999999999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129.22</v>
          </cell>
          <cell r="BC17">
            <v>490</v>
          </cell>
          <cell r="BD17">
            <v>349.041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1841.7460000000001</v>
          </cell>
          <cell r="E6">
            <v>868.13300000000004</v>
          </cell>
          <cell r="F6">
            <v>973.61300000000006</v>
          </cell>
          <cell r="G6">
            <v>35.270000000000003</v>
          </cell>
          <cell r="H6">
            <v>0</v>
          </cell>
          <cell r="I6">
            <v>674.19500000000005</v>
          </cell>
          <cell r="J6">
            <v>9.702</v>
          </cell>
          <cell r="K6">
            <v>10.881</v>
          </cell>
          <cell r="L6">
            <v>0</v>
          </cell>
          <cell r="M6">
            <v>0</v>
          </cell>
          <cell r="N6">
            <v>653.61199999999997</v>
          </cell>
          <cell r="O6">
            <v>0</v>
          </cell>
          <cell r="P6">
            <v>2722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2722</v>
          </cell>
          <cell r="V6">
            <v>0</v>
          </cell>
          <cell r="W6">
            <v>1.7829999999999999</v>
          </cell>
          <cell r="X6">
            <v>674.19500000000005</v>
          </cell>
          <cell r="Y6">
            <v>22.366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653.61199999999997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674.19500000000005</v>
          </cell>
          <cell r="BC6">
            <v>2722</v>
          </cell>
          <cell r="BD6">
            <v>1841.7460000000001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1483.287</v>
          </cell>
          <cell r="E7">
            <v>699.41099999999994</v>
          </cell>
          <cell r="F7">
            <v>783.87599999999998</v>
          </cell>
          <cell r="G7">
            <v>35.128</v>
          </cell>
          <cell r="H7">
            <v>0</v>
          </cell>
          <cell r="I7">
            <v>543.28</v>
          </cell>
          <cell r="J7">
            <v>7.726</v>
          </cell>
          <cell r="K7">
            <v>8.6579999999999995</v>
          </cell>
          <cell r="L7">
            <v>0</v>
          </cell>
          <cell r="M7">
            <v>0</v>
          </cell>
          <cell r="N7">
            <v>526.89599999999996</v>
          </cell>
          <cell r="O7">
            <v>0</v>
          </cell>
          <cell r="P7">
            <v>2192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2192</v>
          </cell>
          <cell r="V7">
            <v>0</v>
          </cell>
          <cell r="W7">
            <v>1.6779999999999999</v>
          </cell>
          <cell r="X7">
            <v>543.28</v>
          </cell>
          <cell r="Y7">
            <v>18.062000000000001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526.89599999999996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2192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543.28</v>
          </cell>
          <cell r="BC7">
            <v>2192</v>
          </cell>
          <cell r="BD7">
            <v>1483.287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1426.576</v>
          </cell>
          <cell r="E8">
            <v>670.91600000000005</v>
          </cell>
          <cell r="F8">
            <v>755.66</v>
          </cell>
          <cell r="G8">
            <v>35.168999999999997</v>
          </cell>
          <cell r="H8">
            <v>0</v>
          </cell>
          <cell r="I8">
            <v>515.69600000000003</v>
          </cell>
          <cell r="J8">
            <v>7.5209999999999999</v>
          </cell>
          <cell r="K8">
            <v>8.4700000000000006</v>
          </cell>
          <cell r="L8">
            <v>0</v>
          </cell>
          <cell r="M8">
            <v>0</v>
          </cell>
          <cell r="N8">
            <v>499.70499999999998</v>
          </cell>
          <cell r="O8">
            <v>0</v>
          </cell>
          <cell r="P8">
            <v>2091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2091</v>
          </cell>
          <cell r="V8">
            <v>0</v>
          </cell>
          <cell r="W8">
            <v>1.7430000000000001</v>
          </cell>
          <cell r="X8">
            <v>515.69600000000003</v>
          </cell>
          <cell r="Y8">
            <v>17.733999999999998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499.70499999999998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515.69600000000003</v>
          </cell>
          <cell r="BC8">
            <v>2091</v>
          </cell>
          <cell r="BD8">
            <v>1426.576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993.40700000000004</v>
          </cell>
          <cell r="E9">
            <v>470.93599999999998</v>
          </cell>
          <cell r="F9">
            <v>522.471</v>
          </cell>
          <cell r="G9">
            <v>35.387999999999998</v>
          </cell>
          <cell r="H9">
            <v>0</v>
          </cell>
          <cell r="I9">
            <v>361.54700000000003</v>
          </cell>
          <cell r="J9">
            <v>5.3230000000000004</v>
          </cell>
          <cell r="K9">
            <v>5.9059999999999997</v>
          </cell>
          <cell r="L9">
            <v>0</v>
          </cell>
          <cell r="M9">
            <v>0</v>
          </cell>
          <cell r="N9">
            <v>350.31799999999998</v>
          </cell>
          <cell r="O9">
            <v>0</v>
          </cell>
          <cell r="P9">
            <v>1444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1444</v>
          </cell>
          <cell r="V9">
            <v>0</v>
          </cell>
          <cell r="W9">
            <v>1.5129999999999999</v>
          </cell>
          <cell r="X9">
            <v>361.54700000000003</v>
          </cell>
          <cell r="Y9">
            <v>12.741999999999999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350.31799999999998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361.54700000000003</v>
          </cell>
          <cell r="BC9">
            <v>1444</v>
          </cell>
          <cell r="BD9">
            <v>993.40700000000004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483.78800000000001</v>
          </cell>
          <cell r="E10">
            <v>234.435</v>
          </cell>
          <cell r="F10">
            <v>249.35300000000001</v>
          </cell>
          <cell r="G10">
            <v>35.515000000000001</v>
          </cell>
          <cell r="H10">
            <v>0</v>
          </cell>
          <cell r="I10">
            <v>176.80500000000001</v>
          </cell>
          <cell r="J10">
            <v>2.9860000000000002</v>
          </cell>
          <cell r="K10">
            <v>3.1760000000000002</v>
          </cell>
          <cell r="L10">
            <v>0</v>
          </cell>
          <cell r="M10">
            <v>0</v>
          </cell>
          <cell r="N10">
            <v>170.643</v>
          </cell>
          <cell r="O10">
            <v>0</v>
          </cell>
          <cell r="P10">
            <v>677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677</v>
          </cell>
          <cell r="V10">
            <v>0</v>
          </cell>
          <cell r="W10">
            <v>0.626</v>
          </cell>
          <cell r="X10">
            <v>176.80500000000001</v>
          </cell>
          <cell r="Y10">
            <v>6.7880000000000011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170.643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176.80500000000001</v>
          </cell>
          <cell r="BC10">
            <v>677</v>
          </cell>
          <cell r="BD10">
            <v>483.78800000000001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504.93200000000002</v>
          </cell>
          <cell r="E11">
            <v>241.72200000000001</v>
          </cell>
          <cell r="F11">
            <v>263.20999999999998</v>
          </cell>
          <cell r="G11">
            <v>35.484999999999999</v>
          </cell>
          <cell r="H11">
            <v>0</v>
          </cell>
          <cell r="I11">
            <v>183.928</v>
          </cell>
          <cell r="J11">
            <v>2.5619999999999998</v>
          </cell>
          <cell r="K11">
            <v>2.79</v>
          </cell>
          <cell r="L11">
            <v>0</v>
          </cell>
          <cell r="M11">
            <v>0</v>
          </cell>
          <cell r="N11">
            <v>178.57599999999999</v>
          </cell>
          <cell r="O11">
            <v>0</v>
          </cell>
          <cell r="P11">
            <v>721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721</v>
          </cell>
          <cell r="V11">
            <v>0</v>
          </cell>
          <cell r="W11">
            <v>0.72799999999999998</v>
          </cell>
          <cell r="X11">
            <v>183.928</v>
          </cell>
          <cell r="Y11">
            <v>6.08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721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178.57599999999999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721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183.928</v>
          </cell>
          <cell r="BC11">
            <v>721</v>
          </cell>
          <cell r="BD11">
            <v>504.93200000000002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529.89200000000005</v>
          </cell>
          <cell r="E12">
            <v>253.48099999999999</v>
          </cell>
          <cell r="F12">
            <v>276.411</v>
          </cell>
          <cell r="G12">
            <v>35.429000000000002</v>
          </cell>
          <cell r="H12">
            <v>0</v>
          </cell>
          <cell r="I12">
            <v>193.34299999999999</v>
          </cell>
          <cell r="J12">
            <v>3.0510000000000002</v>
          </cell>
          <cell r="K12">
            <v>3.327</v>
          </cell>
          <cell r="L12">
            <v>0</v>
          </cell>
          <cell r="M12">
            <v>0</v>
          </cell>
          <cell r="N12">
            <v>186.96424999999999</v>
          </cell>
          <cell r="O12">
            <v>7.5000000001068656E-4</v>
          </cell>
          <cell r="P12">
            <v>759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759</v>
          </cell>
          <cell r="V12">
            <v>0</v>
          </cell>
          <cell r="W12">
            <v>1.48275</v>
          </cell>
          <cell r="X12">
            <v>193.34299999999999</v>
          </cell>
          <cell r="Y12">
            <v>7.8607500000000003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186.964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193.34299999999999</v>
          </cell>
          <cell r="BC12">
            <v>759</v>
          </cell>
          <cell r="BD12">
            <v>529.89200000000005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527.61500000000001</v>
          </cell>
          <cell r="E13">
            <v>252.31399999999999</v>
          </cell>
          <cell r="F13">
            <v>275.30099999999999</v>
          </cell>
          <cell r="G13">
            <v>35.433</v>
          </cell>
          <cell r="H13">
            <v>0</v>
          </cell>
          <cell r="I13">
            <v>192.465</v>
          </cell>
          <cell r="J13">
            <v>3.069</v>
          </cell>
          <cell r="K13">
            <v>3.3490000000000002</v>
          </cell>
          <cell r="L13">
            <v>0</v>
          </cell>
          <cell r="M13">
            <v>0</v>
          </cell>
          <cell r="N13">
            <v>186.04650000000001</v>
          </cell>
          <cell r="O13">
            <v>5.0000000001659828E-4</v>
          </cell>
          <cell r="P13">
            <v>756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756</v>
          </cell>
          <cell r="V13">
            <v>0</v>
          </cell>
          <cell r="W13">
            <v>1.97725</v>
          </cell>
          <cell r="X13">
            <v>192.465</v>
          </cell>
          <cell r="Y13">
            <v>8.3952500000000008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186.047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192.465</v>
          </cell>
          <cell r="BC13">
            <v>756</v>
          </cell>
          <cell r="BD13">
            <v>527.61500000000001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523.13300000000004</v>
          </cell>
          <cell r="E14">
            <v>248.465</v>
          </cell>
          <cell r="F14">
            <v>274.66800000000001</v>
          </cell>
          <cell r="G14">
            <v>35.496000000000002</v>
          </cell>
          <cell r="H14">
            <v>0</v>
          </cell>
          <cell r="I14">
            <v>190.97200000000001</v>
          </cell>
          <cell r="J14">
            <v>2.9449999999999998</v>
          </cell>
          <cell r="K14">
            <v>3.2549999999999999</v>
          </cell>
          <cell r="L14">
            <v>0</v>
          </cell>
          <cell r="M14">
            <v>0</v>
          </cell>
          <cell r="N14">
            <v>184.77175</v>
          </cell>
          <cell r="O14">
            <v>2.5000000002250999E-4</v>
          </cell>
          <cell r="P14">
            <v>760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760</v>
          </cell>
          <cell r="V14">
            <v>0</v>
          </cell>
          <cell r="W14">
            <v>1.728</v>
          </cell>
          <cell r="X14">
            <v>190.97200000000001</v>
          </cell>
          <cell r="Y14">
            <v>7.927999999999999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184.77199999999999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190.97200000000001</v>
          </cell>
          <cell r="BC14">
            <v>760</v>
          </cell>
          <cell r="BD14">
            <v>523.13300000000004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889.91899999999998</v>
          </cell>
          <cell r="E15">
            <v>424.642</v>
          </cell>
          <cell r="F15">
            <v>465.27699999999999</v>
          </cell>
          <cell r="G15">
            <v>35.481000000000002</v>
          </cell>
          <cell r="H15">
            <v>0</v>
          </cell>
          <cell r="I15">
            <v>325.01</v>
          </cell>
          <cell r="J15">
            <v>4.9790000000000001</v>
          </cell>
          <cell r="K15">
            <v>5.4560000000000004</v>
          </cell>
          <cell r="L15">
            <v>0</v>
          </cell>
          <cell r="M15">
            <v>0</v>
          </cell>
          <cell r="N15">
            <v>314.57499999999999</v>
          </cell>
          <cell r="O15">
            <v>0</v>
          </cell>
          <cell r="P15">
            <v>1282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1282</v>
          </cell>
          <cell r="V15">
            <v>0</v>
          </cell>
          <cell r="W15">
            <v>1.651</v>
          </cell>
          <cell r="X15">
            <v>325.01</v>
          </cell>
          <cell r="Y15">
            <v>12.086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314.57499999999999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325.01</v>
          </cell>
          <cell r="BC15">
            <v>1282</v>
          </cell>
          <cell r="BD15">
            <v>889.91899999999998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1629.242</v>
          </cell>
          <cell r="E16">
            <v>773.26400000000001</v>
          </cell>
          <cell r="F16">
            <v>855.97799999999995</v>
          </cell>
          <cell r="G16">
            <v>35.369</v>
          </cell>
          <cell r="H16">
            <v>0</v>
          </cell>
          <cell r="I16">
            <v>595.97199999999998</v>
          </cell>
          <cell r="J16">
            <v>9.1820000000000004</v>
          </cell>
          <cell r="K16">
            <v>10.164</v>
          </cell>
          <cell r="L16">
            <v>0</v>
          </cell>
          <cell r="M16">
            <v>0</v>
          </cell>
          <cell r="N16">
            <v>576.62675000000002</v>
          </cell>
          <cell r="O16">
            <v>-7.5000000003910827E-4</v>
          </cell>
          <cell r="P16">
            <v>2375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2375</v>
          </cell>
          <cell r="V16">
            <v>0</v>
          </cell>
          <cell r="W16">
            <v>1.4007499999999999</v>
          </cell>
          <cell r="X16">
            <v>595.97199999999998</v>
          </cell>
          <cell r="Y16">
            <v>20.746749999999999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576.62699999999995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595.97199999999998</v>
          </cell>
          <cell r="BC16">
            <v>2375</v>
          </cell>
          <cell r="BD16">
            <v>1629.242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1391.9079999999999</v>
          </cell>
          <cell r="E17">
            <v>659.84199999999998</v>
          </cell>
          <cell r="F17">
            <v>732.06600000000003</v>
          </cell>
          <cell r="G17">
            <v>35.195999999999998</v>
          </cell>
          <cell r="H17">
            <v>0</v>
          </cell>
          <cell r="I17">
            <v>508.75799999999998</v>
          </cell>
          <cell r="J17">
            <v>7.6130000000000004</v>
          </cell>
          <cell r="K17">
            <v>8.4459999999999997</v>
          </cell>
          <cell r="L17">
            <v>0</v>
          </cell>
          <cell r="M17">
            <v>0</v>
          </cell>
          <cell r="N17">
            <v>492.69850000000002</v>
          </cell>
          <cell r="O17">
            <v>4.9999999993133315E-4</v>
          </cell>
          <cell r="P17">
            <v>2032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2032</v>
          </cell>
          <cell r="V17">
            <v>0</v>
          </cell>
          <cell r="W17">
            <v>1.6652499999999999</v>
          </cell>
          <cell r="X17">
            <v>508.75799999999998</v>
          </cell>
          <cell r="Y17">
            <v>17.724250000000001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2032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492.69900000000001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2032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508.75799999999998</v>
          </cell>
          <cell r="BC17">
            <v>2032</v>
          </cell>
          <cell r="BD17">
            <v>1391.9079999999999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935.79399999999998</v>
          </cell>
          <cell r="E6">
            <v>454.053</v>
          </cell>
          <cell r="F6">
            <v>481.74099999999999</v>
          </cell>
          <cell r="G6">
            <v>35.152000000000001</v>
          </cell>
          <cell r="H6">
            <v>0</v>
          </cell>
          <cell r="I6">
            <v>352.66199999999998</v>
          </cell>
          <cell r="J6">
            <v>4.6680000000000001</v>
          </cell>
          <cell r="K6">
            <v>4.952</v>
          </cell>
          <cell r="L6">
            <v>0</v>
          </cell>
          <cell r="M6">
            <v>0</v>
          </cell>
          <cell r="N6">
            <v>343.04199999999997</v>
          </cell>
          <cell r="O6">
            <v>0</v>
          </cell>
          <cell r="P6">
            <v>1347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1347</v>
          </cell>
          <cell r="V6">
            <v>0</v>
          </cell>
          <cell r="W6">
            <v>1.0660000000000001</v>
          </cell>
          <cell r="X6">
            <v>352.66199999999998</v>
          </cell>
          <cell r="Y6">
            <v>10.686000000000002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343.04199999999997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352.66199999999998</v>
          </cell>
          <cell r="BC6">
            <v>1347</v>
          </cell>
          <cell r="BD6">
            <v>935.79399999999998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945.15899999999999</v>
          </cell>
          <cell r="E7">
            <v>456.44</v>
          </cell>
          <cell r="F7">
            <v>488.71899999999999</v>
          </cell>
          <cell r="G7">
            <v>35.432000000000002</v>
          </cell>
          <cell r="H7">
            <v>0</v>
          </cell>
          <cell r="I7">
            <v>354.642</v>
          </cell>
          <cell r="J7">
            <v>4.6100000000000003</v>
          </cell>
          <cell r="K7">
            <v>4.9370000000000003</v>
          </cell>
          <cell r="L7">
            <v>0</v>
          </cell>
          <cell r="M7">
            <v>0</v>
          </cell>
          <cell r="N7">
            <v>345.09500000000003</v>
          </cell>
          <cell r="O7">
            <v>0</v>
          </cell>
          <cell r="P7">
            <v>1367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1367</v>
          </cell>
          <cell r="V7">
            <v>0</v>
          </cell>
          <cell r="W7">
            <v>0.89900000000000002</v>
          </cell>
          <cell r="X7">
            <v>354.642</v>
          </cell>
          <cell r="Y7">
            <v>10.446000000000002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345.09500000000003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354.642</v>
          </cell>
          <cell r="BC7">
            <v>1367</v>
          </cell>
          <cell r="BD7">
            <v>945.15899999999999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870.99800000000005</v>
          </cell>
          <cell r="E8">
            <v>421.32100000000003</v>
          </cell>
          <cell r="F8">
            <v>449.67700000000002</v>
          </cell>
          <cell r="G8">
            <v>35.457000000000001</v>
          </cell>
          <cell r="H8">
            <v>0</v>
          </cell>
          <cell r="I8">
            <v>325.84800000000001</v>
          </cell>
          <cell r="J8">
            <v>4.2530000000000001</v>
          </cell>
          <cell r="K8">
            <v>4.54</v>
          </cell>
          <cell r="L8">
            <v>0</v>
          </cell>
          <cell r="M8">
            <v>0</v>
          </cell>
          <cell r="N8">
            <v>317.05500000000001</v>
          </cell>
          <cell r="O8">
            <v>0</v>
          </cell>
          <cell r="P8">
            <v>1252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1252</v>
          </cell>
          <cell r="V8">
            <v>0</v>
          </cell>
          <cell r="W8">
            <v>1.1419999999999999</v>
          </cell>
          <cell r="X8">
            <v>325.84800000000001</v>
          </cell>
          <cell r="Y8">
            <v>9.9349999999999987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317.05500000000001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325.84800000000001</v>
          </cell>
          <cell r="BC8">
            <v>1252</v>
          </cell>
          <cell r="BD8">
            <v>870.99800000000005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586.02099999999996</v>
          </cell>
          <cell r="E9">
            <v>283.99599999999998</v>
          </cell>
          <cell r="F9">
            <v>302.02499999999998</v>
          </cell>
          <cell r="G9">
            <v>35.32</v>
          </cell>
          <cell r="H9">
            <v>0</v>
          </cell>
          <cell r="I9">
            <v>218.88200000000001</v>
          </cell>
          <cell r="J9">
            <v>2.88</v>
          </cell>
          <cell r="K9">
            <v>3.0630000000000002</v>
          </cell>
          <cell r="L9">
            <v>0</v>
          </cell>
          <cell r="M9">
            <v>0</v>
          </cell>
          <cell r="N9">
            <v>212.93899999999999</v>
          </cell>
          <cell r="O9">
            <v>0</v>
          </cell>
          <cell r="P9">
            <v>838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838</v>
          </cell>
          <cell r="V9">
            <v>0</v>
          </cell>
          <cell r="W9">
            <v>1.4990000000000001</v>
          </cell>
          <cell r="X9">
            <v>218.88200000000001</v>
          </cell>
          <cell r="Y9">
            <v>7.4420000000000002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212.93899999999999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218.88200000000001</v>
          </cell>
          <cell r="BC9">
            <v>838</v>
          </cell>
          <cell r="BD9">
            <v>586.02099999999996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128.85599999999999</v>
          </cell>
          <cell r="E10">
            <v>61.896000000000001</v>
          </cell>
          <cell r="F10">
            <v>66.959999999999994</v>
          </cell>
          <cell r="G10">
            <v>35.441000000000003</v>
          </cell>
          <cell r="H10">
            <v>0</v>
          </cell>
          <cell r="I10">
            <v>47.76</v>
          </cell>
          <cell r="J10">
            <v>0.65</v>
          </cell>
          <cell r="K10">
            <v>0.70399999999999996</v>
          </cell>
          <cell r="L10">
            <v>0</v>
          </cell>
          <cell r="M10">
            <v>0</v>
          </cell>
          <cell r="N10">
            <v>46.405999999999999</v>
          </cell>
          <cell r="O10">
            <v>0</v>
          </cell>
          <cell r="P10">
            <v>186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186</v>
          </cell>
          <cell r="V10">
            <v>0</v>
          </cell>
          <cell r="W10">
            <v>1.625</v>
          </cell>
          <cell r="X10">
            <v>47.76</v>
          </cell>
          <cell r="Y10">
            <v>2.9790000000000001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46.405999999999999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47.76</v>
          </cell>
          <cell r="BC10">
            <v>186</v>
          </cell>
          <cell r="BD10">
            <v>128.85599999999999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179.09</v>
          </cell>
          <cell r="E11">
            <v>88.433999999999997</v>
          </cell>
          <cell r="F11">
            <v>90.656000000000006</v>
          </cell>
          <cell r="G11">
            <v>35.283999999999999</v>
          </cell>
          <cell r="H11">
            <v>0</v>
          </cell>
          <cell r="I11">
            <v>63.406999999999996</v>
          </cell>
          <cell r="J11">
            <v>1.375</v>
          </cell>
          <cell r="K11">
            <v>1.41</v>
          </cell>
          <cell r="L11">
            <v>0</v>
          </cell>
          <cell r="M11">
            <v>0</v>
          </cell>
          <cell r="N11">
            <v>60.622</v>
          </cell>
          <cell r="O11">
            <v>0</v>
          </cell>
          <cell r="P11">
            <v>234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234</v>
          </cell>
          <cell r="V11">
            <v>0</v>
          </cell>
          <cell r="W11">
            <v>1.663</v>
          </cell>
          <cell r="X11">
            <v>63.406999999999996</v>
          </cell>
          <cell r="Y11">
            <v>4.4480000000000004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60.622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63.406999999999996</v>
          </cell>
          <cell r="BC11">
            <v>234</v>
          </cell>
          <cell r="BD11">
            <v>179.09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315.85199999999998</v>
          </cell>
          <cell r="E12">
            <v>155.92599999999999</v>
          </cell>
          <cell r="F12">
            <v>159.92599999999999</v>
          </cell>
          <cell r="G12">
            <v>35.39</v>
          </cell>
          <cell r="H12">
            <v>0</v>
          </cell>
          <cell r="I12">
            <v>118.35299999999999</v>
          </cell>
          <cell r="J12">
            <v>1.962</v>
          </cell>
          <cell r="K12">
            <v>2.012</v>
          </cell>
          <cell r="L12">
            <v>0</v>
          </cell>
          <cell r="M12">
            <v>0</v>
          </cell>
          <cell r="N12">
            <v>114.37875</v>
          </cell>
          <cell r="O12">
            <v>2.4999999999408828E-4</v>
          </cell>
          <cell r="P12">
            <v>437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437</v>
          </cell>
          <cell r="V12">
            <v>0</v>
          </cell>
          <cell r="W12">
            <v>2.7080000000000002</v>
          </cell>
          <cell r="X12">
            <v>118.35299999999999</v>
          </cell>
          <cell r="Y12">
            <v>6.6820000000000004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114.379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118.35299999999999</v>
          </cell>
          <cell r="BC12">
            <v>437</v>
          </cell>
          <cell r="BD12">
            <v>315.85199999999998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292.45499999999998</v>
          </cell>
          <cell r="E13">
            <v>142.691</v>
          </cell>
          <cell r="F13">
            <v>149.76400000000001</v>
          </cell>
          <cell r="G13">
            <v>35.423999999999999</v>
          </cell>
          <cell r="H13">
            <v>0</v>
          </cell>
          <cell r="I13">
            <v>109.304</v>
          </cell>
          <cell r="J13">
            <v>1.734</v>
          </cell>
          <cell r="K13">
            <v>1.82</v>
          </cell>
          <cell r="L13">
            <v>0</v>
          </cell>
          <cell r="M13">
            <v>0</v>
          </cell>
          <cell r="N13">
            <v>105.7505</v>
          </cell>
          <cell r="O13">
            <v>-4.9999999998817657E-4</v>
          </cell>
          <cell r="P13">
            <v>413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413</v>
          </cell>
          <cell r="V13">
            <v>0</v>
          </cell>
          <cell r="W13">
            <v>2.6812499999999999</v>
          </cell>
          <cell r="X13">
            <v>109.304</v>
          </cell>
          <cell r="Y13">
            <v>6.2352500000000006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105.751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109.304</v>
          </cell>
          <cell r="BC13">
            <v>413</v>
          </cell>
          <cell r="BD13">
            <v>292.45499999999998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193.87799999999999</v>
          </cell>
          <cell r="E14">
            <v>93.897999999999996</v>
          </cell>
          <cell r="F14">
            <v>99.98</v>
          </cell>
          <cell r="G14">
            <v>35.439</v>
          </cell>
          <cell r="H14">
            <v>0</v>
          </cell>
          <cell r="I14">
            <v>72.524000000000001</v>
          </cell>
          <cell r="J14">
            <v>1.0820000000000001</v>
          </cell>
          <cell r="K14">
            <v>1.153</v>
          </cell>
          <cell r="L14">
            <v>0</v>
          </cell>
          <cell r="M14">
            <v>0</v>
          </cell>
          <cell r="N14">
            <v>70.289000000000001</v>
          </cell>
          <cell r="O14">
            <v>0</v>
          </cell>
          <cell r="P14">
            <v>278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278</v>
          </cell>
          <cell r="V14">
            <v>0</v>
          </cell>
          <cell r="W14">
            <v>1.73475</v>
          </cell>
          <cell r="X14">
            <v>72.524000000000001</v>
          </cell>
          <cell r="Y14">
            <v>3.9697500000000003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70.289000000000001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72.524000000000001</v>
          </cell>
          <cell r="BC14">
            <v>278</v>
          </cell>
          <cell r="BD14">
            <v>193.87799999999999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583.44899999999996</v>
          </cell>
          <cell r="E15">
            <v>279.44400000000002</v>
          </cell>
          <cell r="F15">
            <v>304.005</v>
          </cell>
          <cell r="G15">
            <v>35.49</v>
          </cell>
          <cell r="H15">
            <v>0</v>
          </cell>
          <cell r="I15">
            <v>219.333</v>
          </cell>
          <cell r="J15">
            <v>2.92</v>
          </cell>
          <cell r="K15">
            <v>3.177</v>
          </cell>
          <cell r="L15">
            <v>0</v>
          </cell>
          <cell r="M15">
            <v>0</v>
          </cell>
          <cell r="N15">
            <v>213.23599999999999</v>
          </cell>
          <cell r="O15">
            <v>0</v>
          </cell>
          <cell r="P15">
            <v>859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859</v>
          </cell>
          <cell r="V15">
            <v>0</v>
          </cell>
          <cell r="W15">
            <v>1.4219999999999999</v>
          </cell>
          <cell r="X15">
            <v>219.333</v>
          </cell>
          <cell r="Y15">
            <v>7.5189999999999992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213.23599999999999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219.333</v>
          </cell>
          <cell r="BC15">
            <v>859</v>
          </cell>
          <cell r="BD15">
            <v>583.44899999999996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857.54499999999996</v>
          </cell>
          <cell r="E16">
            <v>410.137</v>
          </cell>
          <cell r="F16">
            <v>447.40800000000002</v>
          </cell>
          <cell r="G16">
            <v>35.350999999999999</v>
          </cell>
          <cell r="H16">
            <v>0</v>
          </cell>
          <cell r="I16">
            <v>322.88</v>
          </cell>
          <cell r="J16">
            <v>4.0259999999999998</v>
          </cell>
          <cell r="K16">
            <v>4.3920000000000003</v>
          </cell>
          <cell r="L16">
            <v>0</v>
          </cell>
          <cell r="M16">
            <v>0</v>
          </cell>
          <cell r="N16">
            <v>314.46125000000001</v>
          </cell>
          <cell r="O16">
            <v>7.4999999998226485E-4</v>
          </cell>
          <cell r="P16">
            <v>1268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1268</v>
          </cell>
          <cell r="V16">
            <v>0</v>
          </cell>
          <cell r="W16">
            <v>0.94674999999999998</v>
          </cell>
          <cell r="X16">
            <v>322.88</v>
          </cell>
          <cell r="Y16">
            <v>9.364749999999999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314.46100000000001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322.88</v>
          </cell>
          <cell r="BC16">
            <v>1268</v>
          </cell>
          <cell r="BD16">
            <v>857.54499999999996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810.38900000000001</v>
          </cell>
          <cell r="E17">
            <v>387.98899999999998</v>
          </cell>
          <cell r="F17">
            <v>422.4</v>
          </cell>
          <cell r="G17">
            <v>35.298000000000002</v>
          </cell>
          <cell r="H17">
            <v>0</v>
          </cell>
          <cell r="I17">
            <v>304.90199999999999</v>
          </cell>
          <cell r="J17">
            <v>3.6840000000000002</v>
          </cell>
          <cell r="K17">
            <v>4.01</v>
          </cell>
          <cell r="L17">
            <v>0</v>
          </cell>
          <cell r="M17">
            <v>0</v>
          </cell>
          <cell r="N17">
            <v>297.20800000000003</v>
          </cell>
          <cell r="O17">
            <v>0</v>
          </cell>
          <cell r="P17">
            <v>1195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1195</v>
          </cell>
          <cell r="V17">
            <v>0</v>
          </cell>
          <cell r="W17">
            <v>1.14575</v>
          </cell>
          <cell r="X17">
            <v>304.90199999999999</v>
          </cell>
          <cell r="Y17">
            <v>8.8397500000000004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1195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297.20800000000003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1195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304.90199999999999</v>
          </cell>
          <cell r="BC17">
            <v>1195</v>
          </cell>
          <cell r="BD17">
            <v>810.38900000000001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2369.8220000000001</v>
          </cell>
          <cell r="E6">
            <v>1092.059</v>
          </cell>
          <cell r="F6">
            <v>1277.7629999999999</v>
          </cell>
          <cell r="G6">
            <v>35.28</v>
          </cell>
          <cell r="H6">
            <v>0</v>
          </cell>
          <cell r="I6">
            <v>884.34</v>
          </cell>
          <cell r="J6">
            <v>9.6669999999999998</v>
          </cell>
          <cell r="K6">
            <v>11.311</v>
          </cell>
          <cell r="L6">
            <v>0</v>
          </cell>
          <cell r="M6">
            <v>0</v>
          </cell>
          <cell r="N6">
            <v>863.36199999999997</v>
          </cell>
          <cell r="O6">
            <v>0</v>
          </cell>
          <cell r="P6">
            <v>3725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3725</v>
          </cell>
          <cell r="V6">
            <v>0</v>
          </cell>
          <cell r="W6">
            <v>4.7210000000000001</v>
          </cell>
          <cell r="X6">
            <v>884.34</v>
          </cell>
          <cell r="Y6">
            <v>25.699000000000002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863.36199999999997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884.34</v>
          </cell>
          <cell r="BC6">
            <v>3725</v>
          </cell>
          <cell r="BD6">
            <v>2369.8220000000001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2324.9720000000002</v>
          </cell>
          <cell r="E7">
            <v>1075.567</v>
          </cell>
          <cell r="F7">
            <v>1249.405</v>
          </cell>
          <cell r="G7">
            <v>35.234999999999999</v>
          </cell>
          <cell r="H7">
            <v>0</v>
          </cell>
          <cell r="I7">
            <v>870.19</v>
          </cell>
          <cell r="J7">
            <v>8.7520000000000007</v>
          </cell>
          <cell r="K7">
            <v>10.167</v>
          </cell>
          <cell r="L7">
            <v>0</v>
          </cell>
          <cell r="M7">
            <v>0</v>
          </cell>
          <cell r="N7">
            <v>851.27099999999996</v>
          </cell>
          <cell r="O7">
            <v>0</v>
          </cell>
          <cell r="P7">
            <v>3639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3639</v>
          </cell>
          <cell r="V7">
            <v>0</v>
          </cell>
          <cell r="W7">
            <v>3.133</v>
          </cell>
          <cell r="X7">
            <v>870.19</v>
          </cell>
          <cell r="Y7">
            <v>22.052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851.27099999999996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870.19</v>
          </cell>
          <cell r="BC7">
            <v>3639</v>
          </cell>
          <cell r="BD7">
            <v>2324.9720000000002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3400.8069999999998</v>
          </cell>
          <cell r="E8">
            <v>1593.9770000000001</v>
          </cell>
          <cell r="F8">
            <v>1806.83</v>
          </cell>
          <cell r="G8">
            <v>35.155999999999999</v>
          </cell>
          <cell r="H8">
            <v>0</v>
          </cell>
          <cell r="I8">
            <v>1265.95</v>
          </cell>
          <cell r="J8">
            <v>16.684000000000001</v>
          </cell>
          <cell r="K8">
            <v>18.911000000000001</v>
          </cell>
          <cell r="L8">
            <v>0</v>
          </cell>
          <cell r="M8">
            <v>0</v>
          </cell>
          <cell r="N8">
            <v>1230.355</v>
          </cell>
          <cell r="O8">
            <v>0</v>
          </cell>
          <cell r="P8">
            <v>5166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5166</v>
          </cell>
          <cell r="V8">
            <v>0</v>
          </cell>
          <cell r="W8">
            <v>1.3360000000000001</v>
          </cell>
          <cell r="X8">
            <v>1265.95</v>
          </cell>
          <cell r="Y8">
            <v>36.930999999999997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5166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1230.355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5166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1265.95</v>
          </cell>
          <cell r="BC8">
            <v>5166</v>
          </cell>
          <cell r="BD8">
            <v>3400.8069999999998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3732.069</v>
          </cell>
          <cell r="E9">
            <v>1749.578</v>
          </cell>
          <cell r="F9">
            <v>1982.491</v>
          </cell>
          <cell r="G9">
            <v>35.311999999999998</v>
          </cell>
          <cell r="H9">
            <v>0</v>
          </cell>
          <cell r="I9">
            <v>1397.07</v>
          </cell>
          <cell r="J9">
            <v>16.728000000000002</v>
          </cell>
          <cell r="K9">
            <v>18.954000000000001</v>
          </cell>
          <cell r="L9">
            <v>0</v>
          </cell>
          <cell r="M9">
            <v>0</v>
          </cell>
          <cell r="N9">
            <v>1361.3879999999999</v>
          </cell>
          <cell r="O9">
            <v>0</v>
          </cell>
          <cell r="P9">
            <v>5699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5699</v>
          </cell>
          <cell r="V9">
            <v>0</v>
          </cell>
          <cell r="W9">
            <v>1.21</v>
          </cell>
          <cell r="X9">
            <v>1397.07</v>
          </cell>
          <cell r="Y9">
            <v>36.892000000000003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5699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1361.3879999999999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5699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1397.07</v>
          </cell>
          <cell r="BC9">
            <v>5699</v>
          </cell>
          <cell r="BD9">
            <v>3732.069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3800.4409999999998</v>
          </cell>
          <cell r="E10">
            <v>1783.133</v>
          </cell>
          <cell r="F10">
            <v>2017.308</v>
          </cell>
          <cell r="G10">
            <v>35.530999999999999</v>
          </cell>
          <cell r="H10">
            <v>0</v>
          </cell>
          <cell r="I10">
            <v>1413.04</v>
          </cell>
          <cell r="J10">
            <v>10.673999999999999</v>
          </cell>
          <cell r="K10">
            <v>12.074999999999999</v>
          </cell>
          <cell r="L10">
            <v>0</v>
          </cell>
          <cell r="M10">
            <v>0</v>
          </cell>
          <cell r="N10">
            <v>1390.2909999999999</v>
          </cell>
          <cell r="O10">
            <v>0</v>
          </cell>
          <cell r="P10">
            <v>5755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5755</v>
          </cell>
          <cell r="V10">
            <v>0</v>
          </cell>
          <cell r="W10">
            <v>0.59899999999999998</v>
          </cell>
          <cell r="X10">
            <v>1413.04</v>
          </cell>
          <cell r="Y10">
            <v>23.347999999999999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1390.2909999999999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5755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1413.04</v>
          </cell>
          <cell r="BC10">
            <v>5755</v>
          </cell>
          <cell r="BD10">
            <v>3800.4409999999998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2431.71</v>
          </cell>
          <cell r="E11">
            <v>1136.9880000000001</v>
          </cell>
          <cell r="F11">
            <v>1294.722</v>
          </cell>
          <cell r="G11">
            <v>35.366999999999997</v>
          </cell>
          <cell r="H11">
            <v>0</v>
          </cell>
          <cell r="I11">
            <v>915.25</v>
          </cell>
          <cell r="J11">
            <v>10.138</v>
          </cell>
          <cell r="K11">
            <v>11.545</v>
          </cell>
          <cell r="L11">
            <v>0</v>
          </cell>
          <cell r="M11">
            <v>0</v>
          </cell>
          <cell r="N11">
            <v>893.56700000000001</v>
          </cell>
          <cell r="O11">
            <v>0</v>
          </cell>
          <cell r="P11">
            <v>3752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3752</v>
          </cell>
          <cell r="V11">
            <v>0</v>
          </cell>
          <cell r="W11">
            <v>2.8029999999999999</v>
          </cell>
          <cell r="X11">
            <v>915.25</v>
          </cell>
          <cell r="Y11">
            <v>24.486000000000001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893.56700000000001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915.25</v>
          </cell>
          <cell r="BC11">
            <v>3752</v>
          </cell>
          <cell r="BD11">
            <v>2431.71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2604.7150000000001</v>
          </cell>
          <cell r="E12">
            <v>1210.498</v>
          </cell>
          <cell r="F12">
            <v>1394.2170000000001</v>
          </cell>
          <cell r="G12">
            <v>35.408999999999999</v>
          </cell>
          <cell r="H12">
            <v>0</v>
          </cell>
          <cell r="I12">
            <v>981.58</v>
          </cell>
          <cell r="J12">
            <v>12.666</v>
          </cell>
          <cell r="K12">
            <v>14.589</v>
          </cell>
          <cell r="L12">
            <v>0</v>
          </cell>
          <cell r="M12">
            <v>0</v>
          </cell>
          <cell r="N12">
            <v>954.32500000000005</v>
          </cell>
          <cell r="O12">
            <v>0</v>
          </cell>
          <cell r="P12">
            <v>4070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4070</v>
          </cell>
          <cell r="V12">
            <v>0</v>
          </cell>
          <cell r="W12">
            <v>2.3574999999999999</v>
          </cell>
          <cell r="X12">
            <v>981.58</v>
          </cell>
          <cell r="Y12">
            <v>29.612500000000004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954.32500000000005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981.58</v>
          </cell>
          <cell r="BC12">
            <v>4070</v>
          </cell>
          <cell r="BD12">
            <v>2604.7150000000001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2899.1410000000001</v>
          </cell>
          <cell r="E13">
            <v>1349.6410000000001</v>
          </cell>
          <cell r="F13">
            <v>1549.5</v>
          </cell>
          <cell r="G13">
            <v>35.44</v>
          </cell>
          <cell r="H13">
            <v>0</v>
          </cell>
          <cell r="I13">
            <v>1086.1099999999999</v>
          </cell>
          <cell r="J13">
            <v>18.678999999999998</v>
          </cell>
          <cell r="K13">
            <v>21.446000000000002</v>
          </cell>
          <cell r="L13">
            <v>0</v>
          </cell>
          <cell r="M13">
            <v>0</v>
          </cell>
          <cell r="N13">
            <v>1045.9849999999999</v>
          </cell>
          <cell r="O13">
            <v>0</v>
          </cell>
          <cell r="P13">
            <v>4489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4489</v>
          </cell>
          <cell r="V13">
            <v>0</v>
          </cell>
          <cell r="W13">
            <v>2.6375000000000002</v>
          </cell>
          <cell r="X13">
            <v>1086.1099999999999</v>
          </cell>
          <cell r="Y13">
            <v>42.762500000000003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1045.9849999999999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1086.1099999999999</v>
          </cell>
          <cell r="BC13">
            <v>4489</v>
          </cell>
          <cell r="BD13">
            <v>2899.1410000000001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1933.8389999999999</v>
          </cell>
          <cell r="E14">
            <v>900.30600000000004</v>
          </cell>
          <cell r="F14">
            <v>1033.5329999999999</v>
          </cell>
          <cell r="G14">
            <v>35.476999999999997</v>
          </cell>
          <cell r="H14">
            <v>0</v>
          </cell>
          <cell r="I14">
            <v>728.09</v>
          </cell>
          <cell r="J14">
            <v>3.0169999999999999</v>
          </cell>
          <cell r="K14">
            <v>3.4630000000000001</v>
          </cell>
          <cell r="L14">
            <v>0</v>
          </cell>
          <cell r="M14">
            <v>0</v>
          </cell>
          <cell r="N14">
            <v>721.61</v>
          </cell>
          <cell r="O14">
            <v>0</v>
          </cell>
          <cell r="P14">
            <v>3009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3009</v>
          </cell>
          <cell r="V14">
            <v>0</v>
          </cell>
          <cell r="W14">
            <v>3.33</v>
          </cell>
          <cell r="X14">
            <v>728.09</v>
          </cell>
          <cell r="Y14">
            <v>9.81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721.61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728.09</v>
          </cell>
          <cell r="BC14">
            <v>3009</v>
          </cell>
          <cell r="BD14">
            <v>1933.8389999999999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2275.1039999999998</v>
          </cell>
          <cell r="E15">
            <v>1061.423</v>
          </cell>
          <cell r="F15">
            <v>1213.681</v>
          </cell>
          <cell r="G15">
            <v>35.491999999999997</v>
          </cell>
          <cell r="H15">
            <v>0</v>
          </cell>
          <cell r="I15">
            <v>853.9</v>
          </cell>
          <cell r="J15">
            <v>9.1850000000000005</v>
          </cell>
          <cell r="K15">
            <v>10.502000000000001</v>
          </cell>
          <cell r="L15">
            <v>0</v>
          </cell>
          <cell r="M15">
            <v>0</v>
          </cell>
          <cell r="N15">
            <v>834.21249999999998</v>
          </cell>
          <cell r="O15">
            <v>5.0000000010186341E-4</v>
          </cell>
          <cell r="P15">
            <v>3515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3515</v>
          </cell>
          <cell r="V15">
            <v>0</v>
          </cell>
          <cell r="W15">
            <v>3.5724999999999998</v>
          </cell>
          <cell r="X15">
            <v>853.9</v>
          </cell>
          <cell r="Y15">
            <v>23.259500000000003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3515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834.21299999999997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853.9</v>
          </cell>
          <cell r="BC15">
            <v>3515</v>
          </cell>
          <cell r="BD15">
            <v>2275.1039999999998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2876.48</v>
          </cell>
          <cell r="E16">
            <v>1338.0039999999999</v>
          </cell>
          <cell r="F16">
            <v>1538.4760000000001</v>
          </cell>
          <cell r="G16">
            <v>35.381999999999998</v>
          </cell>
          <cell r="H16">
            <v>0</v>
          </cell>
          <cell r="I16">
            <v>1069</v>
          </cell>
          <cell r="J16">
            <v>11.098000000000001</v>
          </cell>
          <cell r="K16">
            <v>12.76</v>
          </cell>
          <cell r="L16">
            <v>0</v>
          </cell>
          <cell r="M16">
            <v>0</v>
          </cell>
          <cell r="N16">
            <v>1045.1424999999999</v>
          </cell>
          <cell r="O16">
            <v>-4.9999999987448973E-4</v>
          </cell>
          <cell r="P16">
            <v>4425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4425</v>
          </cell>
          <cell r="V16">
            <v>0</v>
          </cell>
          <cell r="W16">
            <v>3.855</v>
          </cell>
          <cell r="X16">
            <v>1069</v>
          </cell>
          <cell r="Y16">
            <v>27.713000000000001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1045.143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1069</v>
          </cell>
          <cell r="BC16">
            <v>4425</v>
          </cell>
          <cell r="BD16">
            <v>2876.48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2653.5149999999999</v>
          </cell>
          <cell r="E17">
            <v>1241.819</v>
          </cell>
          <cell r="F17">
            <v>1411.6959999999999</v>
          </cell>
          <cell r="G17">
            <v>35.302</v>
          </cell>
          <cell r="H17">
            <v>0</v>
          </cell>
          <cell r="I17">
            <v>990.6</v>
          </cell>
          <cell r="J17">
            <v>10.29</v>
          </cell>
          <cell r="K17">
            <v>11.698</v>
          </cell>
          <cell r="L17">
            <v>0</v>
          </cell>
          <cell r="M17">
            <v>0</v>
          </cell>
          <cell r="N17">
            <v>968.61249999999995</v>
          </cell>
          <cell r="O17">
            <v>-4.9999999987448973E-4</v>
          </cell>
          <cell r="P17">
            <v>4054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4054</v>
          </cell>
          <cell r="V17">
            <v>0</v>
          </cell>
          <cell r="W17">
            <v>4.8025000000000002</v>
          </cell>
          <cell r="X17">
            <v>990.6</v>
          </cell>
          <cell r="Y17">
            <v>26.790500000000002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4054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968.61300000000006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4054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990.6</v>
          </cell>
          <cell r="BC17">
            <v>4054</v>
          </cell>
          <cell r="BD17">
            <v>2653.5149999999999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593.17700000000002</v>
          </cell>
          <cell r="E6">
            <v>283.755</v>
          </cell>
          <cell r="F6">
            <v>309.42200000000003</v>
          </cell>
          <cell r="G6">
            <v>35.347000000000001</v>
          </cell>
          <cell r="H6">
            <v>0</v>
          </cell>
          <cell r="I6">
            <v>207.61</v>
          </cell>
          <cell r="J6">
            <v>6.5250000000000004</v>
          </cell>
          <cell r="K6">
            <v>7.1159999999999997</v>
          </cell>
          <cell r="L6">
            <v>0</v>
          </cell>
          <cell r="M6">
            <v>0</v>
          </cell>
          <cell r="N6">
            <v>193.96899999999999</v>
          </cell>
          <cell r="O6">
            <v>0</v>
          </cell>
          <cell r="P6">
            <v>815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815</v>
          </cell>
          <cell r="V6">
            <v>0</v>
          </cell>
          <cell r="W6">
            <v>29.786999999999999</v>
          </cell>
          <cell r="X6">
            <v>207.61</v>
          </cell>
          <cell r="Y6">
            <v>43.427999999999997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193.96899999999999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815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207.61</v>
          </cell>
          <cell r="BC6">
            <v>815</v>
          </cell>
          <cell r="BD6">
            <v>593.17700000000002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843.37099999999998</v>
          </cell>
          <cell r="E7">
            <v>395.77300000000002</v>
          </cell>
          <cell r="F7">
            <v>447.59800000000001</v>
          </cell>
          <cell r="G7">
            <v>35.323999999999998</v>
          </cell>
          <cell r="H7">
            <v>0</v>
          </cell>
          <cell r="I7">
            <v>301.37</v>
          </cell>
          <cell r="J7">
            <v>10.212</v>
          </cell>
          <cell r="K7">
            <v>11.548999999999999</v>
          </cell>
          <cell r="L7">
            <v>0</v>
          </cell>
          <cell r="M7">
            <v>0</v>
          </cell>
          <cell r="N7">
            <v>279.60899999999998</v>
          </cell>
          <cell r="O7">
            <v>0</v>
          </cell>
          <cell r="P7">
            <v>1227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1227</v>
          </cell>
          <cell r="V7">
            <v>0</v>
          </cell>
          <cell r="W7">
            <v>39.484000000000002</v>
          </cell>
          <cell r="X7">
            <v>301.37</v>
          </cell>
          <cell r="Y7">
            <v>61.245000000000005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279.60899999999998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1227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301.37</v>
          </cell>
          <cell r="BC7">
            <v>1227</v>
          </cell>
          <cell r="BD7">
            <v>843.37099999999998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504.81299999999999</v>
          </cell>
          <cell r="E8">
            <v>234.67099999999999</v>
          </cell>
          <cell r="F8">
            <v>270.142</v>
          </cell>
          <cell r="G8">
            <v>35.204999999999998</v>
          </cell>
          <cell r="H8">
            <v>0</v>
          </cell>
          <cell r="I8">
            <v>181.22</v>
          </cell>
          <cell r="J8">
            <v>6.157</v>
          </cell>
          <cell r="K8">
            <v>7.0869999999999997</v>
          </cell>
          <cell r="L8">
            <v>0</v>
          </cell>
          <cell r="M8">
            <v>0</v>
          </cell>
          <cell r="N8">
            <v>167.976</v>
          </cell>
          <cell r="O8">
            <v>0</v>
          </cell>
          <cell r="P8">
            <v>751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751</v>
          </cell>
          <cell r="V8">
            <v>0</v>
          </cell>
          <cell r="W8">
            <v>28.393999999999998</v>
          </cell>
          <cell r="X8">
            <v>181.22</v>
          </cell>
          <cell r="Y8">
            <v>41.637999999999998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167.976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751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181.22</v>
          </cell>
          <cell r="BC8">
            <v>751</v>
          </cell>
          <cell r="BD8">
            <v>504.81299999999999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964.26900000000001</v>
          </cell>
          <cell r="E9">
            <v>445.89299999999997</v>
          </cell>
          <cell r="F9">
            <v>518.37599999999998</v>
          </cell>
          <cell r="G9">
            <v>35.28</v>
          </cell>
          <cell r="H9">
            <v>0</v>
          </cell>
          <cell r="I9">
            <v>337.14</v>
          </cell>
          <cell r="J9">
            <v>11.14</v>
          </cell>
          <cell r="K9">
            <v>12.951000000000001</v>
          </cell>
          <cell r="L9">
            <v>0</v>
          </cell>
          <cell r="M9">
            <v>0</v>
          </cell>
          <cell r="N9">
            <v>313.04899999999998</v>
          </cell>
          <cell r="O9">
            <v>0</v>
          </cell>
          <cell r="P9">
            <v>1411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1411</v>
          </cell>
          <cell r="V9">
            <v>0</v>
          </cell>
          <cell r="W9">
            <v>37.314</v>
          </cell>
          <cell r="X9">
            <v>337.14</v>
          </cell>
          <cell r="Y9">
            <v>61.405000000000001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313.04899999999998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1411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337.14</v>
          </cell>
          <cell r="BC9">
            <v>1411</v>
          </cell>
          <cell r="BD9">
            <v>964.26900000000001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896.81700000000001</v>
          </cell>
          <cell r="E10">
            <v>412.73399999999998</v>
          </cell>
          <cell r="F10">
            <v>484.08300000000003</v>
          </cell>
          <cell r="G10">
            <v>35.478999999999999</v>
          </cell>
          <cell r="H10">
            <v>0</v>
          </cell>
          <cell r="I10">
            <v>325.64999999999998</v>
          </cell>
          <cell r="J10">
            <v>11.265000000000001</v>
          </cell>
          <cell r="K10">
            <v>13.212</v>
          </cell>
          <cell r="L10">
            <v>0</v>
          </cell>
          <cell r="M10">
            <v>0</v>
          </cell>
          <cell r="N10">
            <v>301.173</v>
          </cell>
          <cell r="O10">
            <v>0</v>
          </cell>
          <cell r="P10">
            <v>1375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1375</v>
          </cell>
          <cell r="V10">
            <v>0</v>
          </cell>
          <cell r="W10">
            <v>42.906999999999996</v>
          </cell>
          <cell r="X10">
            <v>325.64999999999998</v>
          </cell>
          <cell r="Y10">
            <v>67.384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301.173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1375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325.64999999999998</v>
          </cell>
          <cell r="BC10">
            <v>1375</v>
          </cell>
          <cell r="BD10">
            <v>896.81700000000001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725.62699999999995</v>
          </cell>
          <cell r="E11">
            <v>335.70400000000001</v>
          </cell>
          <cell r="F11">
            <v>389.923</v>
          </cell>
          <cell r="G11">
            <v>35.405000000000001</v>
          </cell>
          <cell r="H11">
            <v>0</v>
          </cell>
          <cell r="I11">
            <v>265.45999999999998</v>
          </cell>
          <cell r="J11">
            <v>9.141</v>
          </cell>
          <cell r="K11">
            <v>10.618</v>
          </cell>
          <cell r="L11">
            <v>0</v>
          </cell>
          <cell r="M11">
            <v>0</v>
          </cell>
          <cell r="N11">
            <v>245.70099999999999</v>
          </cell>
          <cell r="O11">
            <v>0</v>
          </cell>
          <cell r="P11">
            <v>1110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1110</v>
          </cell>
          <cell r="V11">
            <v>0</v>
          </cell>
          <cell r="W11">
            <v>38.829000000000001</v>
          </cell>
          <cell r="X11">
            <v>265.45999999999998</v>
          </cell>
          <cell r="Y11">
            <v>58.588000000000001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245.70099999999999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1110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265.45999999999998</v>
          </cell>
          <cell r="BC11">
            <v>1110</v>
          </cell>
          <cell r="BD11">
            <v>725.62699999999995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279.06900000000002</v>
          </cell>
          <cell r="E12">
            <v>124.816</v>
          </cell>
          <cell r="F12">
            <v>154.25299999999999</v>
          </cell>
          <cell r="G12">
            <v>35.32</v>
          </cell>
          <cell r="H12">
            <v>0</v>
          </cell>
          <cell r="I12">
            <v>96.2</v>
          </cell>
          <cell r="J12">
            <v>4.6779999999999999</v>
          </cell>
          <cell r="K12">
            <v>5.7809999999999997</v>
          </cell>
          <cell r="L12">
            <v>0</v>
          </cell>
          <cell r="M12">
            <v>0</v>
          </cell>
          <cell r="N12">
            <v>85.741</v>
          </cell>
          <cell r="O12">
            <v>0</v>
          </cell>
          <cell r="P12">
            <v>428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428</v>
          </cell>
          <cell r="V12">
            <v>0</v>
          </cell>
          <cell r="W12">
            <v>24.260249999999999</v>
          </cell>
          <cell r="X12">
            <v>96.2</v>
          </cell>
          <cell r="Y12">
            <v>34.719250000000002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85.741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428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96.2</v>
          </cell>
          <cell r="BC12">
            <v>428</v>
          </cell>
          <cell r="BD12">
            <v>279.06900000000002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242.745</v>
          </cell>
          <cell r="E13">
            <v>114.468</v>
          </cell>
          <cell r="F13">
            <v>128.27699999999999</v>
          </cell>
          <cell r="G13">
            <v>35.366999999999997</v>
          </cell>
          <cell r="H13">
            <v>0</v>
          </cell>
          <cell r="I13">
            <v>87.5</v>
          </cell>
          <cell r="J13">
            <v>3.1629999999999998</v>
          </cell>
          <cell r="K13">
            <v>3.5449999999999999</v>
          </cell>
          <cell r="L13">
            <v>0</v>
          </cell>
          <cell r="M13">
            <v>0</v>
          </cell>
          <cell r="N13">
            <v>80.792000000000002</v>
          </cell>
          <cell r="O13">
            <v>0</v>
          </cell>
          <cell r="P13">
            <v>353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353</v>
          </cell>
          <cell r="V13">
            <v>0</v>
          </cell>
          <cell r="W13">
            <v>35.340499999999999</v>
          </cell>
          <cell r="X13">
            <v>87.5</v>
          </cell>
          <cell r="Y13">
            <v>42.048499999999997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80.792000000000002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353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87.5</v>
          </cell>
          <cell r="BC13">
            <v>353</v>
          </cell>
          <cell r="BD13">
            <v>242.745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219.15199999999999</v>
          </cell>
          <cell r="E14">
            <v>103</v>
          </cell>
          <cell r="F14">
            <v>116.152</v>
          </cell>
          <cell r="G14">
            <v>35.497</v>
          </cell>
          <cell r="H14">
            <v>0</v>
          </cell>
          <cell r="I14">
            <v>79.069999999999993</v>
          </cell>
          <cell r="J14">
            <v>3.2109999999999999</v>
          </cell>
          <cell r="K14">
            <v>3.621</v>
          </cell>
          <cell r="L14">
            <v>0</v>
          </cell>
          <cell r="M14">
            <v>0</v>
          </cell>
          <cell r="N14">
            <v>72.238500000000002</v>
          </cell>
          <cell r="O14">
            <v>-5.0000000000238742E-4</v>
          </cell>
          <cell r="P14">
            <v>321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321</v>
          </cell>
          <cell r="V14">
            <v>0</v>
          </cell>
          <cell r="W14">
            <v>33.896250000000002</v>
          </cell>
          <cell r="X14">
            <v>79.069999999999993</v>
          </cell>
          <cell r="Y14">
            <v>40.728250000000003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72.239000000000004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321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79.069999999999993</v>
          </cell>
          <cell r="BC14">
            <v>321</v>
          </cell>
          <cell r="BD14">
            <v>219.15199999999999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769.13</v>
          </cell>
          <cell r="E15">
            <v>359.99700000000001</v>
          </cell>
          <cell r="F15">
            <v>409.13299999999998</v>
          </cell>
          <cell r="G15">
            <v>35.494999999999997</v>
          </cell>
          <cell r="H15">
            <v>0</v>
          </cell>
          <cell r="I15">
            <v>272.77</v>
          </cell>
          <cell r="J15">
            <v>10.952999999999999</v>
          </cell>
          <cell r="K15">
            <v>12.448</v>
          </cell>
          <cell r="L15">
            <v>0</v>
          </cell>
          <cell r="M15">
            <v>0</v>
          </cell>
          <cell r="N15">
            <v>249.36924999999999</v>
          </cell>
          <cell r="O15">
            <v>-2.4999999999408828E-4</v>
          </cell>
          <cell r="P15">
            <v>1116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1116</v>
          </cell>
          <cell r="V15">
            <v>0</v>
          </cell>
          <cell r="W15">
            <v>40.933250000000001</v>
          </cell>
          <cell r="X15">
            <v>272.77</v>
          </cell>
          <cell r="Y15">
            <v>64.334249999999997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249.369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1116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272.77</v>
          </cell>
          <cell r="BC15">
            <v>1116</v>
          </cell>
          <cell r="BD15">
            <v>769.13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277.06599999999997</v>
          </cell>
          <cell r="E16">
            <v>128.941</v>
          </cell>
          <cell r="F16">
            <v>148.125</v>
          </cell>
          <cell r="G16">
            <v>35.332999999999998</v>
          </cell>
          <cell r="H16">
            <v>0</v>
          </cell>
          <cell r="I16">
            <v>104.7</v>
          </cell>
          <cell r="J16">
            <v>4.1580000000000004</v>
          </cell>
          <cell r="K16">
            <v>4.7770000000000001</v>
          </cell>
          <cell r="L16">
            <v>0</v>
          </cell>
          <cell r="M16">
            <v>0</v>
          </cell>
          <cell r="N16">
            <v>95.764499999999998</v>
          </cell>
          <cell r="O16">
            <v>5.0000000000238742E-4</v>
          </cell>
          <cell r="P16">
            <v>433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433</v>
          </cell>
          <cell r="V16">
            <v>0</v>
          </cell>
          <cell r="W16">
            <v>23.006250000000001</v>
          </cell>
          <cell r="X16">
            <v>104.7</v>
          </cell>
          <cell r="Y16">
            <v>31.941250000000004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95.765000000000001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433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104.7</v>
          </cell>
          <cell r="BC16">
            <v>433</v>
          </cell>
          <cell r="BD16">
            <v>277.06599999999997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566.90899999999999</v>
          </cell>
          <cell r="E17">
            <v>263.33300000000003</v>
          </cell>
          <cell r="F17">
            <v>303.57600000000002</v>
          </cell>
          <cell r="G17">
            <v>35.268000000000001</v>
          </cell>
          <cell r="H17">
            <v>0</v>
          </cell>
          <cell r="I17">
            <v>191.8</v>
          </cell>
          <cell r="J17">
            <v>10.433</v>
          </cell>
          <cell r="K17">
            <v>12.026999999999999</v>
          </cell>
          <cell r="L17">
            <v>0</v>
          </cell>
          <cell r="M17">
            <v>0</v>
          </cell>
          <cell r="N17">
            <v>169.34025</v>
          </cell>
          <cell r="O17">
            <v>-2.4999999996566658E-4</v>
          </cell>
          <cell r="P17">
            <v>796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796</v>
          </cell>
          <cell r="V17">
            <v>0</v>
          </cell>
          <cell r="W17">
            <v>29.892250000000001</v>
          </cell>
          <cell r="X17">
            <v>191.8</v>
          </cell>
          <cell r="Y17">
            <v>52.352249999999998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796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169.34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796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191.8</v>
          </cell>
          <cell r="BC17">
            <v>796</v>
          </cell>
          <cell r="BD17">
            <v>566.90899999999999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739.61</v>
          </cell>
          <cell r="E6">
            <v>346.64100000000002</v>
          </cell>
          <cell r="F6">
            <v>392.96899999999999</v>
          </cell>
          <cell r="G6">
            <v>35.353000000000002</v>
          </cell>
          <cell r="H6">
            <v>0</v>
          </cell>
          <cell r="I6">
            <v>272.47300000000001</v>
          </cell>
          <cell r="J6">
            <v>3.5830000000000002</v>
          </cell>
          <cell r="K6">
            <v>4.0620000000000003</v>
          </cell>
          <cell r="L6">
            <v>0</v>
          </cell>
          <cell r="M6">
            <v>0</v>
          </cell>
          <cell r="N6">
            <v>264.82799999999997</v>
          </cell>
          <cell r="O6">
            <v>0</v>
          </cell>
          <cell r="P6">
            <v>1112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1112</v>
          </cell>
          <cell r="V6">
            <v>0</v>
          </cell>
          <cell r="W6">
            <v>0.65800000000000003</v>
          </cell>
          <cell r="X6">
            <v>272.47300000000001</v>
          </cell>
          <cell r="Y6">
            <v>8.3030000000000008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264.82799999999997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1112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272.47300000000001</v>
          </cell>
          <cell r="BC6">
            <v>1112</v>
          </cell>
          <cell r="BD6">
            <v>739.61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644.48299999999995</v>
          </cell>
          <cell r="E7">
            <v>303.03199999999998</v>
          </cell>
          <cell r="F7">
            <v>341.45100000000002</v>
          </cell>
          <cell r="G7">
            <v>35.334000000000003</v>
          </cell>
          <cell r="H7">
            <v>0</v>
          </cell>
          <cell r="I7">
            <v>236.16900000000001</v>
          </cell>
          <cell r="J7">
            <v>3.2610000000000001</v>
          </cell>
          <cell r="K7">
            <v>3.6739999999999999</v>
          </cell>
          <cell r="L7">
            <v>0</v>
          </cell>
          <cell r="M7">
            <v>0</v>
          </cell>
          <cell r="N7">
            <v>229.23400000000001</v>
          </cell>
          <cell r="O7">
            <v>0</v>
          </cell>
          <cell r="P7">
            <v>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958</v>
          </cell>
          <cell r="V7">
            <v>0</v>
          </cell>
          <cell r="W7">
            <v>0.69399999999999995</v>
          </cell>
          <cell r="X7">
            <v>236.16900000000001</v>
          </cell>
          <cell r="Y7">
            <v>7.6290000000000004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229.23400000000001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236.16900000000001</v>
          </cell>
          <cell r="BC7">
            <v>958</v>
          </cell>
          <cell r="BD7">
            <v>644.48299999999995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584.76</v>
          </cell>
          <cell r="E8">
            <v>275.68700000000001</v>
          </cell>
          <cell r="F8">
            <v>309.07299999999998</v>
          </cell>
          <cell r="G8">
            <v>35.259</v>
          </cell>
          <cell r="H8">
            <v>0</v>
          </cell>
          <cell r="I8">
            <v>213.58</v>
          </cell>
          <cell r="J8">
            <v>2.145</v>
          </cell>
          <cell r="K8">
            <v>2.4049999999999998</v>
          </cell>
          <cell r="L8">
            <v>0</v>
          </cell>
          <cell r="M8">
            <v>0</v>
          </cell>
          <cell r="N8">
            <v>209.03</v>
          </cell>
          <cell r="O8">
            <v>0</v>
          </cell>
          <cell r="P8">
            <v>862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862</v>
          </cell>
          <cell r="V8">
            <v>0</v>
          </cell>
          <cell r="W8">
            <v>0.84399999999999997</v>
          </cell>
          <cell r="X8">
            <v>213.58</v>
          </cell>
          <cell r="Y8">
            <v>5.3940000000000001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862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209.03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862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213.58</v>
          </cell>
          <cell r="BC8">
            <v>862</v>
          </cell>
          <cell r="BD8">
            <v>584.76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421.37299999999999</v>
          </cell>
          <cell r="E9">
            <v>199.31899999999999</v>
          </cell>
          <cell r="F9">
            <v>222.054</v>
          </cell>
          <cell r="G9">
            <v>35.229999999999997</v>
          </cell>
          <cell r="H9">
            <v>0</v>
          </cell>
          <cell r="I9">
            <v>154.09100000000001</v>
          </cell>
          <cell r="J9">
            <v>2.661</v>
          </cell>
          <cell r="K9">
            <v>2.964</v>
          </cell>
          <cell r="L9">
            <v>0</v>
          </cell>
          <cell r="M9">
            <v>0</v>
          </cell>
          <cell r="N9">
            <v>148.46600000000001</v>
          </cell>
          <cell r="O9">
            <v>0</v>
          </cell>
          <cell r="P9">
            <v>618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618</v>
          </cell>
          <cell r="V9">
            <v>0</v>
          </cell>
          <cell r="W9">
            <v>1.0309999999999999</v>
          </cell>
          <cell r="X9">
            <v>154.09100000000001</v>
          </cell>
          <cell r="Y9">
            <v>6.6559999999999997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618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148.46600000000001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618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154.09100000000001</v>
          </cell>
          <cell r="BC9">
            <v>618</v>
          </cell>
          <cell r="BD9">
            <v>421.37299999999999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268.87700000000001</v>
          </cell>
          <cell r="E10">
            <v>128.13200000000001</v>
          </cell>
          <cell r="F10">
            <v>140.745</v>
          </cell>
          <cell r="G10">
            <v>35.442</v>
          </cell>
          <cell r="H10">
            <v>0</v>
          </cell>
          <cell r="I10">
            <v>98.625</v>
          </cell>
          <cell r="J10">
            <v>0.66300000000000003</v>
          </cell>
          <cell r="K10">
            <v>0.72799999999999998</v>
          </cell>
          <cell r="L10">
            <v>0</v>
          </cell>
          <cell r="M10">
            <v>0</v>
          </cell>
          <cell r="N10">
            <v>97.233999999999995</v>
          </cell>
          <cell r="O10">
            <v>0</v>
          </cell>
          <cell r="P10">
            <v>390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390</v>
          </cell>
          <cell r="V10">
            <v>0</v>
          </cell>
          <cell r="W10">
            <v>1.371</v>
          </cell>
          <cell r="X10">
            <v>98.625</v>
          </cell>
          <cell r="Y10">
            <v>2.762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97.233999999999995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98.625</v>
          </cell>
          <cell r="BC10">
            <v>390</v>
          </cell>
          <cell r="BD10">
            <v>268.87700000000001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254.749</v>
          </cell>
          <cell r="E11">
            <v>121.205</v>
          </cell>
          <cell r="F11">
            <v>133.54400000000001</v>
          </cell>
          <cell r="G11">
            <v>35.555999999999997</v>
          </cell>
          <cell r="H11">
            <v>0</v>
          </cell>
          <cell r="I11">
            <v>92.777000000000001</v>
          </cell>
          <cell r="J11">
            <v>1.5449999999999999</v>
          </cell>
          <cell r="K11">
            <v>1.702</v>
          </cell>
          <cell r="L11">
            <v>0</v>
          </cell>
          <cell r="M11">
            <v>0</v>
          </cell>
          <cell r="N11">
            <v>89.53</v>
          </cell>
          <cell r="O11">
            <v>0</v>
          </cell>
          <cell r="P11">
            <v>368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368</v>
          </cell>
          <cell r="V11">
            <v>0</v>
          </cell>
          <cell r="W11">
            <v>1.6639999999999999</v>
          </cell>
          <cell r="X11">
            <v>92.777000000000001</v>
          </cell>
          <cell r="Y11">
            <v>4.9109999999999996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89.53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92.777000000000001</v>
          </cell>
          <cell r="BC11">
            <v>368</v>
          </cell>
          <cell r="BD11">
            <v>254.749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244.232</v>
          </cell>
          <cell r="E12">
            <v>116.15300000000001</v>
          </cell>
          <cell r="F12">
            <v>128.07900000000001</v>
          </cell>
          <cell r="G12">
            <v>35.405000000000001</v>
          </cell>
          <cell r="H12">
            <v>0</v>
          </cell>
          <cell r="I12">
            <v>89.177000000000007</v>
          </cell>
          <cell r="J12">
            <v>1.3280000000000001</v>
          </cell>
          <cell r="K12">
            <v>1.4650000000000001</v>
          </cell>
          <cell r="L12">
            <v>0</v>
          </cell>
          <cell r="M12">
            <v>0</v>
          </cell>
          <cell r="N12">
            <v>86.384249999999994</v>
          </cell>
          <cell r="O12">
            <v>-2.4999999999408828E-4</v>
          </cell>
          <cell r="P12">
            <v>354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354</v>
          </cell>
          <cell r="V12">
            <v>0</v>
          </cell>
          <cell r="W12">
            <v>1.80375</v>
          </cell>
          <cell r="X12">
            <v>89.177000000000007</v>
          </cell>
          <cell r="Y12">
            <v>4.5967500000000001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86.384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89.177000000000007</v>
          </cell>
          <cell r="BC12">
            <v>354</v>
          </cell>
          <cell r="BD12">
            <v>244.232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225.02600000000001</v>
          </cell>
          <cell r="E13">
            <v>106.74</v>
          </cell>
          <cell r="F13">
            <v>118.286</v>
          </cell>
          <cell r="G13">
            <v>35.295000000000002</v>
          </cell>
          <cell r="H13">
            <v>0</v>
          </cell>
          <cell r="I13">
            <v>82.468999999999994</v>
          </cell>
          <cell r="J13">
            <v>1.57</v>
          </cell>
          <cell r="K13">
            <v>1.74</v>
          </cell>
          <cell r="L13">
            <v>0</v>
          </cell>
          <cell r="M13">
            <v>0</v>
          </cell>
          <cell r="N13">
            <v>79.158249999999995</v>
          </cell>
          <cell r="O13">
            <v>7.5000000001068656E-4</v>
          </cell>
          <cell r="P13">
            <v>329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329</v>
          </cell>
          <cell r="V13">
            <v>0</v>
          </cell>
          <cell r="W13">
            <v>1.869</v>
          </cell>
          <cell r="X13">
            <v>82.468999999999994</v>
          </cell>
          <cell r="Y13">
            <v>5.1790000000000003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79.158000000000001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82.468999999999994</v>
          </cell>
          <cell r="BC13">
            <v>329</v>
          </cell>
          <cell r="BD13">
            <v>225.02600000000001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237.42</v>
          </cell>
          <cell r="E14">
            <v>112.758</v>
          </cell>
          <cell r="F14">
            <v>124.66200000000001</v>
          </cell>
          <cell r="G14">
            <v>35.445999999999998</v>
          </cell>
          <cell r="H14">
            <v>0</v>
          </cell>
          <cell r="I14">
            <v>86.933000000000007</v>
          </cell>
          <cell r="J14">
            <v>1.032</v>
          </cell>
          <cell r="K14">
            <v>1.141</v>
          </cell>
          <cell r="L14">
            <v>0</v>
          </cell>
          <cell r="M14">
            <v>0</v>
          </cell>
          <cell r="N14">
            <v>84.760249999999999</v>
          </cell>
          <cell r="O14">
            <v>-2.4999999999408828E-4</v>
          </cell>
          <cell r="P14">
            <v>346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346</v>
          </cell>
          <cell r="V14">
            <v>0</v>
          </cell>
          <cell r="W14">
            <v>1.5780000000000001</v>
          </cell>
          <cell r="X14">
            <v>86.933000000000007</v>
          </cell>
          <cell r="Y14">
            <v>3.7510000000000003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84.76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86.933000000000007</v>
          </cell>
          <cell r="BC14">
            <v>346</v>
          </cell>
          <cell r="BD14">
            <v>237.42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244.22800000000001</v>
          </cell>
          <cell r="E15">
            <v>116.099</v>
          </cell>
          <cell r="F15">
            <v>128.12899999999999</v>
          </cell>
          <cell r="G15">
            <v>35.451000000000001</v>
          </cell>
          <cell r="H15">
            <v>0</v>
          </cell>
          <cell r="I15">
            <v>89.352999999999994</v>
          </cell>
          <cell r="J15">
            <v>1.0269999999999999</v>
          </cell>
          <cell r="K15">
            <v>1.1339999999999999</v>
          </cell>
          <cell r="L15">
            <v>0</v>
          </cell>
          <cell r="M15">
            <v>0</v>
          </cell>
          <cell r="N15">
            <v>87.191749999999999</v>
          </cell>
          <cell r="O15">
            <v>2.4999999999408828E-4</v>
          </cell>
          <cell r="P15">
            <v>355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355</v>
          </cell>
          <cell r="V15">
            <v>0</v>
          </cell>
          <cell r="W15">
            <v>1.3035000000000001</v>
          </cell>
          <cell r="X15">
            <v>89.352999999999994</v>
          </cell>
          <cell r="Y15">
            <v>3.4644999999999997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87.191999999999993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89.352999999999994</v>
          </cell>
          <cell r="BC15">
            <v>355</v>
          </cell>
          <cell r="BD15">
            <v>244.22800000000001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608.56200000000001</v>
          </cell>
          <cell r="E16">
            <v>288.09800000000001</v>
          </cell>
          <cell r="F16">
            <v>320.464</v>
          </cell>
          <cell r="G16">
            <v>35.354999999999997</v>
          </cell>
          <cell r="H16">
            <v>0</v>
          </cell>
          <cell r="I16">
            <v>226.49799999999999</v>
          </cell>
          <cell r="J16">
            <v>3.3839999999999999</v>
          </cell>
          <cell r="K16">
            <v>3.7639999999999998</v>
          </cell>
          <cell r="L16">
            <v>0</v>
          </cell>
          <cell r="M16">
            <v>0</v>
          </cell>
          <cell r="N16">
            <v>219.35075000000001</v>
          </cell>
          <cell r="O16">
            <v>-7.5000000001068656E-4</v>
          </cell>
          <cell r="P16">
            <v>907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907</v>
          </cell>
          <cell r="V16">
            <v>0</v>
          </cell>
          <cell r="W16">
            <v>0.74750000000000005</v>
          </cell>
          <cell r="X16">
            <v>226.49799999999999</v>
          </cell>
          <cell r="Y16">
            <v>7.8955000000000002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219.351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226.49799999999999</v>
          </cell>
          <cell r="BC16">
            <v>907</v>
          </cell>
          <cell r="BD16">
            <v>608.56200000000001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532.87099999999998</v>
          </cell>
          <cell r="E17">
            <v>253.72200000000001</v>
          </cell>
          <cell r="F17">
            <v>279.149</v>
          </cell>
          <cell r="G17">
            <v>35.270000000000003</v>
          </cell>
          <cell r="H17">
            <v>0</v>
          </cell>
          <cell r="I17">
            <v>198.69900000000001</v>
          </cell>
          <cell r="J17">
            <v>4.3079999999999998</v>
          </cell>
          <cell r="K17">
            <v>4.74</v>
          </cell>
          <cell r="L17">
            <v>0</v>
          </cell>
          <cell r="M17">
            <v>0</v>
          </cell>
          <cell r="N17">
            <v>189.65074999999999</v>
          </cell>
          <cell r="O17">
            <v>2.5000000002250999E-4</v>
          </cell>
          <cell r="P17">
            <v>787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787</v>
          </cell>
          <cell r="V17">
            <v>0</v>
          </cell>
          <cell r="W17">
            <v>1.1120000000000001</v>
          </cell>
          <cell r="X17">
            <v>198.69900000000001</v>
          </cell>
          <cell r="Y17">
            <v>10.16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189.65100000000001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198.69900000000001</v>
          </cell>
          <cell r="BC17">
            <v>787</v>
          </cell>
          <cell r="BD17">
            <v>532.87099999999998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1559.1559999999999</v>
          </cell>
          <cell r="E6">
            <v>742.36400000000003</v>
          </cell>
          <cell r="F6">
            <v>816.79200000000003</v>
          </cell>
          <cell r="G6">
            <v>35.265000000000001</v>
          </cell>
          <cell r="H6">
            <v>0</v>
          </cell>
          <cell r="I6">
            <v>571.33000000000004</v>
          </cell>
          <cell r="J6">
            <v>3.7970000000000002</v>
          </cell>
          <cell r="K6">
            <v>4.1769999999999996</v>
          </cell>
          <cell r="L6">
            <v>0</v>
          </cell>
          <cell r="M6">
            <v>0</v>
          </cell>
          <cell r="N6">
            <v>563.35599999999999</v>
          </cell>
          <cell r="O6">
            <v>0</v>
          </cell>
          <cell r="P6">
            <v>2263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2263</v>
          </cell>
          <cell r="V6">
            <v>0</v>
          </cell>
          <cell r="W6">
            <v>2.6360000000000001</v>
          </cell>
          <cell r="X6">
            <v>571.33000000000004</v>
          </cell>
          <cell r="Y6">
            <v>10.61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563.35599999999999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2263</v>
          </cell>
          <cell r="AZ6">
            <v>0</v>
          </cell>
          <cell r="BA6">
            <v>0</v>
          </cell>
          <cell r="BB6">
            <v>571.33000000000004</v>
          </cell>
          <cell r="BC6">
            <v>2263</v>
          </cell>
          <cell r="BD6">
            <v>1559.1559999999999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1078.96</v>
          </cell>
          <cell r="E7">
            <v>517.88400000000001</v>
          </cell>
          <cell r="F7">
            <v>561.07600000000002</v>
          </cell>
          <cell r="G7">
            <v>35.122999999999998</v>
          </cell>
          <cell r="H7">
            <v>0</v>
          </cell>
          <cell r="I7">
            <v>395.36</v>
          </cell>
          <cell r="J7">
            <v>3.9929999999999999</v>
          </cell>
          <cell r="K7">
            <v>4.327</v>
          </cell>
          <cell r="L7">
            <v>0</v>
          </cell>
          <cell r="M7">
            <v>0</v>
          </cell>
          <cell r="N7">
            <v>387.04</v>
          </cell>
          <cell r="O7">
            <v>0</v>
          </cell>
          <cell r="P7">
            <v>1542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1542</v>
          </cell>
          <cell r="V7">
            <v>0</v>
          </cell>
          <cell r="W7">
            <v>3.2639999999999998</v>
          </cell>
          <cell r="X7">
            <v>395.36</v>
          </cell>
          <cell r="Y7">
            <v>11.584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387.04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1542</v>
          </cell>
          <cell r="AZ7">
            <v>0</v>
          </cell>
          <cell r="BA7">
            <v>0</v>
          </cell>
          <cell r="BB7">
            <v>395.36</v>
          </cell>
          <cell r="BC7">
            <v>1542</v>
          </cell>
          <cell r="BD7">
            <v>1078.96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1243.278</v>
          </cell>
          <cell r="E8">
            <v>596.24400000000003</v>
          </cell>
          <cell r="F8">
            <v>647.03399999999999</v>
          </cell>
          <cell r="G8">
            <v>35.17</v>
          </cell>
          <cell r="H8">
            <v>0</v>
          </cell>
          <cell r="I8">
            <v>452.56</v>
          </cell>
          <cell r="J8">
            <v>2.5590000000000002</v>
          </cell>
          <cell r="K8">
            <v>2.778</v>
          </cell>
          <cell r="L8">
            <v>0</v>
          </cell>
          <cell r="M8">
            <v>0</v>
          </cell>
          <cell r="N8">
            <v>447.22300000000001</v>
          </cell>
          <cell r="O8">
            <v>0</v>
          </cell>
          <cell r="P8">
            <v>1768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1768</v>
          </cell>
          <cell r="V8">
            <v>0</v>
          </cell>
          <cell r="W8">
            <v>1.6180000000000001</v>
          </cell>
          <cell r="X8">
            <v>452.56</v>
          </cell>
          <cell r="Y8">
            <v>6.9550000000000001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447.22300000000001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1768</v>
          </cell>
          <cell r="AZ8">
            <v>0</v>
          </cell>
          <cell r="BA8">
            <v>0</v>
          </cell>
          <cell r="BB8">
            <v>452.56</v>
          </cell>
          <cell r="BC8">
            <v>1768</v>
          </cell>
          <cell r="BD8">
            <v>1243.278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964.20899999999995</v>
          </cell>
          <cell r="E9">
            <v>468.41899999999998</v>
          </cell>
          <cell r="F9">
            <v>495.79</v>
          </cell>
          <cell r="G9">
            <v>35.387999999999998</v>
          </cell>
          <cell r="H9">
            <v>0</v>
          </cell>
          <cell r="I9">
            <v>353.51</v>
          </cell>
          <cell r="J9">
            <v>2.8570000000000002</v>
          </cell>
          <cell r="K9">
            <v>3.024</v>
          </cell>
          <cell r="L9">
            <v>0</v>
          </cell>
          <cell r="M9">
            <v>0</v>
          </cell>
          <cell r="N9">
            <v>347.62900000000002</v>
          </cell>
          <cell r="O9">
            <v>0</v>
          </cell>
          <cell r="P9">
            <v>1347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1347</v>
          </cell>
          <cell r="V9">
            <v>0</v>
          </cell>
          <cell r="W9">
            <v>1.7230000000000001</v>
          </cell>
          <cell r="X9">
            <v>353.51</v>
          </cell>
          <cell r="Y9">
            <v>7.6040000000000001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347.62900000000002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1347</v>
          </cell>
          <cell r="AZ9">
            <v>0</v>
          </cell>
          <cell r="BA9">
            <v>0</v>
          </cell>
          <cell r="BB9">
            <v>353.51</v>
          </cell>
          <cell r="BC9">
            <v>1347</v>
          </cell>
          <cell r="BD9">
            <v>964.20899999999995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465.60899999999998</v>
          </cell>
          <cell r="E10">
            <v>234.96299999999999</v>
          </cell>
          <cell r="F10">
            <v>230.64599999999999</v>
          </cell>
          <cell r="G10">
            <v>35.514000000000003</v>
          </cell>
          <cell r="H10">
            <v>0</v>
          </cell>
          <cell r="I10">
            <v>172.05</v>
          </cell>
          <cell r="J10">
            <v>1.8</v>
          </cell>
          <cell r="K10">
            <v>1.766</v>
          </cell>
          <cell r="L10">
            <v>0</v>
          </cell>
          <cell r="M10">
            <v>0</v>
          </cell>
          <cell r="N10">
            <v>168.48400000000001</v>
          </cell>
          <cell r="O10">
            <v>0</v>
          </cell>
          <cell r="P10">
            <v>608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608</v>
          </cell>
          <cell r="V10">
            <v>0</v>
          </cell>
          <cell r="W10">
            <v>2.5960000000000001</v>
          </cell>
          <cell r="X10">
            <v>172.05</v>
          </cell>
          <cell r="Y10">
            <v>6.1619999999999999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168.48400000000001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608</v>
          </cell>
          <cell r="AZ10">
            <v>0</v>
          </cell>
          <cell r="BA10">
            <v>0</v>
          </cell>
          <cell r="BB10">
            <v>172.05</v>
          </cell>
          <cell r="BC10">
            <v>608</v>
          </cell>
          <cell r="BD10">
            <v>465.60899999999998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413.28800000000001</v>
          </cell>
          <cell r="E11">
            <v>207.92099999999999</v>
          </cell>
          <cell r="F11">
            <v>205.36699999999999</v>
          </cell>
          <cell r="G11">
            <v>35.481000000000002</v>
          </cell>
          <cell r="H11">
            <v>0</v>
          </cell>
          <cell r="I11">
            <v>148.21</v>
          </cell>
          <cell r="J11">
            <v>0.44400000000000001</v>
          </cell>
          <cell r="K11">
            <v>0.438</v>
          </cell>
          <cell r="L11">
            <v>0</v>
          </cell>
          <cell r="M11">
            <v>0</v>
          </cell>
          <cell r="N11">
            <v>147.328</v>
          </cell>
          <cell r="O11">
            <v>0</v>
          </cell>
          <cell r="P11">
            <v>527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527</v>
          </cell>
          <cell r="V11">
            <v>0</v>
          </cell>
          <cell r="W11">
            <v>2.548</v>
          </cell>
          <cell r="X11">
            <v>148.21</v>
          </cell>
          <cell r="Y11">
            <v>3.43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147.328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527</v>
          </cell>
          <cell r="AZ11">
            <v>0</v>
          </cell>
          <cell r="BA11">
            <v>0</v>
          </cell>
          <cell r="BB11">
            <v>148.21</v>
          </cell>
          <cell r="BC11">
            <v>527</v>
          </cell>
          <cell r="BD11">
            <v>413.28800000000001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392.96699999999998</v>
          </cell>
          <cell r="E12">
            <v>198.654</v>
          </cell>
          <cell r="F12">
            <v>194.31299999999999</v>
          </cell>
          <cell r="G12">
            <v>35.429000000000002</v>
          </cell>
          <cell r="H12">
            <v>0</v>
          </cell>
          <cell r="I12">
            <v>142.56</v>
          </cell>
          <cell r="J12">
            <v>1.571</v>
          </cell>
          <cell r="K12">
            <v>1.5369999999999999</v>
          </cell>
          <cell r="L12">
            <v>0</v>
          </cell>
          <cell r="M12">
            <v>0</v>
          </cell>
          <cell r="N12">
            <v>139.452</v>
          </cell>
          <cell r="O12">
            <v>0</v>
          </cell>
          <cell r="P12">
            <v>502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502</v>
          </cell>
          <cell r="V12">
            <v>0</v>
          </cell>
          <cell r="W12">
            <v>2.81575</v>
          </cell>
          <cell r="X12">
            <v>142.56</v>
          </cell>
          <cell r="Y12">
            <v>5.9237500000000001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139.452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502</v>
          </cell>
          <cell r="AZ12">
            <v>0</v>
          </cell>
          <cell r="BA12">
            <v>0</v>
          </cell>
          <cell r="BB12">
            <v>142.56</v>
          </cell>
          <cell r="BC12">
            <v>502</v>
          </cell>
          <cell r="BD12">
            <v>392.96699999999998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362.49200000000002</v>
          </cell>
          <cell r="E13">
            <v>181.28800000000001</v>
          </cell>
          <cell r="F13">
            <v>181.20400000000001</v>
          </cell>
          <cell r="G13">
            <v>35.427</v>
          </cell>
          <cell r="H13">
            <v>0</v>
          </cell>
          <cell r="I13">
            <v>131.44999999999999</v>
          </cell>
          <cell r="J13">
            <v>1.4</v>
          </cell>
          <cell r="K13">
            <v>1.4</v>
          </cell>
          <cell r="L13">
            <v>0</v>
          </cell>
          <cell r="M13">
            <v>0</v>
          </cell>
          <cell r="N13">
            <v>128.64975000000001</v>
          </cell>
          <cell r="O13">
            <v>2.4999999996566658E-4</v>
          </cell>
          <cell r="P13">
            <v>473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473</v>
          </cell>
          <cell r="V13">
            <v>0</v>
          </cell>
          <cell r="W13">
            <v>2.6635</v>
          </cell>
          <cell r="X13">
            <v>131.44999999999999</v>
          </cell>
          <cell r="Y13">
            <v>5.4634999999999998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128.65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473</v>
          </cell>
          <cell r="AZ13">
            <v>0</v>
          </cell>
          <cell r="BA13">
            <v>0</v>
          </cell>
          <cell r="BB13">
            <v>131.44999999999999</v>
          </cell>
          <cell r="BC13">
            <v>473</v>
          </cell>
          <cell r="BD13">
            <v>362.49200000000002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455.37299999999999</v>
          </cell>
          <cell r="E14">
            <v>225.96799999999999</v>
          </cell>
          <cell r="F14">
            <v>229.405</v>
          </cell>
          <cell r="G14">
            <v>35.497999999999998</v>
          </cell>
          <cell r="H14">
            <v>0</v>
          </cell>
          <cell r="I14">
            <v>164.99</v>
          </cell>
          <cell r="J14">
            <v>1.768</v>
          </cell>
          <cell r="K14">
            <v>1.7949999999999999</v>
          </cell>
          <cell r="L14">
            <v>0</v>
          </cell>
          <cell r="M14">
            <v>0</v>
          </cell>
          <cell r="N14">
            <v>161.42775</v>
          </cell>
          <cell r="O14">
            <v>-7.4999999998226485E-4</v>
          </cell>
          <cell r="P14">
            <v>603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603</v>
          </cell>
          <cell r="V14">
            <v>0</v>
          </cell>
          <cell r="W14">
            <v>2.5372499999999998</v>
          </cell>
          <cell r="X14">
            <v>164.99</v>
          </cell>
          <cell r="Y14">
            <v>6.1002499999999991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161.428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603</v>
          </cell>
          <cell r="AZ14">
            <v>0</v>
          </cell>
          <cell r="BA14">
            <v>0</v>
          </cell>
          <cell r="BB14">
            <v>164.99</v>
          </cell>
          <cell r="BC14">
            <v>603</v>
          </cell>
          <cell r="BD14">
            <v>455.37299999999999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984.89099999999996</v>
          </cell>
          <cell r="E15">
            <v>476.97699999999998</v>
          </cell>
          <cell r="F15">
            <v>507.91399999999999</v>
          </cell>
          <cell r="G15">
            <v>35.481000000000002</v>
          </cell>
          <cell r="H15">
            <v>0</v>
          </cell>
          <cell r="I15">
            <v>358.68</v>
          </cell>
          <cell r="J15">
            <v>2.6190000000000002</v>
          </cell>
          <cell r="K15">
            <v>2.7890000000000001</v>
          </cell>
          <cell r="L15">
            <v>0</v>
          </cell>
          <cell r="M15">
            <v>0</v>
          </cell>
          <cell r="N15">
            <v>353.27175</v>
          </cell>
          <cell r="O15">
            <v>2.4999999999408828E-4</v>
          </cell>
          <cell r="P15">
            <v>1375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1375</v>
          </cell>
          <cell r="V15">
            <v>0</v>
          </cell>
          <cell r="W15">
            <v>1.728</v>
          </cell>
          <cell r="X15">
            <v>358.68</v>
          </cell>
          <cell r="Y15">
            <v>7.1360000000000001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353.27199999999999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1375</v>
          </cell>
          <cell r="AZ15">
            <v>0</v>
          </cell>
          <cell r="BA15">
            <v>0</v>
          </cell>
          <cell r="BB15">
            <v>358.68</v>
          </cell>
          <cell r="BC15">
            <v>1375</v>
          </cell>
          <cell r="BD15">
            <v>984.89099999999996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1415.73</v>
          </cell>
          <cell r="E16">
            <v>676.74800000000005</v>
          </cell>
          <cell r="F16">
            <v>738.98199999999997</v>
          </cell>
          <cell r="G16">
            <v>35.366999999999997</v>
          </cell>
          <cell r="H16">
            <v>0</v>
          </cell>
          <cell r="I16">
            <v>516.4</v>
          </cell>
          <cell r="J16">
            <v>3.4049999999999998</v>
          </cell>
          <cell r="K16">
            <v>3.718</v>
          </cell>
          <cell r="L16">
            <v>0</v>
          </cell>
          <cell r="M16">
            <v>0</v>
          </cell>
          <cell r="N16">
            <v>509.27775000000003</v>
          </cell>
          <cell r="O16">
            <v>-7.5000000003910827E-4</v>
          </cell>
          <cell r="P16">
            <v>2030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2030</v>
          </cell>
          <cell r="V16">
            <v>0</v>
          </cell>
          <cell r="W16">
            <v>1.51525</v>
          </cell>
          <cell r="X16">
            <v>516.4</v>
          </cell>
          <cell r="Y16">
            <v>8.6382499999999993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509.27800000000002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2030</v>
          </cell>
          <cell r="AZ16">
            <v>0</v>
          </cell>
          <cell r="BA16">
            <v>0</v>
          </cell>
          <cell r="BB16">
            <v>516.4</v>
          </cell>
          <cell r="BC16">
            <v>2030</v>
          </cell>
          <cell r="BD16">
            <v>1415.73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1538.9780000000001</v>
          </cell>
          <cell r="E17">
            <v>737.399</v>
          </cell>
          <cell r="F17">
            <v>801.57899999999995</v>
          </cell>
          <cell r="G17">
            <v>35.195</v>
          </cell>
          <cell r="H17">
            <v>0</v>
          </cell>
          <cell r="I17">
            <v>566.27</v>
          </cell>
          <cell r="J17">
            <v>7.7729999999999997</v>
          </cell>
          <cell r="K17">
            <v>8.4499999999999993</v>
          </cell>
          <cell r="L17">
            <v>0</v>
          </cell>
          <cell r="M17">
            <v>0</v>
          </cell>
          <cell r="N17">
            <v>550.04724999999996</v>
          </cell>
          <cell r="O17">
            <v>-2.500000000509317E-4</v>
          </cell>
          <cell r="P17">
            <v>2216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2216</v>
          </cell>
          <cell r="V17">
            <v>0</v>
          </cell>
          <cell r="W17">
            <v>1.57975</v>
          </cell>
          <cell r="X17">
            <v>566.27</v>
          </cell>
          <cell r="Y17">
            <v>17.80275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2216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550.04700000000003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2216</v>
          </cell>
          <cell r="AZ17">
            <v>0</v>
          </cell>
          <cell r="BA17">
            <v>0</v>
          </cell>
          <cell r="BB17">
            <v>566.27</v>
          </cell>
          <cell r="BC17">
            <v>2216</v>
          </cell>
          <cell r="BD17">
            <v>1538.9780000000001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638.48</v>
          </cell>
          <cell r="E6">
            <v>285.35000000000002</v>
          </cell>
          <cell r="F6">
            <v>353.13</v>
          </cell>
          <cell r="G6">
            <v>35.302</v>
          </cell>
          <cell r="H6">
            <v>0</v>
          </cell>
          <cell r="I6">
            <v>226.03200000000001</v>
          </cell>
          <cell r="J6">
            <v>6.4089999999999998</v>
          </cell>
          <cell r="K6">
            <v>7.931</v>
          </cell>
          <cell r="L6">
            <v>0</v>
          </cell>
          <cell r="M6">
            <v>0</v>
          </cell>
          <cell r="N6">
            <v>211.69200000000001</v>
          </cell>
          <cell r="O6">
            <v>0</v>
          </cell>
          <cell r="P6">
            <v>1007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1007</v>
          </cell>
          <cell r="V6">
            <v>0</v>
          </cell>
          <cell r="W6">
            <v>4.5999999999999999E-2</v>
          </cell>
          <cell r="X6">
            <v>226.03200000000001</v>
          </cell>
          <cell r="Y6">
            <v>14.385999999999999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211.69200000000001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1007</v>
          </cell>
          <cell r="AZ6">
            <v>0</v>
          </cell>
          <cell r="BA6">
            <v>0</v>
          </cell>
          <cell r="BB6">
            <v>226.03200000000001</v>
          </cell>
          <cell r="BC6">
            <v>1007</v>
          </cell>
          <cell r="BD6">
            <v>638.48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552.93100000000004</v>
          </cell>
          <cell r="E7">
            <v>248.06100000000001</v>
          </cell>
          <cell r="F7">
            <v>304.87</v>
          </cell>
          <cell r="G7">
            <v>35.298000000000002</v>
          </cell>
          <cell r="H7">
            <v>0</v>
          </cell>
          <cell r="I7">
            <v>195.95699999999999</v>
          </cell>
          <cell r="J7">
            <v>5.5049999999999999</v>
          </cell>
          <cell r="K7">
            <v>6.7649999999999997</v>
          </cell>
          <cell r="L7">
            <v>0</v>
          </cell>
          <cell r="M7">
            <v>0</v>
          </cell>
          <cell r="N7">
            <v>183.68700000000001</v>
          </cell>
          <cell r="O7">
            <v>0</v>
          </cell>
          <cell r="P7">
            <v>867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867</v>
          </cell>
          <cell r="V7">
            <v>0</v>
          </cell>
          <cell r="W7">
            <v>4.5999999999999999E-2</v>
          </cell>
          <cell r="X7">
            <v>195.95699999999999</v>
          </cell>
          <cell r="Y7">
            <v>12.315999999999999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183.68700000000001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867</v>
          </cell>
          <cell r="AZ7">
            <v>0</v>
          </cell>
          <cell r="BA7">
            <v>0</v>
          </cell>
          <cell r="BB7">
            <v>195.95699999999999</v>
          </cell>
          <cell r="BC7">
            <v>867</v>
          </cell>
          <cell r="BD7">
            <v>552.93100000000004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280.19299999999998</v>
          </cell>
          <cell r="E8">
            <v>124.60899999999999</v>
          </cell>
          <cell r="F8">
            <v>155.584</v>
          </cell>
          <cell r="G8">
            <v>35.301000000000002</v>
          </cell>
          <cell r="H8">
            <v>0</v>
          </cell>
          <cell r="I8">
            <v>97.444000000000003</v>
          </cell>
          <cell r="J8">
            <v>2.5379999999999998</v>
          </cell>
          <cell r="K8">
            <v>3.169</v>
          </cell>
          <cell r="L8">
            <v>0</v>
          </cell>
          <cell r="M8">
            <v>0</v>
          </cell>
          <cell r="N8">
            <v>91.736999999999995</v>
          </cell>
          <cell r="O8">
            <v>0</v>
          </cell>
          <cell r="P8">
            <v>438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438</v>
          </cell>
          <cell r="V8">
            <v>0</v>
          </cell>
          <cell r="W8">
            <v>6.3E-2</v>
          </cell>
          <cell r="X8">
            <v>97.444000000000003</v>
          </cell>
          <cell r="Y8">
            <v>5.77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91.736999999999995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438</v>
          </cell>
          <cell r="AZ8">
            <v>0</v>
          </cell>
          <cell r="BA8">
            <v>0</v>
          </cell>
          <cell r="BB8">
            <v>97.444000000000003</v>
          </cell>
          <cell r="BC8">
            <v>438</v>
          </cell>
          <cell r="BD8">
            <v>280.19299999999998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313.41000000000003</v>
          </cell>
          <cell r="E9">
            <v>141.471</v>
          </cell>
          <cell r="F9">
            <v>171.93899999999999</v>
          </cell>
          <cell r="G9">
            <v>35.286000000000001</v>
          </cell>
          <cell r="H9">
            <v>0</v>
          </cell>
          <cell r="I9">
            <v>109.935</v>
          </cell>
          <cell r="J9">
            <v>3.1669999999999998</v>
          </cell>
          <cell r="K9">
            <v>3.85</v>
          </cell>
          <cell r="L9">
            <v>0</v>
          </cell>
          <cell r="M9">
            <v>0</v>
          </cell>
          <cell r="N9">
            <v>102.91800000000001</v>
          </cell>
          <cell r="O9">
            <v>0</v>
          </cell>
          <cell r="P9">
            <v>481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481</v>
          </cell>
          <cell r="V9">
            <v>0</v>
          </cell>
          <cell r="W9">
            <v>7.0999999999999994E-2</v>
          </cell>
          <cell r="X9">
            <v>109.935</v>
          </cell>
          <cell r="Y9">
            <v>7.0879999999999992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102.91800000000001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481</v>
          </cell>
          <cell r="AZ9">
            <v>0</v>
          </cell>
          <cell r="BA9">
            <v>0</v>
          </cell>
          <cell r="BB9">
            <v>109.935</v>
          </cell>
          <cell r="BC9">
            <v>481</v>
          </cell>
          <cell r="BD9">
            <v>313.41000000000003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131.35900000000001</v>
          </cell>
          <cell r="E10">
            <v>60.302999999999997</v>
          </cell>
          <cell r="F10">
            <v>71.055999999999997</v>
          </cell>
          <cell r="G10">
            <v>35.357999999999997</v>
          </cell>
          <cell r="H10">
            <v>0</v>
          </cell>
          <cell r="I10">
            <v>46.677</v>
          </cell>
          <cell r="J10">
            <v>1.38</v>
          </cell>
          <cell r="K10">
            <v>1.627</v>
          </cell>
          <cell r="L10">
            <v>0</v>
          </cell>
          <cell r="M10">
            <v>0</v>
          </cell>
          <cell r="N10">
            <v>43.67</v>
          </cell>
          <cell r="O10">
            <v>0</v>
          </cell>
          <cell r="P10">
            <v>198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198</v>
          </cell>
          <cell r="V10">
            <v>0</v>
          </cell>
          <cell r="W10">
            <v>5.5E-2</v>
          </cell>
          <cell r="X10">
            <v>46.677</v>
          </cell>
          <cell r="Y10">
            <v>3.0619999999999998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43.67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198</v>
          </cell>
          <cell r="AZ10">
            <v>0</v>
          </cell>
          <cell r="BA10">
            <v>0</v>
          </cell>
          <cell r="BB10">
            <v>46.677</v>
          </cell>
          <cell r="BC10">
            <v>198</v>
          </cell>
          <cell r="BD10">
            <v>131.35900000000001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75.882000000000005</v>
          </cell>
          <cell r="E11">
            <v>35.728999999999999</v>
          </cell>
          <cell r="F11">
            <v>40.152999999999999</v>
          </cell>
          <cell r="G11">
            <v>35.518000000000001</v>
          </cell>
          <cell r="H11">
            <v>0</v>
          </cell>
          <cell r="I11">
            <v>26.446999999999999</v>
          </cell>
          <cell r="J11">
            <v>0.88900000000000001</v>
          </cell>
          <cell r="K11">
            <v>1</v>
          </cell>
          <cell r="L11">
            <v>0</v>
          </cell>
          <cell r="M11">
            <v>0</v>
          </cell>
          <cell r="N11">
            <v>24.558</v>
          </cell>
          <cell r="O11">
            <v>0</v>
          </cell>
          <cell r="P11">
            <v>107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107</v>
          </cell>
          <cell r="V11">
            <v>0</v>
          </cell>
          <cell r="W11">
            <v>9.8000000000000004E-2</v>
          </cell>
          <cell r="X11">
            <v>26.446999999999999</v>
          </cell>
          <cell r="Y11">
            <v>1.9870000000000001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24.558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107</v>
          </cell>
          <cell r="AZ11">
            <v>0</v>
          </cell>
          <cell r="BA11">
            <v>0</v>
          </cell>
          <cell r="BB11">
            <v>26.446999999999999</v>
          </cell>
          <cell r="BC11">
            <v>107</v>
          </cell>
          <cell r="BD11">
            <v>75.882000000000005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79.19</v>
          </cell>
          <cell r="E12">
            <v>37.063000000000002</v>
          </cell>
          <cell r="F12">
            <v>42.127000000000002</v>
          </cell>
          <cell r="G12">
            <v>35.341000000000001</v>
          </cell>
          <cell r="H12">
            <v>0</v>
          </cell>
          <cell r="I12">
            <v>27.614999999999998</v>
          </cell>
          <cell r="J12">
            <v>0.97099999999999997</v>
          </cell>
          <cell r="K12">
            <v>1.103</v>
          </cell>
          <cell r="L12">
            <v>0</v>
          </cell>
          <cell r="M12">
            <v>0</v>
          </cell>
          <cell r="N12">
            <v>25.540800000000001</v>
          </cell>
          <cell r="O12">
            <v>1.9999999999598117E-4</v>
          </cell>
          <cell r="P12">
            <v>113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113</v>
          </cell>
          <cell r="V12">
            <v>0</v>
          </cell>
          <cell r="W12">
            <v>8.7359999999999993E-2</v>
          </cell>
          <cell r="X12">
            <v>27.614999999999998</v>
          </cell>
          <cell r="Y12">
            <v>2.1613599999999997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25.541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113</v>
          </cell>
          <cell r="AZ12">
            <v>0</v>
          </cell>
          <cell r="BA12">
            <v>0</v>
          </cell>
          <cell r="BB12">
            <v>27.614999999999998</v>
          </cell>
          <cell r="BC12">
            <v>113</v>
          </cell>
          <cell r="BD12">
            <v>79.19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71.704999999999998</v>
          </cell>
          <cell r="E13">
            <v>33.250999999999998</v>
          </cell>
          <cell r="F13">
            <v>38.454000000000001</v>
          </cell>
          <cell r="G13">
            <v>35.356000000000002</v>
          </cell>
          <cell r="H13">
            <v>0</v>
          </cell>
          <cell r="I13">
            <v>24.5</v>
          </cell>
          <cell r="J13">
            <v>0.85099999999999998</v>
          </cell>
          <cell r="K13">
            <v>0.98399999999999999</v>
          </cell>
          <cell r="L13">
            <v>0</v>
          </cell>
          <cell r="M13">
            <v>0</v>
          </cell>
          <cell r="N13">
            <v>22.664639999999999</v>
          </cell>
          <cell r="O13">
            <v>3.6000000000058208E-4</v>
          </cell>
          <cell r="P13">
            <v>102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102</v>
          </cell>
          <cell r="V13">
            <v>0</v>
          </cell>
          <cell r="W13">
            <v>9.9319999999999992E-2</v>
          </cell>
          <cell r="X13">
            <v>24.5</v>
          </cell>
          <cell r="Y13">
            <v>1.93432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22.664999999999999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102</v>
          </cell>
          <cell r="AZ13">
            <v>0</v>
          </cell>
          <cell r="BA13">
            <v>0</v>
          </cell>
          <cell r="BB13">
            <v>24.5</v>
          </cell>
          <cell r="BC13">
            <v>102</v>
          </cell>
          <cell r="BD13">
            <v>71.704999999999998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97.668000000000006</v>
          </cell>
          <cell r="E14">
            <v>44.866</v>
          </cell>
          <cell r="F14">
            <v>52.802</v>
          </cell>
          <cell r="G14">
            <v>35.44</v>
          </cell>
          <cell r="H14">
            <v>0</v>
          </cell>
          <cell r="I14">
            <v>33.28</v>
          </cell>
          <cell r="J14">
            <v>1.034</v>
          </cell>
          <cell r="K14">
            <v>1.2170000000000001</v>
          </cell>
          <cell r="L14">
            <v>0</v>
          </cell>
          <cell r="M14">
            <v>0</v>
          </cell>
          <cell r="N14">
            <v>31.029599999999999</v>
          </cell>
          <cell r="O14">
            <v>-5.9999999999504894E-4</v>
          </cell>
          <cell r="P14">
            <v>141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141</v>
          </cell>
          <cell r="V14">
            <v>0</v>
          </cell>
          <cell r="W14">
            <v>8.2159999999999997E-2</v>
          </cell>
          <cell r="X14">
            <v>33.28</v>
          </cell>
          <cell r="Y14">
            <v>2.3331600000000003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141</v>
          </cell>
          <cell r="AZ14">
            <v>0</v>
          </cell>
          <cell r="BA14">
            <v>0</v>
          </cell>
          <cell r="BB14">
            <v>33.28</v>
          </cell>
          <cell r="BC14">
            <v>141</v>
          </cell>
          <cell r="BD14">
            <v>97.668000000000006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297.92</v>
          </cell>
          <cell r="E15">
            <v>132.37</v>
          </cell>
          <cell r="F15">
            <v>165.55</v>
          </cell>
          <cell r="G15">
            <v>35.518000000000001</v>
          </cell>
          <cell r="H15">
            <v>0</v>
          </cell>
          <cell r="I15">
            <v>106.61</v>
          </cell>
          <cell r="J15">
            <v>2.964</v>
          </cell>
          <cell r="K15">
            <v>3.7069999999999999</v>
          </cell>
          <cell r="L15">
            <v>0</v>
          </cell>
          <cell r="M15">
            <v>0</v>
          </cell>
          <cell r="N15">
            <v>99.93983999999999</v>
          </cell>
          <cell r="O15">
            <v>-8.3999999998241037E-4</v>
          </cell>
          <cell r="P15">
            <v>480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480</v>
          </cell>
          <cell r="V15">
            <v>0</v>
          </cell>
          <cell r="W15">
            <v>7.0720000000000005E-2</v>
          </cell>
          <cell r="X15">
            <v>106.61</v>
          </cell>
          <cell r="Y15">
            <v>6.741719999999999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99.94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480</v>
          </cell>
          <cell r="AZ15">
            <v>0</v>
          </cell>
          <cell r="BA15">
            <v>0</v>
          </cell>
          <cell r="BB15">
            <v>106.61</v>
          </cell>
          <cell r="BC15">
            <v>480</v>
          </cell>
          <cell r="BD15">
            <v>297.92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528.44100000000003</v>
          </cell>
          <cell r="E16">
            <v>238.42099999999999</v>
          </cell>
          <cell r="F16">
            <v>290.02</v>
          </cell>
          <cell r="G16">
            <v>35.340000000000003</v>
          </cell>
          <cell r="H16">
            <v>0</v>
          </cell>
          <cell r="I16">
            <v>189.08</v>
          </cell>
          <cell r="J16">
            <v>5.5250000000000004</v>
          </cell>
          <cell r="K16">
            <v>6.7210000000000001</v>
          </cell>
          <cell r="L16">
            <v>0</v>
          </cell>
          <cell r="M16">
            <v>0</v>
          </cell>
          <cell r="N16">
            <v>176.83439999999999</v>
          </cell>
          <cell r="O16">
            <v>-3.9999999998485691E-4</v>
          </cell>
          <cell r="P16">
            <v>828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828</v>
          </cell>
          <cell r="V16">
            <v>0</v>
          </cell>
          <cell r="W16">
            <v>4.4719999999999996E-2</v>
          </cell>
          <cell r="X16">
            <v>189.08</v>
          </cell>
          <cell r="Y16">
            <v>12.29072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176.834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828</v>
          </cell>
          <cell r="AZ16">
            <v>0</v>
          </cell>
          <cell r="BA16">
            <v>0</v>
          </cell>
          <cell r="BB16">
            <v>189.08</v>
          </cell>
          <cell r="BC16">
            <v>828</v>
          </cell>
          <cell r="BD16">
            <v>528.44100000000003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547.02599999999995</v>
          </cell>
          <cell r="E17">
            <v>246.61099999999999</v>
          </cell>
          <cell r="F17">
            <v>300.41500000000002</v>
          </cell>
          <cell r="G17">
            <v>35.255000000000003</v>
          </cell>
          <cell r="H17">
            <v>0</v>
          </cell>
          <cell r="I17">
            <v>194.28</v>
          </cell>
          <cell r="J17">
            <v>5.4539999999999997</v>
          </cell>
          <cell r="K17">
            <v>6.6440000000000001</v>
          </cell>
          <cell r="L17">
            <v>0</v>
          </cell>
          <cell r="M17">
            <v>0</v>
          </cell>
          <cell r="N17">
            <v>182.18279999999999</v>
          </cell>
          <cell r="O17">
            <v>-7.9999999999813554E-4</v>
          </cell>
          <cell r="P17">
            <v>852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852</v>
          </cell>
          <cell r="V17">
            <v>0</v>
          </cell>
          <cell r="W17">
            <v>3.9259999999999996E-2</v>
          </cell>
          <cell r="X17">
            <v>194.28</v>
          </cell>
          <cell r="Y17">
            <v>12.137259999999999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182.18299999999999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852</v>
          </cell>
          <cell r="AZ17">
            <v>0</v>
          </cell>
          <cell r="BA17">
            <v>0</v>
          </cell>
          <cell r="BB17">
            <v>194.28</v>
          </cell>
          <cell r="BC17">
            <v>852</v>
          </cell>
          <cell r="BD17">
            <v>547.02599999999995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861.62800000000004</v>
          </cell>
          <cell r="E6">
            <v>384.03500000000003</v>
          </cell>
          <cell r="F6">
            <v>477.59300000000002</v>
          </cell>
          <cell r="G6">
            <v>35.301000000000002</v>
          </cell>
          <cell r="H6">
            <v>0</v>
          </cell>
          <cell r="I6">
            <v>316.28100000000001</v>
          </cell>
          <cell r="J6">
            <v>5.4809999999999999</v>
          </cell>
          <cell r="K6">
            <v>6.8159999999999998</v>
          </cell>
          <cell r="L6">
            <v>0</v>
          </cell>
          <cell r="M6">
            <v>0</v>
          </cell>
          <cell r="N6">
            <v>303.98399999999998</v>
          </cell>
          <cell r="O6">
            <v>0</v>
          </cell>
          <cell r="P6">
            <v>1416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1416</v>
          </cell>
          <cell r="V6">
            <v>0</v>
          </cell>
          <cell r="W6">
            <v>0.38300000000000001</v>
          </cell>
          <cell r="X6">
            <v>316.28100000000001</v>
          </cell>
          <cell r="Y6">
            <v>12.68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303.98399999999998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316.28100000000001</v>
          </cell>
          <cell r="BC6">
            <v>1416</v>
          </cell>
          <cell r="BD6">
            <v>861.62800000000004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812.38099999999997</v>
          </cell>
          <cell r="E7">
            <v>365.096</v>
          </cell>
          <cell r="F7">
            <v>447.28500000000003</v>
          </cell>
          <cell r="G7">
            <v>35.298000000000002</v>
          </cell>
          <cell r="H7">
            <v>0</v>
          </cell>
          <cell r="I7">
            <v>298.61099999999999</v>
          </cell>
          <cell r="J7">
            <v>5.1130000000000004</v>
          </cell>
          <cell r="K7">
            <v>6.2649999999999997</v>
          </cell>
          <cell r="L7">
            <v>0</v>
          </cell>
          <cell r="M7">
            <v>0</v>
          </cell>
          <cell r="N7">
            <v>287.233</v>
          </cell>
          <cell r="O7">
            <v>0</v>
          </cell>
          <cell r="P7">
            <v>1317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1317</v>
          </cell>
          <cell r="V7">
            <v>0</v>
          </cell>
          <cell r="W7">
            <v>0.33</v>
          </cell>
          <cell r="X7">
            <v>298.61099999999999</v>
          </cell>
          <cell r="Y7">
            <v>11.708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1317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287.233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1317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298.61099999999999</v>
          </cell>
          <cell r="BC7">
            <v>1317</v>
          </cell>
          <cell r="BD7">
            <v>812.38099999999997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740.48900000000003</v>
          </cell>
          <cell r="E8">
            <v>332.44299999999998</v>
          </cell>
          <cell r="F8">
            <v>408.04599999999999</v>
          </cell>
          <cell r="G8">
            <v>35.299999999999997</v>
          </cell>
          <cell r="H8">
            <v>0</v>
          </cell>
          <cell r="I8">
            <v>271.12</v>
          </cell>
          <cell r="J8">
            <v>4.5490000000000004</v>
          </cell>
          <cell r="K8">
            <v>5.5839999999999996</v>
          </cell>
          <cell r="L8">
            <v>0</v>
          </cell>
          <cell r="M8">
            <v>0</v>
          </cell>
          <cell r="N8">
            <v>260.98700000000002</v>
          </cell>
          <cell r="O8">
            <v>0</v>
          </cell>
          <cell r="P8">
            <v>1198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1198</v>
          </cell>
          <cell r="V8">
            <v>0</v>
          </cell>
          <cell r="W8">
            <v>0.61899999999999999</v>
          </cell>
          <cell r="X8">
            <v>271.12</v>
          </cell>
          <cell r="Y8">
            <v>10.751999999999999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260.98700000000002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271.12</v>
          </cell>
          <cell r="BC8">
            <v>1198</v>
          </cell>
          <cell r="BD8">
            <v>740.48900000000003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456.28</v>
          </cell>
          <cell r="E9">
            <v>206.46600000000001</v>
          </cell>
          <cell r="F9">
            <v>249.81399999999999</v>
          </cell>
          <cell r="G9">
            <v>35.286999999999999</v>
          </cell>
          <cell r="H9">
            <v>0</v>
          </cell>
          <cell r="I9">
            <v>165.98400000000001</v>
          </cell>
          <cell r="J9">
            <v>2.9870000000000001</v>
          </cell>
          <cell r="K9">
            <v>3.6150000000000002</v>
          </cell>
          <cell r="L9">
            <v>0</v>
          </cell>
          <cell r="M9">
            <v>0</v>
          </cell>
          <cell r="N9">
            <v>159.38200000000001</v>
          </cell>
          <cell r="O9">
            <v>0</v>
          </cell>
          <cell r="P9">
            <v>723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723</v>
          </cell>
          <cell r="V9">
            <v>0</v>
          </cell>
          <cell r="W9">
            <v>0.89300000000000002</v>
          </cell>
          <cell r="X9">
            <v>165.98400000000001</v>
          </cell>
          <cell r="Y9">
            <v>7.4950000000000001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159.38200000000001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165.98400000000001</v>
          </cell>
          <cell r="BC9">
            <v>723</v>
          </cell>
          <cell r="BD9">
            <v>456.28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289.767</v>
          </cell>
          <cell r="E10">
            <v>132.00700000000001</v>
          </cell>
          <cell r="F10">
            <v>157.76</v>
          </cell>
          <cell r="G10">
            <v>35.384</v>
          </cell>
          <cell r="H10">
            <v>0</v>
          </cell>
          <cell r="I10">
            <v>105.75700000000001</v>
          </cell>
          <cell r="J10">
            <v>1.681</v>
          </cell>
          <cell r="K10">
            <v>2.008</v>
          </cell>
          <cell r="L10">
            <v>0</v>
          </cell>
          <cell r="M10">
            <v>0</v>
          </cell>
          <cell r="N10">
            <v>102.068</v>
          </cell>
          <cell r="O10">
            <v>0</v>
          </cell>
          <cell r="P10">
            <v>455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455</v>
          </cell>
          <cell r="V10">
            <v>0</v>
          </cell>
          <cell r="W10">
            <v>1.087</v>
          </cell>
          <cell r="X10">
            <v>105.75700000000001</v>
          </cell>
          <cell r="Y10">
            <v>4.7759999999999998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102.068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105.75700000000001</v>
          </cell>
          <cell r="BC10">
            <v>455</v>
          </cell>
          <cell r="BD10">
            <v>289.767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179.29599999999999</v>
          </cell>
          <cell r="E11">
            <v>82.474999999999994</v>
          </cell>
          <cell r="F11">
            <v>96.820999999999998</v>
          </cell>
          <cell r="G11">
            <v>35.521999999999998</v>
          </cell>
          <cell r="H11">
            <v>0</v>
          </cell>
          <cell r="I11">
            <v>65.069999999999993</v>
          </cell>
          <cell r="J11">
            <v>1.23</v>
          </cell>
          <cell r="K11">
            <v>1.4430000000000001</v>
          </cell>
          <cell r="L11">
            <v>0</v>
          </cell>
          <cell r="M11">
            <v>0</v>
          </cell>
          <cell r="N11">
            <v>62.396999999999998</v>
          </cell>
          <cell r="O11">
            <v>0</v>
          </cell>
          <cell r="P11">
            <v>275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275</v>
          </cell>
          <cell r="V11">
            <v>0</v>
          </cell>
          <cell r="W11">
            <v>1.155</v>
          </cell>
          <cell r="X11">
            <v>65.069999999999993</v>
          </cell>
          <cell r="Y11">
            <v>3.8280000000000003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62.396999999999998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65.069999999999993</v>
          </cell>
          <cell r="BC11">
            <v>275</v>
          </cell>
          <cell r="BD11">
            <v>179.29599999999999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153.52500000000001</v>
          </cell>
          <cell r="E12">
            <v>70.966999999999999</v>
          </cell>
          <cell r="F12">
            <v>82.558000000000007</v>
          </cell>
          <cell r="G12">
            <v>35.343000000000004</v>
          </cell>
          <cell r="H12">
            <v>0</v>
          </cell>
          <cell r="I12">
            <v>57.067999999999998</v>
          </cell>
          <cell r="J12">
            <v>1.077</v>
          </cell>
          <cell r="K12">
            <v>1.252</v>
          </cell>
          <cell r="L12">
            <v>0</v>
          </cell>
          <cell r="M12">
            <v>0</v>
          </cell>
          <cell r="N12">
            <v>54.738999999999997</v>
          </cell>
          <cell r="O12">
            <v>0</v>
          </cell>
          <cell r="P12">
            <v>239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239</v>
          </cell>
          <cell r="V12">
            <v>0</v>
          </cell>
          <cell r="W12">
            <v>1.319</v>
          </cell>
          <cell r="X12">
            <v>57.067999999999998</v>
          </cell>
          <cell r="Y12">
            <v>3.6479999999999997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54.738999999999997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57.067999999999998</v>
          </cell>
          <cell r="BC12">
            <v>239</v>
          </cell>
          <cell r="BD12">
            <v>153.52500000000001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163.60599999999999</v>
          </cell>
          <cell r="E13">
            <v>72.147000000000006</v>
          </cell>
          <cell r="F13">
            <v>91.459000000000003</v>
          </cell>
          <cell r="G13">
            <v>35.357999999999997</v>
          </cell>
          <cell r="H13">
            <v>0</v>
          </cell>
          <cell r="I13">
            <v>59.820999999999998</v>
          </cell>
          <cell r="J13">
            <v>1.0740000000000001</v>
          </cell>
          <cell r="K13">
            <v>1.361</v>
          </cell>
          <cell r="L13">
            <v>0</v>
          </cell>
          <cell r="M13">
            <v>0</v>
          </cell>
          <cell r="N13">
            <v>57.385750000000002</v>
          </cell>
          <cell r="O13">
            <v>2.5000000000119371E-4</v>
          </cell>
          <cell r="P13">
            <v>273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273</v>
          </cell>
          <cell r="V13">
            <v>0</v>
          </cell>
          <cell r="W13">
            <v>1.20475</v>
          </cell>
          <cell r="X13">
            <v>59.820999999999998</v>
          </cell>
          <cell r="Y13">
            <v>3.6397500000000003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57.386000000000003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59.820999999999998</v>
          </cell>
          <cell r="BC13">
            <v>273</v>
          </cell>
          <cell r="BD13">
            <v>163.60599999999999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234.952</v>
          </cell>
          <cell r="E14">
            <v>99.454999999999998</v>
          </cell>
          <cell r="F14">
            <v>135.49700000000001</v>
          </cell>
          <cell r="G14">
            <v>35.442999999999998</v>
          </cell>
          <cell r="H14">
            <v>0</v>
          </cell>
          <cell r="I14">
            <v>84.614000000000004</v>
          </cell>
          <cell r="J14">
            <v>1.429</v>
          </cell>
          <cell r="K14">
            <v>1.946</v>
          </cell>
          <cell r="L14">
            <v>0</v>
          </cell>
          <cell r="M14">
            <v>0</v>
          </cell>
          <cell r="N14">
            <v>81.239249999999998</v>
          </cell>
          <cell r="O14">
            <v>-2.4999999999408828E-4</v>
          </cell>
          <cell r="P14">
            <v>415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415</v>
          </cell>
          <cell r="V14">
            <v>0</v>
          </cell>
          <cell r="W14">
            <v>1.02925</v>
          </cell>
          <cell r="X14">
            <v>84.614000000000004</v>
          </cell>
          <cell r="Y14">
            <v>4.4042500000000002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81.239000000000004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84.614000000000004</v>
          </cell>
          <cell r="BC14">
            <v>415</v>
          </cell>
          <cell r="BD14">
            <v>234.952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508.69499999999999</v>
          </cell>
          <cell r="E15">
            <v>227.88200000000001</v>
          </cell>
          <cell r="F15">
            <v>280.81299999999999</v>
          </cell>
          <cell r="G15">
            <v>35.517000000000003</v>
          </cell>
          <cell r="H15">
            <v>0</v>
          </cell>
          <cell r="I15">
            <v>186.87200000000001</v>
          </cell>
          <cell r="J15">
            <v>3.3119999999999998</v>
          </cell>
          <cell r="K15">
            <v>4.0810000000000004</v>
          </cell>
          <cell r="L15">
            <v>0</v>
          </cell>
          <cell r="M15">
            <v>0</v>
          </cell>
          <cell r="N15">
            <v>179.47925000000001</v>
          </cell>
          <cell r="O15">
            <v>-2.4999999999408828E-4</v>
          </cell>
          <cell r="P15">
            <v>829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829</v>
          </cell>
          <cell r="V15">
            <v>0</v>
          </cell>
          <cell r="W15">
            <v>0.78425</v>
          </cell>
          <cell r="X15">
            <v>186.87200000000001</v>
          </cell>
          <cell r="Y15">
            <v>8.1772500000000008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179.47900000000001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186.87200000000001</v>
          </cell>
          <cell r="BC15">
            <v>829</v>
          </cell>
          <cell r="BD15">
            <v>508.69499999999999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729.74199999999996</v>
          </cell>
          <cell r="E16">
            <v>325.95299999999997</v>
          </cell>
          <cell r="F16">
            <v>403.78899999999999</v>
          </cell>
          <cell r="G16">
            <v>35.340000000000003</v>
          </cell>
          <cell r="H16">
            <v>0</v>
          </cell>
          <cell r="I16">
            <v>265.93900000000002</v>
          </cell>
          <cell r="J16">
            <v>5.2279999999999998</v>
          </cell>
          <cell r="K16">
            <v>6.4770000000000003</v>
          </cell>
          <cell r="L16">
            <v>0</v>
          </cell>
          <cell r="M16">
            <v>0</v>
          </cell>
          <cell r="N16">
            <v>254.23425</v>
          </cell>
          <cell r="O16">
            <v>-2.4999999999408828E-4</v>
          </cell>
          <cell r="P16">
            <v>1186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1186</v>
          </cell>
          <cell r="V16">
            <v>0</v>
          </cell>
          <cell r="W16">
            <v>0.53125</v>
          </cell>
          <cell r="X16">
            <v>265.93900000000002</v>
          </cell>
          <cell r="Y16">
            <v>12.23625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254.23400000000001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265.93900000000002</v>
          </cell>
          <cell r="BC16">
            <v>1186</v>
          </cell>
          <cell r="BD16">
            <v>729.74199999999996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706.27800000000002</v>
          </cell>
          <cell r="E17">
            <v>314.17599999999999</v>
          </cell>
          <cell r="F17">
            <v>392.10199999999998</v>
          </cell>
          <cell r="G17">
            <v>35.253999999999998</v>
          </cell>
          <cell r="H17">
            <v>0</v>
          </cell>
          <cell r="I17">
            <v>257.07100000000003</v>
          </cell>
          <cell r="J17">
            <v>4.2779999999999996</v>
          </cell>
          <cell r="K17">
            <v>5.3390000000000004</v>
          </cell>
          <cell r="L17">
            <v>0</v>
          </cell>
          <cell r="M17">
            <v>0</v>
          </cell>
          <cell r="N17">
            <v>247.45425</v>
          </cell>
          <cell r="O17">
            <v>-2.4999999996566658E-4</v>
          </cell>
          <cell r="P17">
            <v>1155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1155</v>
          </cell>
          <cell r="V17">
            <v>0</v>
          </cell>
          <cell r="W17">
            <v>0.68974999999999997</v>
          </cell>
          <cell r="X17">
            <v>257.07100000000003</v>
          </cell>
          <cell r="Y17">
            <v>10.306750000000001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1155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247.45400000000001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1155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257.07100000000003</v>
          </cell>
          <cell r="BC17">
            <v>1155</v>
          </cell>
          <cell r="BD17">
            <v>706.27800000000002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ze"/>
      <sheetName val="účinnosti"/>
      <sheetName val="Vyhodnocení PROVOZ"/>
      <sheetName val="Kogenerace"/>
      <sheetName val="ERU-1"/>
      <sheetName val="TČ"/>
      <sheetName val="TČ vzduch_voda"/>
      <sheetName val="Měsíční výkaz"/>
      <sheetName val="OTE D2000"/>
      <sheetName val="Domovní kotelny-plyn "/>
      <sheetName val="MTH kotlů"/>
      <sheetName val="Hodnocení provozu"/>
      <sheetName val="Domovní kotelny-GJ"/>
      <sheetName val="kotelna GJB"/>
      <sheetName val="elektřina"/>
      <sheetName val="Vyhodnocení IKVET"/>
      <sheetName val="Fakturace"/>
      <sheetName val="plyn"/>
      <sheetName val="Spotřeba tepla velín"/>
      <sheetName val="měřidla sídliště staré"/>
      <sheetName val="Odběratelé"/>
      <sheetName val="voda"/>
      <sheetName val="Odběratelé GJ m2"/>
      <sheetName val="Podklady fakturace"/>
      <sheetName val="teplo"/>
      <sheetName val="Stropovani_EE_ZP"/>
      <sheetName val="Spotřeba elektřiny DPS"/>
      <sheetName val="patní měřiče-DPS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importy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>
        <row r="6">
          <cell r="A6" t="str">
            <v>Leden</v>
          </cell>
          <cell r="B6">
            <v>1</v>
          </cell>
          <cell r="C6" t="str">
            <v>OK</v>
          </cell>
          <cell r="D6">
            <v>2611.0520000000001</v>
          </cell>
          <cell r="E6">
            <v>1163.222</v>
          </cell>
          <cell r="F6">
            <v>1447.83</v>
          </cell>
          <cell r="G6">
            <v>35.286999999999999</v>
          </cell>
          <cell r="H6">
            <v>0</v>
          </cell>
          <cell r="I6">
            <v>954.29</v>
          </cell>
          <cell r="J6">
            <v>11.45</v>
          </cell>
          <cell r="K6">
            <v>14.250999999999999</v>
          </cell>
          <cell r="L6">
            <v>7.4889999999999999</v>
          </cell>
          <cell r="M6">
            <v>0</v>
          </cell>
          <cell r="N6">
            <v>921.1</v>
          </cell>
          <cell r="O6">
            <v>0</v>
          </cell>
          <cell r="P6">
            <v>4276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4276</v>
          </cell>
          <cell r="V6">
            <v>0</v>
          </cell>
          <cell r="W6">
            <v>6.9349999999999996</v>
          </cell>
          <cell r="X6">
            <v>954.29</v>
          </cell>
          <cell r="Y6">
            <v>40.125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921.1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2851</v>
          </cell>
          <cell r="AZ6">
            <v>1425</v>
          </cell>
          <cell r="BA6">
            <v>0</v>
          </cell>
          <cell r="BB6">
            <v>954.29</v>
          </cell>
          <cell r="BC6">
            <v>4276</v>
          </cell>
          <cell r="BD6">
            <v>2611.0520000000001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2202.3780000000002</v>
          </cell>
          <cell r="E7">
            <v>975.81500000000005</v>
          </cell>
          <cell r="F7">
            <v>1226.5630000000001</v>
          </cell>
          <cell r="G7">
            <v>35.234000000000002</v>
          </cell>
          <cell r="H7">
            <v>0</v>
          </cell>
          <cell r="I7">
            <v>802.64</v>
          </cell>
          <cell r="J7">
            <v>10.098000000000001</v>
          </cell>
          <cell r="K7">
            <v>12.692</v>
          </cell>
          <cell r="L7">
            <v>5.4560000000000004</v>
          </cell>
          <cell r="M7">
            <v>0</v>
          </cell>
          <cell r="N7">
            <v>774.39400000000001</v>
          </cell>
          <cell r="O7">
            <v>0</v>
          </cell>
          <cell r="P7">
            <v>3632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3632</v>
          </cell>
          <cell r="V7">
            <v>0</v>
          </cell>
          <cell r="W7">
            <v>6.5629999999999997</v>
          </cell>
          <cell r="X7">
            <v>802.64</v>
          </cell>
          <cell r="Y7">
            <v>34.808999999999997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774.39400000000001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2421</v>
          </cell>
          <cell r="AZ7">
            <v>1211</v>
          </cell>
          <cell r="BA7">
            <v>0</v>
          </cell>
          <cell r="BB7">
            <v>802.64</v>
          </cell>
          <cell r="BC7">
            <v>3632</v>
          </cell>
          <cell r="BD7">
            <v>2202.3780000000002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1945.51</v>
          </cell>
          <cell r="E8">
            <v>862.94200000000001</v>
          </cell>
          <cell r="F8">
            <v>1082.568</v>
          </cell>
          <cell r="G8">
            <v>35.152999999999999</v>
          </cell>
          <cell r="H8">
            <v>0</v>
          </cell>
          <cell r="I8">
            <v>709.22</v>
          </cell>
          <cell r="J8">
            <v>9.1519999999999992</v>
          </cell>
          <cell r="K8">
            <v>11.481999999999999</v>
          </cell>
          <cell r="L8">
            <v>4.5209999999999999</v>
          </cell>
          <cell r="M8">
            <v>0</v>
          </cell>
          <cell r="N8">
            <v>684.06500000000005</v>
          </cell>
          <cell r="O8">
            <v>0</v>
          </cell>
          <cell r="P8">
            <v>3203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3203</v>
          </cell>
          <cell r="V8">
            <v>0</v>
          </cell>
          <cell r="W8">
            <v>14.281000000000001</v>
          </cell>
          <cell r="X8">
            <v>709.22</v>
          </cell>
          <cell r="Y8">
            <v>39.436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3203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684.06500000000005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2135</v>
          </cell>
          <cell r="AZ8">
            <v>1068</v>
          </cell>
          <cell r="BA8">
            <v>0</v>
          </cell>
          <cell r="BB8">
            <v>709.22</v>
          </cell>
          <cell r="BC8">
            <v>3203</v>
          </cell>
          <cell r="BD8">
            <v>1945.51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1151.0419999999999</v>
          </cell>
          <cell r="E9">
            <v>509.88</v>
          </cell>
          <cell r="F9">
            <v>641.16200000000003</v>
          </cell>
          <cell r="G9">
            <v>35.299999999999997</v>
          </cell>
          <cell r="H9">
            <v>0</v>
          </cell>
          <cell r="I9">
            <v>416.62</v>
          </cell>
          <cell r="J9">
            <v>5.819</v>
          </cell>
          <cell r="K9">
            <v>7.3170000000000002</v>
          </cell>
          <cell r="L9">
            <v>2.4649999999999999</v>
          </cell>
          <cell r="M9">
            <v>0</v>
          </cell>
          <cell r="N9">
            <v>401.01900000000001</v>
          </cell>
          <cell r="O9">
            <v>0</v>
          </cell>
          <cell r="P9">
            <v>1886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1886</v>
          </cell>
          <cell r="V9">
            <v>0</v>
          </cell>
          <cell r="W9">
            <v>15.13</v>
          </cell>
          <cell r="X9">
            <v>416.62</v>
          </cell>
          <cell r="Y9">
            <v>30.730999999999998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401.01900000000001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1257</v>
          </cell>
          <cell r="AZ9">
            <v>629</v>
          </cell>
          <cell r="BA9">
            <v>0</v>
          </cell>
          <cell r="BB9">
            <v>416.62</v>
          </cell>
          <cell r="BC9">
            <v>1886</v>
          </cell>
          <cell r="BD9">
            <v>1151.0419999999999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591.96100000000001</v>
          </cell>
          <cell r="E10">
            <v>261.065</v>
          </cell>
          <cell r="F10">
            <v>330.89600000000002</v>
          </cell>
          <cell r="G10">
            <v>35.542000000000002</v>
          </cell>
          <cell r="H10">
            <v>0</v>
          </cell>
          <cell r="I10">
            <v>213.24</v>
          </cell>
          <cell r="J10">
            <v>3.3580000000000001</v>
          </cell>
          <cell r="K10">
            <v>4.2569999999999997</v>
          </cell>
          <cell r="L10">
            <v>1.103</v>
          </cell>
          <cell r="M10">
            <v>0</v>
          </cell>
          <cell r="N10">
            <v>204.52199999999999</v>
          </cell>
          <cell r="O10">
            <v>0</v>
          </cell>
          <cell r="P10">
            <v>973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973</v>
          </cell>
          <cell r="V10">
            <v>0</v>
          </cell>
          <cell r="W10">
            <v>32.012999999999998</v>
          </cell>
          <cell r="X10">
            <v>213.24</v>
          </cell>
          <cell r="Y10">
            <v>40.731000000000002</v>
          </cell>
          <cell r="Z10">
            <v>0</v>
          </cell>
          <cell r="AA10">
            <v>0</v>
          </cell>
          <cell r="AB10">
            <v>0</v>
          </cell>
          <cell r="AC10">
            <v>3.7747582837255322E-15</v>
          </cell>
          <cell r="AD10">
            <v>0</v>
          </cell>
          <cell r="AE10">
            <v>973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204.52199999999999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649</v>
          </cell>
          <cell r="AZ10">
            <v>324</v>
          </cell>
          <cell r="BA10">
            <v>0</v>
          </cell>
          <cell r="BB10">
            <v>213.24</v>
          </cell>
          <cell r="BC10">
            <v>973</v>
          </cell>
          <cell r="BD10">
            <v>591.96100000000001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685.52099999999996</v>
          </cell>
          <cell r="E11">
            <v>304.25900000000001</v>
          </cell>
          <cell r="F11">
            <v>381.262</v>
          </cell>
          <cell r="G11">
            <v>35.402999999999999</v>
          </cell>
          <cell r="H11">
            <v>0</v>
          </cell>
          <cell r="I11">
            <v>248.72</v>
          </cell>
          <cell r="J11">
            <v>3.899</v>
          </cell>
          <cell r="K11">
            <v>4.8860000000000001</v>
          </cell>
          <cell r="L11">
            <v>1.0669999999999999</v>
          </cell>
          <cell r="M11">
            <v>0</v>
          </cell>
          <cell r="N11">
            <v>238.86799999999999</v>
          </cell>
          <cell r="O11">
            <v>0</v>
          </cell>
          <cell r="P11">
            <v>1122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1122</v>
          </cell>
          <cell r="V11">
            <v>0</v>
          </cell>
          <cell r="W11">
            <v>26.308</v>
          </cell>
          <cell r="X11">
            <v>248.72</v>
          </cell>
          <cell r="Y11">
            <v>36.160000000000004</v>
          </cell>
          <cell r="Z11">
            <v>0</v>
          </cell>
          <cell r="AA11">
            <v>0</v>
          </cell>
          <cell r="AB11">
            <v>0</v>
          </cell>
          <cell r="AC11">
            <v>3.7747582837255322E-15</v>
          </cell>
          <cell r="AD11">
            <v>0</v>
          </cell>
          <cell r="AE11">
            <v>1122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238.86799999999999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748</v>
          </cell>
          <cell r="AZ11">
            <v>374</v>
          </cell>
          <cell r="BA11">
            <v>0</v>
          </cell>
          <cell r="BB11">
            <v>248.72</v>
          </cell>
          <cell r="BC11">
            <v>1122</v>
          </cell>
          <cell r="BD11">
            <v>685.52099999999996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622.19299999999998</v>
          </cell>
          <cell r="E12">
            <v>274.04500000000002</v>
          </cell>
          <cell r="F12">
            <v>348.14800000000002</v>
          </cell>
          <cell r="G12">
            <v>35.420999999999999</v>
          </cell>
          <cell r="H12">
            <v>0</v>
          </cell>
          <cell r="I12">
            <v>222.37</v>
          </cell>
          <cell r="J12">
            <v>1.9510000000000001</v>
          </cell>
          <cell r="K12">
            <v>2.4790000000000001</v>
          </cell>
          <cell r="L12">
            <v>0.995</v>
          </cell>
          <cell r="M12">
            <v>0</v>
          </cell>
          <cell r="N12">
            <v>216.94550000000001</v>
          </cell>
          <cell r="O12">
            <v>-5.0000000001659828E-4</v>
          </cell>
          <cell r="P12">
            <v>1017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1017</v>
          </cell>
          <cell r="V12">
            <v>0</v>
          </cell>
          <cell r="W12">
            <v>20.513000000000002</v>
          </cell>
          <cell r="X12">
            <v>222.37</v>
          </cell>
          <cell r="Y12">
            <v>25.938000000000002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216.946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678</v>
          </cell>
          <cell r="AZ12">
            <v>339</v>
          </cell>
          <cell r="BA12">
            <v>0</v>
          </cell>
          <cell r="BB12">
            <v>222.37</v>
          </cell>
          <cell r="BC12">
            <v>1017</v>
          </cell>
          <cell r="BD12">
            <v>622.19299999999998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590.37599999999998</v>
          </cell>
          <cell r="E13">
            <v>262.62099999999998</v>
          </cell>
          <cell r="F13">
            <v>327.755</v>
          </cell>
          <cell r="G13">
            <v>35.442</v>
          </cell>
          <cell r="H13">
            <v>0</v>
          </cell>
          <cell r="I13">
            <v>215.23</v>
          </cell>
          <cell r="J13">
            <v>4.49</v>
          </cell>
          <cell r="K13">
            <v>5.6029999999999998</v>
          </cell>
          <cell r="L13">
            <v>0.94699999999999995</v>
          </cell>
          <cell r="M13">
            <v>0</v>
          </cell>
          <cell r="N13">
            <v>204.19</v>
          </cell>
          <cell r="O13">
            <v>0</v>
          </cell>
          <cell r="P13">
            <v>967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967</v>
          </cell>
          <cell r="V13">
            <v>0</v>
          </cell>
          <cell r="W13">
            <v>22.219249999999999</v>
          </cell>
          <cell r="X13">
            <v>215.23</v>
          </cell>
          <cell r="Y13">
            <v>33.259250000000002</v>
          </cell>
          <cell r="Z13">
            <v>0</v>
          </cell>
          <cell r="AA13">
            <v>0</v>
          </cell>
          <cell r="AB13">
            <v>0</v>
          </cell>
          <cell r="AC13">
            <v>2.7755575615628914E-15</v>
          </cell>
          <cell r="AD13">
            <v>0</v>
          </cell>
          <cell r="AE13">
            <v>967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204.19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645</v>
          </cell>
          <cell r="AZ13">
            <v>322</v>
          </cell>
          <cell r="BA13">
            <v>0</v>
          </cell>
          <cell r="BB13">
            <v>215.23</v>
          </cell>
          <cell r="BC13">
            <v>967</v>
          </cell>
          <cell r="BD13">
            <v>590.37599999999998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666.66600000000005</v>
          </cell>
          <cell r="E14">
            <v>297.12599999999998</v>
          </cell>
          <cell r="F14">
            <v>369.54</v>
          </cell>
          <cell r="G14">
            <v>35.488</v>
          </cell>
          <cell r="H14">
            <v>0</v>
          </cell>
          <cell r="I14">
            <v>241.66</v>
          </cell>
          <cell r="J14">
            <v>2.9649999999999999</v>
          </cell>
          <cell r="K14">
            <v>3.6869999999999998</v>
          </cell>
          <cell r="L14">
            <v>1.1859999999999999</v>
          </cell>
          <cell r="M14">
            <v>0</v>
          </cell>
          <cell r="N14">
            <v>233.82225</v>
          </cell>
          <cell r="O14">
            <v>-2.5000000002250999E-4</v>
          </cell>
          <cell r="P14">
            <v>1082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1082</v>
          </cell>
          <cell r="V14">
            <v>0</v>
          </cell>
          <cell r="W14">
            <v>17.648499999999999</v>
          </cell>
          <cell r="X14">
            <v>241.66</v>
          </cell>
          <cell r="Y14">
            <v>25.486499999999999</v>
          </cell>
          <cell r="Z14">
            <v>0</v>
          </cell>
          <cell r="AA14">
            <v>0</v>
          </cell>
          <cell r="AB14">
            <v>0</v>
          </cell>
          <cell r="AC14">
            <v>1.7763568394002505E-15</v>
          </cell>
          <cell r="AD14">
            <v>0</v>
          </cell>
          <cell r="AE14">
            <v>1082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233.822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721</v>
          </cell>
          <cell r="AZ14">
            <v>361</v>
          </cell>
          <cell r="BA14">
            <v>0</v>
          </cell>
          <cell r="BB14">
            <v>241.66</v>
          </cell>
          <cell r="BC14">
            <v>1082</v>
          </cell>
          <cell r="BD14">
            <v>666.66600000000005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1330.6980000000001</v>
          </cell>
          <cell r="E15">
            <v>589.22</v>
          </cell>
          <cell r="F15">
            <v>741.47799999999995</v>
          </cell>
          <cell r="G15">
            <v>35.482999999999997</v>
          </cell>
          <cell r="H15">
            <v>0</v>
          </cell>
          <cell r="I15">
            <v>481.87</v>
          </cell>
          <cell r="J15">
            <v>4.8209999999999997</v>
          </cell>
          <cell r="K15">
            <v>6.0670000000000002</v>
          </cell>
          <cell r="L15">
            <v>3.1320000000000001</v>
          </cell>
          <cell r="M15">
            <v>0</v>
          </cell>
          <cell r="N15">
            <v>467.85</v>
          </cell>
          <cell r="O15">
            <v>0</v>
          </cell>
          <cell r="P15">
            <v>2183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2183</v>
          </cell>
          <cell r="V15">
            <v>0</v>
          </cell>
          <cell r="W15">
            <v>15.96725</v>
          </cell>
          <cell r="X15">
            <v>481.87</v>
          </cell>
          <cell r="Y15">
            <v>29.98725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467.85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1455</v>
          </cell>
          <cell r="AZ15">
            <v>728</v>
          </cell>
          <cell r="BA15">
            <v>0</v>
          </cell>
          <cell r="BB15">
            <v>481.87</v>
          </cell>
          <cell r="BC15">
            <v>2183</v>
          </cell>
          <cell r="BD15">
            <v>1330.6980000000001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726.67</v>
          </cell>
          <cell r="E16">
            <v>321.63299999999998</v>
          </cell>
          <cell r="F16">
            <v>405.03699999999998</v>
          </cell>
          <cell r="G16">
            <v>35.402000000000001</v>
          </cell>
          <cell r="H16">
            <v>0</v>
          </cell>
          <cell r="I16">
            <v>263.14999999999998</v>
          </cell>
          <cell r="J16">
            <v>2.6139999999999999</v>
          </cell>
          <cell r="K16">
            <v>3.2909999999999999</v>
          </cell>
          <cell r="L16">
            <v>1.9419999999999999</v>
          </cell>
          <cell r="M16">
            <v>0</v>
          </cell>
          <cell r="N16">
            <v>255.30324999999999</v>
          </cell>
          <cell r="O16">
            <v>-2.4999999999408828E-4</v>
          </cell>
          <cell r="P16">
            <v>1193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1193</v>
          </cell>
          <cell r="V16">
            <v>0</v>
          </cell>
          <cell r="W16">
            <v>15.469749999999999</v>
          </cell>
          <cell r="X16">
            <v>263.14999999999998</v>
          </cell>
          <cell r="Y16">
            <v>23.316749999999999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1193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255.303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795</v>
          </cell>
          <cell r="AZ16">
            <v>398</v>
          </cell>
          <cell r="BA16">
            <v>0</v>
          </cell>
          <cell r="BB16">
            <v>263.14999999999998</v>
          </cell>
          <cell r="BC16">
            <v>1193</v>
          </cell>
          <cell r="BD16">
            <v>726.67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1153.3420000000001</v>
          </cell>
          <cell r="E17">
            <v>518.05100000000004</v>
          </cell>
          <cell r="F17">
            <v>635.29100000000005</v>
          </cell>
          <cell r="G17">
            <v>35.283000000000001</v>
          </cell>
          <cell r="H17">
            <v>0</v>
          </cell>
          <cell r="I17">
            <v>417.92</v>
          </cell>
          <cell r="J17">
            <v>4.3</v>
          </cell>
          <cell r="K17">
            <v>5.274</v>
          </cell>
          <cell r="L17">
            <v>3.0569999999999999</v>
          </cell>
          <cell r="M17">
            <v>0</v>
          </cell>
          <cell r="N17">
            <v>405.28899999999999</v>
          </cell>
          <cell r="O17">
            <v>0</v>
          </cell>
          <cell r="P17">
            <v>1845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1845</v>
          </cell>
          <cell r="V17">
            <v>0</v>
          </cell>
          <cell r="W17">
            <v>16.088750000000001</v>
          </cell>
          <cell r="X17">
            <v>417.92</v>
          </cell>
          <cell r="Y17">
            <v>28.719750000000001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405.28899999999999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1230</v>
          </cell>
          <cell r="AZ17">
            <v>615</v>
          </cell>
          <cell r="BA17">
            <v>0</v>
          </cell>
          <cell r="BB17">
            <v>417.92</v>
          </cell>
          <cell r="BC17">
            <v>1845</v>
          </cell>
          <cell r="BD17">
            <v>1153.3420000000001</v>
          </cell>
          <cell r="BE17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285.291</v>
          </cell>
          <cell r="E6">
            <v>122.786</v>
          </cell>
          <cell r="F6">
            <v>162.505</v>
          </cell>
          <cell r="G6">
            <v>35.281999999999996</v>
          </cell>
          <cell r="H6">
            <v>0</v>
          </cell>
          <cell r="I6">
            <v>96.756</v>
          </cell>
          <cell r="J6">
            <v>0.11</v>
          </cell>
          <cell r="K6">
            <v>0.14499999999999999</v>
          </cell>
          <cell r="L6">
            <v>0</v>
          </cell>
          <cell r="M6">
            <v>0</v>
          </cell>
          <cell r="N6">
            <v>96.501000000000005</v>
          </cell>
          <cell r="O6">
            <v>0</v>
          </cell>
          <cell r="P6">
            <v>461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461</v>
          </cell>
          <cell r="V6">
            <v>0</v>
          </cell>
          <cell r="W6">
            <v>0.113</v>
          </cell>
          <cell r="X6">
            <v>96.756</v>
          </cell>
          <cell r="Y6">
            <v>0.36799999999999999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96.501000000000005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96.756</v>
          </cell>
          <cell r="BC6">
            <v>461</v>
          </cell>
          <cell r="BD6">
            <v>285.291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233.477</v>
          </cell>
          <cell r="E7">
            <v>99.506</v>
          </cell>
          <cell r="F7">
            <v>133.971</v>
          </cell>
          <cell r="G7">
            <v>35.284999999999997</v>
          </cell>
          <cell r="H7">
            <v>0</v>
          </cell>
          <cell r="I7">
            <v>80.463999999999999</v>
          </cell>
          <cell r="J7">
            <v>0.86899999999999999</v>
          </cell>
          <cell r="K7">
            <v>1.169</v>
          </cell>
          <cell r="L7">
            <v>0</v>
          </cell>
          <cell r="M7">
            <v>0</v>
          </cell>
          <cell r="N7">
            <v>78.426000000000002</v>
          </cell>
          <cell r="O7">
            <v>0</v>
          </cell>
          <cell r="P7">
            <v>390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390</v>
          </cell>
          <cell r="V7">
            <v>0</v>
          </cell>
          <cell r="W7">
            <v>0.125</v>
          </cell>
          <cell r="X7">
            <v>80.463999999999999</v>
          </cell>
          <cell r="Y7">
            <v>2.1630000000000003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78.426000000000002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80.463999999999999</v>
          </cell>
          <cell r="BC7">
            <v>390</v>
          </cell>
          <cell r="BD7">
            <v>233.477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225.48099999999999</v>
          </cell>
          <cell r="E8">
            <v>96.665000000000006</v>
          </cell>
          <cell r="F8">
            <v>128.816</v>
          </cell>
          <cell r="G8">
            <v>35.134999999999998</v>
          </cell>
          <cell r="H8">
            <v>0</v>
          </cell>
          <cell r="I8">
            <v>76.292000000000002</v>
          </cell>
          <cell r="J8">
            <v>0.45900000000000002</v>
          </cell>
          <cell r="K8">
            <v>0.61099999999999999</v>
          </cell>
          <cell r="L8">
            <v>0</v>
          </cell>
          <cell r="M8">
            <v>0</v>
          </cell>
          <cell r="N8">
            <v>75.221999999999994</v>
          </cell>
          <cell r="O8">
            <v>0</v>
          </cell>
          <cell r="P8">
            <v>366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366</v>
          </cell>
          <cell r="V8">
            <v>0</v>
          </cell>
          <cell r="W8">
            <v>0.17599999999999999</v>
          </cell>
          <cell r="X8">
            <v>76.292000000000002</v>
          </cell>
          <cell r="Y8">
            <v>1.246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75.221999999999994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76.292000000000002</v>
          </cell>
          <cell r="BC8">
            <v>366</v>
          </cell>
          <cell r="BD8">
            <v>225.48099999999999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133.41200000000001</v>
          </cell>
          <cell r="E9">
            <v>58.017000000000003</v>
          </cell>
          <cell r="F9">
            <v>75.394999999999996</v>
          </cell>
          <cell r="G9">
            <v>35.225999999999999</v>
          </cell>
          <cell r="H9">
            <v>0</v>
          </cell>
          <cell r="I9">
            <v>45.100999999999999</v>
          </cell>
          <cell r="J9">
            <v>0.28599999999999998</v>
          </cell>
          <cell r="K9">
            <v>0.372</v>
          </cell>
          <cell r="L9">
            <v>0</v>
          </cell>
          <cell r="M9">
            <v>0</v>
          </cell>
          <cell r="N9">
            <v>44.442999999999998</v>
          </cell>
          <cell r="O9">
            <v>0</v>
          </cell>
          <cell r="P9">
            <v>211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</v>
          </cell>
          <cell r="V9">
            <v>0</v>
          </cell>
          <cell r="W9">
            <v>0.22800000000000001</v>
          </cell>
          <cell r="X9">
            <v>45.100999999999999</v>
          </cell>
          <cell r="Y9">
            <v>0.8859999999999999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44.442999999999998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45.100999999999999</v>
          </cell>
          <cell r="BC9">
            <v>211</v>
          </cell>
          <cell r="BD9">
            <v>133.41200000000001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51.773000000000003</v>
          </cell>
          <cell r="E10">
            <v>24.341000000000001</v>
          </cell>
          <cell r="F10">
            <v>27.431999999999999</v>
          </cell>
          <cell r="G10">
            <v>35.426000000000002</v>
          </cell>
          <cell r="H10">
            <v>0</v>
          </cell>
          <cell r="I10">
            <v>17.007000000000001</v>
          </cell>
          <cell r="J10">
            <v>0.13400000000000001</v>
          </cell>
          <cell r="K10">
            <v>0.152</v>
          </cell>
          <cell r="L10">
            <v>0</v>
          </cell>
          <cell r="M10">
            <v>0</v>
          </cell>
          <cell r="N10">
            <v>16.721</v>
          </cell>
          <cell r="O10">
            <v>0</v>
          </cell>
          <cell r="P10">
            <v>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</v>
          </cell>
          <cell r="V10">
            <v>0</v>
          </cell>
          <cell r="W10">
            <v>0.254</v>
          </cell>
          <cell r="X10">
            <v>17.007000000000001</v>
          </cell>
          <cell r="Y10">
            <v>0.54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16.721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17.007000000000001</v>
          </cell>
          <cell r="BC10">
            <v>69</v>
          </cell>
          <cell r="BD10">
            <v>51.773000000000003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45.484000000000002</v>
          </cell>
          <cell r="E11">
            <v>21.178999999999998</v>
          </cell>
          <cell r="F11">
            <v>24.305</v>
          </cell>
          <cell r="G11">
            <v>35.273000000000003</v>
          </cell>
          <cell r="H11">
            <v>0</v>
          </cell>
          <cell r="I11">
            <v>15.249000000000001</v>
          </cell>
          <cell r="J11">
            <v>0.126</v>
          </cell>
          <cell r="K11">
            <v>0.14399999999999999</v>
          </cell>
          <cell r="L11">
            <v>0</v>
          </cell>
          <cell r="M11">
            <v>0</v>
          </cell>
          <cell r="N11">
            <v>14.978999999999999</v>
          </cell>
          <cell r="O11">
            <v>0</v>
          </cell>
          <cell r="P11">
            <v>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</v>
          </cell>
          <cell r="V11">
            <v>0</v>
          </cell>
          <cell r="W11">
            <v>0.28299999999999997</v>
          </cell>
          <cell r="X11">
            <v>15.249000000000001</v>
          </cell>
          <cell r="Y11">
            <v>0.55299999999999994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14.978999999999999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15.249000000000001</v>
          </cell>
          <cell r="BC11">
            <v>63</v>
          </cell>
          <cell r="BD11">
            <v>45.484000000000002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44.448999999999998</v>
          </cell>
          <cell r="E12">
            <v>20.754999999999999</v>
          </cell>
          <cell r="F12">
            <v>23.693999999999999</v>
          </cell>
          <cell r="G12">
            <v>35.314999999999998</v>
          </cell>
          <cell r="H12">
            <v>0</v>
          </cell>
          <cell r="I12">
            <v>14.843</v>
          </cell>
          <cell r="J12">
            <v>0.124</v>
          </cell>
          <cell r="K12">
            <v>0.14099999999999999</v>
          </cell>
          <cell r="L12">
            <v>0</v>
          </cell>
          <cell r="M12">
            <v>0</v>
          </cell>
          <cell r="N12">
            <v>14.578250000000001</v>
          </cell>
          <cell r="O12">
            <v>-2.5000000000119371E-4</v>
          </cell>
          <cell r="P12">
            <v>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61</v>
          </cell>
          <cell r="V12">
            <v>0</v>
          </cell>
          <cell r="W12">
            <v>0.34849999999999998</v>
          </cell>
          <cell r="X12">
            <v>14.843</v>
          </cell>
          <cell r="Y12">
            <v>0.61349999999999993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14.577999999999999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14.843</v>
          </cell>
          <cell r="BC12">
            <v>61</v>
          </cell>
          <cell r="BD12">
            <v>44.448999999999998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42.598999999999997</v>
          </cell>
          <cell r="E13">
            <v>19.794</v>
          </cell>
          <cell r="F13">
            <v>22.805</v>
          </cell>
          <cell r="G13">
            <v>35.353000000000002</v>
          </cell>
          <cell r="H13">
            <v>0</v>
          </cell>
          <cell r="I13">
            <v>14.225</v>
          </cell>
          <cell r="J13">
            <v>0.11799999999999999</v>
          </cell>
          <cell r="K13">
            <v>0.13600000000000001</v>
          </cell>
          <cell r="L13">
            <v>0</v>
          </cell>
          <cell r="M13">
            <v>0</v>
          </cell>
          <cell r="N13">
            <v>13.971500000000001</v>
          </cell>
          <cell r="O13">
            <v>-5.0000000000061107E-4</v>
          </cell>
          <cell r="P13">
            <v>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</v>
          </cell>
          <cell r="V13">
            <v>0</v>
          </cell>
          <cell r="W13">
            <v>0.35825000000000001</v>
          </cell>
          <cell r="X13">
            <v>14.225</v>
          </cell>
          <cell r="Y13">
            <v>0.61224999999999996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13.972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14.225</v>
          </cell>
          <cell r="BC13">
            <v>59</v>
          </cell>
          <cell r="BD13">
            <v>42.598999999999997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53.517000000000003</v>
          </cell>
          <cell r="E14">
            <v>24.222000000000001</v>
          </cell>
          <cell r="F14">
            <v>29.295000000000002</v>
          </cell>
          <cell r="G14">
            <v>35.436999999999998</v>
          </cell>
          <cell r="H14">
            <v>0</v>
          </cell>
          <cell r="I14">
            <v>17.914000000000001</v>
          </cell>
          <cell r="J14">
            <v>0.13800000000000001</v>
          </cell>
          <cell r="K14">
            <v>0.16600000000000001</v>
          </cell>
          <cell r="L14">
            <v>0</v>
          </cell>
          <cell r="M14">
            <v>0</v>
          </cell>
          <cell r="N14">
            <v>17.61</v>
          </cell>
          <cell r="O14">
            <v>0</v>
          </cell>
          <cell r="P14">
            <v>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</v>
          </cell>
          <cell r="V14">
            <v>0</v>
          </cell>
          <cell r="W14">
            <v>0.31274999999999997</v>
          </cell>
          <cell r="X14">
            <v>17.914000000000001</v>
          </cell>
          <cell r="Y14">
            <v>0.61675000000000002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17.61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17.914000000000001</v>
          </cell>
          <cell r="BC14">
            <v>78</v>
          </cell>
          <cell r="BD14">
            <v>53.517000000000003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161.04400000000001</v>
          </cell>
          <cell r="E15">
            <v>69.438999999999993</v>
          </cell>
          <cell r="F15">
            <v>91.605000000000004</v>
          </cell>
          <cell r="G15">
            <v>35.469000000000001</v>
          </cell>
          <cell r="H15">
            <v>0</v>
          </cell>
          <cell r="I15">
            <v>54.325000000000003</v>
          </cell>
          <cell r="J15">
            <v>0.34399999999999997</v>
          </cell>
          <cell r="K15">
            <v>0.45300000000000001</v>
          </cell>
          <cell r="L15">
            <v>0</v>
          </cell>
          <cell r="M15">
            <v>0</v>
          </cell>
          <cell r="N15">
            <v>53.527749999999997</v>
          </cell>
          <cell r="O15">
            <v>2.5000000000119371E-4</v>
          </cell>
          <cell r="P15">
            <v>258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258</v>
          </cell>
          <cell r="V15">
            <v>0</v>
          </cell>
          <cell r="W15">
            <v>0.28675</v>
          </cell>
          <cell r="X15">
            <v>54.325000000000003</v>
          </cell>
          <cell r="Y15">
            <v>1.08375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53.527999999999999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54.325000000000003</v>
          </cell>
          <cell r="BC15">
            <v>258</v>
          </cell>
          <cell r="BD15">
            <v>161.04400000000001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252.334</v>
          </cell>
          <cell r="E16">
            <v>109.321</v>
          </cell>
          <cell r="F16">
            <v>143.01300000000001</v>
          </cell>
          <cell r="G16">
            <v>35.378999999999998</v>
          </cell>
          <cell r="H16">
            <v>0</v>
          </cell>
          <cell r="I16">
            <v>85.572000000000003</v>
          </cell>
          <cell r="J16">
            <v>0.497</v>
          </cell>
          <cell r="K16">
            <v>0.65</v>
          </cell>
          <cell r="L16">
            <v>0</v>
          </cell>
          <cell r="M16">
            <v>0</v>
          </cell>
          <cell r="N16">
            <v>84.425749999999994</v>
          </cell>
          <cell r="O16">
            <v>-7.4999999999647571E-4</v>
          </cell>
          <cell r="P16">
            <v>403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403</v>
          </cell>
          <cell r="V16">
            <v>0</v>
          </cell>
          <cell r="W16">
            <v>0.13100000000000001</v>
          </cell>
          <cell r="X16">
            <v>85.572000000000003</v>
          </cell>
          <cell r="Y16">
            <v>1.278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84.426000000000002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85.572000000000003</v>
          </cell>
          <cell r="BC16">
            <v>403</v>
          </cell>
          <cell r="BD16">
            <v>252.334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256.22699999999998</v>
          </cell>
          <cell r="E17">
            <v>111.801</v>
          </cell>
          <cell r="F17">
            <v>144.42599999999999</v>
          </cell>
          <cell r="G17">
            <v>35.304000000000002</v>
          </cell>
          <cell r="H17">
            <v>0</v>
          </cell>
          <cell r="I17">
            <v>87.087000000000003</v>
          </cell>
          <cell r="J17">
            <v>0.54700000000000004</v>
          </cell>
          <cell r="K17">
            <v>0.70699999999999996</v>
          </cell>
          <cell r="L17">
            <v>0</v>
          </cell>
          <cell r="M17">
            <v>0</v>
          </cell>
          <cell r="N17">
            <v>85.833250000000007</v>
          </cell>
          <cell r="O17">
            <v>-2.4999999999408828E-4</v>
          </cell>
          <cell r="P17">
            <v>405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405</v>
          </cell>
          <cell r="V17">
            <v>0</v>
          </cell>
          <cell r="W17">
            <v>0.105</v>
          </cell>
          <cell r="X17">
            <v>87.087000000000003</v>
          </cell>
          <cell r="Y17">
            <v>1.359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85.832999999999998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405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87.087000000000003</v>
          </cell>
          <cell r="BC17">
            <v>405</v>
          </cell>
          <cell r="BD17">
            <v>256.22699999999998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1721.991</v>
          </cell>
          <cell r="E6">
            <v>811.81899999999996</v>
          </cell>
          <cell r="F6">
            <v>910.17200000000003</v>
          </cell>
          <cell r="G6">
            <v>35.32</v>
          </cell>
          <cell r="H6">
            <v>0</v>
          </cell>
          <cell r="I6">
            <v>628.57000000000005</v>
          </cell>
          <cell r="J6">
            <v>0.4</v>
          </cell>
          <cell r="K6">
            <v>0.44900000000000001</v>
          </cell>
          <cell r="L6">
            <v>0</v>
          </cell>
          <cell r="M6">
            <v>0</v>
          </cell>
          <cell r="N6">
            <v>627.721</v>
          </cell>
          <cell r="O6">
            <v>0</v>
          </cell>
          <cell r="P6">
            <v>2537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2537</v>
          </cell>
          <cell r="V6">
            <v>0</v>
          </cell>
          <cell r="W6">
            <v>3.6389999999999998</v>
          </cell>
          <cell r="X6">
            <v>628.57000000000005</v>
          </cell>
          <cell r="Y6">
            <v>4.4879999999999995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627.721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628.57000000000005</v>
          </cell>
          <cell r="BC6">
            <v>2537</v>
          </cell>
          <cell r="BD6">
            <v>1721.991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2142.636</v>
          </cell>
          <cell r="E7">
            <v>970.61699999999996</v>
          </cell>
          <cell r="F7">
            <v>1172.019</v>
          </cell>
          <cell r="G7">
            <v>35.226999999999997</v>
          </cell>
          <cell r="H7">
            <v>0</v>
          </cell>
          <cell r="I7">
            <v>794.80100000000004</v>
          </cell>
          <cell r="J7">
            <v>8.9109999999999996</v>
          </cell>
          <cell r="K7">
            <v>10.759</v>
          </cell>
          <cell r="L7">
            <v>0</v>
          </cell>
          <cell r="M7">
            <v>0</v>
          </cell>
          <cell r="N7">
            <v>775.13099999999997</v>
          </cell>
          <cell r="O7">
            <v>0</v>
          </cell>
          <cell r="P7">
            <v>3455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3455</v>
          </cell>
          <cell r="V7">
            <v>0</v>
          </cell>
          <cell r="W7">
            <v>1.899</v>
          </cell>
          <cell r="X7">
            <v>794.80100000000004</v>
          </cell>
          <cell r="Y7">
            <v>21.569000000000003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775.13099999999997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794.80100000000004</v>
          </cell>
          <cell r="BC7">
            <v>3455</v>
          </cell>
          <cell r="BD7">
            <v>2142.636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2421.0169999999998</v>
          </cell>
          <cell r="E8">
            <v>1117.6579999999999</v>
          </cell>
          <cell r="F8">
            <v>1303.3589999999999</v>
          </cell>
          <cell r="G8">
            <v>35.158000000000001</v>
          </cell>
          <cell r="H8">
            <v>0</v>
          </cell>
          <cell r="I8">
            <v>885.86699999999996</v>
          </cell>
          <cell r="J8">
            <v>5.3869999999999996</v>
          </cell>
          <cell r="K8">
            <v>6.2809999999999997</v>
          </cell>
          <cell r="L8">
            <v>0</v>
          </cell>
          <cell r="M8">
            <v>0</v>
          </cell>
          <cell r="N8">
            <v>874.19899999999996</v>
          </cell>
          <cell r="O8">
            <v>0</v>
          </cell>
          <cell r="P8">
            <v>3719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3719</v>
          </cell>
          <cell r="V8">
            <v>0</v>
          </cell>
          <cell r="W8">
            <v>1.869</v>
          </cell>
          <cell r="X8">
            <v>885.86699999999996</v>
          </cell>
          <cell r="Y8">
            <v>13.536999999999999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874.19899999999996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885.86699999999996</v>
          </cell>
          <cell r="BC8">
            <v>3719</v>
          </cell>
          <cell r="BD8">
            <v>2421.0169999999998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1270.1420000000001</v>
          </cell>
          <cell r="E9">
            <v>574.90499999999997</v>
          </cell>
          <cell r="F9">
            <v>695.23699999999997</v>
          </cell>
          <cell r="G9">
            <v>35.286999999999999</v>
          </cell>
          <cell r="H9">
            <v>0</v>
          </cell>
          <cell r="I9">
            <v>465.37200000000001</v>
          </cell>
          <cell r="J9">
            <v>4.9020000000000001</v>
          </cell>
          <cell r="K9">
            <v>5.9279999999999999</v>
          </cell>
          <cell r="L9">
            <v>0</v>
          </cell>
          <cell r="M9">
            <v>0</v>
          </cell>
          <cell r="N9">
            <v>454.54199999999997</v>
          </cell>
          <cell r="O9">
            <v>0</v>
          </cell>
          <cell r="P9">
            <v>2026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2026</v>
          </cell>
          <cell r="V9">
            <v>0</v>
          </cell>
          <cell r="W9">
            <v>2.7709999999999999</v>
          </cell>
          <cell r="X9">
            <v>465.37200000000001</v>
          </cell>
          <cell r="Y9">
            <v>13.600999999999999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2026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454.54199999999997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2026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465.37200000000001</v>
          </cell>
          <cell r="BC9">
            <v>2026</v>
          </cell>
          <cell r="BD9">
            <v>1270.1420000000001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1061.518</v>
          </cell>
          <cell r="E10">
            <v>479.73599999999999</v>
          </cell>
          <cell r="F10">
            <v>581.78200000000004</v>
          </cell>
          <cell r="G10">
            <v>35.539000000000001</v>
          </cell>
          <cell r="H10">
            <v>0</v>
          </cell>
          <cell r="I10">
            <v>385.27</v>
          </cell>
          <cell r="J10">
            <v>4.8760000000000003</v>
          </cell>
          <cell r="K10">
            <v>5.9130000000000003</v>
          </cell>
          <cell r="L10">
            <v>0</v>
          </cell>
          <cell r="M10">
            <v>0</v>
          </cell>
          <cell r="N10">
            <v>374.48099999999999</v>
          </cell>
          <cell r="O10">
            <v>0</v>
          </cell>
          <cell r="P10">
            <v>1682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1682</v>
          </cell>
          <cell r="V10">
            <v>0</v>
          </cell>
          <cell r="W10">
            <v>3.202</v>
          </cell>
          <cell r="X10">
            <v>385.27</v>
          </cell>
          <cell r="Y10">
            <v>13.991000000000001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374.48099999999999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385.27</v>
          </cell>
          <cell r="BC10">
            <v>1682</v>
          </cell>
          <cell r="BD10">
            <v>1061.518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934.89</v>
          </cell>
          <cell r="E11">
            <v>428.41500000000002</v>
          </cell>
          <cell r="F11">
            <v>506.47500000000002</v>
          </cell>
          <cell r="G11">
            <v>35.402000000000001</v>
          </cell>
          <cell r="H11">
            <v>0</v>
          </cell>
          <cell r="I11">
            <v>344.69499999999999</v>
          </cell>
          <cell r="J11">
            <v>6.766</v>
          </cell>
          <cell r="K11">
            <v>7.9989999999999997</v>
          </cell>
          <cell r="L11">
            <v>0</v>
          </cell>
          <cell r="M11">
            <v>0</v>
          </cell>
          <cell r="N11">
            <v>329.93</v>
          </cell>
          <cell r="O11">
            <v>0</v>
          </cell>
          <cell r="P11">
            <v>1467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1467</v>
          </cell>
          <cell r="V11">
            <v>0</v>
          </cell>
          <cell r="W11">
            <v>3.508</v>
          </cell>
          <cell r="X11">
            <v>344.69499999999999</v>
          </cell>
          <cell r="Y11">
            <v>18.273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329.93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344.69499999999999</v>
          </cell>
          <cell r="BC11">
            <v>1467</v>
          </cell>
          <cell r="BD11">
            <v>934.89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1079.963</v>
          </cell>
          <cell r="E12">
            <v>490.36599999999999</v>
          </cell>
          <cell r="F12">
            <v>589.59699999999998</v>
          </cell>
          <cell r="G12">
            <v>35.414000000000001</v>
          </cell>
          <cell r="H12">
            <v>0</v>
          </cell>
          <cell r="I12">
            <v>389.28</v>
          </cell>
          <cell r="J12">
            <v>1.899</v>
          </cell>
          <cell r="K12">
            <v>2.2829999999999999</v>
          </cell>
          <cell r="L12">
            <v>0</v>
          </cell>
          <cell r="M12">
            <v>0</v>
          </cell>
          <cell r="N12">
            <v>385.09775000000002</v>
          </cell>
          <cell r="O12">
            <v>2.4999999993724487E-4</v>
          </cell>
          <cell r="P12">
            <v>1685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1685</v>
          </cell>
          <cell r="V12">
            <v>0</v>
          </cell>
          <cell r="W12">
            <v>3.5505</v>
          </cell>
          <cell r="X12">
            <v>389.28</v>
          </cell>
          <cell r="Y12">
            <v>7.7324999999999999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385.09800000000001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389.28</v>
          </cell>
          <cell r="BC12">
            <v>1685</v>
          </cell>
          <cell r="BD12">
            <v>1079.963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1067.896</v>
          </cell>
          <cell r="E13">
            <v>482.66699999999997</v>
          </cell>
          <cell r="F13">
            <v>585.22900000000004</v>
          </cell>
          <cell r="G13">
            <v>35.442999999999998</v>
          </cell>
          <cell r="H13">
            <v>0</v>
          </cell>
          <cell r="I13">
            <v>389.00700000000001</v>
          </cell>
          <cell r="J13">
            <v>2.9929999999999999</v>
          </cell>
          <cell r="K13">
            <v>3.629</v>
          </cell>
          <cell r="L13">
            <v>0</v>
          </cell>
          <cell r="M13">
            <v>0</v>
          </cell>
          <cell r="N13">
            <v>382.38549999999998</v>
          </cell>
          <cell r="O13">
            <v>-4.9999999998817657E-4</v>
          </cell>
          <cell r="P13">
            <v>1698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1698</v>
          </cell>
          <cell r="V13">
            <v>0</v>
          </cell>
          <cell r="W13">
            <v>3.4562499999999998</v>
          </cell>
          <cell r="X13">
            <v>389.00700000000001</v>
          </cell>
          <cell r="Y13">
            <v>10.078250000000001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382.38600000000002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389.00700000000001</v>
          </cell>
          <cell r="BC13">
            <v>1698</v>
          </cell>
          <cell r="BD13">
            <v>1067.896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821.18299999999999</v>
          </cell>
          <cell r="E14">
            <v>372.66399999999999</v>
          </cell>
          <cell r="F14">
            <v>448.51900000000001</v>
          </cell>
          <cell r="G14">
            <v>35.485999999999997</v>
          </cell>
          <cell r="H14">
            <v>0</v>
          </cell>
          <cell r="I14">
            <v>299.11500000000001</v>
          </cell>
          <cell r="J14">
            <v>1.972</v>
          </cell>
          <cell r="K14">
            <v>2.3730000000000002</v>
          </cell>
          <cell r="L14">
            <v>0</v>
          </cell>
          <cell r="M14">
            <v>0</v>
          </cell>
          <cell r="N14">
            <v>294.77024999999998</v>
          </cell>
          <cell r="O14">
            <v>-2.4999999993724487E-4</v>
          </cell>
          <cell r="P14">
            <v>1296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1296</v>
          </cell>
          <cell r="V14">
            <v>0</v>
          </cell>
          <cell r="W14">
            <v>3.5422500000000001</v>
          </cell>
          <cell r="X14">
            <v>299.11500000000001</v>
          </cell>
          <cell r="Y14">
            <v>7.8872500000000008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294.77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299.11500000000001</v>
          </cell>
          <cell r="BC14">
            <v>1296</v>
          </cell>
          <cell r="BD14">
            <v>821.18299999999999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1773.41</v>
          </cell>
          <cell r="E15">
            <v>857.83699999999999</v>
          </cell>
          <cell r="F15">
            <v>915.57299999999998</v>
          </cell>
          <cell r="G15">
            <v>35.493000000000002</v>
          </cell>
          <cell r="H15">
            <v>0</v>
          </cell>
          <cell r="I15">
            <v>647.529</v>
          </cell>
          <cell r="J15">
            <v>4.8570000000000002</v>
          </cell>
          <cell r="K15">
            <v>5.1840000000000002</v>
          </cell>
          <cell r="L15">
            <v>0</v>
          </cell>
          <cell r="M15">
            <v>0</v>
          </cell>
          <cell r="N15">
            <v>637.48850000000004</v>
          </cell>
          <cell r="O15">
            <v>-4.9999999998817657E-4</v>
          </cell>
          <cell r="P15">
            <v>2488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2488</v>
          </cell>
          <cell r="V15">
            <v>0</v>
          </cell>
          <cell r="W15">
            <v>2.7614999999999998</v>
          </cell>
          <cell r="X15">
            <v>647.529</v>
          </cell>
          <cell r="Y15">
            <v>12.8025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637.48900000000003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647.529</v>
          </cell>
          <cell r="BC15">
            <v>2488</v>
          </cell>
          <cell r="BD15">
            <v>1773.41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1198.1189999999999</v>
          </cell>
          <cell r="E16">
            <v>619.30700000000002</v>
          </cell>
          <cell r="F16">
            <v>578.81200000000001</v>
          </cell>
          <cell r="G16">
            <v>35.395000000000003</v>
          </cell>
          <cell r="H16">
            <v>0</v>
          </cell>
          <cell r="I16">
            <v>436.01</v>
          </cell>
          <cell r="J16">
            <v>3.0070000000000001</v>
          </cell>
          <cell r="K16">
            <v>2.81</v>
          </cell>
          <cell r="L16">
            <v>0</v>
          </cell>
          <cell r="M16">
            <v>0</v>
          </cell>
          <cell r="N16">
            <v>430.19324999999998</v>
          </cell>
          <cell r="O16">
            <v>-2.4999999999408828E-4</v>
          </cell>
          <cell r="P16">
            <v>1467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1467</v>
          </cell>
          <cell r="V16">
            <v>0</v>
          </cell>
          <cell r="W16">
            <v>3.8107500000000001</v>
          </cell>
          <cell r="X16">
            <v>436.01</v>
          </cell>
          <cell r="Y16">
            <v>9.6277500000000007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430.19299999999998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436.01</v>
          </cell>
          <cell r="BC16">
            <v>1467</v>
          </cell>
          <cell r="BD16">
            <v>1198.1189999999999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1806.1849999999999</v>
          </cell>
          <cell r="E17">
            <v>861.08900000000006</v>
          </cell>
          <cell r="F17">
            <v>945.096</v>
          </cell>
          <cell r="G17">
            <v>35.292999999999999</v>
          </cell>
          <cell r="H17">
            <v>0</v>
          </cell>
          <cell r="I17">
            <v>664.60599999999999</v>
          </cell>
          <cell r="J17">
            <v>6.282</v>
          </cell>
          <cell r="K17">
            <v>6.8949999999999996</v>
          </cell>
          <cell r="L17">
            <v>0</v>
          </cell>
          <cell r="M17">
            <v>0</v>
          </cell>
          <cell r="N17">
            <v>651.42925000000002</v>
          </cell>
          <cell r="O17">
            <v>-2.500000000509317E-4</v>
          </cell>
          <cell r="P17">
            <v>2626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2626</v>
          </cell>
          <cell r="V17">
            <v>0</v>
          </cell>
          <cell r="W17">
            <v>2.8450000000000002</v>
          </cell>
          <cell r="X17">
            <v>664.60599999999999</v>
          </cell>
          <cell r="Y17">
            <v>16.021999999999998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2626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651.42899999999997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2626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664.60599999999999</v>
          </cell>
          <cell r="BC17">
            <v>2626</v>
          </cell>
          <cell r="BD17">
            <v>1806.1849999999999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528.601</v>
          </cell>
          <cell r="E6">
            <v>250.839</v>
          </cell>
          <cell r="F6">
            <v>277.762</v>
          </cell>
          <cell r="G6">
            <v>35.345999999999997</v>
          </cell>
          <cell r="H6">
            <v>0</v>
          </cell>
          <cell r="I6">
            <v>190.39699999999999</v>
          </cell>
          <cell r="J6">
            <v>2.851</v>
          </cell>
          <cell r="K6">
            <v>3.157</v>
          </cell>
          <cell r="L6">
            <v>0</v>
          </cell>
          <cell r="M6">
            <v>0</v>
          </cell>
          <cell r="N6">
            <v>184.38900000000001</v>
          </cell>
          <cell r="O6">
            <v>0</v>
          </cell>
          <cell r="P6">
            <v>759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759</v>
          </cell>
          <cell r="V6">
            <v>0</v>
          </cell>
          <cell r="W6">
            <v>4.1280000000000001</v>
          </cell>
          <cell r="X6">
            <v>190.39699999999999</v>
          </cell>
          <cell r="Y6">
            <v>10.135999999999999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184.38900000000001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190.39699999999999</v>
          </cell>
          <cell r="BC6">
            <v>759</v>
          </cell>
          <cell r="BD6">
            <v>528.601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874.69600000000003</v>
          </cell>
          <cell r="E7">
            <v>420.30900000000003</v>
          </cell>
          <cell r="F7">
            <v>454.387</v>
          </cell>
          <cell r="G7">
            <v>35.326999999999998</v>
          </cell>
          <cell r="H7">
            <v>0</v>
          </cell>
          <cell r="I7">
            <v>321.18099999999998</v>
          </cell>
          <cell r="J7">
            <v>4.2569999999999997</v>
          </cell>
          <cell r="K7">
            <v>4.6029999999999998</v>
          </cell>
          <cell r="L7">
            <v>0</v>
          </cell>
          <cell r="M7">
            <v>0</v>
          </cell>
          <cell r="N7">
            <v>312.32100000000003</v>
          </cell>
          <cell r="O7">
            <v>0</v>
          </cell>
          <cell r="P7">
            <v>1250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1250</v>
          </cell>
          <cell r="V7">
            <v>0</v>
          </cell>
          <cell r="W7">
            <v>3.98</v>
          </cell>
          <cell r="X7">
            <v>321.18099999999998</v>
          </cell>
          <cell r="Y7">
            <v>12.84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312.32100000000003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321.18099999999998</v>
          </cell>
          <cell r="BC7">
            <v>1250</v>
          </cell>
          <cell r="BD7">
            <v>874.69600000000003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782.46500000000003</v>
          </cell>
          <cell r="E8">
            <v>375.62</v>
          </cell>
          <cell r="F8">
            <v>406.84500000000003</v>
          </cell>
          <cell r="G8">
            <v>35.216000000000001</v>
          </cell>
          <cell r="H8">
            <v>0</v>
          </cell>
          <cell r="I8">
            <v>285.95100000000002</v>
          </cell>
          <cell r="J8">
            <v>4.6280000000000001</v>
          </cell>
          <cell r="K8">
            <v>5.0119999999999996</v>
          </cell>
          <cell r="L8">
            <v>0</v>
          </cell>
          <cell r="M8">
            <v>0</v>
          </cell>
          <cell r="N8">
            <v>276.31099999999998</v>
          </cell>
          <cell r="O8">
            <v>0</v>
          </cell>
          <cell r="P8">
            <v>1115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1115</v>
          </cell>
          <cell r="V8">
            <v>0</v>
          </cell>
          <cell r="W8">
            <v>3.661</v>
          </cell>
          <cell r="X8">
            <v>285.95100000000002</v>
          </cell>
          <cell r="Y8">
            <v>13.301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276.31099999999998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285.95100000000002</v>
          </cell>
          <cell r="BC8">
            <v>1115</v>
          </cell>
          <cell r="BD8">
            <v>782.46500000000003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564.39700000000005</v>
          </cell>
          <cell r="E9">
            <v>273.16399999999999</v>
          </cell>
          <cell r="F9">
            <v>291.233</v>
          </cell>
          <cell r="G9">
            <v>35.274999999999999</v>
          </cell>
          <cell r="H9">
            <v>0</v>
          </cell>
          <cell r="I9">
            <v>206.35</v>
          </cell>
          <cell r="J9">
            <v>2.7280000000000002</v>
          </cell>
          <cell r="K9">
            <v>2.9079999999999999</v>
          </cell>
          <cell r="L9">
            <v>0</v>
          </cell>
          <cell r="M9">
            <v>0</v>
          </cell>
          <cell r="N9">
            <v>200.714</v>
          </cell>
          <cell r="O9">
            <v>0</v>
          </cell>
          <cell r="P9">
            <v>792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792</v>
          </cell>
          <cell r="V9">
            <v>0</v>
          </cell>
          <cell r="W9">
            <v>2.7690000000000001</v>
          </cell>
          <cell r="X9">
            <v>206.35</v>
          </cell>
          <cell r="Y9">
            <v>8.4050000000000011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200.714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206.35</v>
          </cell>
          <cell r="BC9">
            <v>792</v>
          </cell>
          <cell r="BD9">
            <v>564.39700000000005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289.375</v>
          </cell>
          <cell r="E10">
            <v>142.548</v>
          </cell>
          <cell r="F10">
            <v>146.827</v>
          </cell>
          <cell r="G10">
            <v>35.459000000000003</v>
          </cell>
          <cell r="H10">
            <v>0</v>
          </cell>
          <cell r="I10">
            <v>106.524</v>
          </cell>
          <cell r="J10">
            <v>1.7809999999999999</v>
          </cell>
          <cell r="K10">
            <v>1.8340000000000001</v>
          </cell>
          <cell r="L10">
            <v>0</v>
          </cell>
          <cell r="M10">
            <v>0</v>
          </cell>
          <cell r="N10">
            <v>102.90900000000001</v>
          </cell>
          <cell r="O10">
            <v>0</v>
          </cell>
          <cell r="P10">
            <v>395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395</v>
          </cell>
          <cell r="V10">
            <v>0</v>
          </cell>
          <cell r="W10">
            <v>3.17</v>
          </cell>
          <cell r="X10">
            <v>106.524</v>
          </cell>
          <cell r="Y10">
            <v>6.7850000000000001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102.90900000000001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106.524</v>
          </cell>
          <cell r="BC10">
            <v>395</v>
          </cell>
          <cell r="BD10">
            <v>289.375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178.19</v>
          </cell>
          <cell r="E11">
            <v>89.36</v>
          </cell>
          <cell r="F11">
            <v>88.83</v>
          </cell>
          <cell r="G11">
            <v>35.426000000000002</v>
          </cell>
          <cell r="H11">
            <v>0</v>
          </cell>
          <cell r="I11">
            <v>65.108000000000004</v>
          </cell>
          <cell r="J11">
            <v>1.0189999999999999</v>
          </cell>
          <cell r="K11">
            <v>1.0129999999999999</v>
          </cell>
          <cell r="L11">
            <v>0</v>
          </cell>
          <cell r="M11">
            <v>0</v>
          </cell>
          <cell r="N11">
            <v>63.076000000000001</v>
          </cell>
          <cell r="O11">
            <v>0</v>
          </cell>
          <cell r="P11">
            <v>233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233</v>
          </cell>
          <cell r="V11">
            <v>0</v>
          </cell>
          <cell r="W11">
            <v>3.516</v>
          </cell>
          <cell r="X11">
            <v>65.108000000000004</v>
          </cell>
          <cell r="Y11">
            <v>5.548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63.076000000000001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65.108000000000004</v>
          </cell>
          <cell r="BC11">
            <v>233</v>
          </cell>
          <cell r="BD11">
            <v>178.19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182.27699999999999</v>
          </cell>
          <cell r="E12">
            <v>91.768000000000001</v>
          </cell>
          <cell r="F12">
            <v>90.509</v>
          </cell>
          <cell r="G12">
            <v>35.322000000000003</v>
          </cell>
          <cell r="H12">
            <v>0</v>
          </cell>
          <cell r="I12">
            <v>66.748999999999995</v>
          </cell>
          <cell r="J12">
            <v>1.2709999999999999</v>
          </cell>
          <cell r="K12">
            <v>1.254</v>
          </cell>
          <cell r="L12">
            <v>0</v>
          </cell>
          <cell r="M12">
            <v>0</v>
          </cell>
          <cell r="N12">
            <v>64.224249999999998</v>
          </cell>
          <cell r="O12">
            <v>-2.5000000000829914E-4</v>
          </cell>
          <cell r="P12">
            <v>237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237</v>
          </cell>
          <cell r="V12">
            <v>0</v>
          </cell>
          <cell r="W12">
            <v>4.1357499999999998</v>
          </cell>
          <cell r="X12">
            <v>66.748999999999995</v>
          </cell>
          <cell r="Y12">
            <v>6.6607500000000002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64.224000000000004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66.748999999999995</v>
          </cell>
          <cell r="BC12">
            <v>237</v>
          </cell>
          <cell r="BD12">
            <v>182.27699999999999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220.166</v>
          </cell>
          <cell r="E13">
            <v>107.542</v>
          </cell>
          <cell r="F13">
            <v>112.624</v>
          </cell>
          <cell r="G13">
            <v>35.366</v>
          </cell>
          <cell r="H13">
            <v>0</v>
          </cell>
          <cell r="I13">
            <v>80.634</v>
          </cell>
          <cell r="J13">
            <v>1.486</v>
          </cell>
          <cell r="K13">
            <v>1.556</v>
          </cell>
          <cell r="L13">
            <v>0</v>
          </cell>
          <cell r="M13">
            <v>0</v>
          </cell>
          <cell r="N13">
            <v>77.591499999999996</v>
          </cell>
          <cell r="O13">
            <v>5.0000000000238742E-4</v>
          </cell>
          <cell r="P13">
            <v>304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304</v>
          </cell>
          <cell r="V13">
            <v>0</v>
          </cell>
          <cell r="W13">
            <v>4.0679999999999996</v>
          </cell>
          <cell r="X13">
            <v>80.634</v>
          </cell>
          <cell r="Y13">
            <v>7.1099999999999994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77.591999999999999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80.634</v>
          </cell>
          <cell r="BC13">
            <v>304</v>
          </cell>
          <cell r="BD13">
            <v>220.166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89.674000000000007</v>
          </cell>
          <cell r="E14">
            <v>46.003</v>
          </cell>
          <cell r="F14">
            <v>43.670999999999999</v>
          </cell>
          <cell r="G14">
            <v>35.484000000000002</v>
          </cell>
          <cell r="H14">
            <v>0</v>
          </cell>
          <cell r="I14">
            <v>32.479999999999997</v>
          </cell>
          <cell r="J14">
            <v>0.56999999999999995</v>
          </cell>
          <cell r="K14">
            <v>0.54100000000000004</v>
          </cell>
          <cell r="L14">
            <v>0</v>
          </cell>
          <cell r="M14">
            <v>0</v>
          </cell>
          <cell r="N14">
            <v>31.369250000000001</v>
          </cell>
          <cell r="O14">
            <v>-2.5000000000474643E-4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2.7605</v>
          </cell>
          <cell r="X14">
            <v>32.479999999999997</v>
          </cell>
          <cell r="Y14">
            <v>3.8715000000000002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31.369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32.479999999999997</v>
          </cell>
          <cell r="BC14">
            <v>111</v>
          </cell>
          <cell r="BD14">
            <v>89.674000000000007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334.72</v>
          </cell>
          <cell r="E15">
            <v>162.941</v>
          </cell>
          <cell r="F15">
            <v>171.779</v>
          </cell>
          <cell r="G15">
            <v>35.494999999999997</v>
          </cell>
          <cell r="H15">
            <v>0</v>
          </cell>
          <cell r="I15">
            <v>122.25700000000001</v>
          </cell>
          <cell r="J15">
            <v>1.97</v>
          </cell>
          <cell r="K15">
            <v>2.077</v>
          </cell>
          <cell r="L15">
            <v>0</v>
          </cell>
          <cell r="M15">
            <v>0</v>
          </cell>
          <cell r="N15">
            <v>118.21075</v>
          </cell>
          <cell r="O15">
            <v>-7.4999999999647571E-4</v>
          </cell>
          <cell r="P15">
            <v>464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464</v>
          </cell>
          <cell r="V15">
            <v>0</v>
          </cell>
          <cell r="W15">
            <v>2.6902499999999998</v>
          </cell>
          <cell r="X15">
            <v>122.25700000000001</v>
          </cell>
          <cell r="Y15">
            <v>6.7372499999999995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118.211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122.25700000000001</v>
          </cell>
          <cell r="BC15">
            <v>464</v>
          </cell>
          <cell r="BD15">
            <v>334.72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790.404</v>
          </cell>
          <cell r="E16">
            <v>384.82</v>
          </cell>
          <cell r="F16">
            <v>405.584</v>
          </cell>
          <cell r="G16">
            <v>35.335000000000001</v>
          </cell>
          <cell r="H16">
            <v>0</v>
          </cell>
          <cell r="I16">
            <v>290.43900000000002</v>
          </cell>
          <cell r="J16">
            <v>4.2720000000000002</v>
          </cell>
          <cell r="K16">
            <v>4.5030000000000001</v>
          </cell>
          <cell r="L16">
            <v>0</v>
          </cell>
          <cell r="M16">
            <v>0</v>
          </cell>
          <cell r="N16">
            <v>281.6635</v>
          </cell>
          <cell r="O16">
            <v>5.0000000004501999E-4</v>
          </cell>
          <cell r="P16">
            <v>1102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1102</v>
          </cell>
          <cell r="V16">
            <v>0</v>
          </cell>
          <cell r="W16">
            <v>1.94675</v>
          </cell>
          <cell r="X16">
            <v>290.43900000000002</v>
          </cell>
          <cell r="Y16">
            <v>10.72175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281.66399999999999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290.43900000000002</v>
          </cell>
          <cell r="BC16">
            <v>1102</v>
          </cell>
          <cell r="BD16">
            <v>790.404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839.72500000000002</v>
          </cell>
          <cell r="E17">
            <v>408.13</v>
          </cell>
          <cell r="F17">
            <v>431.59500000000003</v>
          </cell>
          <cell r="G17">
            <v>35.268999999999998</v>
          </cell>
          <cell r="H17">
            <v>0</v>
          </cell>
          <cell r="I17">
            <v>309.69400000000002</v>
          </cell>
          <cell r="J17">
            <v>4.3289999999999997</v>
          </cell>
          <cell r="K17">
            <v>4.5780000000000003</v>
          </cell>
          <cell r="L17">
            <v>0</v>
          </cell>
          <cell r="M17">
            <v>0</v>
          </cell>
          <cell r="N17">
            <v>300.78699999999998</v>
          </cell>
          <cell r="O17">
            <v>0</v>
          </cell>
          <cell r="P17">
            <v>1179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1179</v>
          </cell>
          <cell r="V17">
            <v>0</v>
          </cell>
          <cell r="W17">
            <v>2.06975</v>
          </cell>
          <cell r="X17">
            <v>309.69400000000002</v>
          </cell>
          <cell r="Y17">
            <v>10.976749999999999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300.78699999999998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309.69400000000002</v>
          </cell>
          <cell r="BC17">
            <v>1179</v>
          </cell>
          <cell r="BD17">
            <v>839.72500000000002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392.20100000000002</v>
          </cell>
          <cell r="E6">
            <v>184.185</v>
          </cell>
          <cell r="F6">
            <v>208.01599999999999</v>
          </cell>
          <cell r="G6">
            <v>35.356000000000002</v>
          </cell>
          <cell r="H6">
            <v>0</v>
          </cell>
          <cell r="I6">
            <v>143.14500000000001</v>
          </cell>
          <cell r="J6">
            <v>2.9169999999999998</v>
          </cell>
          <cell r="K6">
            <v>3.2949999999999999</v>
          </cell>
          <cell r="L6">
            <v>0</v>
          </cell>
          <cell r="M6">
            <v>0</v>
          </cell>
          <cell r="N6">
            <v>136.93299999999999</v>
          </cell>
          <cell r="O6">
            <v>0</v>
          </cell>
          <cell r="P6">
            <v>582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582</v>
          </cell>
          <cell r="V6">
            <v>0</v>
          </cell>
          <cell r="W6">
            <v>1.1499999999999999</v>
          </cell>
          <cell r="X6">
            <v>143.14500000000001</v>
          </cell>
          <cell r="Y6">
            <v>7.3620000000000001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136.93299999999999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582</v>
          </cell>
          <cell r="AZ6">
            <v>0</v>
          </cell>
          <cell r="BA6">
            <v>0</v>
          </cell>
          <cell r="BB6">
            <v>143.14500000000001</v>
          </cell>
          <cell r="BC6">
            <v>582</v>
          </cell>
          <cell r="BD6">
            <v>392.20100000000002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882.76599999999996</v>
          </cell>
          <cell r="E7">
            <v>413.48899999999998</v>
          </cell>
          <cell r="F7">
            <v>469.27699999999999</v>
          </cell>
          <cell r="G7">
            <v>35.334000000000003</v>
          </cell>
          <cell r="H7">
            <v>0</v>
          </cell>
          <cell r="I7">
            <v>324.05599999999998</v>
          </cell>
          <cell r="J7">
            <v>6.4489999999999998</v>
          </cell>
          <cell r="K7">
            <v>7.319</v>
          </cell>
          <cell r="L7">
            <v>0</v>
          </cell>
          <cell r="M7">
            <v>0</v>
          </cell>
          <cell r="N7">
            <v>310.28800000000001</v>
          </cell>
          <cell r="O7">
            <v>0</v>
          </cell>
          <cell r="P7">
            <v>1324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1324</v>
          </cell>
          <cell r="V7">
            <v>0</v>
          </cell>
          <cell r="W7">
            <v>0.89200000000000002</v>
          </cell>
          <cell r="X7">
            <v>324.05599999999998</v>
          </cell>
          <cell r="Y7">
            <v>14.66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310.28800000000001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1324</v>
          </cell>
          <cell r="AZ7">
            <v>0</v>
          </cell>
          <cell r="BA7">
            <v>0</v>
          </cell>
          <cell r="BB7">
            <v>324.05599999999998</v>
          </cell>
          <cell r="BC7">
            <v>1324</v>
          </cell>
          <cell r="BD7">
            <v>882.76599999999996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867.303</v>
          </cell>
          <cell r="E8">
            <v>406.858</v>
          </cell>
          <cell r="F8">
            <v>460.44499999999999</v>
          </cell>
          <cell r="G8">
            <v>35.258000000000003</v>
          </cell>
          <cell r="H8">
            <v>0</v>
          </cell>
          <cell r="I8">
            <v>317.36700000000002</v>
          </cell>
          <cell r="J8">
            <v>5.78</v>
          </cell>
          <cell r="K8">
            <v>6.5410000000000004</v>
          </cell>
          <cell r="L8">
            <v>0</v>
          </cell>
          <cell r="M8">
            <v>0</v>
          </cell>
          <cell r="N8">
            <v>305.04599999999999</v>
          </cell>
          <cell r="O8">
            <v>0</v>
          </cell>
          <cell r="P8">
            <v>1293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1293</v>
          </cell>
          <cell r="V8">
            <v>0</v>
          </cell>
          <cell r="W8">
            <v>1.024</v>
          </cell>
          <cell r="X8">
            <v>317.36700000000002</v>
          </cell>
          <cell r="Y8">
            <v>13.345000000000002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305.04599999999999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1293</v>
          </cell>
          <cell r="AZ8">
            <v>0</v>
          </cell>
          <cell r="BA8">
            <v>0</v>
          </cell>
          <cell r="BB8">
            <v>317.36700000000002</v>
          </cell>
          <cell r="BC8">
            <v>1293</v>
          </cell>
          <cell r="BD8">
            <v>867.303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557.98500000000001</v>
          </cell>
          <cell r="E9">
            <v>262.06400000000002</v>
          </cell>
          <cell r="F9">
            <v>295.92099999999999</v>
          </cell>
          <cell r="G9">
            <v>35.228999999999999</v>
          </cell>
          <cell r="H9">
            <v>0</v>
          </cell>
          <cell r="I9">
            <v>203.685</v>
          </cell>
          <cell r="J9">
            <v>3.1230000000000002</v>
          </cell>
          <cell r="K9">
            <v>3.5270000000000001</v>
          </cell>
          <cell r="L9">
            <v>0</v>
          </cell>
          <cell r="M9">
            <v>0</v>
          </cell>
          <cell r="N9">
            <v>197.035</v>
          </cell>
          <cell r="O9">
            <v>0</v>
          </cell>
          <cell r="P9">
            <v>828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828</v>
          </cell>
          <cell r="V9">
            <v>0</v>
          </cell>
          <cell r="W9">
            <v>1.4139999999999999</v>
          </cell>
          <cell r="X9">
            <v>203.685</v>
          </cell>
          <cell r="Y9">
            <v>8.0640000000000001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197.035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828</v>
          </cell>
          <cell r="AZ9">
            <v>0</v>
          </cell>
          <cell r="BA9">
            <v>0</v>
          </cell>
          <cell r="BB9">
            <v>203.685</v>
          </cell>
          <cell r="BC9">
            <v>828</v>
          </cell>
          <cell r="BD9">
            <v>557.98500000000001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381.39299999999997</v>
          </cell>
          <cell r="E10">
            <v>179.672</v>
          </cell>
          <cell r="F10">
            <v>201.721</v>
          </cell>
          <cell r="G10">
            <v>35.433999999999997</v>
          </cell>
          <cell r="H10">
            <v>0</v>
          </cell>
          <cell r="I10">
            <v>138.30500000000001</v>
          </cell>
          <cell r="J10">
            <v>2.605</v>
          </cell>
          <cell r="K10">
            <v>2.9249999999999998</v>
          </cell>
          <cell r="L10">
            <v>0</v>
          </cell>
          <cell r="M10">
            <v>0</v>
          </cell>
          <cell r="N10">
            <v>132.77500000000001</v>
          </cell>
          <cell r="O10">
            <v>0</v>
          </cell>
          <cell r="P10">
            <v>559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559</v>
          </cell>
          <cell r="V10">
            <v>0</v>
          </cell>
          <cell r="W10">
            <v>1.782</v>
          </cell>
          <cell r="X10">
            <v>138.30500000000001</v>
          </cell>
          <cell r="Y10">
            <v>7.3119999999999994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132.77500000000001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559</v>
          </cell>
          <cell r="AZ10">
            <v>0</v>
          </cell>
          <cell r="BA10">
            <v>0</v>
          </cell>
          <cell r="BB10">
            <v>138.30500000000001</v>
          </cell>
          <cell r="BC10">
            <v>559</v>
          </cell>
          <cell r="BD10">
            <v>381.39299999999997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238.61600000000001</v>
          </cell>
          <cell r="E11">
            <v>114.071</v>
          </cell>
          <cell r="F11">
            <v>124.545</v>
          </cell>
          <cell r="G11">
            <v>35.554000000000002</v>
          </cell>
          <cell r="H11">
            <v>0</v>
          </cell>
          <cell r="I11">
            <v>85.483999999999995</v>
          </cell>
          <cell r="J11">
            <v>1.296</v>
          </cell>
          <cell r="K11">
            <v>1.415</v>
          </cell>
          <cell r="L11">
            <v>0</v>
          </cell>
          <cell r="M11">
            <v>0</v>
          </cell>
          <cell r="N11">
            <v>82.772999999999996</v>
          </cell>
          <cell r="O11">
            <v>0</v>
          </cell>
          <cell r="P11">
            <v>336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336</v>
          </cell>
          <cell r="V11">
            <v>0</v>
          </cell>
          <cell r="W11">
            <v>2.3559999999999999</v>
          </cell>
          <cell r="X11">
            <v>85.483999999999995</v>
          </cell>
          <cell r="Y11">
            <v>5.0670000000000002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82.772999999999996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336</v>
          </cell>
          <cell r="AZ11">
            <v>0</v>
          </cell>
          <cell r="BA11">
            <v>0</v>
          </cell>
          <cell r="BB11">
            <v>85.483999999999995</v>
          </cell>
          <cell r="BC11">
            <v>336</v>
          </cell>
          <cell r="BD11">
            <v>238.61600000000001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241.10499999999999</v>
          </cell>
          <cell r="E12">
            <v>114.129</v>
          </cell>
          <cell r="F12">
            <v>126.976</v>
          </cell>
          <cell r="G12">
            <v>35.408000000000001</v>
          </cell>
          <cell r="H12">
            <v>0</v>
          </cell>
          <cell r="I12">
            <v>87.385000000000005</v>
          </cell>
          <cell r="J12">
            <v>1.706</v>
          </cell>
          <cell r="K12">
            <v>1.8979999999999999</v>
          </cell>
          <cell r="L12">
            <v>0</v>
          </cell>
          <cell r="M12">
            <v>0</v>
          </cell>
          <cell r="N12">
            <v>83.780249999999995</v>
          </cell>
          <cell r="O12">
            <v>7.5000000001068656E-4</v>
          </cell>
          <cell r="P12">
            <v>350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350</v>
          </cell>
          <cell r="V12">
            <v>0</v>
          </cell>
          <cell r="W12">
            <v>2.3105000000000002</v>
          </cell>
          <cell r="X12">
            <v>87.385000000000005</v>
          </cell>
          <cell r="Y12">
            <v>5.9145000000000003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83.78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350</v>
          </cell>
          <cell r="AZ12">
            <v>0</v>
          </cell>
          <cell r="BA12">
            <v>0</v>
          </cell>
          <cell r="BB12">
            <v>87.385000000000005</v>
          </cell>
          <cell r="BC12">
            <v>350</v>
          </cell>
          <cell r="BD12">
            <v>241.10499999999999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169.196</v>
          </cell>
          <cell r="E13">
            <v>80.081000000000003</v>
          </cell>
          <cell r="F13">
            <v>89.114999999999995</v>
          </cell>
          <cell r="G13">
            <v>35.296999999999997</v>
          </cell>
          <cell r="H13">
            <v>0</v>
          </cell>
          <cell r="I13">
            <v>61.655999999999999</v>
          </cell>
          <cell r="J13">
            <v>1.198</v>
          </cell>
          <cell r="K13">
            <v>1.3340000000000001</v>
          </cell>
          <cell r="L13">
            <v>0</v>
          </cell>
          <cell r="M13">
            <v>0</v>
          </cell>
          <cell r="N13">
            <v>59.124000000000002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2.4312499999999999</v>
          </cell>
          <cell r="X13">
            <v>61.655999999999999</v>
          </cell>
          <cell r="Y13">
            <v>4.9632500000000004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59.124000000000002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247</v>
          </cell>
          <cell r="AZ13">
            <v>0</v>
          </cell>
          <cell r="BA13">
            <v>0</v>
          </cell>
          <cell r="BB13">
            <v>61.655999999999999</v>
          </cell>
          <cell r="BC13">
            <v>247</v>
          </cell>
          <cell r="BD13">
            <v>169.196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239.827</v>
          </cell>
          <cell r="E14">
            <v>113.998</v>
          </cell>
          <cell r="F14">
            <v>125.82899999999999</v>
          </cell>
          <cell r="G14">
            <v>35.451999999999998</v>
          </cell>
          <cell r="H14">
            <v>0</v>
          </cell>
          <cell r="I14">
            <v>87.576999999999998</v>
          </cell>
          <cell r="J14">
            <v>1.681</v>
          </cell>
          <cell r="K14">
            <v>1.8560000000000001</v>
          </cell>
          <cell r="L14">
            <v>0</v>
          </cell>
          <cell r="M14">
            <v>0</v>
          </cell>
          <cell r="N14">
            <v>84.039749999999998</v>
          </cell>
          <cell r="O14">
            <v>2.5000000000829914E-4</v>
          </cell>
          <cell r="P14">
            <v>348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348</v>
          </cell>
          <cell r="V14">
            <v>0</v>
          </cell>
          <cell r="W14">
            <v>2.0717500000000002</v>
          </cell>
          <cell r="X14">
            <v>87.576999999999998</v>
          </cell>
          <cell r="Y14">
            <v>5.6087500000000006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84.04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348</v>
          </cell>
          <cell r="AZ14">
            <v>0</v>
          </cell>
          <cell r="BA14">
            <v>0</v>
          </cell>
          <cell r="BB14">
            <v>87.576999999999998</v>
          </cell>
          <cell r="BC14">
            <v>348</v>
          </cell>
          <cell r="BD14">
            <v>239.827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541.20600000000002</v>
          </cell>
          <cell r="E15">
            <v>254.53100000000001</v>
          </cell>
          <cell r="F15">
            <v>286.67500000000001</v>
          </cell>
          <cell r="G15">
            <v>35.462000000000003</v>
          </cell>
          <cell r="H15">
            <v>0</v>
          </cell>
          <cell r="I15">
            <v>197.798</v>
          </cell>
          <cell r="J15">
            <v>3.7970000000000002</v>
          </cell>
          <cell r="K15">
            <v>4.2770000000000001</v>
          </cell>
          <cell r="L15">
            <v>0</v>
          </cell>
          <cell r="M15">
            <v>0</v>
          </cell>
          <cell r="N15">
            <v>189.72399999999999</v>
          </cell>
          <cell r="O15">
            <v>0</v>
          </cell>
          <cell r="P15">
            <v>802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802</v>
          </cell>
          <cell r="V15">
            <v>0</v>
          </cell>
          <cell r="W15">
            <v>1.5102500000000001</v>
          </cell>
          <cell r="X15">
            <v>197.798</v>
          </cell>
          <cell r="Y15">
            <v>9.5842500000000008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189.72399999999999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802</v>
          </cell>
          <cell r="AZ15">
            <v>0</v>
          </cell>
          <cell r="BA15">
            <v>0</v>
          </cell>
          <cell r="BB15">
            <v>197.798</v>
          </cell>
          <cell r="BC15">
            <v>802</v>
          </cell>
          <cell r="BD15">
            <v>541.20600000000002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867.33</v>
          </cell>
          <cell r="E16">
            <v>406.19</v>
          </cell>
          <cell r="F16">
            <v>461.14</v>
          </cell>
          <cell r="G16">
            <v>35.353999999999999</v>
          </cell>
          <cell r="H16">
            <v>0</v>
          </cell>
          <cell r="I16">
            <v>317.10199999999998</v>
          </cell>
          <cell r="J16">
            <v>6.7539999999999996</v>
          </cell>
          <cell r="K16">
            <v>7.6680000000000001</v>
          </cell>
          <cell r="L16">
            <v>0</v>
          </cell>
          <cell r="M16">
            <v>0</v>
          </cell>
          <cell r="N16">
            <v>302.68025</v>
          </cell>
          <cell r="O16">
            <v>-2.500000000509317E-4</v>
          </cell>
          <cell r="P16">
            <v>1296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1296</v>
          </cell>
          <cell r="V16">
            <v>0</v>
          </cell>
          <cell r="W16">
            <v>1.044</v>
          </cell>
          <cell r="X16">
            <v>317.10199999999998</v>
          </cell>
          <cell r="Y16">
            <v>15.466000000000001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302.68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1296</v>
          </cell>
          <cell r="AZ16">
            <v>0</v>
          </cell>
          <cell r="BA16">
            <v>0</v>
          </cell>
          <cell r="BB16">
            <v>317.10199999999998</v>
          </cell>
          <cell r="BC16">
            <v>1296</v>
          </cell>
          <cell r="BD16">
            <v>867.33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894.42</v>
          </cell>
          <cell r="E17">
            <v>418.76900000000001</v>
          </cell>
          <cell r="F17">
            <v>475.65100000000001</v>
          </cell>
          <cell r="G17">
            <v>35.273000000000003</v>
          </cell>
          <cell r="H17">
            <v>0</v>
          </cell>
          <cell r="I17">
            <v>327.22000000000003</v>
          </cell>
          <cell r="J17">
            <v>5.4420000000000002</v>
          </cell>
          <cell r="K17">
            <v>6.1820000000000004</v>
          </cell>
          <cell r="L17">
            <v>0</v>
          </cell>
          <cell r="M17">
            <v>0</v>
          </cell>
          <cell r="N17">
            <v>315.59575000000001</v>
          </cell>
          <cell r="O17">
            <v>2.4999999999408828E-4</v>
          </cell>
          <cell r="P17">
            <v>1338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1338</v>
          </cell>
          <cell r="V17">
            <v>0</v>
          </cell>
          <cell r="W17">
            <v>1.24525</v>
          </cell>
          <cell r="X17">
            <v>327.22000000000003</v>
          </cell>
          <cell r="Y17">
            <v>12.869250000000001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315.596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1338</v>
          </cell>
          <cell r="AZ17">
            <v>0</v>
          </cell>
          <cell r="BA17">
            <v>0</v>
          </cell>
          <cell r="BB17">
            <v>327.22000000000003</v>
          </cell>
          <cell r="BC17">
            <v>1338</v>
          </cell>
          <cell r="BD17">
            <v>894.42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Evidence"/>
      <sheetName val="Měsíční výkaz"/>
      <sheetName val="Reporting"/>
      <sheetName val="MPO"/>
      <sheetName val="ERU-1"/>
      <sheetName val="OTE"/>
      <sheetName val="Stropovani_EE_ZP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1025.0540000000001</v>
          </cell>
          <cell r="E6">
            <v>479.44499999999999</v>
          </cell>
          <cell r="F6">
            <v>545.60900000000004</v>
          </cell>
          <cell r="G6">
            <v>35.273000000000003</v>
          </cell>
          <cell r="H6">
            <v>0</v>
          </cell>
          <cell r="I6">
            <v>416.91</v>
          </cell>
          <cell r="J6">
            <v>3.7050000000000001</v>
          </cell>
          <cell r="K6">
            <v>4.2160000000000002</v>
          </cell>
          <cell r="L6">
            <v>0</v>
          </cell>
          <cell r="M6">
            <v>0</v>
          </cell>
          <cell r="N6">
            <v>408.98899999999998</v>
          </cell>
          <cell r="O6">
            <v>0</v>
          </cell>
          <cell r="P6">
            <v>1708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1708</v>
          </cell>
          <cell r="V6">
            <v>0</v>
          </cell>
          <cell r="W6">
            <v>65.033000000000001</v>
          </cell>
          <cell r="X6">
            <v>416.91</v>
          </cell>
          <cell r="Y6">
            <v>72.954000000000008</v>
          </cell>
          <cell r="Z6">
            <v>0</v>
          </cell>
          <cell r="AA6">
            <v>0</v>
          </cell>
          <cell r="AB6">
            <v>0</v>
          </cell>
          <cell r="AC6">
            <v>6.2172489379008766E-15</v>
          </cell>
          <cell r="AD6">
            <v>0</v>
          </cell>
          <cell r="AE6">
            <v>1708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281.55599999999998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127.43300000000001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1708</v>
          </cell>
          <cell r="AZ6">
            <v>0</v>
          </cell>
          <cell r="BA6">
            <v>0</v>
          </cell>
          <cell r="BB6">
            <v>416.91</v>
          </cell>
          <cell r="BC6">
            <v>1708</v>
          </cell>
          <cell r="BD6">
            <v>1025.0540000000001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822.15099999999995</v>
          </cell>
          <cell r="E7">
            <v>385.32</v>
          </cell>
          <cell r="F7">
            <v>436.83100000000002</v>
          </cell>
          <cell r="G7">
            <v>35.125999999999998</v>
          </cell>
          <cell r="H7">
            <v>0</v>
          </cell>
          <cell r="I7">
            <v>333.23</v>
          </cell>
          <cell r="J7">
            <v>2.899</v>
          </cell>
          <cell r="K7">
            <v>3.2869999999999999</v>
          </cell>
          <cell r="L7">
            <v>0</v>
          </cell>
          <cell r="M7">
            <v>0</v>
          </cell>
          <cell r="N7">
            <v>327.04399999999998</v>
          </cell>
          <cell r="O7">
            <v>0</v>
          </cell>
          <cell r="P7">
            <v>1360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1360</v>
          </cell>
          <cell r="V7">
            <v>0</v>
          </cell>
          <cell r="W7">
            <v>71.213999999999999</v>
          </cell>
          <cell r="X7">
            <v>333.23</v>
          </cell>
          <cell r="Y7">
            <v>77.400000000000006</v>
          </cell>
          <cell r="Z7">
            <v>0</v>
          </cell>
          <cell r="AA7">
            <v>0</v>
          </cell>
          <cell r="AB7">
            <v>0</v>
          </cell>
          <cell r="AC7">
            <v>7.1054273576010019E-15</v>
          </cell>
          <cell r="AD7">
            <v>0</v>
          </cell>
          <cell r="AE7">
            <v>1360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227.833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99.210999999999999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1360</v>
          </cell>
          <cell r="AZ7">
            <v>0</v>
          </cell>
          <cell r="BA7">
            <v>0</v>
          </cell>
          <cell r="BB7">
            <v>333.23</v>
          </cell>
          <cell r="BC7">
            <v>1360</v>
          </cell>
          <cell r="BD7">
            <v>822.15099999999995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822.279</v>
          </cell>
          <cell r="E8">
            <v>387.15300000000002</v>
          </cell>
          <cell r="F8">
            <v>435.12599999999998</v>
          </cell>
          <cell r="G8">
            <v>35.167999999999999</v>
          </cell>
          <cell r="H8">
            <v>0</v>
          </cell>
          <cell r="I8">
            <v>334.15</v>
          </cell>
          <cell r="J8">
            <v>2.9180000000000001</v>
          </cell>
          <cell r="K8">
            <v>3.28</v>
          </cell>
          <cell r="L8">
            <v>0</v>
          </cell>
          <cell r="M8">
            <v>0</v>
          </cell>
          <cell r="N8">
            <v>327.952</v>
          </cell>
          <cell r="O8">
            <v>0</v>
          </cell>
          <cell r="P8">
            <v>1352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1352</v>
          </cell>
          <cell r="V8">
            <v>0</v>
          </cell>
          <cell r="W8">
            <v>76.605999999999995</v>
          </cell>
          <cell r="X8">
            <v>334.15</v>
          </cell>
          <cell r="Y8">
            <v>82.804000000000002</v>
          </cell>
          <cell r="Z8">
            <v>0</v>
          </cell>
          <cell r="AA8">
            <v>0</v>
          </cell>
          <cell r="AB8">
            <v>0</v>
          </cell>
          <cell r="AC8">
            <v>7.5495165674510645E-15</v>
          </cell>
          <cell r="AD8">
            <v>0</v>
          </cell>
          <cell r="AE8">
            <v>1352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246.726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81.225999999999999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1352</v>
          </cell>
          <cell r="AZ8">
            <v>0</v>
          </cell>
          <cell r="BA8">
            <v>0</v>
          </cell>
          <cell r="BB8">
            <v>334.15</v>
          </cell>
          <cell r="BC8">
            <v>1352</v>
          </cell>
          <cell r="BD8">
            <v>822.279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644.41999999999996</v>
          </cell>
          <cell r="E9">
            <v>303.63299999999998</v>
          </cell>
          <cell r="F9">
            <v>340.78699999999998</v>
          </cell>
          <cell r="G9">
            <v>35.396999999999998</v>
          </cell>
          <cell r="H9">
            <v>0</v>
          </cell>
          <cell r="I9">
            <v>259.62</v>
          </cell>
          <cell r="J9">
            <v>2.427</v>
          </cell>
          <cell r="K9">
            <v>2.7229999999999999</v>
          </cell>
          <cell r="L9">
            <v>0</v>
          </cell>
          <cell r="M9">
            <v>0</v>
          </cell>
          <cell r="N9">
            <v>254.47</v>
          </cell>
          <cell r="O9">
            <v>0</v>
          </cell>
          <cell r="P9">
            <v>1049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1049</v>
          </cell>
          <cell r="V9">
            <v>0</v>
          </cell>
          <cell r="W9">
            <v>73.003</v>
          </cell>
          <cell r="X9">
            <v>259.62</v>
          </cell>
          <cell r="Y9">
            <v>78.153000000000006</v>
          </cell>
          <cell r="Z9">
            <v>0</v>
          </cell>
          <cell r="AA9">
            <v>0</v>
          </cell>
          <cell r="AB9">
            <v>0</v>
          </cell>
          <cell r="AC9">
            <v>5.773159728050814E-15</v>
          </cell>
          <cell r="AD9">
            <v>0</v>
          </cell>
          <cell r="AE9">
            <v>1049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198.874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55.595999999999997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1049</v>
          </cell>
          <cell r="AZ9">
            <v>0</v>
          </cell>
          <cell r="BA9">
            <v>0</v>
          </cell>
          <cell r="BB9">
            <v>259.62</v>
          </cell>
          <cell r="BC9">
            <v>1049</v>
          </cell>
          <cell r="BD9">
            <v>644.41999999999996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325.18900000000002</v>
          </cell>
          <cell r="E10">
            <v>157.529</v>
          </cell>
          <cell r="F10">
            <v>167.66</v>
          </cell>
          <cell r="G10">
            <v>35.508000000000003</v>
          </cell>
          <cell r="H10">
            <v>0</v>
          </cell>
          <cell r="I10">
            <v>131.28</v>
          </cell>
          <cell r="J10">
            <v>1.3080000000000001</v>
          </cell>
          <cell r="K10">
            <v>1.3919999999999999</v>
          </cell>
          <cell r="L10">
            <v>0</v>
          </cell>
          <cell r="M10">
            <v>0</v>
          </cell>
          <cell r="N10">
            <v>128.58000000000001</v>
          </cell>
          <cell r="O10">
            <v>0</v>
          </cell>
          <cell r="P10">
            <v>503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503</v>
          </cell>
          <cell r="V10">
            <v>0</v>
          </cell>
          <cell r="W10">
            <v>105.334</v>
          </cell>
          <cell r="X10">
            <v>131.28</v>
          </cell>
          <cell r="Y10">
            <v>108.03400000000001</v>
          </cell>
          <cell r="Z10">
            <v>0</v>
          </cell>
          <cell r="AA10">
            <v>0</v>
          </cell>
          <cell r="AB10">
            <v>0</v>
          </cell>
          <cell r="AC10">
            <v>2.886579864025407E-15</v>
          </cell>
          <cell r="AD10">
            <v>0</v>
          </cell>
          <cell r="AE10">
            <v>503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98.290999999999997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30.289000000000001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503</v>
          </cell>
          <cell r="AZ10">
            <v>0</v>
          </cell>
          <cell r="BA10">
            <v>0</v>
          </cell>
          <cell r="BB10">
            <v>131.28</v>
          </cell>
          <cell r="BC10">
            <v>503</v>
          </cell>
          <cell r="BD10">
            <v>325.18900000000002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322.18</v>
          </cell>
          <cell r="E11">
            <v>155.17599999999999</v>
          </cell>
          <cell r="F11">
            <v>167.00399999999999</v>
          </cell>
          <cell r="G11">
            <v>35.482999999999997</v>
          </cell>
          <cell r="H11">
            <v>0</v>
          </cell>
          <cell r="I11">
            <v>129.31</v>
          </cell>
          <cell r="J11">
            <v>1.1080000000000001</v>
          </cell>
          <cell r="K11">
            <v>1.1919999999999999</v>
          </cell>
          <cell r="L11">
            <v>0</v>
          </cell>
          <cell r="M11">
            <v>0</v>
          </cell>
          <cell r="N11">
            <v>127.01</v>
          </cell>
          <cell r="O11">
            <v>0</v>
          </cell>
          <cell r="P11">
            <v>501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501</v>
          </cell>
          <cell r="V11">
            <v>0</v>
          </cell>
          <cell r="W11">
            <v>114.78400000000001</v>
          </cell>
          <cell r="X11">
            <v>129.31</v>
          </cell>
          <cell r="Y11">
            <v>117.084</v>
          </cell>
          <cell r="Z11">
            <v>0</v>
          </cell>
          <cell r="AA11">
            <v>0</v>
          </cell>
          <cell r="AB11">
            <v>0</v>
          </cell>
          <cell r="AC11">
            <v>-2.886579864025407E-15</v>
          </cell>
          <cell r="AD11">
            <v>0</v>
          </cell>
          <cell r="AE11">
            <v>501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94.632999999999996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32.377000000000002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501</v>
          </cell>
          <cell r="AZ11">
            <v>0</v>
          </cell>
          <cell r="BA11">
            <v>0</v>
          </cell>
          <cell r="BB11">
            <v>129.31</v>
          </cell>
          <cell r="BC11">
            <v>501</v>
          </cell>
          <cell r="BD11">
            <v>322.18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378.38499999999999</v>
          </cell>
          <cell r="E12">
            <v>181.988</v>
          </cell>
          <cell r="F12">
            <v>196.39699999999999</v>
          </cell>
          <cell r="G12">
            <v>35.436</v>
          </cell>
          <cell r="H12">
            <v>0</v>
          </cell>
          <cell r="I12">
            <v>151.35</v>
          </cell>
          <cell r="J12">
            <v>1.5189999999999999</v>
          </cell>
          <cell r="K12">
            <v>1.64</v>
          </cell>
          <cell r="L12">
            <v>0</v>
          </cell>
          <cell r="M12">
            <v>0</v>
          </cell>
          <cell r="N12">
            <v>148.191</v>
          </cell>
          <cell r="O12">
            <v>0</v>
          </cell>
          <cell r="P12">
            <v>588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588</v>
          </cell>
          <cell r="V12">
            <v>0</v>
          </cell>
          <cell r="W12">
            <v>132.81424999999999</v>
          </cell>
          <cell r="X12">
            <v>151.35</v>
          </cell>
          <cell r="Y12">
            <v>135.97324999999998</v>
          </cell>
          <cell r="Z12">
            <v>0</v>
          </cell>
          <cell r="AA12">
            <v>0</v>
          </cell>
          <cell r="AB12">
            <v>0</v>
          </cell>
          <cell r="AC12">
            <v>-7.9936057773011271E-15</v>
          </cell>
          <cell r="AD12">
            <v>0</v>
          </cell>
          <cell r="AE12">
            <v>588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105.783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42.408000000000001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588</v>
          </cell>
          <cell r="AZ12">
            <v>0</v>
          </cell>
          <cell r="BA12">
            <v>0</v>
          </cell>
          <cell r="BB12">
            <v>151.35</v>
          </cell>
          <cell r="BC12">
            <v>588</v>
          </cell>
          <cell r="BD12">
            <v>378.38499999999999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351.74400000000003</v>
          </cell>
          <cell r="E13">
            <v>169.39599999999999</v>
          </cell>
          <cell r="F13">
            <v>182.34800000000001</v>
          </cell>
          <cell r="G13">
            <v>35.43</v>
          </cell>
          <cell r="H13">
            <v>0</v>
          </cell>
          <cell r="I13">
            <v>141.41</v>
          </cell>
          <cell r="J13">
            <v>1.4239999999999999</v>
          </cell>
          <cell r="K13">
            <v>1.5329999999999999</v>
          </cell>
          <cell r="L13">
            <v>0</v>
          </cell>
          <cell r="M13">
            <v>0</v>
          </cell>
          <cell r="N13">
            <v>138.453</v>
          </cell>
          <cell r="O13">
            <v>0</v>
          </cell>
          <cell r="P13">
            <v>548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548</v>
          </cell>
          <cell r="V13">
            <v>0</v>
          </cell>
          <cell r="W13">
            <v>133.13249999999999</v>
          </cell>
          <cell r="X13">
            <v>141.41</v>
          </cell>
          <cell r="Y13">
            <v>136.08949999999999</v>
          </cell>
          <cell r="Z13">
            <v>0</v>
          </cell>
          <cell r="AA13">
            <v>0</v>
          </cell>
          <cell r="AB13">
            <v>0</v>
          </cell>
          <cell r="AC13">
            <v>-6.2172489379008766E-15</v>
          </cell>
          <cell r="AD13">
            <v>0</v>
          </cell>
          <cell r="AE13">
            <v>548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98.042249999999996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40.411000000000001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548</v>
          </cell>
          <cell r="AZ13">
            <v>0</v>
          </cell>
          <cell r="BA13">
            <v>0</v>
          </cell>
          <cell r="BB13">
            <v>141.41</v>
          </cell>
          <cell r="BC13">
            <v>548</v>
          </cell>
          <cell r="BD13">
            <v>351.74400000000003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263.02499999999998</v>
          </cell>
          <cell r="E14">
            <v>127.971</v>
          </cell>
          <cell r="F14">
            <v>135.054</v>
          </cell>
          <cell r="G14">
            <v>35.491</v>
          </cell>
          <cell r="H14">
            <v>0</v>
          </cell>
          <cell r="I14">
            <v>106.6</v>
          </cell>
          <cell r="J14">
            <v>1.1080000000000001</v>
          </cell>
          <cell r="K14">
            <v>1.169</v>
          </cell>
          <cell r="L14">
            <v>0</v>
          </cell>
          <cell r="M14">
            <v>0</v>
          </cell>
          <cell r="N14">
            <v>104.3235</v>
          </cell>
          <cell r="O14">
            <v>-5.0000000000238742E-4</v>
          </cell>
          <cell r="P14">
            <v>405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405</v>
          </cell>
          <cell r="V14">
            <v>0</v>
          </cell>
          <cell r="W14">
            <v>126.99275</v>
          </cell>
          <cell r="X14">
            <v>106.6</v>
          </cell>
          <cell r="Y14">
            <v>129.26974999999999</v>
          </cell>
          <cell r="Z14">
            <v>0</v>
          </cell>
          <cell r="AA14">
            <v>0</v>
          </cell>
          <cell r="AB14">
            <v>0</v>
          </cell>
          <cell r="AC14">
            <v>-1.3322676295501878E-14</v>
          </cell>
          <cell r="AD14">
            <v>0</v>
          </cell>
          <cell r="AE14">
            <v>405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73.843500000000006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30.48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405</v>
          </cell>
          <cell r="AZ14">
            <v>0</v>
          </cell>
          <cell r="BA14">
            <v>0</v>
          </cell>
          <cell r="BB14">
            <v>106.6</v>
          </cell>
          <cell r="BC14">
            <v>405</v>
          </cell>
          <cell r="BD14">
            <v>263.02499999999998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521.75199999999995</v>
          </cell>
          <cell r="E15">
            <v>246.81200000000001</v>
          </cell>
          <cell r="F15">
            <v>274.94</v>
          </cell>
          <cell r="G15">
            <v>35.479999999999997</v>
          </cell>
          <cell r="H15">
            <v>0</v>
          </cell>
          <cell r="I15">
            <v>210.21</v>
          </cell>
          <cell r="J15">
            <v>1.7210000000000001</v>
          </cell>
          <cell r="K15">
            <v>1.917</v>
          </cell>
          <cell r="L15">
            <v>0</v>
          </cell>
          <cell r="M15">
            <v>0</v>
          </cell>
          <cell r="N15">
            <v>206.5685</v>
          </cell>
          <cell r="O15">
            <v>3.5000000000025011E-3</v>
          </cell>
          <cell r="P15">
            <v>843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843</v>
          </cell>
          <cell r="V15">
            <v>0</v>
          </cell>
          <cell r="W15">
            <v>106.452</v>
          </cell>
          <cell r="X15">
            <v>210.21</v>
          </cell>
          <cell r="Y15">
            <v>110.09</v>
          </cell>
          <cell r="Z15">
            <v>0</v>
          </cell>
          <cell r="AA15">
            <v>0</v>
          </cell>
          <cell r="AB15">
            <v>0</v>
          </cell>
          <cell r="AC15">
            <v>5.1070259132757201E-15</v>
          </cell>
          <cell r="AD15">
            <v>0</v>
          </cell>
          <cell r="AE15">
            <v>843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150.5985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55.97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843</v>
          </cell>
          <cell r="AZ15">
            <v>0</v>
          </cell>
          <cell r="BA15">
            <v>0</v>
          </cell>
          <cell r="BB15">
            <v>210.21</v>
          </cell>
          <cell r="BC15">
            <v>843</v>
          </cell>
          <cell r="BD15">
            <v>521.75199999999995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1070.5940000000001</v>
          </cell>
          <cell r="E16">
            <v>499.61500000000001</v>
          </cell>
          <cell r="F16">
            <v>570.97900000000004</v>
          </cell>
          <cell r="G16">
            <v>35.368000000000002</v>
          </cell>
          <cell r="H16">
            <v>0</v>
          </cell>
          <cell r="I16">
            <v>432.89</v>
          </cell>
          <cell r="J16">
            <v>3.5710000000000002</v>
          </cell>
          <cell r="K16">
            <v>4.08</v>
          </cell>
          <cell r="L16">
            <v>0</v>
          </cell>
          <cell r="M16">
            <v>0</v>
          </cell>
          <cell r="N16">
            <v>425.24124999999998</v>
          </cell>
          <cell r="O16">
            <v>-2.250000000003638E-3</v>
          </cell>
          <cell r="P16">
            <v>1781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1781</v>
          </cell>
          <cell r="V16">
            <v>0</v>
          </cell>
          <cell r="W16">
            <v>50.581000000000003</v>
          </cell>
          <cell r="X16">
            <v>432.89</v>
          </cell>
          <cell r="Y16">
            <v>58.231999999999999</v>
          </cell>
          <cell r="Z16">
            <v>0</v>
          </cell>
          <cell r="AA16">
            <v>0</v>
          </cell>
          <cell r="AB16">
            <v>0</v>
          </cell>
          <cell r="AC16">
            <v>-3.9968028886505635E-15</v>
          </cell>
          <cell r="AD16">
            <v>0</v>
          </cell>
          <cell r="AE16">
            <v>1781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292.20125000000002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133.04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1781</v>
          </cell>
          <cell r="AZ16">
            <v>0</v>
          </cell>
          <cell r="BA16">
            <v>0</v>
          </cell>
          <cell r="BB16">
            <v>432.89</v>
          </cell>
          <cell r="BC16">
            <v>1781</v>
          </cell>
          <cell r="BD16">
            <v>1070.5940000000001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794.30499999999995</v>
          </cell>
          <cell r="E17">
            <v>372.75</v>
          </cell>
          <cell r="F17">
            <v>421.55500000000001</v>
          </cell>
          <cell r="G17">
            <v>35.198999999999998</v>
          </cell>
          <cell r="H17">
            <v>0</v>
          </cell>
          <cell r="I17">
            <v>320.04000000000002</v>
          </cell>
          <cell r="J17">
            <v>2.2410000000000001</v>
          </cell>
          <cell r="K17">
            <v>2.5350000000000001</v>
          </cell>
          <cell r="L17">
            <v>0</v>
          </cell>
          <cell r="M17">
            <v>0</v>
          </cell>
          <cell r="N17">
            <v>315.26274999999998</v>
          </cell>
          <cell r="O17">
            <v>1.2500000000272848E-3</v>
          </cell>
          <cell r="P17">
            <v>1303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1303</v>
          </cell>
          <cell r="V17">
            <v>0</v>
          </cell>
          <cell r="W17">
            <v>81.813749999999999</v>
          </cell>
          <cell r="X17">
            <v>320.04000000000002</v>
          </cell>
          <cell r="Y17">
            <v>86.589749999999995</v>
          </cell>
          <cell r="Z17">
            <v>0</v>
          </cell>
          <cell r="AA17">
            <v>0</v>
          </cell>
          <cell r="AB17">
            <v>0</v>
          </cell>
          <cell r="AC17">
            <v>-3.9968028886505635E-15</v>
          </cell>
          <cell r="AD17">
            <v>0</v>
          </cell>
          <cell r="AE17">
            <v>1303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223.26275000000001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92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1303</v>
          </cell>
          <cell r="AZ17">
            <v>0</v>
          </cell>
          <cell r="BA17">
            <v>0</v>
          </cell>
          <cell r="BB17">
            <v>320.04000000000002</v>
          </cell>
          <cell r="BC17">
            <v>1303</v>
          </cell>
          <cell r="BD17">
            <v>794.30499999999995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2272.683</v>
          </cell>
          <cell r="E6">
            <v>1111.3340000000001</v>
          </cell>
          <cell r="F6">
            <v>1161.3489999999999</v>
          </cell>
          <cell r="G6">
            <v>35.143999999999998</v>
          </cell>
          <cell r="H6">
            <v>0</v>
          </cell>
          <cell r="I6">
            <v>862.57</v>
          </cell>
          <cell r="J6">
            <v>5.3559999999999999</v>
          </cell>
          <cell r="K6">
            <v>5.5970000000000004</v>
          </cell>
          <cell r="L6">
            <v>0</v>
          </cell>
          <cell r="M6">
            <v>0</v>
          </cell>
          <cell r="N6">
            <v>851.61699999999996</v>
          </cell>
          <cell r="O6">
            <v>0</v>
          </cell>
          <cell r="P6">
            <v>3245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3245</v>
          </cell>
          <cell r="V6">
            <v>0</v>
          </cell>
          <cell r="W6">
            <v>1.24</v>
          </cell>
          <cell r="X6">
            <v>862.57</v>
          </cell>
          <cell r="Y6">
            <v>12.193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851.61699999999996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862.57</v>
          </cell>
          <cell r="BC6">
            <v>3245</v>
          </cell>
          <cell r="BD6">
            <v>2272.683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1753.73</v>
          </cell>
          <cell r="E7">
            <v>856.57100000000003</v>
          </cell>
          <cell r="F7">
            <v>897.15899999999999</v>
          </cell>
          <cell r="G7">
            <v>35.430999999999997</v>
          </cell>
          <cell r="H7">
            <v>0</v>
          </cell>
          <cell r="I7">
            <v>660.64</v>
          </cell>
          <cell r="J7">
            <v>4.298</v>
          </cell>
          <cell r="K7">
            <v>4.5010000000000003</v>
          </cell>
          <cell r="L7">
            <v>0</v>
          </cell>
          <cell r="M7">
            <v>0</v>
          </cell>
          <cell r="N7">
            <v>651.84100000000001</v>
          </cell>
          <cell r="O7">
            <v>0</v>
          </cell>
          <cell r="P7">
            <v>2491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2491</v>
          </cell>
          <cell r="V7">
            <v>0</v>
          </cell>
          <cell r="W7">
            <v>1.3260000000000001</v>
          </cell>
          <cell r="X7">
            <v>660.64</v>
          </cell>
          <cell r="Y7">
            <v>10.125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651.84100000000001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660.64</v>
          </cell>
          <cell r="BC7">
            <v>2491</v>
          </cell>
          <cell r="BD7">
            <v>1753.73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916.14200000000005</v>
          </cell>
          <cell r="E8">
            <v>440.62</v>
          </cell>
          <cell r="F8">
            <v>475.52199999999999</v>
          </cell>
          <cell r="G8">
            <v>35.462000000000003</v>
          </cell>
          <cell r="H8">
            <v>0</v>
          </cell>
          <cell r="I8">
            <v>337.18</v>
          </cell>
          <cell r="J8">
            <v>4.2009999999999996</v>
          </cell>
          <cell r="K8">
            <v>4.5339999999999998</v>
          </cell>
          <cell r="L8">
            <v>0</v>
          </cell>
          <cell r="M8">
            <v>0</v>
          </cell>
          <cell r="N8">
            <v>328.44499999999999</v>
          </cell>
          <cell r="O8">
            <v>0</v>
          </cell>
          <cell r="P8">
            <v>1310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1310</v>
          </cell>
          <cell r="V8">
            <v>0</v>
          </cell>
          <cell r="W8">
            <v>2.3679999999999999</v>
          </cell>
          <cell r="X8">
            <v>337.18</v>
          </cell>
          <cell r="Y8">
            <v>11.103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328.44499999999999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337.18</v>
          </cell>
          <cell r="BC8">
            <v>1310</v>
          </cell>
          <cell r="BD8">
            <v>916.14200000000005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1061.5309999999999</v>
          </cell>
          <cell r="E9">
            <v>518.98500000000001</v>
          </cell>
          <cell r="F9">
            <v>542.54600000000005</v>
          </cell>
          <cell r="G9">
            <v>35.323999999999998</v>
          </cell>
          <cell r="H9">
            <v>0</v>
          </cell>
          <cell r="I9">
            <v>399.37</v>
          </cell>
          <cell r="J9">
            <v>1.417</v>
          </cell>
          <cell r="K9">
            <v>1.4810000000000001</v>
          </cell>
          <cell r="L9">
            <v>0</v>
          </cell>
          <cell r="M9">
            <v>0</v>
          </cell>
          <cell r="N9">
            <v>396.47199999999998</v>
          </cell>
          <cell r="O9">
            <v>0</v>
          </cell>
          <cell r="P9">
            <v>1503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1503</v>
          </cell>
          <cell r="V9">
            <v>0</v>
          </cell>
          <cell r="W9">
            <v>1.796</v>
          </cell>
          <cell r="X9">
            <v>399.37</v>
          </cell>
          <cell r="Y9">
            <v>4.694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396.47199999999998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399.37</v>
          </cell>
          <cell r="BC9">
            <v>1503</v>
          </cell>
          <cell r="BD9">
            <v>1061.5309999999999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451.82499999999999</v>
          </cell>
          <cell r="E10">
            <v>214.398</v>
          </cell>
          <cell r="F10">
            <v>237.42699999999999</v>
          </cell>
          <cell r="G10">
            <v>35.436</v>
          </cell>
          <cell r="H10">
            <v>0</v>
          </cell>
          <cell r="I10">
            <v>171.32</v>
          </cell>
          <cell r="J10">
            <v>0.503</v>
          </cell>
          <cell r="K10">
            <v>0.55800000000000005</v>
          </cell>
          <cell r="L10">
            <v>0</v>
          </cell>
          <cell r="M10">
            <v>0</v>
          </cell>
          <cell r="N10">
            <v>170.25899999999999</v>
          </cell>
          <cell r="O10">
            <v>0</v>
          </cell>
          <cell r="P10">
            <v>683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683</v>
          </cell>
          <cell r="V10">
            <v>0</v>
          </cell>
          <cell r="W10">
            <v>2.516</v>
          </cell>
          <cell r="X10">
            <v>171.32</v>
          </cell>
          <cell r="Y10">
            <v>3.577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170.25899999999999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171.32</v>
          </cell>
          <cell r="BC10">
            <v>683</v>
          </cell>
          <cell r="BD10">
            <v>451.82499999999999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383.17</v>
          </cell>
          <cell r="E11">
            <v>185.49600000000001</v>
          </cell>
          <cell r="F11">
            <v>197.67400000000001</v>
          </cell>
          <cell r="G11">
            <v>35.296999999999997</v>
          </cell>
          <cell r="H11">
            <v>0</v>
          </cell>
          <cell r="I11">
            <v>141.28</v>
          </cell>
          <cell r="J11">
            <v>2E-3</v>
          </cell>
          <cell r="K11">
            <v>2E-3</v>
          </cell>
          <cell r="L11">
            <v>0</v>
          </cell>
          <cell r="M11">
            <v>0</v>
          </cell>
          <cell r="N11">
            <v>141.27600000000001</v>
          </cell>
          <cell r="O11">
            <v>0</v>
          </cell>
          <cell r="P11">
            <v>542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542</v>
          </cell>
          <cell r="V11">
            <v>0</v>
          </cell>
          <cell r="W11">
            <v>2.5139999999999998</v>
          </cell>
          <cell r="X11">
            <v>141.28</v>
          </cell>
          <cell r="Y11">
            <v>2.5179999999999998</v>
          </cell>
          <cell r="Z11">
            <v>0</v>
          </cell>
          <cell r="AA11">
            <v>0</v>
          </cell>
          <cell r="AB11">
            <v>0</v>
          </cell>
          <cell r="AC11">
            <v>3.4694469519536142E-18</v>
          </cell>
          <cell r="AD11">
            <v>0</v>
          </cell>
          <cell r="AE11">
            <v>542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141.27600000000001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141.28</v>
          </cell>
          <cell r="BC11">
            <v>542</v>
          </cell>
          <cell r="BD11">
            <v>383.17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526.17200000000003</v>
          </cell>
          <cell r="E12">
            <v>256.197</v>
          </cell>
          <cell r="F12">
            <v>269.97500000000002</v>
          </cell>
          <cell r="G12">
            <v>35.390999999999998</v>
          </cell>
          <cell r="H12">
            <v>0</v>
          </cell>
          <cell r="I12">
            <v>196.12</v>
          </cell>
          <cell r="J12">
            <v>2.33</v>
          </cell>
          <cell r="K12">
            <v>2.4550000000000001</v>
          </cell>
          <cell r="L12">
            <v>0</v>
          </cell>
          <cell r="M12">
            <v>0</v>
          </cell>
          <cell r="N12">
            <v>191.3355</v>
          </cell>
          <cell r="O12">
            <v>-5.0000000001659828E-4</v>
          </cell>
          <cell r="P12">
            <v>744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744</v>
          </cell>
          <cell r="V12">
            <v>0</v>
          </cell>
          <cell r="W12">
            <v>2.3152499999999998</v>
          </cell>
          <cell r="X12">
            <v>196.12</v>
          </cell>
          <cell r="Y12">
            <v>7.10025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191.33600000000001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196.12</v>
          </cell>
          <cell r="BC12">
            <v>744</v>
          </cell>
          <cell r="BD12">
            <v>526.17200000000003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391.42599999999999</v>
          </cell>
          <cell r="E13">
            <v>193.001</v>
          </cell>
          <cell r="F13">
            <v>198.42500000000001</v>
          </cell>
          <cell r="G13">
            <v>35.435000000000002</v>
          </cell>
          <cell r="H13">
            <v>0</v>
          </cell>
          <cell r="I13">
            <v>146.16999999999999</v>
          </cell>
          <cell r="J13">
            <v>1.871</v>
          </cell>
          <cell r="K13">
            <v>1.9239999999999999</v>
          </cell>
          <cell r="L13">
            <v>0</v>
          </cell>
          <cell r="M13">
            <v>0</v>
          </cell>
          <cell r="N13">
            <v>142.37450000000001</v>
          </cell>
          <cell r="O13">
            <v>4.9999999995975486E-4</v>
          </cell>
          <cell r="P13">
            <v>541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541</v>
          </cell>
          <cell r="V13">
            <v>0</v>
          </cell>
          <cell r="W13">
            <v>2.5467499999999998</v>
          </cell>
          <cell r="X13">
            <v>146.16999999999999</v>
          </cell>
          <cell r="Y13">
            <v>6.3417499999999993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142.375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146.16999999999999</v>
          </cell>
          <cell r="BC13">
            <v>541</v>
          </cell>
          <cell r="BD13">
            <v>391.42599999999999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424.54899999999998</v>
          </cell>
          <cell r="E14">
            <v>206.47900000000001</v>
          </cell>
          <cell r="F14">
            <v>218.07</v>
          </cell>
          <cell r="G14">
            <v>35.44</v>
          </cell>
          <cell r="H14">
            <v>0</v>
          </cell>
          <cell r="I14">
            <v>158.86000000000001</v>
          </cell>
          <cell r="J14">
            <v>0.51300000000000001</v>
          </cell>
          <cell r="K14">
            <v>0.54200000000000004</v>
          </cell>
          <cell r="L14">
            <v>0</v>
          </cell>
          <cell r="M14">
            <v>0</v>
          </cell>
          <cell r="N14">
            <v>157.80525</v>
          </cell>
          <cell r="O14">
            <v>-2.4999999999408828E-4</v>
          </cell>
          <cell r="P14">
            <v>604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604</v>
          </cell>
          <cell r="V14">
            <v>0</v>
          </cell>
          <cell r="W14">
            <v>2.2475000000000001</v>
          </cell>
          <cell r="X14">
            <v>158.86000000000001</v>
          </cell>
          <cell r="Y14">
            <v>3.3025000000000002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157.80500000000001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158.86000000000001</v>
          </cell>
          <cell r="BC14">
            <v>604</v>
          </cell>
          <cell r="BD14">
            <v>424.54899999999998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1085.643</v>
          </cell>
          <cell r="E15">
            <v>529.01199999999994</v>
          </cell>
          <cell r="F15">
            <v>556.63099999999997</v>
          </cell>
          <cell r="G15">
            <v>35.488</v>
          </cell>
          <cell r="H15">
            <v>0</v>
          </cell>
          <cell r="I15">
            <v>405.76</v>
          </cell>
          <cell r="J15">
            <v>1.486</v>
          </cell>
          <cell r="K15">
            <v>1.5640000000000001</v>
          </cell>
          <cell r="L15">
            <v>0</v>
          </cell>
          <cell r="M15">
            <v>0</v>
          </cell>
          <cell r="N15">
            <v>402.71</v>
          </cell>
          <cell r="O15">
            <v>0</v>
          </cell>
          <cell r="P15">
            <v>1537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1537</v>
          </cell>
          <cell r="V15">
            <v>0</v>
          </cell>
          <cell r="W15">
            <v>1.754</v>
          </cell>
          <cell r="X15">
            <v>405.76</v>
          </cell>
          <cell r="Y15">
            <v>4.8040000000000003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402.71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405.76</v>
          </cell>
          <cell r="BC15">
            <v>1537</v>
          </cell>
          <cell r="BD15">
            <v>1085.643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1508.6220000000001</v>
          </cell>
          <cell r="E16">
            <v>732.62900000000002</v>
          </cell>
          <cell r="F16">
            <v>775.99300000000005</v>
          </cell>
          <cell r="G16">
            <v>35.350999999999999</v>
          </cell>
          <cell r="H16">
            <v>0</v>
          </cell>
          <cell r="I16">
            <v>565.16</v>
          </cell>
          <cell r="J16">
            <v>4.9160000000000004</v>
          </cell>
          <cell r="K16">
            <v>5.2069999999999999</v>
          </cell>
          <cell r="L16">
            <v>0</v>
          </cell>
          <cell r="M16">
            <v>0</v>
          </cell>
          <cell r="N16">
            <v>555.03700000000003</v>
          </cell>
          <cell r="O16">
            <v>0</v>
          </cell>
          <cell r="P16">
            <v>2155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2155</v>
          </cell>
          <cell r="V16">
            <v>0</v>
          </cell>
          <cell r="W16">
            <v>1.7807500000000001</v>
          </cell>
          <cell r="X16">
            <v>565.16</v>
          </cell>
          <cell r="Y16">
            <v>11.90375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2155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555.03700000000003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2155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565.16</v>
          </cell>
          <cell r="BC16">
            <v>2155</v>
          </cell>
          <cell r="BD16">
            <v>1508.6220000000001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1572.855</v>
          </cell>
          <cell r="E17">
            <v>760.89400000000001</v>
          </cell>
          <cell r="F17">
            <v>811.96100000000001</v>
          </cell>
          <cell r="G17">
            <v>35.298000000000002</v>
          </cell>
          <cell r="H17">
            <v>0</v>
          </cell>
          <cell r="I17">
            <v>584.39</v>
          </cell>
          <cell r="J17">
            <v>4.5549999999999997</v>
          </cell>
          <cell r="K17">
            <v>4.8609999999999998</v>
          </cell>
          <cell r="L17">
            <v>0</v>
          </cell>
          <cell r="M17">
            <v>0</v>
          </cell>
          <cell r="N17">
            <v>574.97400000000005</v>
          </cell>
          <cell r="O17">
            <v>0</v>
          </cell>
          <cell r="P17">
            <v>2245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2245</v>
          </cell>
          <cell r="V17">
            <v>0</v>
          </cell>
          <cell r="W17">
            <v>1.5725</v>
          </cell>
          <cell r="X17">
            <v>584.39</v>
          </cell>
          <cell r="Y17">
            <v>10.9885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574.97400000000005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584.39</v>
          </cell>
          <cell r="BC17">
            <v>2245</v>
          </cell>
          <cell r="BD17">
            <v>1572.855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298.62900000000002</v>
          </cell>
          <cell r="E6">
            <v>130.655</v>
          </cell>
          <cell r="F6">
            <v>167.97399999999999</v>
          </cell>
          <cell r="G6">
            <v>35.276000000000003</v>
          </cell>
          <cell r="H6">
            <v>0</v>
          </cell>
          <cell r="I6">
            <v>103.495</v>
          </cell>
          <cell r="J6">
            <v>0.56399999999999995</v>
          </cell>
          <cell r="K6">
            <v>0.72599999999999998</v>
          </cell>
          <cell r="L6">
            <v>0</v>
          </cell>
          <cell r="M6">
            <v>0</v>
          </cell>
          <cell r="N6">
            <v>102.205</v>
          </cell>
          <cell r="O6">
            <v>0</v>
          </cell>
          <cell r="P6">
            <v>479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479</v>
          </cell>
          <cell r="V6">
            <v>0</v>
          </cell>
          <cell r="W6">
            <v>9.8000000000000004E-2</v>
          </cell>
          <cell r="X6">
            <v>103.495</v>
          </cell>
          <cell r="Y6">
            <v>1.3880000000000001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102.205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103.495</v>
          </cell>
          <cell r="BC6">
            <v>479</v>
          </cell>
          <cell r="BD6">
            <v>298.62900000000002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305.54399999999998</v>
          </cell>
          <cell r="E7">
            <v>135.44800000000001</v>
          </cell>
          <cell r="F7">
            <v>170.096</v>
          </cell>
          <cell r="G7">
            <v>35.125999999999998</v>
          </cell>
          <cell r="H7">
            <v>0</v>
          </cell>
          <cell r="I7">
            <v>103.51900000000001</v>
          </cell>
          <cell r="J7">
            <v>0.624</v>
          </cell>
          <cell r="K7">
            <v>0.78400000000000003</v>
          </cell>
          <cell r="L7">
            <v>0</v>
          </cell>
          <cell r="M7">
            <v>0</v>
          </cell>
          <cell r="N7">
            <v>102.111</v>
          </cell>
          <cell r="O7">
            <v>0</v>
          </cell>
          <cell r="P7">
            <v>468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468</v>
          </cell>
          <cell r="V7">
            <v>0</v>
          </cell>
          <cell r="W7">
            <v>0.11899999999999999</v>
          </cell>
          <cell r="X7">
            <v>103.51900000000001</v>
          </cell>
          <cell r="Y7">
            <v>1.5269999999999999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102.111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103.51900000000001</v>
          </cell>
          <cell r="BC7">
            <v>468</v>
          </cell>
          <cell r="BD7">
            <v>305.54399999999998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309.601</v>
          </cell>
          <cell r="E8">
            <v>137.64599999999999</v>
          </cell>
          <cell r="F8">
            <v>171.95500000000001</v>
          </cell>
          <cell r="G8">
            <v>35.17</v>
          </cell>
          <cell r="H8">
            <v>0</v>
          </cell>
          <cell r="I8">
            <v>104.952</v>
          </cell>
          <cell r="J8">
            <v>0.64700000000000002</v>
          </cell>
          <cell r="K8">
            <v>0.80900000000000005</v>
          </cell>
          <cell r="L8">
            <v>0</v>
          </cell>
          <cell r="M8">
            <v>0</v>
          </cell>
          <cell r="N8">
            <v>103.496</v>
          </cell>
          <cell r="O8">
            <v>0</v>
          </cell>
          <cell r="P8">
            <v>472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472</v>
          </cell>
          <cell r="V8">
            <v>0</v>
          </cell>
          <cell r="W8">
            <v>0.14899999999999999</v>
          </cell>
          <cell r="X8">
            <v>104.952</v>
          </cell>
          <cell r="Y8">
            <v>1.605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103.496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104.952</v>
          </cell>
          <cell r="BC8">
            <v>472</v>
          </cell>
          <cell r="BD8">
            <v>309.601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202.09899999999999</v>
          </cell>
          <cell r="E9">
            <v>90.625</v>
          </cell>
          <cell r="F9">
            <v>111.474</v>
          </cell>
          <cell r="G9">
            <v>35.390999999999998</v>
          </cell>
          <cell r="H9">
            <v>0</v>
          </cell>
          <cell r="I9">
            <v>67.521000000000001</v>
          </cell>
          <cell r="J9">
            <v>0.42699999999999999</v>
          </cell>
          <cell r="K9">
            <v>0.52600000000000002</v>
          </cell>
          <cell r="L9">
            <v>0</v>
          </cell>
          <cell r="M9">
            <v>0</v>
          </cell>
          <cell r="N9">
            <v>66.567999999999998</v>
          </cell>
          <cell r="O9">
            <v>0</v>
          </cell>
          <cell r="P9">
            <v>299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299</v>
          </cell>
          <cell r="V9">
            <v>0</v>
          </cell>
          <cell r="W9">
            <v>0.29899999999999999</v>
          </cell>
          <cell r="X9">
            <v>67.521000000000001</v>
          </cell>
          <cell r="Y9">
            <v>1.252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66.567999999999998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67.521000000000001</v>
          </cell>
          <cell r="BC9">
            <v>299</v>
          </cell>
          <cell r="BD9">
            <v>202.09899999999999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96.382999999999996</v>
          </cell>
          <cell r="E10">
            <v>43.287999999999997</v>
          </cell>
          <cell r="F10">
            <v>53.094999999999999</v>
          </cell>
          <cell r="G10">
            <v>35.515000000000001</v>
          </cell>
          <cell r="H10">
            <v>0</v>
          </cell>
          <cell r="I10">
            <v>33.517000000000003</v>
          </cell>
          <cell r="J10">
            <v>0.249</v>
          </cell>
          <cell r="K10">
            <v>0.30599999999999999</v>
          </cell>
          <cell r="L10">
            <v>0</v>
          </cell>
          <cell r="M10">
            <v>0</v>
          </cell>
          <cell r="N10">
            <v>32.962000000000003</v>
          </cell>
          <cell r="O10">
            <v>0</v>
          </cell>
          <cell r="P10">
            <v>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</v>
          </cell>
          <cell r="V10">
            <v>0</v>
          </cell>
          <cell r="W10">
            <v>0.376</v>
          </cell>
          <cell r="X10">
            <v>33.517000000000003</v>
          </cell>
          <cell r="Y10">
            <v>0.93099999999999994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32.962000000000003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33.517000000000003</v>
          </cell>
          <cell r="BC10">
            <v>148</v>
          </cell>
          <cell r="BD10">
            <v>96.382999999999996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83.185000000000002</v>
          </cell>
          <cell r="E11">
            <v>37.777000000000001</v>
          </cell>
          <cell r="F11">
            <v>45.408000000000001</v>
          </cell>
          <cell r="G11">
            <v>35.485999999999997</v>
          </cell>
          <cell r="H11">
            <v>0</v>
          </cell>
          <cell r="I11">
            <v>27.731000000000002</v>
          </cell>
          <cell r="J11">
            <v>0.20799999999999999</v>
          </cell>
          <cell r="K11">
            <v>0.251</v>
          </cell>
          <cell r="L11">
            <v>0</v>
          </cell>
          <cell r="M11">
            <v>0</v>
          </cell>
          <cell r="N11">
            <v>27.271999999999998</v>
          </cell>
          <cell r="O11">
            <v>0</v>
          </cell>
          <cell r="P11">
            <v>120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120</v>
          </cell>
          <cell r="V11">
            <v>0</v>
          </cell>
          <cell r="W11">
            <v>0.47699999999999998</v>
          </cell>
          <cell r="X11">
            <v>27.731000000000002</v>
          </cell>
          <cell r="Y11">
            <v>0.93599999999999994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27.271999999999998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27.731000000000002</v>
          </cell>
          <cell r="BC11">
            <v>120</v>
          </cell>
          <cell r="BD11">
            <v>83.185000000000002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62.555999999999997</v>
          </cell>
          <cell r="E12">
            <v>28.475000000000001</v>
          </cell>
          <cell r="F12">
            <v>34.081000000000003</v>
          </cell>
          <cell r="G12">
            <v>35.433999999999997</v>
          </cell>
          <cell r="H12">
            <v>0</v>
          </cell>
          <cell r="I12">
            <v>21.12</v>
          </cell>
          <cell r="J12">
            <v>0.17</v>
          </cell>
          <cell r="K12">
            <v>0.20399999999999999</v>
          </cell>
          <cell r="L12">
            <v>0</v>
          </cell>
          <cell r="M12">
            <v>0</v>
          </cell>
          <cell r="N12">
            <v>20.745750000000001</v>
          </cell>
          <cell r="O12">
            <v>2.49999999997641E-4</v>
          </cell>
          <cell r="P12">
            <v>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</v>
          </cell>
          <cell r="V12">
            <v>0</v>
          </cell>
          <cell r="W12">
            <v>0.45824999999999999</v>
          </cell>
          <cell r="X12">
            <v>21.12</v>
          </cell>
          <cell r="Y12">
            <v>0.83224999999999993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20.745999999999999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21.12</v>
          </cell>
          <cell r="BC12">
            <v>91</v>
          </cell>
          <cell r="BD12">
            <v>62.555999999999997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68.573999999999998</v>
          </cell>
          <cell r="E13">
            <v>31.137</v>
          </cell>
          <cell r="F13">
            <v>37.436999999999998</v>
          </cell>
          <cell r="G13">
            <v>35.43</v>
          </cell>
          <cell r="H13">
            <v>0</v>
          </cell>
          <cell r="I13">
            <v>22.872</v>
          </cell>
          <cell r="J13">
            <v>0.18</v>
          </cell>
          <cell r="K13">
            <v>0.216</v>
          </cell>
          <cell r="L13">
            <v>0</v>
          </cell>
          <cell r="M13">
            <v>0</v>
          </cell>
          <cell r="N13">
            <v>22.476500000000001</v>
          </cell>
          <cell r="O13">
            <v>-5.0000000000238742E-4</v>
          </cell>
          <cell r="P13">
            <v>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</v>
          </cell>
          <cell r="V13">
            <v>0</v>
          </cell>
          <cell r="W13">
            <v>0.63824999999999998</v>
          </cell>
          <cell r="X13">
            <v>22.872</v>
          </cell>
          <cell r="Y13">
            <v>1.0342500000000001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22.477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22.872</v>
          </cell>
          <cell r="BC13">
            <v>99</v>
          </cell>
          <cell r="BD13">
            <v>68.573999999999998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81.081999999999994</v>
          </cell>
          <cell r="E14">
            <v>36.975000000000001</v>
          </cell>
          <cell r="F14">
            <v>44.106999999999999</v>
          </cell>
          <cell r="G14">
            <v>35.496000000000002</v>
          </cell>
          <cell r="H14">
            <v>0</v>
          </cell>
          <cell r="I14">
            <v>27.245000000000001</v>
          </cell>
          <cell r="J14">
            <v>0.219</v>
          </cell>
          <cell r="K14">
            <v>0.26100000000000001</v>
          </cell>
          <cell r="L14">
            <v>0</v>
          </cell>
          <cell r="M14">
            <v>0</v>
          </cell>
          <cell r="N14">
            <v>26.764749999999999</v>
          </cell>
          <cell r="O14">
            <v>2.5000000000119371E-4</v>
          </cell>
          <cell r="P14">
            <v>117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117</v>
          </cell>
          <cell r="V14">
            <v>0</v>
          </cell>
          <cell r="W14">
            <v>0.45224999999999999</v>
          </cell>
          <cell r="X14">
            <v>27.245000000000001</v>
          </cell>
          <cell r="Y14">
            <v>0.93225000000000002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26.765000000000001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27.245000000000001</v>
          </cell>
          <cell r="BC14">
            <v>117</v>
          </cell>
          <cell r="BD14">
            <v>81.081999999999994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182.98400000000001</v>
          </cell>
          <cell r="E15">
            <v>81.641999999999996</v>
          </cell>
          <cell r="F15">
            <v>101.342</v>
          </cell>
          <cell r="G15">
            <v>35.481999999999999</v>
          </cell>
          <cell r="H15">
            <v>0</v>
          </cell>
          <cell r="I15">
            <v>61.764000000000003</v>
          </cell>
          <cell r="J15">
            <v>0.38600000000000001</v>
          </cell>
          <cell r="K15">
            <v>0.47899999999999998</v>
          </cell>
          <cell r="L15">
            <v>0</v>
          </cell>
          <cell r="M15">
            <v>0</v>
          </cell>
          <cell r="N15">
            <v>60.898499999999999</v>
          </cell>
          <cell r="O15">
            <v>5.0000000000238742E-4</v>
          </cell>
          <cell r="P15">
            <v>276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276</v>
          </cell>
          <cell r="V15">
            <v>0</v>
          </cell>
          <cell r="W15">
            <v>0.30199999999999999</v>
          </cell>
          <cell r="X15">
            <v>61.764000000000003</v>
          </cell>
          <cell r="Y15">
            <v>1.167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60.899000000000001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61.764000000000003</v>
          </cell>
          <cell r="BC15">
            <v>276</v>
          </cell>
          <cell r="BD15">
            <v>182.98400000000001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262.10000000000002</v>
          </cell>
          <cell r="E16">
            <v>117.17100000000001</v>
          </cell>
          <cell r="F16">
            <v>144.929</v>
          </cell>
          <cell r="G16">
            <v>35.366999999999997</v>
          </cell>
          <cell r="H16">
            <v>0</v>
          </cell>
          <cell r="I16">
            <v>89.381</v>
          </cell>
          <cell r="J16">
            <v>0.53600000000000003</v>
          </cell>
          <cell r="K16">
            <v>0.66400000000000003</v>
          </cell>
          <cell r="L16">
            <v>0</v>
          </cell>
          <cell r="M16">
            <v>0</v>
          </cell>
          <cell r="N16">
            <v>88.180999999999997</v>
          </cell>
          <cell r="O16">
            <v>0</v>
          </cell>
          <cell r="P16">
            <v>398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398</v>
          </cell>
          <cell r="V16">
            <v>0</v>
          </cell>
          <cell r="W16">
            <v>0.14924999999999999</v>
          </cell>
          <cell r="X16">
            <v>89.381</v>
          </cell>
          <cell r="Y16">
            <v>1.3492500000000001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88.180999999999997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89.381</v>
          </cell>
          <cell r="BC16">
            <v>398</v>
          </cell>
          <cell r="BD16">
            <v>262.10000000000002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208.845</v>
          </cell>
          <cell r="E17">
            <v>93.685000000000002</v>
          </cell>
          <cell r="F17">
            <v>115.16</v>
          </cell>
          <cell r="G17">
            <v>35.197000000000003</v>
          </cell>
          <cell r="H17">
            <v>0</v>
          </cell>
          <cell r="I17">
            <v>71.635000000000005</v>
          </cell>
          <cell r="J17">
            <v>0.45200000000000001</v>
          </cell>
          <cell r="K17">
            <v>0.55500000000000005</v>
          </cell>
          <cell r="L17">
            <v>0</v>
          </cell>
          <cell r="M17">
            <v>0</v>
          </cell>
          <cell r="N17">
            <v>70.628</v>
          </cell>
          <cell r="O17">
            <v>0</v>
          </cell>
          <cell r="P17">
            <v>317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317</v>
          </cell>
          <cell r="V17">
            <v>0</v>
          </cell>
          <cell r="W17">
            <v>0.17724999999999999</v>
          </cell>
          <cell r="X17">
            <v>71.635000000000005</v>
          </cell>
          <cell r="Y17">
            <v>1.18425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70.628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71.635000000000005</v>
          </cell>
          <cell r="BC17">
            <v>317</v>
          </cell>
          <cell r="BD17">
            <v>208.845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1172.0029999999999</v>
          </cell>
          <cell r="E6">
            <v>557.29999999999995</v>
          </cell>
          <cell r="F6">
            <v>614.70299999999997</v>
          </cell>
          <cell r="G6">
            <v>35.286999999999999</v>
          </cell>
          <cell r="H6">
            <v>0</v>
          </cell>
          <cell r="I6">
            <v>470.93700000000001</v>
          </cell>
          <cell r="J6">
            <v>9.9320000000000004</v>
          </cell>
          <cell r="K6">
            <v>10.956</v>
          </cell>
          <cell r="L6">
            <v>0</v>
          </cell>
          <cell r="M6">
            <v>0</v>
          </cell>
          <cell r="N6">
            <v>450.04899999999998</v>
          </cell>
          <cell r="O6">
            <v>0</v>
          </cell>
          <cell r="P6">
            <v>1870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1870</v>
          </cell>
          <cell r="V6">
            <v>0</v>
          </cell>
          <cell r="W6">
            <v>0.70799999999999996</v>
          </cell>
          <cell r="X6">
            <v>470.93700000000001</v>
          </cell>
          <cell r="Y6">
            <v>21.595999999999997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450.04899999999998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470.93700000000001</v>
          </cell>
          <cell r="BC6">
            <v>1870</v>
          </cell>
          <cell r="BD6">
            <v>1172.0029999999999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2199.5419999999999</v>
          </cell>
          <cell r="E7">
            <v>1067.1120000000001</v>
          </cell>
          <cell r="F7">
            <v>1132.43</v>
          </cell>
          <cell r="G7">
            <v>35.232999999999997</v>
          </cell>
          <cell r="H7">
            <v>0</v>
          </cell>
          <cell r="I7">
            <v>899.39200000000005</v>
          </cell>
          <cell r="J7">
            <v>12.244999999999999</v>
          </cell>
          <cell r="K7">
            <v>12.994</v>
          </cell>
          <cell r="L7">
            <v>0</v>
          </cell>
          <cell r="M7">
            <v>0</v>
          </cell>
          <cell r="N7">
            <v>874.15300000000002</v>
          </cell>
          <cell r="O7">
            <v>0</v>
          </cell>
          <cell r="P7">
            <v>3436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3436</v>
          </cell>
          <cell r="V7">
            <v>0</v>
          </cell>
          <cell r="W7">
            <v>4.5999999999999999E-2</v>
          </cell>
          <cell r="X7">
            <v>899.39200000000005</v>
          </cell>
          <cell r="Y7">
            <v>25.284999999999997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874.15300000000002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899.39200000000005</v>
          </cell>
          <cell r="BC7">
            <v>3436</v>
          </cell>
          <cell r="BD7">
            <v>2199.5419999999999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1938.7719999999999</v>
          </cell>
          <cell r="E8">
            <v>915.54700000000003</v>
          </cell>
          <cell r="F8">
            <v>1023.225</v>
          </cell>
          <cell r="G8">
            <v>35.155999999999999</v>
          </cell>
          <cell r="H8">
            <v>0</v>
          </cell>
          <cell r="I8">
            <v>784.16300000000001</v>
          </cell>
          <cell r="J8">
            <v>9.2789999999999999</v>
          </cell>
          <cell r="K8">
            <v>10.371</v>
          </cell>
          <cell r="L8">
            <v>0</v>
          </cell>
          <cell r="M8">
            <v>0</v>
          </cell>
          <cell r="N8">
            <v>764.51300000000003</v>
          </cell>
          <cell r="O8">
            <v>0</v>
          </cell>
          <cell r="P8">
            <v>3155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3155</v>
          </cell>
          <cell r="V8">
            <v>0</v>
          </cell>
          <cell r="W8">
            <v>5.8999999999999997E-2</v>
          </cell>
          <cell r="X8">
            <v>784.16300000000001</v>
          </cell>
          <cell r="Y8">
            <v>19.709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764.51300000000003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784.16300000000001</v>
          </cell>
          <cell r="BC8">
            <v>3155</v>
          </cell>
          <cell r="BD8">
            <v>1938.7719999999999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1193.3589999999999</v>
          </cell>
          <cell r="E9">
            <v>580.66099999999994</v>
          </cell>
          <cell r="F9">
            <v>612.69799999999998</v>
          </cell>
          <cell r="G9">
            <v>35.270000000000003</v>
          </cell>
          <cell r="H9">
            <v>0</v>
          </cell>
          <cell r="I9">
            <v>487.28199999999998</v>
          </cell>
          <cell r="J9">
            <v>7.3570000000000002</v>
          </cell>
          <cell r="K9">
            <v>7.7629999999999999</v>
          </cell>
          <cell r="L9">
            <v>0</v>
          </cell>
          <cell r="M9">
            <v>0</v>
          </cell>
          <cell r="N9">
            <v>472.16199999999998</v>
          </cell>
          <cell r="O9">
            <v>0</v>
          </cell>
          <cell r="P9">
            <v>1851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1851</v>
          </cell>
          <cell r="V9">
            <v>0</v>
          </cell>
          <cell r="W9">
            <v>1.4410000000000001</v>
          </cell>
          <cell r="X9">
            <v>487.28199999999998</v>
          </cell>
          <cell r="Y9">
            <v>16.561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472.16199999999998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487.28199999999998</v>
          </cell>
          <cell r="BC9">
            <v>1851</v>
          </cell>
          <cell r="BD9">
            <v>1193.3589999999999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960.22400000000005</v>
          </cell>
          <cell r="E10">
            <v>466.20699999999999</v>
          </cell>
          <cell r="F10">
            <v>494.017</v>
          </cell>
          <cell r="G10">
            <v>35.527000000000001</v>
          </cell>
          <cell r="H10">
            <v>0</v>
          </cell>
          <cell r="I10">
            <v>389.541</v>
          </cell>
          <cell r="J10">
            <v>6.6319999999999997</v>
          </cell>
          <cell r="K10">
            <v>7.0279999999999996</v>
          </cell>
          <cell r="L10">
            <v>0</v>
          </cell>
          <cell r="M10">
            <v>0</v>
          </cell>
          <cell r="N10">
            <v>375.88099999999997</v>
          </cell>
          <cell r="O10">
            <v>0</v>
          </cell>
          <cell r="P10">
            <v>1486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1486</v>
          </cell>
          <cell r="V10">
            <v>0</v>
          </cell>
          <cell r="W10">
            <v>1.8480000000000001</v>
          </cell>
          <cell r="X10">
            <v>389.541</v>
          </cell>
          <cell r="Y10">
            <v>15.508000000000001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375.88099999999997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389.541</v>
          </cell>
          <cell r="BC10">
            <v>1486</v>
          </cell>
          <cell r="BD10">
            <v>960.22400000000005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824.36599999999999</v>
          </cell>
          <cell r="E11">
            <v>400.75200000000001</v>
          </cell>
          <cell r="F11">
            <v>423.61399999999998</v>
          </cell>
          <cell r="G11">
            <v>35.405000000000001</v>
          </cell>
          <cell r="H11">
            <v>0</v>
          </cell>
          <cell r="I11">
            <v>334.26400000000001</v>
          </cell>
          <cell r="J11">
            <v>5.7530000000000001</v>
          </cell>
          <cell r="K11">
            <v>6.0810000000000004</v>
          </cell>
          <cell r="L11">
            <v>0</v>
          </cell>
          <cell r="M11">
            <v>0</v>
          </cell>
          <cell r="N11">
            <v>322.43</v>
          </cell>
          <cell r="O11">
            <v>0</v>
          </cell>
          <cell r="P11">
            <v>1272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1272</v>
          </cell>
          <cell r="V11">
            <v>0</v>
          </cell>
          <cell r="W11">
            <v>2.0179999999999998</v>
          </cell>
          <cell r="X11">
            <v>334.26400000000001</v>
          </cell>
          <cell r="Y11">
            <v>13.852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1272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322.43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1272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334.26400000000001</v>
          </cell>
          <cell r="BC11">
            <v>1272</v>
          </cell>
          <cell r="BD11">
            <v>824.36599999999999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816.42600000000004</v>
          </cell>
          <cell r="E12">
            <v>395.34199999999998</v>
          </cell>
          <cell r="F12">
            <v>421.084</v>
          </cell>
          <cell r="G12">
            <v>35.418999999999997</v>
          </cell>
          <cell r="H12">
            <v>0</v>
          </cell>
          <cell r="I12">
            <v>329.64600000000002</v>
          </cell>
          <cell r="J12">
            <v>5.9820000000000002</v>
          </cell>
          <cell r="K12">
            <v>6.3710000000000004</v>
          </cell>
          <cell r="L12">
            <v>0</v>
          </cell>
          <cell r="M12">
            <v>0</v>
          </cell>
          <cell r="N12">
            <v>317.29349999999999</v>
          </cell>
          <cell r="O12">
            <v>-4.9999999998817657E-4</v>
          </cell>
          <cell r="P12">
            <v>1264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1264</v>
          </cell>
          <cell r="V12">
            <v>0</v>
          </cell>
          <cell r="W12">
            <v>2.2602500000000001</v>
          </cell>
          <cell r="X12">
            <v>329.64600000000002</v>
          </cell>
          <cell r="Y12">
            <v>14.613250000000001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317.29399999999998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329.64600000000002</v>
          </cell>
          <cell r="BC12">
            <v>1264</v>
          </cell>
          <cell r="BD12">
            <v>816.42600000000004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775.60199999999998</v>
          </cell>
          <cell r="E13">
            <v>374.67700000000002</v>
          </cell>
          <cell r="F13">
            <v>400.92500000000001</v>
          </cell>
          <cell r="G13">
            <v>35.439</v>
          </cell>
          <cell r="H13">
            <v>0</v>
          </cell>
          <cell r="I13">
            <v>315.40499999999997</v>
          </cell>
          <cell r="J13">
            <v>5.6630000000000003</v>
          </cell>
          <cell r="K13">
            <v>6.06</v>
          </cell>
          <cell r="L13">
            <v>0</v>
          </cell>
          <cell r="M13">
            <v>0</v>
          </cell>
          <cell r="N13">
            <v>303.68225000000001</v>
          </cell>
          <cell r="O13">
            <v>-2.500000000509317E-4</v>
          </cell>
          <cell r="P13">
            <v>1215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1215</v>
          </cell>
          <cell r="V13">
            <v>0</v>
          </cell>
          <cell r="W13">
            <v>2.0605000000000002</v>
          </cell>
          <cell r="X13">
            <v>315.40499999999997</v>
          </cell>
          <cell r="Y13">
            <v>13.7835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303.68200000000002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315.40499999999997</v>
          </cell>
          <cell r="BC13">
            <v>1215</v>
          </cell>
          <cell r="BD13">
            <v>775.60199999999998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831.32600000000002</v>
          </cell>
          <cell r="E14">
            <v>402.56700000000001</v>
          </cell>
          <cell r="F14">
            <v>428.75900000000001</v>
          </cell>
          <cell r="G14">
            <v>35.49</v>
          </cell>
          <cell r="H14">
            <v>0</v>
          </cell>
          <cell r="I14">
            <v>338.791</v>
          </cell>
          <cell r="J14">
            <v>5.3659999999999997</v>
          </cell>
          <cell r="K14">
            <v>5.7160000000000002</v>
          </cell>
          <cell r="L14">
            <v>0</v>
          </cell>
          <cell r="M14">
            <v>0</v>
          </cell>
          <cell r="N14">
            <v>327.70875000000001</v>
          </cell>
          <cell r="O14">
            <v>2.4999999999408828E-4</v>
          </cell>
          <cell r="P14">
            <v>1299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1299</v>
          </cell>
          <cell r="V14">
            <v>0</v>
          </cell>
          <cell r="W14">
            <v>1.74525</v>
          </cell>
          <cell r="X14">
            <v>338.791</v>
          </cell>
          <cell r="Y14">
            <v>12.827250000000001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1299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327.709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1299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338.791</v>
          </cell>
          <cell r="BC14">
            <v>1299</v>
          </cell>
          <cell r="BD14">
            <v>831.32600000000002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1434.6869999999999</v>
          </cell>
          <cell r="E15">
            <v>694.65300000000002</v>
          </cell>
          <cell r="F15">
            <v>740.03399999999999</v>
          </cell>
          <cell r="G15">
            <v>35.484999999999999</v>
          </cell>
          <cell r="H15">
            <v>0</v>
          </cell>
          <cell r="I15">
            <v>583.28399999999999</v>
          </cell>
          <cell r="J15">
            <v>8.7989999999999995</v>
          </cell>
          <cell r="K15">
            <v>9.3729999999999993</v>
          </cell>
          <cell r="L15">
            <v>0</v>
          </cell>
          <cell r="M15">
            <v>0</v>
          </cell>
          <cell r="N15">
            <v>565.11149999999998</v>
          </cell>
          <cell r="O15">
            <v>4.9999999998817657E-4</v>
          </cell>
          <cell r="P15">
            <v>2237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2237</v>
          </cell>
          <cell r="V15">
            <v>0</v>
          </cell>
          <cell r="W15">
            <v>1.234</v>
          </cell>
          <cell r="X15">
            <v>583.28399999999999</v>
          </cell>
          <cell r="Y15">
            <v>19.405999999999999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565.11199999999997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583.28399999999999</v>
          </cell>
          <cell r="BC15">
            <v>2237</v>
          </cell>
          <cell r="BD15">
            <v>1434.6869999999999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1636.8230000000001</v>
          </cell>
          <cell r="E16">
            <v>793.75599999999997</v>
          </cell>
          <cell r="F16">
            <v>843.06700000000001</v>
          </cell>
          <cell r="G16">
            <v>35.380000000000003</v>
          </cell>
          <cell r="H16">
            <v>0</v>
          </cell>
          <cell r="I16">
            <v>666.11900000000003</v>
          </cell>
          <cell r="J16">
            <v>11.178000000000001</v>
          </cell>
          <cell r="K16">
            <v>11.872999999999999</v>
          </cell>
          <cell r="L16">
            <v>0</v>
          </cell>
          <cell r="M16">
            <v>0</v>
          </cell>
          <cell r="N16">
            <v>643.06849999999997</v>
          </cell>
          <cell r="O16">
            <v>-4.9999999998817657E-4</v>
          </cell>
          <cell r="P16">
            <v>2547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2547</v>
          </cell>
          <cell r="V16">
            <v>0</v>
          </cell>
          <cell r="W16">
            <v>1.36975</v>
          </cell>
          <cell r="X16">
            <v>666.11900000000003</v>
          </cell>
          <cell r="Y16">
            <v>24.420750000000002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643.06899999999996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2547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666.11900000000003</v>
          </cell>
          <cell r="BC16">
            <v>2547</v>
          </cell>
          <cell r="BD16">
            <v>1636.8230000000001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1890.7270000000001</v>
          </cell>
          <cell r="E17">
            <v>922.19299999999998</v>
          </cell>
          <cell r="F17">
            <v>968.53399999999999</v>
          </cell>
          <cell r="G17">
            <v>35.296999999999997</v>
          </cell>
          <cell r="H17">
            <v>0</v>
          </cell>
          <cell r="I17">
            <v>767.54200000000003</v>
          </cell>
          <cell r="J17">
            <v>8.9459999999999997</v>
          </cell>
          <cell r="K17">
            <v>9.3949999999999996</v>
          </cell>
          <cell r="L17">
            <v>0</v>
          </cell>
          <cell r="M17">
            <v>0</v>
          </cell>
          <cell r="N17">
            <v>749.20124999999996</v>
          </cell>
          <cell r="O17">
            <v>-2.4999999993724487E-4</v>
          </cell>
          <cell r="P17">
            <v>2902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2902</v>
          </cell>
          <cell r="V17">
            <v>0</v>
          </cell>
          <cell r="W17">
            <v>0.89649999999999996</v>
          </cell>
          <cell r="X17">
            <v>767.54200000000003</v>
          </cell>
          <cell r="Y17">
            <v>19.237500000000001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749.20100000000002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767.54200000000003</v>
          </cell>
          <cell r="BC17">
            <v>2902</v>
          </cell>
          <cell r="BD17">
            <v>1890.7270000000001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190.084</v>
          </cell>
          <cell r="E6">
            <v>74.254000000000005</v>
          </cell>
          <cell r="F6">
            <v>115.83</v>
          </cell>
          <cell r="G6">
            <v>35.302</v>
          </cell>
          <cell r="H6">
            <v>0</v>
          </cell>
          <cell r="I6">
            <v>58.408000000000001</v>
          </cell>
          <cell r="J6">
            <v>0.40300000000000002</v>
          </cell>
          <cell r="K6">
            <v>0.628</v>
          </cell>
          <cell r="L6">
            <v>0</v>
          </cell>
          <cell r="M6">
            <v>0</v>
          </cell>
          <cell r="N6">
            <v>57.377000000000002</v>
          </cell>
          <cell r="O6">
            <v>0</v>
          </cell>
          <cell r="P6">
            <v>328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328</v>
          </cell>
          <cell r="V6">
            <v>0</v>
          </cell>
          <cell r="W6">
            <v>4.8000000000000001E-2</v>
          </cell>
          <cell r="X6">
            <v>58.408000000000001</v>
          </cell>
          <cell r="Y6">
            <v>1.0790000000000002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57.377000000000002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58.408000000000001</v>
          </cell>
          <cell r="BC6">
            <v>328</v>
          </cell>
          <cell r="BD6">
            <v>190.084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172.58099999999999</v>
          </cell>
          <cell r="E7">
            <v>67.596000000000004</v>
          </cell>
          <cell r="F7">
            <v>104.985</v>
          </cell>
          <cell r="G7">
            <v>35.298000000000002</v>
          </cell>
          <cell r="H7">
            <v>0</v>
          </cell>
          <cell r="I7">
            <v>52.761000000000003</v>
          </cell>
          <cell r="J7">
            <v>0.373</v>
          </cell>
          <cell r="K7">
            <v>0.57899999999999996</v>
          </cell>
          <cell r="L7">
            <v>0</v>
          </cell>
          <cell r="M7">
            <v>0</v>
          </cell>
          <cell r="N7">
            <v>51.808999999999997</v>
          </cell>
          <cell r="O7">
            <v>0</v>
          </cell>
          <cell r="P7">
            <v>295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295</v>
          </cell>
          <cell r="V7">
            <v>0</v>
          </cell>
          <cell r="W7">
            <v>4.8000000000000001E-2</v>
          </cell>
          <cell r="X7">
            <v>52.761000000000003</v>
          </cell>
          <cell r="Y7">
            <v>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51.808999999999997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52.761000000000003</v>
          </cell>
          <cell r="BC7">
            <v>295</v>
          </cell>
          <cell r="BD7">
            <v>172.58099999999999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183.756</v>
          </cell>
          <cell r="E8">
            <v>71.076999999999998</v>
          </cell>
          <cell r="F8">
            <v>112.679</v>
          </cell>
          <cell r="G8">
            <v>35.299999999999997</v>
          </cell>
          <cell r="H8">
            <v>0</v>
          </cell>
          <cell r="I8">
            <v>58.874000000000002</v>
          </cell>
          <cell r="J8">
            <v>0.56899999999999995</v>
          </cell>
          <cell r="K8">
            <v>0.90300000000000002</v>
          </cell>
          <cell r="L8">
            <v>0</v>
          </cell>
          <cell r="M8">
            <v>0</v>
          </cell>
          <cell r="N8">
            <v>57.402000000000001</v>
          </cell>
          <cell r="O8">
            <v>0</v>
          </cell>
          <cell r="P8">
            <v>336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336</v>
          </cell>
          <cell r="V8">
            <v>0</v>
          </cell>
          <cell r="W8">
            <v>4.3999999999999997E-2</v>
          </cell>
          <cell r="X8">
            <v>58.874000000000002</v>
          </cell>
          <cell r="Y8">
            <v>1.516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57.402000000000001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58.874000000000002</v>
          </cell>
          <cell r="BC8">
            <v>336</v>
          </cell>
          <cell r="BD8">
            <v>183.756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147.47200000000001</v>
          </cell>
          <cell r="E9">
            <v>57.935000000000002</v>
          </cell>
          <cell r="F9">
            <v>89.537000000000006</v>
          </cell>
          <cell r="G9">
            <v>35.286000000000001</v>
          </cell>
          <cell r="H9">
            <v>0</v>
          </cell>
          <cell r="I9">
            <v>46.911000000000001</v>
          </cell>
          <cell r="J9">
            <v>0.36799999999999999</v>
          </cell>
          <cell r="K9">
            <v>0.56799999999999995</v>
          </cell>
          <cell r="L9">
            <v>0</v>
          </cell>
          <cell r="M9">
            <v>0</v>
          </cell>
          <cell r="N9">
            <v>45.975000000000001</v>
          </cell>
          <cell r="O9">
            <v>0</v>
          </cell>
          <cell r="P9">
            <v>261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261</v>
          </cell>
          <cell r="V9">
            <v>0</v>
          </cell>
          <cell r="W9">
            <v>5.8999999999999997E-2</v>
          </cell>
          <cell r="X9">
            <v>46.911000000000001</v>
          </cell>
          <cell r="Y9">
            <v>0.99499999999999988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45.975000000000001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46.911000000000001</v>
          </cell>
          <cell r="BC9">
            <v>261</v>
          </cell>
          <cell r="BD9">
            <v>147.47200000000001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88.847999999999999</v>
          </cell>
          <cell r="E10">
            <v>35.024000000000001</v>
          </cell>
          <cell r="F10">
            <v>53.823999999999998</v>
          </cell>
          <cell r="G10">
            <v>35.386000000000003</v>
          </cell>
          <cell r="H10">
            <v>0</v>
          </cell>
          <cell r="I10">
            <v>28.920999999999999</v>
          </cell>
          <cell r="J10">
            <v>0.13700000000000001</v>
          </cell>
          <cell r="K10">
            <v>0.21</v>
          </cell>
          <cell r="L10">
            <v>0</v>
          </cell>
          <cell r="M10">
            <v>0</v>
          </cell>
          <cell r="N10">
            <v>28.574000000000002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0.104</v>
          </cell>
          <cell r="X10">
            <v>28.920999999999999</v>
          </cell>
          <cell r="Y10">
            <v>0.45099999999999996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28.574000000000002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28.920999999999999</v>
          </cell>
          <cell r="BC10">
            <v>160</v>
          </cell>
          <cell r="BD10">
            <v>88.847999999999999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70.986999999999995</v>
          </cell>
          <cell r="E11">
            <v>28.343</v>
          </cell>
          <cell r="F11">
            <v>42.643999999999998</v>
          </cell>
          <cell r="G11">
            <v>35.521000000000001</v>
          </cell>
          <cell r="H11">
            <v>0</v>
          </cell>
          <cell r="I11">
            <v>22.709</v>
          </cell>
          <cell r="J11">
            <v>0.24</v>
          </cell>
          <cell r="K11">
            <v>0.36</v>
          </cell>
          <cell r="L11">
            <v>0</v>
          </cell>
          <cell r="M11">
            <v>0</v>
          </cell>
          <cell r="N11">
            <v>22.109000000000002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0.10100000000000001</v>
          </cell>
          <cell r="X11">
            <v>22.709</v>
          </cell>
          <cell r="Y11">
            <v>0.70099999999999996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22.109000000000002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22.709</v>
          </cell>
          <cell r="BC11">
            <v>123</v>
          </cell>
          <cell r="BD11">
            <v>70.986999999999995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57.451000000000001</v>
          </cell>
          <cell r="E12">
            <v>22.611000000000001</v>
          </cell>
          <cell r="F12">
            <v>34.840000000000003</v>
          </cell>
          <cell r="G12">
            <v>35.347999999999999</v>
          </cell>
          <cell r="H12">
            <v>0</v>
          </cell>
          <cell r="I12">
            <v>17.306000000000001</v>
          </cell>
          <cell r="J12">
            <v>0.155</v>
          </cell>
          <cell r="K12">
            <v>0.23799999999999999</v>
          </cell>
          <cell r="L12">
            <v>0</v>
          </cell>
          <cell r="M12">
            <v>0</v>
          </cell>
          <cell r="N12">
            <v>16.913250000000001</v>
          </cell>
          <cell r="O12">
            <v>-2.5000000000119371E-4</v>
          </cell>
          <cell r="P12">
            <v>96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96</v>
          </cell>
          <cell r="V12">
            <v>0</v>
          </cell>
          <cell r="W12">
            <v>0.11724999999999999</v>
          </cell>
          <cell r="X12">
            <v>17.306000000000001</v>
          </cell>
          <cell r="Y12">
            <v>0.51024999999999998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16.913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17.306000000000001</v>
          </cell>
          <cell r="BC12">
            <v>96</v>
          </cell>
          <cell r="BD12">
            <v>57.451000000000001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72.412999999999997</v>
          </cell>
          <cell r="E13">
            <v>30.204000000000001</v>
          </cell>
          <cell r="F13">
            <v>42.209000000000003</v>
          </cell>
          <cell r="G13">
            <v>35.366</v>
          </cell>
          <cell r="H13">
            <v>0</v>
          </cell>
          <cell r="I13">
            <v>21.466999999999999</v>
          </cell>
          <cell r="J13">
            <v>0.30499999999999999</v>
          </cell>
          <cell r="K13">
            <v>0.42599999999999999</v>
          </cell>
          <cell r="L13">
            <v>0</v>
          </cell>
          <cell r="M13">
            <v>0</v>
          </cell>
          <cell r="N13">
            <v>20.735499999999998</v>
          </cell>
          <cell r="O13">
            <v>5.0000000000238742E-4</v>
          </cell>
          <cell r="P13">
            <v>108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108</v>
          </cell>
          <cell r="V13">
            <v>0</v>
          </cell>
          <cell r="W13">
            <v>0.1055</v>
          </cell>
          <cell r="X13">
            <v>21.466999999999999</v>
          </cell>
          <cell r="Y13">
            <v>0.83650000000000002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20.736000000000001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21.466999999999999</v>
          </cell>
          <cell r="BC13">
            <v>108</v>
          </cell>
          <cell r="BD13">
            <v>72.412999999999997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73.388999999999996</v>
          </cell>
          <cell r="E14">
            <v>29.193000000000001</v>
          </cell>
          <cell r="F14">
            <v>44.195999999999998</v>
          </cell>
          <cell r="G14">
            <v>35.442</v>
          </cell>
          <cell r="H14">
            <v>0</v>
          </cell>
          <cell r="I14">
            <v>23.669</v>
          </cell>
          <cell r="J14">
            <v>0.217</v>
          </cell>
          <cell r="K14">
            <v>0.32800000000000001</v>
          </cell>
          <cell r="L14">
            <v>0</v>
          </cell>
          <cell r="M14">
            <v>0</v>
          </cell>
          <cell r="N14">
            <v>23.123750000000001</v>
          </cell>
          <cell r="O14">
            <v>2.5000000000119371E-4</v>
          </cell>
          <cell r="P14">
            <v>129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129</v>
          </cell>
          <cell r="V14">
            <v>0</v>
          </cell>
          <cell r="W14">
            <v>9.1749999999999998E-2</v>
          </cell>
          <cell r="X14">
            <v>23.669</v>
          </cell>
          <cell r="Y14">
            <v>0.63675000000000004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23.123999999999999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23.669</v>
          </cell>
          <cell r="BC14">
            <v>129</v>
          </cell>
          <cell r="BD14">
            <v>73.388999999999996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141.547</v>
          </cell>
          <cell r="E15">
            <v>57.582999999999998</v>
          </cell>
          <cell r="F15">
            <v>83.963999999999999</v>
          </cell>
          <cell r="G15">
            <v>35.518000000000001</v>
          </cell>
          <cell r="H15">
            <v>0</v>
          </cell>
          <cell r="I15">
            <v>44.578000000000003</v>
          </cell>
          <cell r="J15">
            <v>0.53800000000000003</v>
          </cell>
          <cell r="K15">
            <v>0.78500000000000003</v>
          </cell>
          <cell r="L15">
            <v>0</v>
          </cell>
          <cell r="M15">
            <v>0</v>
          </cell>
          <cell r="N15">
            <v>43.254750000000001</v>
          </cell>
          <cell r="O15">
            <v>2.5000000000829914E-4</v>
          </cell>
          <cell r="P15">
            <v>234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234</v>
          </cell>
          <cell r="V15">
            <v>0</v>
          </cell>
          <cell r="W15">
            <v>8.1750000000000003E-2</v>
          </cell>
          <cell r="X15">
            <v>44.578000000000003</v>
          </cell>
          <cell r="Y15">
            <v>1.4047499999999999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43.255000000000003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44.578000000000003</v>
          </cell>
          <cell r="BC15">
            <v>234</v>
          </cell>
          <cell r="BD15">
            <v>141.547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165.16800000000001</v>
          </cell>
          <cell r="E16">
            <v>68.680000000000007</v>
          </cell>
          <cell r="F16">
            <v>96.488</v>
          </cell>
          <cell r="G16">
            <v>35.338999999999999</v>
          </cell>
          <cell r="H16">
            <v>0</v>
          </cell>
          <cell r="I16">
            <v>52.396830000000001</v>
          </cell>
          <cell r="J16">
            <v>0.52500000000000002</v>
          </cell>
          <cell r="K16">
            <v>0.73699999999999999</v>
          </cell>
          <cell r="L16">
            <v>0</v>
          </cell>
          <cell r="M16">
            <v>0</v>
          </cell>
          <cell r="N16">
            <v>51.135249999999999</v>
          </cell>
          <cell r="O16">
            <v>-4.1999999999831061E-4</v>
          </cell>
          <cell r="P16">
            <v>265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265</v>
          </cell>
          <cell r="V16">
            <v>0</v>
          </cell>
          <cell r="W16">
            <v>5.8000000000000003E-2</v>
          </cell>
          <cell r="X16">
            <v>52.396999999999998</v>
          </cell>
          <cell r="Y16">
            <v>1.32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51.134999999999998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265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52.396999999999998</v>
          </cell>
          <cell r="BC16">
            <v>265</v>
          </cell>
          <cell r="BD16">
            <v>165.16800000000001</v>
          </cell>
          <cell r="BE16">
            <v>1.6999999996869519E-4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131.63800000000001</v>
          </cell>
          <cell r="E17">
            <v>54.652999999999999</v>
          </cell>
          <cell r="F17">
            <v>76.984999999999999</v>
          </cell>
          <cell r="G17">
            <v>35.253999999999998</v>
          </cell>
          <cell r="H17">
            <v>0</v>
          </cell>
          <cell r="I17">
            <v>41.608539999999998</v>
          </cell>
          <cell r="J17">
            <v>0.35299999999999998</v>
          </cell>
          <cell r="K17">
            <v>0.497</v>
          </cell>
          <cell r="L17">
            <v>0</v>
          </cell>
          <cell r="M17">
            <v>0</v>
          </cell>
          <cell r="N17">
            <v>40.758249999999997</v>
          </cell>
          <cell r="O17">
            <v>2.899999999996794E-4</v>
          </cell>
          <cell r="P17">
            <v>211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211</v>
          </cell>
          <cell r="V17">
            <v>0</v>
          </cell>
          <cell r="W17">
            <v>6.9500000000000006E-2</v>
          </cell>
          <cell r="X17">
            <v>41.609000000000002</v>
          </cell>
          <cell r="Y17">
            <v>0.91949999999999998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40.758000000000003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41.609000000000002</v>
          </cell>
          <cell r="BC17">
            <v>211</v>
          </cell>
          <cell r="BD17">
            <v>131.63800000000001</v>
          </cell>
          <cell r="BE17">
            <v>4.6000000003232344E-4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elektřina"/>
      <sheetName val="Eletřina DK"/>
      <sheetName val="Mth kotlů"/>
      <sheetName val="evidence ED"/>
      <sheetName val="patní měřiče"/>
      <sheetName val="importy"/>
      <sheetName val="Odběratelé"/>
      <sheetName val="domovní kotelny"/>
      <sheetName val="hodnocení Ruda"/>
      <sheetName val="Odběratelé GJ_m2"/>
      <sheetName val="Fakturace"/>
      <sheetName val="měrné spotřeby"/>
      <sheetName val="měrné spotřeby - objekty"/>
      <sheetName val="měs. hlášení MPO"/>
      <sheetName val="ERU-1"/>
      <sheetName val="OT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13.686</v>
          </cell>
          <cell r="E6">
            <v>2.794</v>
          </cell>
          <cell r="F6">
            <v>10.891999999999999</v>
          </cell>
          <cell r="G6">
            <v>35.344999999999999</v>
          </cell>
          <cell r="H6">
            <v>0</v>
          </cell>
          <cell r="I6">
            <v>2.2799999999999998</v>
          </cell>
          <cell r="J6">
            <v>0</v>
          </cell>
          <cell r="K6">
            <v>0</v>
          </cell>
          <cell r="L6">
            <v>1.9969999999999999</v>
          </cell>
          <cell r="M6">
            <v>0</v>
          </cell>
          <cell r="N6">
            <v>0.28299999999999997</v>
          </cell>
          <cell r="O6">
            <v>0</v>
          </cell>
          <cell r="P6">
            <v>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</v>
          </cell>
          <cell r="V6">
            <v>0</v>
          </cell>
          <cell r="W6">
            <v>1.27</v>
          </cell>
          <cell r="X6">
            <v>2.2799999999999998</v>
          </cell>
          <cell r="Y6">
            <v>3.2669999999999999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0.28299999999999997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</v>
          </cell>
          <cell r="AZ6">
            <v>29</v>
          </cell>
          <cell r="BA6">
            <v>0</v>
          </cell>
          <cell r="BB6">
            <v>2.2799999999999998</v>
          </cell>
          <cell r="BC6">
            <v>32</v>
          </cell>
          <cell r="BD6">
            <v>13.686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13.817</v>
          </cell>
          <cell r="E7">
            <v>2.77</v>
          </cell>
          <cell r="F7">
            <v>11.047000000000001</v>
          </cell>
          <cell r="G7">
            <v>35.328000000000003</v>
          </cell>
          <cell r="H7">
            <v>0</v>
          </cell>
          <cell r="I7">
            <v>2.298</v>
          </cell>
          <cell r="J7">
            <v>0</v>
          </cell>
          <cell r="K7">
            <v>0</v>
          </cell>
          <cell r="L7">
            <v>1.865</v>
          </cell>
          <cell r="M7">
            <v>0</v>
          </cell>
          <cell r="N7">
            <v>0.433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0.95299999999999996</v>
          </cell>
          <cell r="X7">
            <v>2.298</v>
          </cell>
          <cell r="Y7">
            <v>2.8180000000000001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0.433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2.298</v>
          </cell>
          <cell r="BC7">
            <v>33</v>
          </cell>
          <cell r="BD7">
            <v>13.817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9.8010000000000002</v>
          </cell>
          <cell r="E8">
            <v>1.9279999999999999</v>
          </cell>
          <cell r="F8">
            <v>7.8730000000000002</v>
          </cell>
          <cell r="G8">
            <v>35.213000000000001</v>
          </cell>
          <cell r="H8">
            <v>0</v>
          </cell>
          <cell r="I8">
            <v>1.5649999999999999</v>
          </cell>
          <cell r="J8">
            <v>0</v>
          </cell>
          <cell r="K8">
            <v>0</v>
          </cell>
          <cell r="L8">
            <v>1.2149999999999999</v>
          </cell>
          <cell r="M8">
            <v>0</v>
          </cell>
          <cell r="N8">
            <v>0.35</v>
          </cell>
          <cell r="O8">
            <v>0</v>
          </cell>
          <cell r="P8">
            <v>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</v>
          </cell>
          <cell r="V8">
            <v>0</v>
          </cell>
          <cell r="W8">
            <v>1.6379999999999999</v>
          </cell>
          <cell r="X8">
            <v>1.5649999999999999</v>
          </cell>
          <cell r="Y8">
            <v>2.8529999999999998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0.35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</v>
          </cell>
          <cell r="AZ8">
            <v>21</v>
          </cell>
          <cell r="BA8">
            <v>0</v>
          </cell>
          <cell r="BB8">
            <v>1.5649999999999999</v>
          </cell>
          <cell r="BC8">
            <v>23</v>
          </cell>
          <cell r="BD8">
            <v>9.8010000000000002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35.271000000000001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2.2429999999999999</v>
          </cell>
          <cell r="X9">
            <v>0</v>
          </cell>
          <cell r="Y9">
            <v>2.2429999999999999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35.457999999999998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1.748</v>
          </cell>
          <cell r="X10">
            <v>0</v>
          </cell>
          <cell r="Y10">
            <v>1.748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35.415999999999997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1.65</v>
          </cell>
          <cell r="X11">
            <v>0</v>
          </cell>
          <cell r="Y11">
            <v>1.65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35.322000000000003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1.5576099999999999</v>
          </cell>
          <cell r="X12">
            <v>0</v>
          </cell>
          <cell r="Y12">
            <v>1.5576099999999999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35.371000000000002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1.55924</v>
          </cell>
          <cell r="X13">
            <v>0</v>
          </cell>
          <cell r="Y13">
            <v>1.55924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35.488999999999997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1.8620099999999999</v>
          </cell>
          <cell r="X14">
            <v>0</v>
          </cell>
          <cell r="Y14">
            <v>1.8620099999999999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35.493000000000002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2.2691599999999998</v>
          </cell>
          <cell r="X15">
            <v>0</v>
          </cell>
          <cell r="Y15">
            <v>2.2691599999999998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35.332999999999998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2.6369099999999999</v>
          </cell>
          <cell r="X16">
            <v>0</v>
          </cell>
          <cell r="Y16">
            <v>2.6369099999999999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35.268999999999998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3.0423800000000001</v>
          </cell>
          <cell r="X17">
            <v>0</v>
          </cell>
          <cell r="Y17">
            <v>3.0423800000000001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měsíční list ZŠ"/>
      <sheetName val="Kogenerace KGJ Govorova"/>
      <sheetName val="elektřina"/>
      <sheetName val="Kogenerace ZŠ"/>
      <sheetName val="evidence ED"/>
      <sheetName val="Teplo"/>
      <sheetName val="plyn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265.41399999999999</v>
          </cell>
          <cell r="E6">
            <v>107.536</v>
          </cell>
          <cell r="F6">
            <v>157.87799999999999</v>
          </cell>
          <cell r="G6">
            <v>35.283000000000001</v>
          </cell>
          <cell r="H6">
            <v>0</v>
          </cell>
          <cell r="I6">
            <v>83.438999999999993</v>
          </cell>
          <cell r="J6">
            <v>0.89300000000000002</v>
          </cell>
          <cell r="K6">
            <v>1.3120000000000001</v>
          </cell>
          <cell r="L6">
            <v>2.8660000000000001</v>
          </cell>
          <cell r="M6">
            <v>0</v>
          </cell>
          <cell r="N6">
            <v>78.367999999999995</v>
          </cell>
          <cell r="O6">
            <v>0</v>
          </cell>
          <cell r="P6">
            <v>441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441</v>
          </cell>
          <cell r="V6">
            <v>0</v>
          </cell>
          <cell r="W6">
            <v>0.82399999999999995</v>
          </cell>
          <cell r="X6">
            <v>83.438999999999993</v>
          </cell>
          <cell r="Y6">
            <v>5.8949999999999996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78.367999999999995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110</v>
          </cell>
          <cell r="AZ6">
            <v>331</v>
          </cell>
          <cell r="BA6">
            <v>0</v>
          </cell>
          <cell r="BB6">
            <v>83.438999999999993</v>
          </cell>
          <cell r="BC6">
            <v>441</v>
          </cell>
          <cell r="BD6">
            <v>265.41399999999999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253.279</v>
          </cell>
          <cell r="E7">
            <v>102.248</v>
          </cell>
          <cell r="F7">
            <v>151.03100000000001</v>
          </cell>
          <cell r="G7">
            <v>35.286999999999999</v>
          </cell>
          <cell r="H7">
            <v>0</v>
          </cell>
          <cell r="I7">
            <v>79.548000000000002</v>
          </cell>
          <cell r="J7">
            <v>0.83099999999999996</v>
          </cell>
          <cell r="K7">
            <v>1.2270000000000001</v>
          </cell>
          <cell r="L7">
            <v>2.6739999999999999</v>
          </cell>
          <cell r="M7">
            <v>0</v>
          </cell>
          <cell r="N7">
            <v>74.816000000000003</v>
          </cell>
          <cell r="O7">
            <v>0</v>
          </cell>
          <cell r="P7">
            <v>423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423</v>
          </cell>
          <cell r="V7">
            <v>0</v>
          </cell>
          <cell r="W7">
            <v>0.60599999999999998</v>
          </cell>
          <cell r="X7">
            <v>79.548000000000002</v>
          </cell>
          <cell r="Y7">
            <v>5.3379999999999992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74.816000000000003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106</v>
          </cell>
          <cell r="AZ7">
            <v>317</v>
          </cell>
          <cell r="BA7">
            <v>0</v>
          </cell>
          <cell r="BB7">
            <v>79.548000000000002</v>
          </cell>
          <cell r="BC7">
            <v>423</v>
          </cell>
          <cell r="BD7">
            <v>253.279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264.61099999999999</v>
          </cell>
          <cell r="E8">
            <v>106.70399999999999</v>
          </cell>
          <cell r="F8">
            <v>157.90700000000001</v>
          </cell>
          <cell r="G8">
            <v>35.130000000000003</v>
          </cell>
          <cell r="H8">
            <v>0</v>
          </cell>
          <cell r="I8">
            <v>83.528999999999996</v>
          </cell>
          <cell r="J8">
            <v>0.87</v>
          </cell>
          <cell r="K8">
            <v>1.288</v>
          </cell>
          <cell r="L8">
            <v>2.74</v>
          </cell>
          <cell r="M8">
            <v>0</v>
          </cell>
          <cell r="N8">
            <v>78.631</v>
          </cell>
          <cell r="O8">
            <v>0</v>
          </cell>
          <cell r="P8">
            <v>445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445</v>
          </cell>
          <cell r="V8">
            <v>0</v>
          </cell>
          <cell r="W8">
            <v>0.64</v>
          </cell>
          <cell r="X8">
            <v>83.528999999999996</v>
          </cell>
          <cell r="Y8">
            <v>5.5380000000000003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78.631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111</v>
          </cell>
          <cell r="AZ8">
            <v>334</v>
          </cell>
          <cell r="BA8">
            <v>0</v>
          </cell>
          <cell r="BB8">
            <v>83.528999999999996</v>
          </cell>
          <cell r="BC8">
            <v>445</v>
          </cell>
          <cell r="BD8">
            <v>264.61099999999999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203.93199999999999</v>
          </cell>
          <cell r="E9">
            <v>82.546000000000006</v>
          </cell>
          <cell r="F9">
            <v>121.386</v>
          </cell>
          <cell r="G9">
            <v>35.225999999999999</v>
          </cell>
          <cell r="H9">
            <v>0</v>
          </cell>
          <cell r="I9">
            <v>64.602999999999994</v>
          </cell>
          <cell r="J9">
            <v>0.66900000000000004</v>
          </cell>
          <cell r="K9">
            <v>0.98499999999999999</v>
          </cell>
          <cell r="L9">
            <v>1.6830000000000001</v>
          </cell>
          <cell r="M9">
            <v>0</v>
          </cell>
          <cell r="N9">
            <v>61.265999999999998</v>
          </cell>
          <cell r="O9">
            <v>0</v>
          </cell>
          <cell r="P9">
            <v>342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342</v>
          </cell>
          <cell r="V9">
            <v>0</v>
          </cell>
          <cell r="W9">
            <v>0.84699999999999998</v>
          </cell>
          <cell r="X9">
            <v>64.602999999999994</v>
          </cell>
          <cell r="Y9">
            <v>4.1840000000000002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61.265999999999998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85</v>
          </cell>
          <cell r="AZ9">
            <v>257</v>
          </cell>
          <cell r="BA9">
            <v>0</v>
          </cell>
          <cell r="BB9">
            <v>64.602999999999994</v>
          </cell>
          <cell r="BC9">
            <v>342</v>
          </cell>
          <cell r="BD9">
            <v>203.93199999999999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117.726</v>
          </cell>
          <cell r="E10">
            <v>47.59</v>
          </cell>
          <cell r="F10">
            <v>70.135999999999996</v>
          </cell>
          <cell r="G10">
            <v>35.423000000000002</v>
          </cell>
          <cell r="H10">
            <v>0</v>
          </cell>
          <cell r="I10">
            <v>37.131</v>
          </cell>
          <cell r="J10">
            <v>0.39300000000000002</v>
          </cell>
          <cell r="K10">
            <v>0.57899999999999996</v>
          </cell>
          <cell r="L10">
            <v>0.67700000000000005</v>
          </cell>
          <cell r="M10">
            <v>0</v>
          </cell>
          <cell r="N10">
            <v>35.481999999999999</v>
          </cell>
          <cell r="O10">
            <v>0</v>
          </cell>
          <cell r="P10">
            <v>197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197</v>
          </cell>
          <cell r="V10">
            <v>0</v>
          </cell>
          <cell r="W10">
            <v>1.339</v>
          </cell>
          <cell r="X10">
            <v>37.131</v>
          </cell>
          <cell r="Y10">
            <v>2.988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35.481999999999999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49</v>
          </cell>
          <cell r="AZ10">
            <v>148</v>
          </cell>
          <cell r="BA10">
            <v>0</v>
          </cell>
          <cell r="BB10">
            <v>37.131</v>
          </cell>
          <cell r="BC10">
            <v>197</v>
          </cell>
          <cell r="BD10">
            <v>117.726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84.369</v>
          </cell>
          <cell r="E11">
            <v>34.018000000000001</v>
          </cell>
          <cell r="F11">
            <v>50.350999999999999</v>
          </cell>
          <cell r="G11">
            <v>35.271000000000001</v>
          </cell>
          <cell r="H11">
            <v>0</v>
          </cell>
          <cell r="I11">
            <v>26.649000000000001</v>
          </cell>
          <cell r="J11">
            <v>0.29799999999999999</v>
          </cell>
          <cell r="K11">
            <v>0.441</v>
          </cell>
          <cell r="L11">
            <v>0.69499999999999995</v>
          </cell>
          <cell r="M11">
            <v>0</v>
          </cell>
          <cell r="N11">
            <v>25.215</v>
          </cell>
          <cell r="O11">
            <v>0</v>
          </cell>
          <cell r="P11">
            <v>142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142</v>
          </cell>
          <cell r="V11">
            <v>0</v>
          </cell>
          <cell r="W11">
            <v>1.496</v>
          </cell>
          <cell r="X11">
            <v>26.649000000000001</v>
          </cell>
          <cell r="Y11">
            <v>2.9299999999999997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25.215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35</v>
          </cell>
          <cell r="AZ11">
            <v>107</v>
          </cell>
          <cell r="BA11">
            <v>0</v>
          </cell>
          <cell r="BB11">
            <v>26.649000000000001</v>
          </cell>
          <cell r="BC11">
            <v>142</v>
          </cell>
          <cell r="BD11">
            <v>84.369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80.849999999999994</v>
          </cell>
          <cell r="E12">
            <v>32.850999999999999</v>
          </cell>
          <cell r="F12">
            <v>47.999000000000002</v>
          </cell>
          <cell r="G12">
            <v>35.313000000000002</v>
          </cell>
          <cell r="H12">
            <v>0</v>
          </cell>
          <cell r="I12">
            <v>25.664999999999999</v>
          </cell>
          <cell r="J12">
            <v>0.29199999999999998</v>
          </cell>
          <cell r="K12">
            <v>0.42699999999999999</v>
          </cell>
          <cell r="L12">
            <v>0.50975000000000004</v>
          </cell>
          <cell r="M12">
            <v>0</v>
          </cell>
          <cell r="N12">
            <v>24.436250000000001</v>
          </cell>
          <cell r="O12">
            <v>0</v>
          </cell>
          <cell r="P12">
            <v>135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135</v>
          </cell>
          <cell r="V12">
            <v>0</v>
          </cell>
          <cell r="W12">
            <v>1.5267500000000001</v>
          </cell>
          <cell r="X12">
            <v>25.664999999999999</v>
          </cell>
          <cell r="Y12">
            <v>2.7555000000000001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24.436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34</v>
          </cell>
          <cell r="AZ12">
            <v>101</v>
          </cell>
          <cell r="BA12">
            <v>0</v>
          </cell>
          <cell r="BB12">
            <v>25.664999999999999</v>
          </cell>
          <cell r="BC12">
            <v>135</v>
          </cell>
          <cell r="BD12">
            <v>80.849999999999994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84.525000000000006</v>
          </cell>
          <cell r="E13">
            <v>34.326999999999998</v>
          </cell>
          <cell r="F13">
            <v>50.198</v>
          </cell>
          <cell r="G13">
            <v>35.353999999999999</v>
          </cell>
          <cell r="H13">
            <v>0</v>
          </cell>
          <cell r="I13">
            <v>26.783000000000001</v>
          </cell>
          <cell r="J13">
            <v>0.318</v>
          </cell>
          <cell r="K13">
            <v>0.46600000000000003</v>
          </cell>
          <cell r="L13">
            <v>0.81574999999999998</v>
          </cell>
          <cell r="M13">
            <v>0</v>
          </cell>
          <cell r="N13">
            <v>25.183250000000001</v>
          </cell>
          <cell r="O13">
            <v>0</v>
          </cell>
          <cell r="P13">
            <v>141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141</v>
          </cell>
          <cell r="V13">
            <v>0</v>
          </cell>
          <cell r="W13">
            <v>1.5840000000000001</v>
          </cell>
          <cell r="X13">
            <v>26.783000000000001</v>
          </cell>
          <cell r="Y13">
            <v>3.1837500000000003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25.183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</v>
          </cell>
          <cell r="AZ13">
            <v>106</v>
          </cell>
          <cell r="BA13">
            <v>0</v>
          </cell>
          <cell r="BB13">
            <v>26.783000000000001</v>
          </cell>
          <cell r="BC13">
            <v>141</v>
          </cell>
          <cell r="BD13">
            <v>84.525000000000006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82.984999999999999</v>
          </cell>
          <cell r="E14">
            <v>33.729999999999997</v>
          </cell>
          <cell r="F14">
            <v>49.255000000000003</v>
          </cell>
          <cell r="G14">
            <v>35.438000000000002</v>
          </cell>
          <cell r="H14">
            <v>0</v>
          </cell>
          <cell r="I14">
            <v>26.251000000000001</v>
          </cell>
          <cell r="J14">
            <v>0.308</v>
          </cell>
          <cell r="K14">
            <v>0.45</v>
          </cell>
          <cell r="L14">
            <v>0.50949999999999995</v>
          </cell>
          <cell r="M14">
            <v>0</v>
          </cell>
          <cell r="N14">
            <v>24.983499999999999</v>
          </cell>
          <cell r="O14">
            <v>0</v>
          </cell>
          <cell r="P14">
            <v>138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138</v>
          </cell>
          <cell r="V14">
            <v>0</v>
          </cell>
          <cell r="W14">
            <v>1.7152499999999999</v>
          </cell>
          <cell r="X14">
            <v>26.251000000000001</v>
          </cell>
          <cell r="Y14">
            <v>2.9827500000000002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24.984000000000002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34</v>
          </cell>
          <cell r="AZ14">
            <v>104</v>
          </cell>
          <cell r="BA14">
            <v>0</v>
          </cell>
          <cell r="BB14">
            <v>26.251000000000001</v>
          </cell>
          <cell r="BC14">
            <v>138</v>
          </cell>
          <cell r="BD14">
            <v>82.984999999999999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182.93600000000001</v>
          </cell>
          <cell r="E15">
            <v>74.058000000000007</v>
          </cell>
          <cell r="F15">
            <v>108.878</v>
          </cell>
          <cell r="G15">
            <v>35.47</v>
          </cell>
          <cell r="H15">
            <v>0</v>
          </cell>
          <cell r="I15">
            <v>57.816000000000003</v>
          </cell>
          <cell r="J15">
            <v>0.623</v>
          </cell>
          <cell r="K15">
            <v>0.91500000000000004</v>
          </cell>
          <cell r="L15">
            <v>1.5249999999999999</v>
          </cell>
          <cell r="M15">
            <v>0</v>
          </cell>
          <cell r="N15">
            <v>54.753</v>
          </cell>
          <cell r="O15">
            <v>0</v>
          </cell>
          <cell r="P15">
            <v>306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306</v>
          </cell>
          <cell r="V15">
            <v>0</v>
          </cell>
          <cell r="W15">
            <v>1.4355</v>
          </cell>
          <cell r="X15">
            <v>57.816000000000003</v>
          </cell>
          <cell r="Y15">
            <v>4.4984999999999999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54.753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76</v>
          </cell>
          <cell r="AZ15">
            <v>230</v>
          </cell>
          <cell r="BA15">
            <v>0</v>
          </cell>
          <cell r="BB15">
            <v>57.816000000000003</v>
          </cell>
          <cell r="BC15">
            <v>306</v>
          </cell>
          <cell r="BD15">
            <v>182.93600000000001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250.024</v>
          </cell>
          <cell r="E16">
            <v>101.836</v>
          </cell>
          <cell r="F16">
            <v>148.18799999999999</v>
          </cell>
          <cell r="G16">
            <v>35.378999999999998</v>
          </cell>
          <cell r="H16">
            <v>0</v>
          </cell>
          <cell r="I16">
            <v>79.22</v>
          </cell>
          <cell r="J16">
            <v>0.80800000000000005</v>
          </cell>
          <cell r="K16">
            <v>1.1759999999999999</v>
          </cell>
          <cell r="L16">
            <v>2.7014999999999998</v>
          </cell>
          <cell r="M16">
            <v>0</v>
          </cell>
          <cell r="N16">
            <v>74.534499999999994</v>
          </cell>
          <cell r="O16">
            <v>0</v>
          </cell>
          <cell r="P16">
            <v>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415</v>
          </cell>
          <cell r="V16">
            <v>0</v>
          </cell>
          <cell r="W16">
            <v>0.71575</v>
          </cell>
          <cell r="X16">
            <v>79.22</v>
          </cell>
          <cell r="Y16">
            <v>5.4012499999999992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74.534999999999997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104</v>
          </cell>
          <cell r="AZ16">
            <v>311</v>
          </cell>
          <cell r="BA16">
            <v>0</v>
          </cell>
          <cell r="BB16">
            <v>79.22</v>
          </cell>
          <cell r="BC16">
            <v>415</v>
          </cell>
          <cell r="BD16">
            <v>250.024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240.04900000000001</v>
          </cell>
          <cell r="E17">
            <v>97.873999999999995</v>
          </cell>
          <cell r="F17">
            <v>142.17500000000001</v>
          </cell>
          <cell r="G17">
            <v>35.304000000000002</v>
          </cell>
          <cell r="H17">
            <v>0</v>
          </cell>
          <cell r="I17">
            <v>75.724999999999994</v>
          </cell>
          <cell r="J17">
            <v>0.73899999999999999</v>
          </cell>
          <cell r="K17">
            <v>1.0740000000000001</v>
          </cell>
          <cell r="L17">
            <v>1.7962499999999999</v>
          </cell>
          <cell r="M17">
            <v>0</v>
          </cell>
          <cell r="N17">
            <v>72.115750000000006</v>
          </cell>
          <cell r="O17">
            <v>0</v>
          </cell>
          <cell r="P17">
            <v>396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396</v>
          </cell>
          <cell r="V17">
            <v>0</v>
          </cell>
          <cell r="W17">
            <v>0.9365</v>
          </cell>
          <cell r="X17">
            <v>75.724999999999994</v>
          </cell>
          <cell r="Y17">
            <v>4.54575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396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72.116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99</v>
          </cell>
          <cell r="AZ17">
            <v>297</v>
          </cell>
          <cell r="BA17">
            <v>0</v>
          </cell>
          <cell r="BB17">
            <v>75.724999999999994</v>
          </cell>
          <cell r="BC17">
            <v>396</v>
          </cell>
          <cell r="BD17">
            <v>240.04900000000001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16.885999999999999</v>
          </cell>
          <cell r="E28">
            <v>4.8010000000000002</v>
          </cell>
          <cell r="F28">
            <v>12.085000000000001</v>
          </cell>
          <cell r="G28">
            <v>35.281999999999996</v>
          </cell>
          <cell r="H28">
            <v>0</v>
          </cell>
          <cell r="I28">
            <v>4.1929999999999996</v>
          </cell>
          <cell r="J28">
            <v>0</v>
          </cell>
          <cell r="K28">
            <v>0</v>
          </cell>
          <cell r="L28">
            <v>1.9319999999999999</v>
          </cell>
          <cell r="M28">
            <v>0</v>
          </cell>
          <cell r="N28">
            <v>2.2610000000000001</v>
          </cell>
          <cell r="O28">
            <v>0</v>
          </cell>
          <cell r="P28">
            <v>38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38</v>
          </cell>
          <cell r="V28">
            <v>0</v>
          </cell>
          <cell r="W28">
            <v>4.8099999999999996</v>
          </cell>
          <cell r="X28">
            <v>4.1929999999999996</v>
          </cell>
          <cell r="Y28">
            <v>6.7419999999999991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2.2610000000000001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38</v>
          </cell>
          <cell r="AZ28">
            <v>0</v>
          </cell>
          <cell r="BA28">
            <v>0</v>
          </cell>
          <cell r="BB28">
            <v>4.1929999999999996</v>
          </cell>
          <cell r="BC28">
            <v>38</v>
          </cell>
          <cell r="BD28">
            <v>16.885999999999999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6.0529999999999999</v>
          </cell>
          <cell r="E29">
            <v>1.6919999999999999</v>
          </cell>
          <cell r="F29">
            <v>4.3609999999999998</v>
          </cell>
          <cell r="G29">
            <v>35.284999999999997</v>
          </cell>
          <cell r="H29">
            <v>0</v>
          </cell>
          <cell r="I29">
            <v>1.401</v>
          </cell>
          <cell r="J29">
            <v>0</v>
          </cell>
          <cell r="K29">
            <v>0</v>
          </cell>
          <cell r="L29">
            <v>0.78600000000000003</v>
          </cell>
          <cell r="M29">
            <v>0</v>
          </cell>
          <cell r="N29">
            <v>0.61499999999999999</v>
          </cell>
          <cell r="O29">
            <v>0</v>
          </cell>
          <cell r="P29">
            <v>13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13</v>
          </cell>
          <cell r="V29">
            <v>0</v>
          </cell>
          <cell r="W29">
            <v>4.8540000000000001</v>
          </cell>
          <cell r="X29">
            <v>1.401</v>
          </cell>
          <cell r="Y29">
            <v>5.6400000000000006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13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0.61499999999999999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13</v>
          </cell>
          <cell r="AZ29">
            <v>0</v>
          </cell>
          <cell r="BA29">
            <v>0</v>
          </cell>
          <cell r="BB29">
            <v>1.401</v>
          </cell>
          <cell r="BC29">
            <v>13</v>
          </cell>
          <cell r="BD29">
            <v>6.0529999999999999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16.895</v>
          </cell>
          <cell r="E30">
            <v>4.8470000000000004</v>
          </cell>
          <cell r="F30">
            <v>12.048</v>
          </cell>
          <cell r="G30">
            <v>35.134999999999998</v>
          </cell>
          <cell r="H30">
            <v>0</v>
          </cell>
          <cell r="I30">
            <v>4.2460000000000004</v>
          </cell>
          <cell r="J30">
            <v>0</v>
          </cell>
          <cell r="K30">
            <v>0</v>
          </cell>
          <cell r="L30">
            <v>2.1469999999999998</v>
          </cell>
          <cell r="M30">
            <v>0</v>
          </cell>
          <cell r="N30">
            <v>2.0990000000000002</v>
          </cell>
          <cell r="O30">
            <v>0</v>
          </cell>
          <cell r="P30">
            <v>38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38</v>
          </cell>
          <cell r="V30">
            <v>0</v>
          </cell>
          <cell r="W30">
            <v>4.7190000000000003</v>
          </cell>
          <cell r="X30">
            <v>4.2460000000000004</v>
          </cell>
          <cell r="Y30">
            <v>6.8659999999999997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38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2.0990000000000002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38</v>
          </cell>
          <cell r="AZ30">
            <v>0</v>
          </cell>
          <cell r="BA30">
            <v>0</v>
          </cell>
          <cell r="BB30">
            <v>4.2460000000000004</v>
          </cell>
          <cell r="BC30">
            <v>38</v>
          </cell>
          <cell r="BD30">
            <v>16.895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13.493</v>
          </cell>
          <cell r="E31">
            <v>3.8809999999999998</v>
          </cell>
          <cell r="F31">
            <v>9.6120000000000001</v>
          </cell>
          <cell r="G31">
            <v>35.225999999999999</v>
          </cell>
          <cell r="H31">
            <v>0</v>
          </cell>
          <cell r="I31">
            <v>3.2530000000000001</v>
          </cell>
          <cell r="J31">
            <v>0</v>
          </cell>
          <cell r="K31">
            <v>0</v>
          </cell>
          <cell r="L31">
            <v>1.851</v>
          </cell>
          <cell r="M31">
            <v>0</v>
          </cell>
          <cell r="N31">
            <v>1.4019999999999999</v>
          </cell>
          <cell r="O31">
            <v>0</v>
          </cell>
          <cell r="P31">
            <v>29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29</v>
          </cell>
          <cell r="V31">
            <v>0</v>
          </cell>
          <cell r="W31">
            <v>5.4029999999999996</v>
          </cell>
          <cell r="X31">
            <v>3.2530000000000001</v>
          </cell>
          <cell r="Y31">
            <v>7.2539999999999996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29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1.4019999999999999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29</v>
          </cell>
          <cell r="AZ31">
            <v>0</v>
          </cell>
          <cell r="BA31">
            <v>0</v>
          </cell>
          <cell r="BB31">
            <v>3.2530000000000001</v>
          </cell>
          <cell r="BC31">
            <v>29</v>
          </cell>
          <cell r="BD31">
            <v>13.493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35.426000000000002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7.6120000000000001</v>
          </cell>
          <cell r="X32">
            <v>0</v>
          </cell>
          <cell r="Y32">
            <v>7.6120000000000001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35.273000000000003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7.3680000000000003</v>
          </cell>
          <cell r="X33">
            <v>0</v>
          </cell>
          <cell r="Y33">
            <v>7.3680000000000003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35.314999999999998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3.2362500000000001</v>
          </cell>
          <cell r="X34">
            <v>0</v>
          </cell>
          <cell r="Y34">
            <v>3.2362500000000001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35.353000000000002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4.5467500000000003</v>
          </cell>
          <cell r="X35">
            <v>0</v>
          </cell>
          <cell r="Y35">
            <v>4.5467500000000003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0.80400000000000005</v>
          </cell>
          <cell r="E36">
            <v>0.2</v>
          </cell>
          <cell r="F36">
            <v>0.60399999999999998</v>
          </cell>
          <cell r="G36">
            <v>35.436999999999998</v>
          </cell>
          <cell r="H36">
            <v>0</v>
          </cell>
          <cell r="I36">
            <v>0.184</v>
          </cell>
          <cell r="J36">
            <v>0</v>
          </cell>
          <cell r="K36">
            <v>0</v>
          </cell>
          <cell r="L36">
            <v>0.11175</v>
          </cell>
          <cell r="M36">
            <v>0</v>
          </cell>
          <cell r="N36">
            <v>7.2249999999999995E-2</v>
          </cell>
          <cell r="O36">
            <v>0</v>
          </cell>
          <cell r="P36">
            <v>2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</v>
          </cell>
          <cell r="V36">
            <v>0</v>
          </cell>
          <cell r="W36">
            <v>8.2390000000000008</v>
          </cell>
          <cell r="X36">
            <v>0.184</v>
          </cell>
          <cell r="Y36">
            <v>8.3507500000000014</v>
          </cell>
          <cell r="Z36">
            <v>0</v>
          </cell>
          <cell r="AA36">
            <v>0</v>
          </cell>
          <cell r="AB36">
            <v>0</v>
          </cell>
          <cell r="AC36">
            <v>6.8001160258290838E-16</v>
          </cell>
          <cell r="AD36">
            <v>0</v>
          </cell>
          <cell r="AE36">
            <v>2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7.1999999999999995E-2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2</v>
          </cell>
          <cell r="AZ36">
            <v>0</v>
          </cell>
          <cell r="BA36">
            <v>0</v>
          </cell>
          <cell r="BB36">
            <v>0.184</v>
          </cell>
          <cell r="BC36">
            <v>2</v>
          </cell>
          <cell r="BD36">
            <v>0.80400000000000005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14.089</v>
          </cell>
          <cell r="E37">
            <v>3.9119999999999999</v>
          </cell>
          <cell r="F37">
            <v>10.177</v>
          </cell>
          <cell r="G37">
            <v>35.469000000000001</v>
          </cell>
          <cell r="H37">
            <v>0</v>
          </cell>
          <cell r="I37">
            <v>3.2029999999999998</v>
          </cell>
          <cell r="J37">
            <v>0</v>
          </cell>
          <cell r="K37">
            <v>0</v>
          </cell>
          <cell r="L37">
            <v>1.8187500000000001</v>
          </cell>
          <cell r="M37">
            <v>0</v>
          </cell>
          <cell r="N37">
            <v>1.38425</v>
          </cell>
          <cell r="O37">
            <v>0</v>
          </cell>
          <cell r="P37">
            <v>30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30</v>
          </cell>
          <cell r="V37">
            <v>0</v>
          </cell>
          <cell r="W37">
            <v>5.0577500000000004</v>
          </cell>
          <cell r="X37">
            <v>3.2029999999999998</v>
          </cell>
          <cell r="Y37">
            <v>6.8765000000000001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30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1.3839999999999999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30</v>
          </cell>
          <cell r="AZ37">
            <v>0</v>
          </cell>
          <cell r="BA37">
            <v>0</v>
          </cell>
          <cell r="BB37">
            <v>3.2029999999999998</v>
          </cell>
          <cell r="BC37">
            <v>30</v>
          </cell>
          <cell r="BD37">
            <v>14.089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14.986000000000001</v>
          </cell>
          <cell r="E38">
            <v>4.1879999999999997</v>
          </cell>
          <cell r="F38">
            <v>10.798</v>
          </cell>
          <cell r="G38">
            <v>35.378999999999998</v>
          </cell>
          <cell r="H38">
            <v>0</v>
          </cell>
          <cell r="I38">
            <v>3.6629999999999998</v>
          </cell>
          <cell r="J38">
            <v>0</v>
          </cell>
          <cell r="K38">
            <v>0</v>
          </cell>
          <cell r="L38">
            <v>1.8807499999999999</v>
          </cell>
          <cell r="M38">
            <v>0</v>
          </cell>
          <cell r="N38">
            <v>1.7822499999999999</v>
          </cell>
          <cell r="O38">
            <v>0</v>
          </cell>
          <cell r="P38">
            <v>34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34</v>
          </cell>
          <cell r="V38">
            <v>0</v>
          </cell>
          <cell r="W38">
            <v>4.9892500000000002</v>
          </cell>
          <cell r="X38">
            <v>3.6629999999999998</v>
          </cell>
          <cell r="Y38">
            <v>6.87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34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1.782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34</v>
          </cell>
          <cell r="AZ38">
            <v>0</v>
          </cell>
          <cell r="BA38">
            <v>0</v>
          </cell>
          <cell r="BB38">
            <v>3.6629999999999998</v>
          </cell>
          <cell r="BC38">
            <v>34</v>
          </cell>
          <cell r="BD38">
            <v>14.986000000000001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21.381</v>
          </cell>
          <cell r="E39">
            <v>6.04</v>
          </cell>
          <cell r="F39">
            <v>15.340999999999999</v>
          </cell>
          <cell r="G39">
            <v>35.304000000000002</v>
          </cell>
          <cell r="H39">
            <v>0</v>
          </cell>
          <cell r="I39">
            <v>5.25</v>
          </cell>
          <cell r="J39">
            <v>0</v>
          </cell>
          <cell r="K39">
            <v>0</v>
          </cell>
          <cell r="L39">
            <v>2.1259999999999999</v>
          </cell>
          <cell r="M39">
            <v>0</v>
          </cell>
          <cell r="N39">
            <v>3.1240000000000001</v>
          </cell>
          <cell r="O39">
            <v>0</v>
          </cell>
          <cell r="P39">
            <v>48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48</v>
          </cell>
          <cell r="V39">
            <v>0</v>
          </cell>
          <cell r="W39">
            <v>3.22925</v>
          </cell>
          <cell r="X39">
            <v>5.25</v>
          </cell>
          <cell r="Y39">
            <v>5.3552499999999998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48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3.1240000000000001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48</v>
          </cell>
          <cell r="AZ39">
            <v>0</v>
          </cell>
          <cell r="BA39">
            <v>0</v>
          </cell>
          <cell r="BB39">
            <v>5.25</v>
          </cell>
          <cell r="BC39">
            <v>48</v>
          </cell>
          <cell r="BD39">
            <v>21.381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evidence plynu k ED"/>
      <sheetName val="Domovní kotelny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Patní měřiče"/>
      <sheetName val="měs. hlášení MPO"/>
      <sheetName val="ERU-1"/>
      <sheetName val="Hodnocení Světlá"/>
      <sheetName val="Hodnocení KJ Světlá"/>
      <sheetName val="OTE 2000"/>
      <sheetName val="vodoměry UT- DPS, kotelny"/>
      <sheetName val="Spotřeby elektřiny dps"/>
      <sheetName val="Stropovani_EE_ZP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A6" t="str">
            <v>Leden</v>
          </cell>
          <cell r="B6">
            <v>1</v>
          </cell>
          <cell r="C6" t="str">
            <v>OK</v>
          </cell>
          <cell r="D6">
            <v>1627.798</v>
          </cell>
          <cell r="E6">
            <v>800.95100000000002</v>
          </cell>
          <cell r="F6">
            <v>826.84699999999998</v>
          </cell>
          <cell r="G6">
            <v>35.281999999999996</v>
          </cell>
          <cell r="H6">
            <v>0</v>
          </cell>
          <cell r="I6">
            <v>664.35400000000004</v>
          </cell>
          <cell r="J6">
            <v>1.2929999999999999</v>
          </cell>
          <cell r="K6">
            <v>1.335</v>
          </cell>
          <cell r="L6">
            <v>0</v>
          </cell>
          <cell r="M6">
            <v>0</v>
          </cell>
          <cell r="N6">
            <v>661.726</v>
          </cell>
          <cell r="O6">
            <v>0</v>
          </cell>
          <cell r="P6">
            <v>2469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2469</v>
          </cell>
          <cell r="V6">
            <v>0</v>
          </cell>
          <cell r="W6">
            <v>5.26</v>
          </cell>
          <cell r="X6">
            <v>664.35400000000004</v>
          </cell>
          <cell r="Y6">
            <v>7.8879999999999999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2469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661.726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988</v>
          </cell>
          <cell r="AZ6">
            <v>1481</v>
          </cell>
          <cell r="BA6">
            <v>0</v>
          </cell>
          <cell r="BB6">
            <v>664.35400000000004</v>
          </cell>
          <cell r="BC6">
            <v>2469</v>
          </cell>
          <cell r="BD6">
            <v>1627.798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2292.0659999999998</v>
          </cell>
          <cell r="E7">
            <v>1106.251</v>
          </cell>
          <cell r="F7">
            <v>1185.8150000000001</v>
          </cell>
          <cell r="G7">
            <v>35.284999999999997</v>
          </cell>
          <cell r="H7">
            <v>0</v>
          </cell>
          <cell r="I7">
            <v>915.8</v>
          </cell>
          <cell r="J7">
            <v>5.5819999999999999</v>
          </cell>
          <cell r="K7">
            <v>5.984</v>
          </cell>
          <cell r="L7">
            <v>0</v>
          </cell>
          <cell r="M7">
            <v>0</v>
          </cell>
          <cell r="N7">
            <v>904.23400000000004</v>
          </cell>
          <cell r="O7">
            <v>0</v>
          </cell>
          <cell r="P7">
            <v>3534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3534</v>
          </cell>
          <cell r="V7">
            <v>0</v>
          </cell>
          <cell r="W7">
            <v>1.806</v>
          </cell>
          <cell r="X7">
            <v>915.8</v>
          </cell>
          <cell r="Y7">
            <v>13.372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904.23400000000004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1414</v>
          </cell>
          <cell r="AZ7">
            <v>2120</v>
          </cell>
          <cell r="BA7">
            <v>0</v>
          </cell>
          <cell r="BB7">
            <v>915.8</v>
          </cell>
          <cell r="BC7">
            <v>3534</v>
          </cell>
          <cell r="BD7">
            <v>2292.0659999999998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2635.4969999999998</v>
          </cell>
          <cell r="E8">
            <v>1289.912</v>
          </cell>
          <cell r="F8">
            <v>1345.585</v>
          </cell>
          <cell r="G8">
            <v>35.134999999999998</v>
          </cell>
          <cell r="H8">
            <v>0</v>
          </cell>
          <cell r="I8">
            <v>1058.748</v>
          </cell>
          <cell r="J8">
            <v>1.4590000000000001</v>
          </cell>
          <cell r="K8">
            <v>1.522</v>
          </cell>
          <cell r="L8">
            <v>0</v>
          </cell>
          <cell r="M8">
            <v>0</v>
          </cell>
          <cell r="N8">
            <v>1055.7670000000001</v>
          </cell>
          <cell r="O8">
            <v>0</v>
          </cell>
          <cell r="P8">
            <v>3976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3976</v>
          </cell>
          <cell r="V8">
            <v>0</v>
          </cell>
          <cell r="W8">
            <v>2.0870000000000002</v>
          </cell>
          <cell r="X8">
            <v>1058.748</v>
          </cell>
          <cell r="Y8">
            <v>5.0679999999999996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1055.7670000000001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1590</v>
          </cell>
          <cell r="AZ8">
            <v>2386</v>
          </cell>
          <cell r="BA8">
            <v>0</v>
          </cell>
          <cell r="BB8">
            <v>1058.748</v>
          </cell>
          <cell r="BC8">
            <v>3976</v>
          </cell>
          <cell r="BD8">
            <v>2635.4969999999998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1393.681</v>
          </cell>
          <cell r="E9">
            <v>678.072</v>
          </cell>
          <cell r="F9">
            <v>715.60900000000004</v>
          </cell>
          <cell r="G9">
            <v>35.225999999999999</v>
          </cell>
          <cell r="H9">
            <v>0</v>
          </cell>
          <cell r="I9">
            <v>565.36800000000005</v>
          </cell>
          <cell r="J9">
            <v>0.216</v>
          </cell>
          <cell r="K9">
            <v>0.22700000000000001</v>
          </cell>
          <cell r="L9">
            <v>0</v>
          </cell>
          <cell r="M9">
            <v>0</v>
          </cell>
          <cell r="N9">
            <v>564.92499999999995</v>
          </cell>
          <cell r="O9">
            <v>0</v>
          </cell>
          <cell r="P9">
            <v>2148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2148</v>
          </cell>
          <cell r="V9">
            <v>0</v>
          </cell>
          <cell r="W9">
            <v>4.5960000000000001</v>
          </cell>
          <cell r="X9">
            <v>565.36800000000005</v>
          </cell>
          <cell r="Y9">
            <v>5.0389999999999997</v>
          </cell>
          <cell r="Z9">
            <v>0</v>
          </cell>
          <cell r="AA9">
            <v>0</v>
          </cell>
          <cell r="AB9">
            <v>0</v>
          </cell>
          <cell r="AC9">
            <v>-3.8857805861880479E-16</v>
          </cell>
          <cell r="AD9">
            <v>0</v>
          </cell>
          <cell r="AE9">
            <v>2148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564.92499999999995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859</v>
          </cell>
          <cell r="AZ9">
            <v>1289</v>
          </cell>
          <cell r="BA9">
            <v>0</v>
          </cell>
          <cell r="BB9">
            <v>565.36800000000005</v>
          </cell>
          <cell r="BC9">
            <v>2148</v>
          </cell>
          <cell r="BD9">
            <v>1393.681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706.85699999999997</v>
          </cell>
          <cell r="E10">
            <v>343.84100000000001</v>
          </cell>
          <cell r="F10">
            <v>363.01600000000002</v>
          </cell>
          <cell r="G10">
            <v>35.426000000000002</v>
          </cell>
          <cell r="H10">
            <v>0</v>
          </cell>
          <cell r="I10">
            <v>288.10000000000002</v>
          </cell>
          <cell r="J10">
            <v>0.11700000000000001</v>
          </cell>
          <cell r="K10">
            <v>0.124</v>
          </cell>
          <cell r="L10">
            <v>0</v>
          </cell>
          <cell r="M10">
            <v>0</v>
          </cell>
          <cell r="N10">
            <v>287.85899999999998</v>
          </cell>
          <cell r="O10">
            <v>0</v>
          </cell>
          <cell r="P10">
            <v>1095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1095</v>
          </cell>
          <cell r="V10">
            <v>0</v>
          </cell>
          <cell r="W10">
            <v>6.6909999999999998</v>
          </cell>
          <cell r="X10">
            <v>288.10000000000002</v>
          </cell>
          <cell r="Y10">
            <v>6.9319999999999995</v>
          </cell>
          <cell r="Z10">
            <v>0</v>
          </cell>
          <cell r="AA10">
            <v>0</v>
          </cell>
          <cell r="AB10">
            <v>0</v>
          </cell>
          <cell r="AC10">
            <v>-3.4694469519536142E-16</v>
          </cell>
          <cell r="AD10">
            <v>0</v>
          </cell>
          <cell r="AE10">
            <v>1095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287.85899999999998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438</v>
          </cell>
          <cell r="AZ10">
            <v>657</v>
          </cell>
          <cell r="BA10">
            <v>0</v>
          </cell>
          <cell r="BB10">
            <v>288.10000000000002</v>
          </cell>
          <cell r="BC10">
            <v>1095</v>
          </cell>
          <cell r="BD10">
            <v>706.85699999999997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588.17999999999995</v>
          </cell>
          <cell r="E11">
            <v>283.548</v>
          </cell>
          <cell r="F11">
            <v>304.63200000000001</v>
          </cell>
          <cell r="G11">
            <v>35.273000000000003</v>
          </cell>
          <cell r="H11">
            <v>0</v>
          </cell>
          <cell r="I11">
            <v>237.60900000000001</v>
          </cell>
          <cell r="J11">
            <v>0.16300000000000001</v>
          </cell>
          <cell r="K11">
            <v>0.17499999999999999</v>
          </cell>
          <cell r="L11">
            <v>0</v>
          </cell>
          <cell r="M11">
            <v>0</v>
          </cell>
          <cell r="N11">
            <v>237.27099999999999</v>
          </cell>
          <cell r="O11">
            <v>0</v>
          </cell>
          <cell r="P11">
            <v>919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919</v>
          </cell>
          <cell r="V11">
            <v>0</v>
          </cell>
          <cell r="W11">
            <v>5.82</v>
          </cell>
          <cell r="X11">
            <v>237.60900000000001</v>
          </cell>
          <cell r="Y11">
            <v>6.1580000000000004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237.27099999999999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368</v>
          </cell>
          <cell r="AZ11">
            <v>551</v>
          </cell>
          <cell r="BA11">
            <v>0</v>
          </cell>
          <cell r="BB11">
            <v>237.60900000000001</v>
          </cell>
          <cell r="BC11">
            <v>919</v>
          </cell>
          <cell r="BD11">
            <v>588.17999999999995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483.01100000000002</v>
          </cell>
          <cell r="E12">
            <v>223.40700000000001</v>
          </cell>
          <cell r="F12">
            <v>259.60399999999998</v>
          </cell>
          <cell r="G12">
            <v>35.314999999999998</v>
          </cell>
          <cell r="H12">
            <v>0</v>
          </cell>
          <cell r="I12">
            <v>186.45599999999999</v>
          </cell>
          <cell r="J12">
            <v>0.05</v>
          </cell>
          <cell r="K12">
            <v>5.8000000000000003E-2</v>
          </cell>
          <cell r="L12">
            <v>0</v>
          </cell>
          <cell r="M12">
            <v>0</v>
          </cell>
          <cell r="N12">
            <v>186.34774999999999</v>
          </cell>
          <cell r="O12">
            <v>2.4999999999408828E-4</v>
          </cell>
          <cell r="P12">
            <v>780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780</v>
          </cell>
          <cell r="V12">
            <v>0</v>
          </cell>
          <cell r="W12">
            <v>5.5587499999999999</v>
          </cell>
          <cell r="X12">
            <v>186.45599999999999</v>
          </cell>
          <cell r="Y12">
            <v>5.6667499999999995</v>
          </cell>
          <cell r="Z12">
            <v>0</v>
          </cell>
          <cell r="AA12">
            <v>0</v>
          </cell>
          <cell r="AB12">
            <v>0</v>
          </cell>
          <cell r="AC12">
            <v>-3.5388358909926865E-16</v>
          </cell>
          <cell r="AD12">
            <v>0</v>
          </cell>
          <cell r="AE12">
            <v>780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186.34800000000001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312</v>
          </cell>
          <cell r="AZ12">
            <v>468</v>
          </cell>
          <cell r="BA12">
            <v>0</v>
          </cell>
          <cell r="BB12">
            <v>186.45599999999999</v>
          </cell>
          <cell r="BC12">
            <v>780</v>
          </cell>
          <cell r="BD12">
            <v>483.01100000000002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619.74300000000005</v>
          </cell>
          <cell r="E13">
            <v>297.464</v>
          </cell>
          <cell r="F13">
            <v>322.279</v>
          </cell>
          <cell r="G13">
            <v>35.353000000000002</v>
          </cell>
          <cell r="H13">
            <v>0</v>
          </cell>
          <cell r="I13">
            <v>249.46600000000001</v>
          </cell>
          <cell r="J13">
            <v>0.126</v>
          </cell>
          <cell r="K13">
            <v>0.13700000000000001</v>
          </cell>
          <cell r="L13">
            <v>0</v>
          </cell>
          <cell r="M13">
            <v>0</v>
          </cell>
          <cell r="N13">
            <v>249.20275000000001</v>
          </cell>
          <cell r="O13">
            <v>2.4999999999408828E-4</v>
          </cell>
          <cell r="P13">
            <v>973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973</v>
          </cell>
          <cell r="V13">
            <v>0</v>
          </cell>
          <cell r="W13">
            <v>6.0484999999999998</v>
          </cell>
          <cell r="X13">
            <v>249.46600000000001</v>
          </cell>
          <cell r="Y13">
            <v>6.3114999999999997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249.203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389</v>
          </cell>
          <cell r="AZ13">
            <v>584</v>
          </cell>
          <cell r="BA13">
            <v>0</v>
          </cell>
          <cell r="BB13">
            <v>249.46600000000001</v>
          </cell>
          <cell r="BC13">
            <v>973</v>
          </cell>
          <cell r="BD13">
            <v>619.74300000000005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574.82100000000003</v>
          </cell>
          <cell r="E14">
            <v>278.46199999999999</v>
          </cell>
          <cell r="F14">
            <v>296.35899999999998</v>
          </cell>
          <cell r="G14">
            <v>35.436999999999998</v>
          </cell>
          <cell r="H14">
            <v>0</v>
          </cell>
          <cell r="I14">
            <v>232.03200000000001</v>
          </cell>
          <cell r="J14">
            <v>0.44800000000000001</v>
          </cell>
          <cell r="K14">
            <v>0.47699999999999998</v>
          </cell>
          <cell r="L14">
            <v>0</v>
          </cell>
          <cell r="M14">
            <v>0</v>
          </cell>
          <cell r="N14">
            <v>231.10749999999999</v>
          </cell>
          <cell r="O14">
            <v>-4.9999999998817657E-4</v>
          </cell>
          <cell r="P14">
            <v>889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889</v>
          </cell>
          <cell r="V14">
            <v>0</v>
          </cell>
          <cell r="W14">
            <v>6.2394999999999996</v>
          </cell>
          <cell r="X14">
            <v>232.03200000000001</v>
          </cell>
          <cell r="Y14">
            <v>7.1644999999999994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231.108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356</v>
          </cell>
          <cell r="AZ14">
            <v>533</v>
          </cell>
          <cell r="BA14">
            <v>0</v>
          </cell>
          <cell r="BB14">
            <v>232.03200000000001</v>
          </cell>
          <cell r="BC14">
            <v>889</v>
          </cell>
          <cell r="BD14">
            <v>574.82100000000003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1698.9570000000001</v>
          </cell>
          <cell r="E15">
            <v>819.11900000000003</v>
          </cell>
          <cell r="F15">
            <v>879.83799999999997</v>
          </cell>
          <cell r="G15">
            <v>35.436999999999998</v>
          </cell>
          <cell r="H15">
            <v>0</v>
          </cell>
          <cell r="I15">
            <v>688.673</v>
          </cell>
          <cell r="J15">
            <v>0.189</v>
          </cell>
          <cell r="K15">
            <v>0.20300000000000001</v>
          </cell>
          <cell r="L15">
            <v>0</v>
          </cell>
          <cell r="M15">
            <v>0</v>
          </cell>
          <cell r="N15">
            <v>688.28125</v>
          </cell>
          <cell r="O15">
            <v>-2.4999999993724487E-4</v>
          </cell>
          <cell r="P15">
            <v>2663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2663</v>
          </cell>
          <cell r="V15">
            <v>0</v>
          </cell>
          <cell r="W15">
            <v>4.33725</v>
          </cell>
          <cell r="X15">
            <v>688.673</v>
          </cell>
          <cell r="Y15">
            <v>4.7292500000000004</v>
          </cell>
          <cell r="Z15">
            <v>0</v>
          </cell>
          <cell r="AA15">
            <v>0</v>
          </cell>
          <cell r="AB15">
            <v>0</v>
          </cell>
          <cell r="AC15">
            <v>3.3306690738754696E-16</v>
          </cell>
          <cell r="AD15">
            <v>0</v>
          </cell>
          <cell r="AE15">
            <v>2663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688.28099999999995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1065</v>
          </cell>
          <cell r="AZ15">
            <v>1598</v>
          </cell>
          <cell r="BA15">
            <v>0</v>
          </cell>
          <cell r="BB15">
            <v>688.673</v>
          </cell>
          <cell r="BC15">
            <v>2663</v>
          </cell>
          <cell r="BD15">
            <v>1698.9570000000001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1897.999</v>
          </cell>
          <cell r="E16">
            <v>926.8</v>
          </cell>
          <cell r="F16">
            <v>971.19899999999996</v>
          </cell>
          <cell r="G16">
            <v>35.378999999999998</v>
          </cell>
          <cell r="H16">
            <v>0</v>
          </cell>
          <cell r="I16">
            <v>772.70500000000004</v>
          </cell>
          <cell r="J16">
            <v>3.0550000000000002</v>
          </cell>
          <cell r="K16">
            <v>3.2010000000000001</v>
          </cell>
          <cell r="L16">
            <v>0</v>
          </cell>
          <cell r="M16">
            <v>0</v>
          </cell>
          <cell r="N16">
            <v>766.44899999999996</v>
          </cell>
          <cell r="O16">
            <v>0</v>
          </cell>
          <cell r="P16">
            <v>2915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2915</v>
          </cell>
          <cell r="V16">
            <v>0</v>
          </cell>
          <cell r="W16">
            <v>3.85975</v>
          </cell>
          <cell r="X16">
            <v>772.70500000000004</v>
          </cell>
          <cell r="Y16">
            <v>10.11575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766.44899999999996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1166</v>
          </cell>
          <cell r="AZ16">
            <v>1749</v>
          </cell>
          <cell r="BA16">
            <v>0</v>
          </cell>
          <cell r="BB16">
            <v>772.70500000000004</v>
          </cell>
          <cell r="BC16">
            <v>2915</v>
          </cell>
          <cell r="BD16">
            <v>1897.999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1936.366</v>
          </cell>
          <cell r="E17">
            <v>947.61400000000003</v>
          </cell>
          <cell r="F17">
            <v>988.75199999999995</v>
          </cell>
          <cell r="G17">
            <v>35.304000000000002</v>
          </cell>
          <cell r="H17">
            <v>0</v>
          </cell>
          <cell r="I17">
            <v>789.61</v>
          </cell>
          <cell r="J17">
            <v>0.2</v>
          </cell>
          <cell r="K17">
            <v>0.20899999999999999</v>
          </cell>
          <cell r="L17">
            <v>0</v>
          </cell>
          <cell r="M17">
            <v>0</v>
          </cell>
          <cell r="N17">
            <v>789.20150000000001</v>
          </cell>
          <cell r="O17">
            <v>-4.9999999998817657E-4</v>
          </cell>
          <cell r="P17">
            <v>2966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2966</v>
          </cell>
          <cell r="V17">
            <v>0</v>
          </cell>
          <cell r="W17">
            <v>2.6372499999999999</v>
          </cell>
          <cell r="X17">
            <v>789.61</v>
          </cell>
          <cell r="Y17">
            <v>3.0462499999999997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789.202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1186</v>
          </cell>
          <cell r="AZ17">
            <v>1780</v>
          </cell>
          <cell r="BA17">
            <v>0</v>
          </cell>
          <cell r="BB17">
            <v>789.61</v>
          </cell>
          <cell r="BC17">
            <v>2966</v>
          </cell>
          <cell r="BD17">
            <v>1936.366</v>
          </cell>
          <cell r="BE17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Domovní kotelny"/>
      <sheetName val="TČ"/>
      <sheetName val="evidence plynu k ED"/>
      <sheetName val="elektřina"/>
      <sheetName val="voda"/>
      <sheetName val="teplo"/>
      <sheetName val="Vodoměry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 GJ m2"/>
      <sheetName val="měrné spotřeby"/>
      <sheetName val="něrné spotřeby 2"/>
      <sheetName val="Fakturace"/>
      <sheetName val="Fakturace_01"/>
      <sheetName val="MV MPO"/>
      <sheetName val="ERU-1"/>
      <sheetName val="OTE Větrná"/>
      <sheetName val="OTE Tovární"/>
      <sheetName val="OTE Dimitrovova"/>
      <sheetName val="Stropovani_EE_ZP"/>
      <sheetName val="mth kotle"/>
      <sheetName val="Odběratelé"/>
      <sheetName val="spotřeba elektřiny DPS"/>
      <sheetName val="patní měřiče-DPS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Bilance"/>
      <sheetName val="List2"/>
      <sheetName val="List3"/>
      <sheetName val="List4"/>
      <sheetName val="List5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6">
          <cell r="A6" t="str">
            <v>Leden</v>
          </cell>
          <cell r="B6">
            <v>1</v>
          </cell>
          <cell r="C6" t="str">
            <v>OK</v>
          </cell>
          <cell r="D6">
            <v>1920.2339999999999</v>
          </cell>
          <cell r="E6">
            <v>932.96199999999999</v>
          </cell>
          <cell r="F6">
            <v>987.27200000000005</v>
          </cell>
          <cell r="G6">
            <v>35.281999999999996</v>
          </cell>
          <cell r="H6">
            <v>0</v>
          </cell>
          <cell r="I6">
            <v>796.154</v>
          </cell>
          <cell r="J6">
            <v>5.2569999999999997</v>
          </cell>
          <cell r="K6">
            <v>5.5620000000000003</v>
          </cell>
          <cell r="L6">
            <v>27.448</v>
          </cell>
          <cell r="M6">
            <v>0</v>
          </cell>
          <cell r="N6">
            <v>757.88699999999994</v>
          </cell>
          <cell r="O6">
            <v>0</v>
          </cell>
          <cell r="P6">
            <v>3033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3033</v>
          </cell>
          <cell r="V6">
            <v>0</v>
          </cell>
          <cell r="W6">
            <v>13.303000000000001</v>
          </cell>
          <cell r="X6">
            <v>796.154</v>
          </cell>
          <cell r="Y6">
            <v>51.57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751.85699999999997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6.03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303</v>
          </cell>
          <cell r="AZ6">
            <v>2730</v>
          </cell>
          <cell r="BA6">
            <v>0</v>
          </cell>
          <cell r="BB6">
            <v>796.154</v>
          </cell>
          <cell r="BC6">
            <v>3033</v>
          </cell>
          <cell r="BD6">
            <v>1920.2339999999999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2443.6329999999998</v>
          </cell>
          <cell r="E7">
            <v>1187.6179999999999</v>
          </cell>
          <cell r="F7">
            <v>1256.0150000000001</v>
          </cell>
          <cell r="G7">
            <v>35.286000000000001</v>
          </cell>
          <cell r="H7">
            <v>0</v>
          </cell>
          <cell r="I7">
            <v>1013.308</v>
          </cell>
          <cell r="J7">
            <v>7.8289999999999997</v>
          </cell>
          <cell r="K7">
            <v>8.2799999999999994</v>
          </cell>
          <cell r="L7">
            <v>35.313000000000002</v>
          </cell>
          <cell r="M7">
            <v>0</v>
          </cell>
          <cell r="N7">
            <v>961.88599999999997</v>
          </cell>
          <cell r="O7">
            <v>0</v>
          </cell>
          <cell r="P7">
            <v>3858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3858</v>
          </cell>
          <cell r="V7">
            <v>0</v>
          </cell>
          <cell r="W7">
            <v>5.242</v>
          </cell>
          <cell r="X7">
            <v>1013.308</v>
          </cell>
          <cell r="Y7">
            <v>56.664000000000001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954.245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7.641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386</v>
          </cell>
          <cell r="AZ7">
            <v>3472</v>
          </cell>
          <cell r="BA7">
            <v>0</v>
          </cell>
          <cell r="BB7">
            <v>1013.308</v>
          </cell>
          <cell r="BC7">
            <v>3858</v>
          </cell>
          <cell r="BD7">
            <v>2443.6329999999998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2344.2289999999998</v>
          </cell>
          <cell r="E8">
            <v>1146.1769999999999</v>
          </cell>
          <cell r="F8">
            <v>1198.0519999999999</v>
          </cell>
          <cell r="G8">
            <v>35.131</v>
          </cell>
          <cell r="H8">
            <v>0</v>
          </cell>
          <cell r="I8">
            <v>973.97400000000005</v>
          </cell>
          <cell r="J8">
            <v>8.7620000000000005</v>
          </cell>
          <cell r="K8">
            <v>9.1579999999999995</v>
          </cell>
          <cell r="L8">
            <v>33.506</v>
          </cell>
          <cell r="M8">
            <v>0</v>
          </cell>
          <cell r="N8">
            <v>922.548</v>
          </cell>
          <cell r="O8">
            <v>0</v>
          </cell>
          <cell r="P8">
            <v>3665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3665</v>
          </cell>
          <cell r="V8">
            <v>0</v>
          </cell>
          <cell r="W8">
            <v>7.7409999999999997</v>
          </cell>
          <cell r="X8">
            <v>973.97400000000005</v>
          </cell>
          <cell r="Y8">
            <v>59.167000000000002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915.53399999999999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7.0140000000000002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366</v>
          </cell>
          <cell r="AZ8">
            <v>3299</v>
          </cell>
          <cell r="BA8">
            <v>0</v>
          </cell>
          <cell r="BB8">
            <v>973.97400000000005</v>
          </cell>
          <cell r="BC8">
            <v>3665</v>
          </cell>
          <cell r="BD8">
            <v>2344.2289999999998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1458.9079999999999</v>
          </cell>
          <cell r="E9">
            <v>714.29499999999996</v>
          </cell>
          <cell r="F9">
            <v>744.61300000000006</v>
          </cell>
          <cell r="G9">
            <v>35.234000000000002</v>
          </cell>
          <cell r="H9">
            <v>0</v>
          </cell>
          <cell r="I9">
            <v>604.61500000000001</v>
          </cell>
          <cell r="J9">
            <v>5.3970000000000002</v>
          </cell>
          <cell r="K9">
            <v>5.6260000000000003</v>
          </cell>
          <cell r="L9">
            <v>20.577999999999999</v>
          </cell>
          <cell r="M9">
            <v>0</v>
          </cell>
          <cell r="N9">
            <v>573.01400000000001</v>
          </cell>
          <cell r="O9">
            <v>0</v>
          </cell>
          <cell r="P9">
            <v>2269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2269</v>
          </cell>
          <cell r="V9">
            <v>0</v>
          </cell>
          <cell r="W9">
            <v>12.667</v>
          </cell>
          <cell r="X9">
            <v>604.61500000000001</v>
          </cell>
          <cell r="Y9">
            <v>44.268000000000001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568.697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4.3170000000000002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227</v>
          </cell>
          <cell r="AZ9">
            <v>2042</v>
          </cell>
          <cell r="BA9">
            <v>0</v>
          </cell>
          <cell r="BB9">
            <v>604.61500000000001</v>
          </cell>
          <cell r="BC9">
            <v>2269</v>
          </cell>
          <cell r="BD9">
            <v>1458.9079999999999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874.05</v>
          </cell>
          <cell r="E10">
            <v>428.74599999999998</v>
          </cell>
          <cell r="F10">
            <v>445.30399999999997</v>
          </cell>
          <cell r="G10">
            <v>35.423999999999999</v>
          </cell>
          <cell r="H10">
            <v>0</v>
          </cell>
          <cell r="I10">
            <v>362.661</v>
          </cell>
          <cell r="J10">
            <v>3.7109999999999999</v>
          </cell>
          <cell r="K10">
            <v>3.855</v>
          </cell>
          <cell r="L10">
            <v>11.811999999999999</v>
          </cell>
          <cell r="M10">
            <v>0</v>
          </cell>
          <cell r="N10">
            <v>343.28300000000002</v>
          </cell>
          <cell r="O10">
            <v>0</v>
          </cell>
          <cell r="P10">
            <v>1356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1356</v>
          </cell>
          <cell r="V10">
            <v>0</v>
          </cell>
          <cell r="W10">
            <v>17.792999999999999</v>
          </cell>
          <cell r="X10">
            <v>362.661</v>
          </cell>
          <cell r="Y10">
            <v>37.170999999999999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340.22899999999998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3.0539999999999998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136</v>
          </cell>
          <cell r="AZ10">
            <v>1220</v>
          </cell>
          <cell r="BA10">
            <v>0</v>
          </cell>
          <cell r="BB10">
            <v>362.661</v>
          </cell>
          <cell r="BC10">
            <v>1356</v>
          </cell>
          <cell r="BD10">
            <v>874.05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764.26900000000001</v>
          </cell>
          <cell r="E11">
            <v>373.52499999999998</v>
          </cell>
          <cell r="F11">
            <v>390.74400000000003</v>
          </cell>
          <cell r="G11">
            <v>35.268999999999998</v>
          </cell>
          <cell r="H11">
            <v>0</v>
          </cell>
          <cell r="I11">
            <v>315.19299999999998</v>
          </cell>
          <cell r="J11">
            <v>3.4990000000000001</v>
          </cell>
          <cell r="K11">
            <v>3.66</v>
          </cell>
          <cell r="L11">
            <v>9.9540000000000006</v>
          </cell>
          <cell r="M11">
            <v>0</v>
          </cell>
          <cell r="N11">
            <v>298.08</v>
          </cell>
          <cell r="O11">
            <v>0</v>
          </cell>
          <cell r="P11">
            <v>1187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1187</v>
          </cell>
          <cell r="V11">
            <v>0</v>
          </cell>
          <cell r="W11">
            <v>16.885000000000002</v>
          </cell>
          <cell r="X11">
            <v>315.19299999999998</v>
          </cell>
          <cell r="Y11">
            <v>33.998000000000005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295.339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2.7410000000000001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119</v>
          </cell>
          <cell r="AZ11">
            <v>1068</v>
          </cell>
          <cell r="BA11">
            <v>0</v>
          </cell>
          <cell r="BB11">
            <v>315.19299999999998</v>
          </cell>
          <cell r="BC11">
            <v>1187</v>
          </cell>
          <cell r="BD11">
            <v>764.26900000000001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763.74599999999998</v>
          </cell>
          <cell r="E12">
            <v>372.66800000000001</v>
          </cell>
          <cell r="F12">
            <v>391.07799999999997</v>
          </cell>
          <cell r="G12">
            <v>35.317999999999998</v>
          </cell>
          <cell r="H12">
            <v>0</v>
          </cell>
          <cell r="I12">
            <v>313.40699999999998</v>
          </cell>
          <cell r="J12">
            <v>3.726</v>
          </cell>
          <cell r="K12">
            <v>3.91</v>
          </cell>
          <cell r="L12">
            <v>9.8870000000000005</v>
          </cell>
          <cell r="M12">
            <v>0</v>
          </cell>
          <cell r="N12">
            <v>295.88375000000002</v>
          </cell>
          <cell r="O12">
            <v>2.4999999993724487E-4</v>
          </cell>
          <cell r="P12">
            <v>1184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1184</v>
          </cell>
          <cell r="V12">
            <v>0</v>
          </cell>
          <cell r="W12">
            <v>17.468</v>
          </cell>
          <cell r="X12">
            <v>313.40699999999998</v>
          </cell>
          <cell r="Y12">
            <v>34.991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293.16275000000002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2.7210000000000001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118</v>
          </cell>
          <cell r="AZ12">
            <v>1066</v>
          </cell>
          <cell r="BA12">
            <v>0</v>
          </cell>
          <cell r="BB12">
            <v>313.40699999999998</v>
          </cell>
          <cell r="BC12">
            <v>1184</v>
          </cell>
          <cell r="BD12">
            <v>763.74599999999998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540.50199999999995</v>
          </cell>
          <cell r="E13">
            <v>263.096</v>
          </cell>
          <cell r="F13">
            <v>277.40600000000001</v>
          </cell>
          <cell r="G13">
            <v>35.341000000000001</v>
          </cell>
          <cell r="H13">
            <v>0</v>
          </cell>
          <cell r="I13">
            <v>221.56</v>
          </cell>
          <cell r="J13">
            <v>2.843</v>
          </cell>
          <cell r="K13">
            <v>2.9969999999999999</v>
          </cell>
          <cell r="L13">
            <v>7.1749999999999998</v>
          </cell>
          <cell r="M13">
            <v>0</v>
          </cell>
          <cell r="N13">
            <v>208.54525000000001</v>
          </cell>
          <cell r="O13">
            <v>-2.4999999999408828E-4</v>
          </cell>
          <cell r="P13">
            <v>841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841</v>
          </cell>
          <cell r="V13">
            <v>0</v>
          </cell>
          <cell r="W13">
            <v>18.669499999999999</v>
          </cell>
          <cell r="X13">
            <v>221.56</v>
          </cell>
          <cell r="Y13">
            <v>31.6845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206.48625000000001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2.0590000000000002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84</v>
          </cell>
          <cell r="AZ13">
            <v>757</v>
          </cell>
          <cell r="BA13">
            <v>0</v>
          </cell>
          <cell r="BB13">
            <v>221.56</v>
          </cell>
          <cell r="BC13">
            <v>841</v>
          </cell>
          <cell r="BD13">
            <v>540.50199999999995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367.58199999999999</v>
          </cell>
          <cell r="E14">
            <v>178.91200000000001</v>
          </cell>
          <cell r="F14">
            <v>188.67</v>
          </cell>
          <cell r="G14">
            <v>35.430999999999997</v>
          </cell>
          <cell r="H14">
            <v>0</v>
          </cell>
          <cell r="I14">
            <v>148.03700000000001</v>
          </cell>
          <cell r="J14">
            <v>1.7849999999999999</v>
          </cell>
          <cell r="K14">
            <v>1.883</v>
          </cell>
          <cell r="L14">
            <v>4.1890000000000001</v>
          </cell>
          <cell r="M14">
            <v>0</v>
          </cell>
          <cell r="N14">
            <v>140.18025</v>
          </cell>
          <cell r="O14">
            <v>-2.4999999999408828E-4</v>
          </cell>
          <cell r="P14">
            <v>562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562</v>
          </cell>
          <cell r="V14">
            <v>0</v>
          </cell>
          <cell r="W14">
            <v>19.027000000000001</v>
          </cell>
          <cell r="X14">
            <v>148.03700000000001</v>
          </cell>
          <cell r="Y14">
            <v>26.884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138.82325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1.357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56</v>
          </cell>
          <cell r="AZ14">
            <v>506</v>
          </cell>
          <cell r="BA14">
            <v>0</v>
          </cell>
          <cell r="BB14">
            <v>148.03700000000001</v>
          </cell>
          <cell r="BC14">
            <v>562</v>
          </cell>
          <cell r="BD14">
            <v>367.58199999999999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1655.01</v>
          </cell>
          <cell r="E15">
            <v>804.49</v>
          </cell>
          <cell r="F15">
            <v>850.52</v>
          </cell>
          <cell r="G15">
            <v>35.472999999999999</v>
          </cell>
          <cell r="H15">
            <v>0</v>
          </cell>
          <cell r="I15">
            <v>681.03399999999999</v>
          </cell>
          <cell r="J15">
            <v>5.8630000000000004</v>
          </cell>
          <cell r="K15">
            <v>6.1980000000000004</v>
          </cell>
          <cell r="L15">
            <v>22.498000000000001</v>
          </cell>
          <cell r="M15">
            <v>0</v>
          </cell>
          <cell r="N15">
            <v>646.47474999999997</v>
          </cell>
          <cell r="O15">
            <v>2.4999999993724487E-4</v>
          </cell>
          <cell r="P15">
            <v>2592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2592</v>
          </cell>
          <cell r="V15">
            <v>0</v>
          </cell>
          <cell r="W15">
            <v>13.218500000000001</v>
          </cell>
          <cell r="X15">
            <v>681.03399999999999</v>
          </cell>
          <cell r="Y15">
            <v>47.777500000000003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640.88975000000005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5.585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259</v>
          </cell>
          <cell r="AZ15">
            <v>2333</v>
          </cell>
          <cell r="BA15">
            <v>0</v>
          </cell>
          <cell r="BB15">
            <v>681.03399999999999</v>
          </cell>
          <cell r="BC15">
            <v>2592</v>
          </cell>
          <cell r="BD15">
            <v>1655.01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2685.7809999999999</v>
          </cell>
          <cell r="E16">
            <v>1305.2909999999999</v>
          </cell>
          <cell r="F16">
            <v>1380.49</v>
          </cell>
          <cell r="G16">
            <v>35.378999999999998</v>
          </cell>
          <cell r="H16">
            <v>0</v>
          </cell>
          <cell r="I16">
            <v>1112.57</v>
          </cell>
          <cell r="J16">
            <v>8.8870000000000005</v>
          </cell>
          <cell r="K16">
            <v>9.4</v>
          </cell>
          <cell r="L16">
            <v>37.21</v>
          </cell>
          <cell r="M16">
            <v>0</v>
          </cell>
          <cell r="N16">
            <v>1057.0725</v>
          </cell>
          <cell r="O16">
            <v>4.9999999987448973E-4</v>
          </cell>
          <cell r="P16">
            <v>4236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4236</v>
          </cell>
          <cell r="V16">
            <v>0</v>
          </cell>
          <cell r="W16">
            <v>5.6237500000000002</v>
          </cell>
          <cell r="X16">
            <v>1112.57</v>
          </cell>
          <cell r="Y16">
            <v>61.120750000000001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4236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1048.3375000000001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8.7349999999999994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424</v>
          </cell>
          <cell r="AZ16">
            <v>3812</v>
          </cell>
          <cell r="BA16">
            <v>0</v>
          </cell>
          <cell r="BB16">
            <v>1112.57</v>
          </cell>
          <cell r="BC16">
            <v>4236</v>
          </cell>
          <cell r="BD16">
            <v>2685.7809999999999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1818.627</v>
          </cell>
          <cell r="E17">
            <v>875.10799999999995</v>
          </cell>
          <cell r="F17">
            <v>943.51900000000001</v>
          </cell>
          <cell r="G17">
            <v>35.296999999999997</v>
          </cell>
          <cell r="H17">
            <v>0</v>
          </cell>
          <cell r="I17">
            <v>743.54100000000005</v>
          </cell>
          <cell r="J17">
            <v>5.8330000000000002</v>
          </cell>
          <cell r="K17">
            <v>6.2889999999999997</v>
          </cell>
          <cell r="L17">
            <v>26.335000000000001</v>
          </cell>
          <cell r="M17">
            <v>0</v>
          </cell>
          <cell r="N17">
            <v>705.08375000000001</v>
          </cell>
          <cell r="O17">
            <v>2.500000000509317E-4</v>
          </cell>
          <cell r="P17">
            <v>2886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2886</v>
          </cell>
          <cell r="V17">
            <v>0</v>
          </cell>
          <cell r="W17">
            <v>12.529</v>
          </cell>
          <cell r="X17">
            <v>743.54100000000005</v>
          </cell>
          <cell r="Y17">
            <v>50.986000000000004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698.69574999999998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6.3879999999999999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289</v>
          </cell>
          <cell r="AZ17">
            <v>2597</v>
          </cell>
          <cell r="BA17">
            <v>0</v>
          </cell>
          <cell r="BB17">
            <v>743.54100000000005</v>
          </cell>
          <cell r="BC17">
            <v>2886</v>
          </cell>
          <cell r="BD17">
            <v>1818.627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710.053</v>
          </cell>
          <cell r="E28">
            <v>311.47399999999999</v>
          </cell>
          <cell r="F28">
            <v>398.57900000000001</v>
          </cell>
          <cell r="G28">
            <v>35.281999999999996</v>
          </cell>
          <cell r="H28">
            <v>0</v>
          </cell>
          <cell r="I28">
            <v>289.14100000000002</v>
          </cell>
          <cell r="J28">
            <v>1.851</v>
          </cell>
          <cell r="K28">
            <v>2.3690000000000002</v>
          </cell>
          <cell r="L28">
            <v>6.101</v>
          </cell>
          <cell r="M28">
            <v>0</v>
          </cell>
          <cell r="N28">
            <v>278.82</v>
          </cell>
          <cell r="O28">
            <v>0</v>
          </cell>
          <cell r="P28">
            <v>1332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1332</v>
          </cell>
          <cell r="V28">
            <v>0</v>
          </cell>
          <cell r="W28">
            <v>1.238</v>
          </cell>
          <cell r="X28">
            <v>289.14100000000002</v>
          </cell>
          <cell r="Y28">
            <v>11.559000000000001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1332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278.82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133</v>
          </cell>
          <cell r="AZ28">
            <v>1199</v>
          </cell>
          <cell r="BA28">
            <v>0</v>
          </cell>
          <cell r="BB28">
            <v>289.14100000000002</v>
          </cell>
          <cell r="BC28">
            <v>1332</v>
          </cell>
          <cell r="BD28">
            <v>710.053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739.33900000000006</v>
          </cell>
          <cell r="E29">
            <v>319.74599999999998</v>
          </cell>
          <cell r="F29">
            <v>419.59300000000002</v>
          </cell>
          <cell r="G29">
            <v>35.284999999999997</v>
          </cell>
          <cell r="H29">
            <v>0</v>
          </cell>
          <cell r="I29">
            <v>301.64</v>
          </cell>
          <cell r="J29">
            <v>1.8160000000000001</v>
          </cell>
          <cell r="K29">
            <v>2.3839999999999999</v>
          </cell>
          <cell r="L29">
            <v>5.742</v>
          </cell>
          <cell r="M29">
            <v>0</v>
          </cell>
          <cell r="N29">
            <v>291.69799999999998</v>
          </cell>
          <cell r="O29">
            <v>0</v>
          </cell>
          <cell r="P29">
            <v>1425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1425</v>
          </cell>
          <cell r="V29">
            <v>0</v>
          </cell>
          <cell r="W29">
            <v>0.52300000000000002</v>
          </cell>
          <cell r="X29">
            <v>301.64</v>
          </cell>
          <cell r="Y29">
            <v>10.465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1425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291.69799999999998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142</v>
          </cell>
          <cell r="AZ29">
            <v>1283</v>
          </cell>
          <cell r="BA29">
            <v>0</v>
          </cell>
          <cell r="BB29">
            <v>301.64</v>
          </cell>
          <cell r="BC29">
            <v>1425</v>
          </cell>
          <cell r="BD29">
            <v>739.33900000000006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643.495</v>
          </cell>
          <cell r="E30">
            <v>278.38200000000001</v>
          </cell>
          <cell r="F30">
            <v>365.113</v>
          </cell>
          <cell r="G30">
            <v>35.134999999999998</v>
          </cell>
          <cell r="H30">
            <v>0</v>
          </cell>
          <cell r="I30">
            <v>261.988</v>
          </cell>
          <cell r="J30">
            <v>1.65</v>
          </cell>
          <cell r="K30">
            <v>2.165</v>
          </cell>
          <cell r="L30">
            <v>4.8179999999999996</v>
          </cell>
          <cell r="M30">
            <v>0</v>
          </cell>
          <cell r="N30">
            <v>253.35499999999999</v>
          </cell>
          <cell r="O30">
            <v>0</v>
          </cell>
          <cell r="P30">
            <v>1237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1237</v>
          </cell>
          <cell r="V30">
            <v>0</v>
          </cell>
          <cell r="W30">
            <v>0.97</v>
          </cell>
          <cell r="X30">
            <v>261.988</v>
          </cell>
          <cell r="Y30">
            <v>9.6029999999999998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1237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253.35499999999999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124</v>
          </cell>
          <cell r="AZ30">
            <v>1113</v>
          </cell>
          <cell r="BA30">
            <v>0</v>
          </cell>
          <cell r="BB30">
            <v>261.988</v>
          </cell>
          <cell r="BC30">
            <v>1237</v>
          </cell>
          <cell r="BD30">
            <v>643.495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427.59</v>
          </cell>
          <cell r="E31">
            <v>185.84200000000001</v>
          </cell>
          <cell r="F31">
            <v>241.74799999999999</v>
          </cell>
          <cell r="G31">
            <v>35.225999999999999</v>
          </cell>
          <cell r="H31">
            <v>0</v>
          </cell>
          <cell r="I31">
            <v>174.46199999999999</v>
          </cell>
          <cell r="J31">
            <v>1.2210000000000001</v>
          </cell>
          <cell r="K31">
            <v>1.589</v>
          </cell>
          <cell r="L31">
            <v>3.0190000000000001</v>
          </cell>
          <cell r="M31">
            <v>0</v>
          </cell>
          <cell r="N31">
            <v>168.63300000000001</v>
          </cell>
          <cell r="O31">
            <v>0</v>
          </cell>
          <cell r="P31">
            <v>817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817</v>
          </cell>
          <cell r="V31">
            <v>0</v>
          </cell>
          <cell r="W31">
            <v>1.5740000000000001</v>
          </cell>
          <cell r="X31">
            <v>174.46199999999999</v>
          </cell>
          <cell r="Y31">
            <v>7.4030000000000005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817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168.63300000000001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82</v>
          </cell>
          <cell r="AZ31">
            <v>735</v>
          </cell>
          <cell r="BA31">
            <v>0</v>
          </cell>
          <cell r="BB31">
            <v>174.46199999999999</v>
          </cell>
          <cell r="BC31">
            <v>817</v>
          </cell>
          <cell r="BD31">
            <v>427.59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274.49599999999998</v>
          </cell>
          <cell r="E32">
            <v>119.21899999999999</v>
          </cell>
          <cell r="F32">
            <v>155.27699999999999</v>
          </cell>
          <cell r="G32">
            <v>35.426000000000002</v>
          </cell>
          <cell r="H32">
            <v>0</v>
          </cell>
          <cell r="I32">
            <v>110.902</v>
          </cell>
          <cell r="J32">
            <v>0.85099999999999998</v>
          </cell>
          <cell r="K32">
            <v>1.109</v>
          </cell>
          <cell r="L32">
            <v>1.7110000000000001</v>
          </cell>
          <cell r="M32">
            <v>0</v>
          </cell>
          <cell r="N32">
            <v>107.23099999999999</v>
          </cell>
          <cell r="O32">
            <v>0</v>
          </cell>
          <cell r="P32">
            <v>520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520</v>
          </cell>
          <cell r="V32">
            <v>0</v>
          </cell>
          <cell r="W32">
            <v>1.8819999999999999</v>
          </cell>
          <cell r="X32">
            <v>110.902</v>
          </cell>
          <cell r="Y32">
            <v>5.5529999999999999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520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107.23099999999999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52</v>
          </cell>
          <cell r="AZ32">
            <v>468</v>
          </cell>
          <cell r="BA32">
            <v>0</v>
          </cell>
          <cell r="BB32">
            <v>110.902</v>
          </cell>
          <cell r="BC32">
            <v>520</v>
          </cell>
          <cell r="BD32">
            <v>274.49599999999998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208.91200000000001</v>
          </cell>
          <cell r="E33">
            <v>90.376000000000005</v>
          </cell>
          <cell r="F33">
            <v>118.536</v>
          </cell>
          <cell r="G33">
            <v>35.273000000000003</v>
          </cell>
          <cell r="H33">
            <v>0</v>
          </cell>
          <cell r="I33">
            <v>84.504000000000005</v>
          </cell>
          <cell r="J33">
            <v>0.70599999999999996</v>
          </cell>
          <cell r="K33">
            <v>0.92500000000000004</v>
          </cell>
          <cell r="L33">
            <v>1.216</v>
          </cell>
          <cell r="M33">
            <v>0</v>
          </cell>
          <cell r="N33">
            <v>81.656999999999996</v>
          </cell>
          <cell r="O33">
            <v>0</v>
          </cell>
          <cell r="P33">
            <v>399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399</v>
          </cell>
          <cell r="V33">
            <v>0</v>
          </cell>
          <cell r="W33">
            <v>1.6459999999999999</v>
          </cell>
          <cell r="X33">
            <v>84.504000000000005</v>
          </cell>
          <cell r="Y33">
            <v>4.4930000000000003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399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81.656999999999996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40</v>
          </cell>
          <cell r="AZ33">
            <v>359</v>
          </cell>
          <cell r="BA33">
            <v>0</v>
          </cell>
          <cell r="BB33">
            <v>84.504000000000005</v>
          </cell>
          <cell r="BC33">
            <v>399</v>
          </cell>
          <cell r="BD33">
            <v>208.91200000000001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195.34100000000001</v>
          </cell>
          <cell r="E34">
            <v>86.611000000000004</v>
          </cell>
          <cell r="F34">
            <v>108.73</v>
          </cell>
          <cell r="G34">
            <v>35.314999999999998</v>
          </cell>
          <cell r="H34">
            <v>0</v>
          </cell>
          <cell r="I34">
            <v>78.328999999999994</v>
          </cell>
          <cell r="J34">
            <v>0.73499999999999999</v>
          </cell>
          <cell r="K34">
            <v>0.92300000000000004</v>
          </cell>
          <cell r="L34">
            <v>1.0325</v>
          </cell>
          <cell r="M34">
            <v>0</v>
          </cell>
          <cell r="N34">
            <v>75.638499999999993</v>
          </cell>
          <cell r="O34">
            <v>0</v>
          </cell>
          <cell r="P34">
            <v>354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354</v>
          </cell>
          <cell r="V34">
            <v>0</v>
          </cell>
          <cell r="W34">
            <v>1.7322500000000001</v>
          </cell>
          <cell r="X34">
            <v>78.328999999999994</v>
          </cell>
          <cell r="Y34">
            <v>4.4227499999999997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354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75.638999999999996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35</v>
          </cell>
          <cell r="AZ34">
            <v>319</v>
          </cell>
          <cell r="BA34">
            <v>0</v>
          </cell>
          <cell r="BB34">
            <v>78.328999999999994</v>
          </cell>
          <cell r="BC34">
            <v>354</v>
          </cell>
          <cell r="BD34">
            <v>195.34100000000001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182.23699999999999</v>
          </cell>
          <cell r="E35">
            <v>79.843000000000004</v>
          </cell>
          <cell r="F35">
            <v>102.39400000000001</v>
          </cell>
          <cell r="G35">
            <v>35.353000000000002</v>
          </cell>
          <cell r="H35">
            <v>0</v>
          </cell>
          <cell r="I35">
            <v>72.995000000000005</v>
          </cell>
          <cell r="J35">
            <v>0.71399999999999997</v>
          </cell>
          <cell r="K35">
            <v>0.91600000000000004</v>
          </cell>
          <cell r="L35">
            <v>0.83574999999999999</v>
          </cell>
          <cell r="M35">
            <v>0</v>
          </cell>
          <cell r="N35">
            <v>70.529250000000005</v>
          </cell>
          <cell r="O35">
            <v>0</v>
          </cell>
          <cell r="P35">
            <v>337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337</v>
          </cell>
          <cell r="V35">
            <v>0</v>
          </cell>
          <cell r="W35">
            <v>1.9662500000000001</v>
          </cell>
          <cell r="X35">
            <v>72.995000000000005</v>
          </cell>
          <cell r="Y35">
            <v>4.4320000000000004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337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70.528999999999996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34</v>
          </cell>
          <cell r="AZ35">
            <v>303</v>
          </cell>
          <cell r="BA35">
            <v>0</v>
          </cell>
          <cell r="BB35">
            <v>72.995000000000005</v>
          </cell>
          <cell r="BC35">
            <v>337</v>
          </cell>
          <cell r="BD35">
            <v>182.23699999999999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189.15600000000001</v>
          </cell>
          <cell r="E36">
            <v>82.21</v>
          </cell>
          <cell r="F36">
            <v>106.946</v>
          </cell>
          <cell r="G36">
            <v>35.436999999999998</v>
          </cell>
          <cell r="H36">
            <v>0</v>
          </cell>
          <cell r="I36">
            <v>75.588999999999999</v>
          </cell>
          <cell r="J36">
            <v>0.72799999999999998</v>
          </cell>
          <cell r="K36">
            <v>0.94799999999999995</v>
          </cell>
          <cell r="L36">
            <v>0.79749999999999999</v>
          </cell>
          <cell r="M36">
            <v>0</v>
          </cell>
          <cell r="N36">
            <v>73.115499999999997</v>
          </cell>
          <cell r="O36">
            <v>0</v>
          </cell>
          <cell r="P36">
            <v>354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354</v>
          </cell>
          <cell r="V36">
            <v>0</v>
          </cell>
          <cell r="W36">
            <v>2.3140000000000001</v>
          </cell>
          <cell r="X36">
            <v>75.588999999999999</v>
          </cell>
          <cell r="Y36">
            <v>4.7875000000000005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354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73.116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35</v>
          </cell>
          <cell r="AZ36">
            <v>319</v>
          </cell>
          <cell r="BA36">
            <v>0</v>
          </cell>
          <cell r="BB36">
            <v>75.588999999999999</v>
          </cell>
          <cell r="BC36">
            <v>354</v>
          </cell>
          <cell r="BD36">
            <v>189.15600000000001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510.06900000000002</v>
          </cell>
          <cell r="E37">
            <v>217.87799999999999</v>
          </cell>
          <cell r="F37">
            <v>292.19099999999997</v>
          </cell>
          <cell r="G37">
            <v>35.469000000000001</v>
          </cell>
          <cell r="H37">
            <v>0</v>
          </cell>
          <cell r="I37">
            <v>204.23099999999999</v>
          </cell>
          <cell r="J37">
            <v>1.347</v>
          </cell>
          <cell r="K37">
            <v>1.8069999999999999</v>
          </cell>
          <cell r="L37">
            <v>3.75875</v>
          </cell>
          <cell r="M37">
            <v>0</v>
          </cell>
          <cell r="N37">
            <v>197.31825000000001</v>
          </cell>
          <cell r="O37">
            <v>0</v>
          </cell>
          <cell r="P37">
            <v>986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986</v>
          </cell>
          <cell r="V37">
            <v>0</v>
          </cell>
          <cell r="W37">
            <v>1.67425</v>
          </cell>
          <cell r="X37">
            <v>204.23099999999999</v>
          </cell>
          <cell r="Y37">
            <v>8.5869999999999997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986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197.31800000000001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99</v>
          </cell>
          <cell r="AZ37">
            <v>887</v>
          </cell>
          <cell r="BA37">
            <v>0</v>
          </cell>
          <cell r="BB37">
            <v>204.23099999999999</v>
          </cell>
          <cell r="BC37">
            <v>986</v>
          </cell>
          <cell r="BD37">
            <v>510.06900000000002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808.35</v>
          </cell>
          <cell r="E38">
            <v>350.76100000000002</v>
          </cell>
          <cell r="F38">
            <v>457.589</v>
          </cell>
          <cell r="G38">
            <v>35.378999999999998</v>
          </cell>
          <cell r="H38">
            <v>0</v>
          </cell>
          <cell r="I38">
            <v>325.56799999999998</v>
          </cell>
          <cell r="J38">
            <v>1.9590000000000001</v>
          </cell>
          <cell r="K38">
            <v>2.556</v>
          </cell>
          <cell r="L38">
            <v>7.6972500000000004</v>
          </cell>
          <cell r="M38">
            <v>0</v>
          </cell>
          <cell r="N38">
            <v>313.35575</v>
          </cell>
          <cell r="O38">
            <v>0</v>
          </cell>
          <cell r="P38">
            <v>1529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1529</v>
          </cell>
          <cell r="V38">
            <v>0</v>
          </cell>
          <cell r="W38">
            <v>0.57174999999999998</v>
          </cell>
          <cell r="X38">
            <v>325.56799999999998</v>
          </cell>
          <cell r="Y38">
            <v>12.784000000000001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1529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313.35599999999999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153</v>
          </cell>
          <cell r="AZ38">
            <v>1376</v>
          </cell>
          <cell r="BA38">
            <v>0</v>
          </cell>
          <cell r="BB38">
            <v>325.56799999999998</v>
          </cell>
          <cell r="BC38">
            <v>1529</v>
          </cell>
          <cell r="BD38">
            <v>808.35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788.96600000000001</v>
          </cell>
          <cell r="E39">
            <v>344.14499999999998</v>
          </cell>
          <cell r="F39">
            <v>444.82100000000003</v>
          </cell>
          <cell r="G39">
            <v>35.304000000000002</v>
          </cell>
          <cell r="H39">
            <v>0</v>
          </cell>
          <cell r="I39">
            <v>319.13900000000001</v>
          </cell>
          <cell r="J39">
            <v>1.9850000000000001</v>
          </cell>
          <cell r="K39">
            <v>2.5649999999999999</v>
          </cell>
          <cell r="L39">
            <v>6.4397500000000001</v>
          </cell>
          <cell r="M39">
            <v>0</v>
          </cell>
          <cell r="N39">
            <v>308.14924999999999</v>
          </cell>
          <cell r="O39">
            <v>0</v>
          </cell>
          <cell r="P39">
            <v>1485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1485</v>
          </cell>
          <cell r="V39">
            <v>0</v>
          </cell>
          <cell r="W39">
            <v>0.95674999999999999</v>
          </cell>
          <cell r="X39">
            <v>319.13900000000001</v>
          </cell>
          <cell r="Y39">
            <v>11.9465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1485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308.149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148</v>
          </cell>
          <cell r="AZ39">
            <v>1337</v>
          </cell>
          <cell r="BA39">
            <v>0</v>
          </cell>
          <cell r="BB39">
            <v>319.13900000000001</v>
          </cell>
          <cell r="BC39">
            <v>1485</v>
          </cell>
          <cell r="BD39">
            <v>788.96600000000001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268.04300000000001</v>
          </cell>
          <cell r="E50">
            <v>112.84099999999999</v>
          </cell>
          <cell r="F50">
            <v>155.202</v>
          </cell>
          <cell r="G50">
            <v>35.281999999999996</v>
          </cell>
          <cell r="H50">
            <v>0</v>
          </cell>
          <cell r="I50">
            <v>101.587</v>
          </cell>
          <cell r="J50">
            <v>0.56699999999999995</v>
          </cell>
          <cell r="K50">
            <v>0.77900000000000003</v>
          </cell>
          <cell r="L50">
            <v>3.7349999999999999</v>
          </cell>
          <cell r="M50">
            <v>0</v>
          </cell>
          <cell r="N50">
            <v>96.506</v>
          </cell>
          <cell r="O50">
            <v>0</v>
          </cell>
          <cell r="P50">
            <v>503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503</v>
          </cell>
          <cell r="V50">
            <v>0</v>
          </cell>
          <cell r="W50">
            <v>0.60599999999999998</v>
          </cell>
          <cell r="X50">
            <v>101.587</v>
          </cell>
          <cell r="Y50">
            <v>5.6869999999999994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503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96.506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101</v>
          </cell>
          <cell r="AZ50">
            <v>402</v>
          </cell>
          <cell r="BA50">
            <v>0</v>
          </cell>
          <cell r="BB50">
            <v>101.587</v>
          </cell>
          <cell r="BC50">
            <v>503</v>
          </cell>
          <cell r="BD50">
            <v>268.04300000000001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301.20299999999997</v>
          </cell>
          <cell r="E51">
            <v>123.995</v>
          </cell>
          <cell r="F51">
            <v>177.208</v>
          </cell>
          <cell r="G51">
            <v>35.287999999999997</v>
          </cell>
          <cell r="H51">
            <v>0</v>
          </cell>
          <cell r="I51">
            <v>114.28700000000001</v>
          </cell>
          <cell r="J51">
            <v>0.61699999999999999</v>
          </cell>
          <cell r="K51">
            <v>0.88200000000000001</v>
          </cell>
          <cell r="L51">
            <v>3.8679999999999999</v>
          </cell>
          <cell r="M51">
            <v>0</v>
          </cell>
          <cell r="N51">
            <v>108.92</v>
          </cell>
          <cell r="O51">
            <v>0</v>
          </cell>
          <cell r="P51">
            <v>588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588</v>
          </cell>
          <cell r="V51">
            <v>0</v>
          </cell>
          <cell r="W51">
            <v>0.26700000000000002</v>
          </cell>
          <cell r="X51">
            <v>114.28700000000001</v>
          </cell>
          <cell r="Y51">
            <v>5.6340000000000003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588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108.92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118</v>
          </cell>
          <cell r="AZ51">
            <v>470</v>
          </cell>
          <cell r="BA51">
            <v>0</v>
          </cell>
          <cell r="BB51">
            <v>114.28700000000001</v>
          </cell>
          <cell r="BC51">
            <v>588</v>
          </cell>
          <cell r="BD51">
            <v>301.20299999999997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343.14100000000002</v>
          </cell>
          <cell r="E52">
            <v>140.892</v>
          </cell>
          <cell r="F52">
            <v>202.249</v>
          </cell>
          <cell r="G52">
            <v>35.130000000000003</v>
          </cell>
          <cell r="H52">
            <v>0</v>
          </cell>
          <cell r="I52">
            <v>130.61699999999999</v>
          </cell>
          <cell r="J52">
            <v>0.69</v>
          </cell>
          <cell r="K52">
            <v>0.99</v>
          </cell>
          <cell r="L52">
            <v>3.1549999999999998</v>
          </cell>
          <cell r="M52">
            <v>0</v>
          </cell>
          <cell r="N52">
            <v>125.782</v>
          </cell>
          <cell r="O52">
            <v>0</v>
          </cell>
          <cell r="P52">
            <v>675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675</v>
          </cell>
          <cell r="V52">
            <v>0</v>
          </cell>
          <cell r="W52">
            <v>0.184</v>
          </cell>
          <cell r="X52">
            <v>130.61699999999999</v>
          </cell>
          <cell r="Y52">
            <v>5.0190000000000001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675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125.782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135</v>
          </cell>
          <cell r="AZ52">
            <v>540</v>
          </cell>
          <cell r="BA52">
            <v>0</v>
          </cell>
          <cell r="BB52">
            <v>130.61699999999999</v>
          </cell>
          <cell r="BC52">
            <v>675</v>
          </cell>
          <cell r="BD52">
            <v>343.14100000000002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254.34800000000001</v>
          </cell>
          <cell r="E53">
            <v>104.95699999999999</v>
          </cell>
          <cell r="F53">
            <v>149.39099999999999</v>
          </cell>
          <cell r="G53">
            <v>35.228999999999999</v>
          </cell>
          <cell r="H53">
            <v>0</v>
          </cell>
          <cell r="I53">
            <v>97.188000000000002</v>
          </cell>
          <cell r="J53">
            <v>0.59299999999999997</v>
          </cell>
          <cell r="K53">
            <v>0.84499999999999997</v>
          </cell>
          <cell r="L53">
            <v>2.5470000000000002</v>
          </cell>
          <cell r="M53">
            <v>0</v>
          </cell>
          <cell r="N53">
            <v>93.203000000000003</v>
          </cell>
          <cell r="O53">
            <v>0</v>
          </cell>
          <cell r="P53">
            <v>498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498</v>
          </cell>
          <cell r="V53">
            <v>0</v>
          </cell>
          <cell r="W53">
            <v>0.44</v>
          </cell>
          <cell r="X53">
            <v>97.188000000000002</v>
          </cell>
          <cell r="Y53">
            <v>4.4249999999999998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498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93.203000000000003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100</v>
          </cell>
          <cell r="AZ53">
            <v>398</v>
          </cell>
          <cell r="BA53">
            <v>0</v>
          </cell>
          <cell r="BB53">
            <v>97.188000000000002</v>
          </cell>
          <cell r="BC53">
            <v>498</v>
          </cell>
          <cell r="BD53">
            <v>254.34800000000001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133.833</v>
          </cell>
          <cell r="E54">
            <v>55.152000000000001</v>
          </cell>
          <cell r="F54">
            <v>78.680999999999997</v>
          </cell>
          <cell r="G54">
            <v>35.423000000000002</v>
          </cell>
          <cell r="H54">
            <v>0</v>
          </cell>
          <cell r="I54">
            <v>50.819000000000003</v>
          </cell>
          <cell r="J54">
            <v>0.42699999999999999</v>
          </cell>
          <cell r="K54">
            <v>0.60799999999999998</v>
          </cell>
          <cell r="L54">
            <v>0.79800000000000004</v>
          </cell>
          <cell r="M54">
            <v>0</v>
          </cell>
          <cell r="N54">
            <v>48.985999999999997</v>
          </cell>
          <cell r="O54">
            <v>0</v>
          </cell>
          <cell r="P54">
            <v>261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261</v>
          </cell>
          <cell r="V54">
            <v>0</v>
          </cell>
          <cell r="W54">
            <v>0.98599999999999999</v>
          </cell>
          <cell r="X54">
            <v>50.819000000000003</v>
          </cell>
          <cell r="Y54">
            <v>2.819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261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48.985999999999997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52</v>
          </cell>
          <cell r="AZ54">
            <v>209</v>
          </cell>
          <cell r="BA54">
            <v>0</v>
          </cell>
          <cell r="BB54">
            <v>50.819000000000003</v>
          </cell>
          <cell r="BC54">
            <v>261</v>
          </cell>
          <cell r="BD54">
            <v>133.833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114.783</v>
          </cell>
          <cell r="E55">
            <v>47.561</v>
          </cell>
          <cell r="F55">
            <v>67.221999999999994</v>
          </cell>
          <cell r="G55">
            <v>35.273000000000003</v>
          </cell>
          <cell r="H55">
            <v>0</v>
          </cell>
          <cell r="I55">
            <v>43.433999999999997</v>
          </cell>
          <cell r="J55">
            <v>0.436</v>
          </cell>
          <cell r="K55">
            <v>0.61599999999999999</v>
          </cell>
          <cell r="L55">
            <v>0.73199999999999998</v>
          </cell>
          <cell r="M55">
            <v>0</v>
          </cell>
          <cell r="N55">
            <v>41.65</v>
          </cell>
          <cell r="O55">
            <v>0</v>
          </cell>
          <cell r="P55">
            <v>221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221</v>
          </cell>
          <cell r="V55">
            <v>0</v>
          </cell>
          <cell r="W55">
            <v>0.86199999999999999</v>
          </cell>
          <cell r="X55">
            <v>43.433999999999997</v>
          </cell>
          <cell r="Y55">
            <v>2.6459999999999999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221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41.65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44</v>
          </cell>
          <cell r="AZ55">
            <v>177</v>
          </cell>
          <cell r="BA55">
            <v>0</v>
          </cell>
          <cell r="BB55">
            <v>43.433999999999997</v>
          </cell>
          <cell r="BC55">
            <v>221</v>
          </cell>
          <cell r="BD55">
            <v>114.783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112.223</v>
          </cell>
          <cell r="E56">
            <v>47.27</v>
          </cell>
          <cell r="F56">
            <v>64.953000000000003</v>
          </cell>
          <cell r="G56">
            <v>35.316000000000003</v>
          </cell>
          <cell r="H56">
            <v>0</v>
          </cell>
          <cell r="I56">
            <v>42.453000000000003</v>
          </cell>
          <cell r="J56">
            <v>0.45100000000000001</v>
          </cell>
          <cell r="K56">
            <v>0.61899999999999999</v>
          </cell>
          <cell r="L56">
            <v>0.74350000000000005</v>
          </cell>
          <cell r="M56">
            <v>0</v>
          </cell>
          <cell r="N56">
            <v>40.639499999999998</v>
          </cell>
          <cell r="O56">
            <v>0</v>
          </cell>
          <cell r="P56">
            <v>210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210</v>
          </cell>
          <cell r="V56">
            <v>0</v>
          </cell>
          <cell r="W56">
            <v>0.997</v>
          </cell>
          <cell r="X56">
            <v>42.453000000000003</v>
          </cell>
          <cell r="Y56">
            <v>2.8105000000000002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210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40.64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42</v>
          </cell>
          <cell r="AZ56">
            <v>168</v>
          </cell>
          <cell r="BA56">
            <v>0</v>
          </cell>
          <cell r="BB56">
            <v>42.453000000000003</v>
          </cell>
          <cell r="BC56">
            <v>210</v>
          </cell>
          <cell r="BD56">
            <v>112.223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106.30500000000001</v>
          </cell>
          <cell r="E57">
            <v>44.241999999999997</v>
          </cell>
          <cell r="F57">
            <v>62.063000000000002</v>
          </cell>
          <cell r="G57">
            <v>35.353000000000002</v>
          </cell>
          <cell r="H57">
            <v>0</v>
          </cell>
          <cell r="I57">
            <v>40.197000000000003</v>
          </cell>
          <cell r="J57">
            <v>0.45500000000000002</v>
          </cell>
          <cell r="K57">
            <v>0.63900000000000001</v>
          </cell>
          <cell r="L57">
            <v>0.63349999999999995</v>
          </cell>
          <cell r="M57">
            <v>0</v>
          </cell>
          <cell r="N57">
            <v>38.469499999999996</v>
          </cell>
          <cell r="O57">
            <v>0</v>
          </cell>
          <cell r="P57">
            <v>203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203</v>
          </cell>
          <cell r="V57">
            <v>0</v>
          </cell>
          <cell r="W57">
            <v>1.0465</v>
          </cell>
          <cell r="X57">
            <v>40.197000000000003</v>
          </cell>
          <cell r="Y57">
            <v>2.774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203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38.47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41</v>
          </cell>
          <cell r="AZ57">
            <v>162</v>
          </cell>
          <cell r="BA57">
            <v>0</v>
          </cell>
          <cell r="BB57">
            <v>40.197000000000003</v>
          </cell>
          <cell r="BC57">
            <v>203</v>
          </cell>
          <cell r="BD57">
            <v>106.30500000000001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93.465999999999994</v>
          </cell>
          <cell r="E58">
            <v>38.725999999999999</v>
          </cell>
          <cell r="F58">
            <v>54.74</v>
          </cell>
          <cell r="G58">
            <v>35.438000000000002</v>
          </cell>
          <cell r="H58">
            <v>0</v>
          </cell>
          <cell r="I58">
            <v>35.765999999999998</v>
          </cell>
          <cell r="J58">
            <v>0.34699999999999998</v>
          </cell>
          <cell r="K58">
            <v>0.49099999999999999</v>
          </cell>
          <cell r="L58">
            <v>0.65700000000000003</v>
          </cell>
          <cell r="M58">
            <v>0</v>
          </cell>
          <cell r="N58">
            <v>34.271000000000001</v>
          </cell>
          <cell r="O58">
            <v>0</v>
          </cell>
          <cell r="P58">
            <v>182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182</v>
          </cell>
          <cell r="V58">
            <v>0</v>
          </cell>
          <cell r="W58">
            <v>1.1220000000000001</v>
          </cell>
          <cell r="X58">
            <v>35.765999999999998</v>
          </cell>
          <cell r="Y58">
            <v>2.617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182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34.271000000000001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36</v>
          </cell>
          <cell r="AZ58">
            <v>146</v>
          </cell>
          <cell r="BA58">
            <v>0</v>
          </cell>
          <cell r="BB58">
            <v>35.765999999999998</v>
          </cell>
          <cell r="BC58">
            <v>182</v>
          </cell>
          <cell r="BD58">
            <v>93.465999999999994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247.09</v>
          </cell>
          <cell r="E59">
            <v>100.97799999999999</v>
          </cell>
          <cell r="F59">
            <v>146.11199999999999</v>
          </cell>
          <cell r="G59">
            <v>35.472000000000001</v>
          </cell>
          <cell r="H59">
            <v>0</v>
          </cell>
          <cell r="I59">
            <v>92.914000000000001</v>
          </cell>
          <cell r="J59">
            <v>0.60299999999999998</v>
          </cell>
          <cell r="K59">
            <v>0.872</v>
          </cell>
          <cell r="L59">
            <v>2.6345000000000001</v>
          </cell>
          <cell r="M59">
            <v>0</v>
          </cell>
          <cell r="N59">
            <v>88.804500000000004</v>
          </cell>
          <cell r="O59">
            <v>0</v>
          </cell>
          <cell r="P59">
            <v>484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484</v>
          </cell>
          <cell r="V59">
            <v>0</v>
          </cell>
          <cell r="W59">
            <v>0.64924999999999999</v>
          </cell>
          <cell r="X59">
            <v>92.914000000000001</v>
          </cell>
          <cell r="Y59">
            <v>4.75875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484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88.805000000000007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97</v>
          </cell>
          <cell r="AZ59">
            <v>387</v>
          </cell>
          <cell r="BA59">
            <v>0</v>
          </cell>
          <cell r="BB59">
            <v>92.914000000000001</v>
          </cell>
          <cell r="BC59">
            <v>484</v>
          </cell>
          <cell r="BD59">
            <v>247.09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334.74</v>
          </cell>
          <cell r="E60">
            <v>136.744</v>
          </cell>
          <cell r="F60">
            <v>197.99600000000001</v>
          </cell>
          <cell r="G60">
            <v>35.378</v>
          </cell>
          <cell r="H60">
            <v>0</v>
          </cell>
          <cell r="I60">
            <v>127.384</v>
          </cell>
          <cell r="J60">
            <v>0.626</v>
          </cell>
          <cell r="K60">
            <v>0.90700000000000003</v>
          </cell>
          <cell r="L60">
            <v>4.5759999999999996</v>
          </cell>
          <cell r="M60">
            <v>0</v>
          </cell>
          <cell r="N60">
            <v>121.27500000000001</v>
          </cell>
          <cell r="O60">
            <v>0</v>
          </cell>
          <cell r="P60">
            <v>664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664</v>
          </cell>
          <cell r="V60">
            <v>0</v>
          </cell>
          <cell r="W60">
            <v>0.18099999999999999</v>
          </cell>
          <cell r="X60">
            <v>127.384</v>
          </cell>
          <cell r="Y60">
            <v>6.2899999999999991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664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121.27500000000001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133</v>
          </cell>
          <cell r="AZ60">
            <v>531</v>
          </cell>
          <cell r="BA60">
            <v>0</v>
          </cell>
          <cell r="BB60">
            <v>127.384</v>
          </cell>
          <cell r="BC60">
            <v>664</v>
          </cell>
          <cell r="BD60">
            <v>334.74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339.66399999999999</v>
          </cell>
          <cell r="E61">
            <v>138.88900000000001</v>
          </cell>
          <cell r="F61">
            <v>200.77500000000001</v>
          </cell>
          <cell r="G61">
            <v>35.304000000000002</v>
          </cell>
          <cell r="H61">
            <v>0</v>
          </cell>
          <cell r="I61">
            <v>129.321</v>
          </cell>
          <cell r="J61">
            <v>0.628</v>
          </cell>
          <cell r="K61">
            <v>0.90900000000000003</v>
          </cell>
          <cell r="L61">
            <v>3.8322500000000002</v>
          </cell>
          <cell r="M61">
            <v>0</v>
          </cell>
          <cell r="N61">
            <v>123.95175</v>
          </cell>
          <cell r="O61">
            <v>0</v>
          </cell>
          <cell r="P61">
            <v>673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673</v>
          </cell>
          <cell r="V61">
            <v>0</v>
          </cell>
          <cell r="W61">
            <v>0.27274999999999999</v>
          </cell>
          <cell r="X61">
            <v>129.321</v>
          </cell>
          <cell r="Y61">
            <v>5.6420000000000003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673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123.952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135</v>
          </cell>
          <cell r="AZ61">
            <v>538</v>
          </cell>
          <cell r="BA61">
            <v>0</v>
          </cell>
          <cell r="BB61">
            <v>129.321</v>
          </cell>
          <cell r="BC61">
            <v>673</v>
          </cell>
          <cell r="BD61">
            <v>339.66399999999999</v>
          </cell>
          <cell r="BE6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ze"/>
      <sheetName val="účinnosti"/>
      <sheetName val="Teplo"/>
      <sheetName val="vyhodnocení PROVOZ"/>
      <sheetName val="kogenerace Quanto D800"/>
      <sheetName val="Spotřeba biomasy"/>
      <sheetName val="MV QUANTO D800"/>
      <sheetName val="plyn_bio"/>
      <sheetName val="TČ"/>
      <sheetName val="hodnocení Zru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MPO"/>
      <sheetName val="ERU-1"/>
      <sheetName val="OTE Sázavan"/>
      <sheetName val="OTE Bio"/>
      <sheetName val="Spotřeby elektřiny DPS"/>
      <sheetName val="OTE Na Výsluní"/>
      <sheetName val="importy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8">
          <cell r="A28" t="str">
            <v>Leden</v>
          </cell>
          <cell r="B28">
            <v>1</v>
          </cell>
          <cell r="C28" t="str">
            <v>OK</v>
          </cell>
          <cell r="D28">
            <v>244.76499999999999</v>
          </cell>
          <cell r="E28">
            <v>108.54300000000001</v>
          </cell>
          <cell r="F28">
            <v>136.22200000000001</v>
          </cell>
          <cell r="G28">
            <v>35.354999999999997</v>
          </cell>
          <cell r="H28">
            <v>0</v>
          </cell>
          <cell r="I28">
            <v>90.527070000000009</v>
          </cell>
          <cell r="J28">
            <v>1.4990000000000001</v>
          </cell>
          <cell r="K28">
            <v>1.8819999999999999</v>
          </cell>
          <cell r="L28">
            <v>1.2950700000000097</v>
          </cell>
          <cell r="M28"/>
          <cell r="N28">
            <v>85.850999999999999</v>
          </cell>
          <cell r="O28">
            <v>0</v>
          </cell>
          <cell r="P28">
            <v>409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409</v>
          </cell>
          <cell r="V28">
            <v>0</v>
          </cell>
          <cell r="W28">
            <v>6.9960000000000004</v>
          </cell>
          <cell r="X28">
            <v>90.527000000000001</v>
          </cell>
          <cell r="Y28">
            <v>11.67207000000001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409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85.850999999999999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205</v>
          </cell>
          <cell r="AZ28">
            <v>204</v>
          </cell>
          <cell r="BA28">
            <v>0</v>
          </cell>
          <cell r="BB28">
            <v>90.527000000000001</v>
          </cell>
          <cell r="BC28">
            <v>409</v>
          </cell>
          <cell r="BD28">
            <v>244.76499999999999</v>
          </cell>
          <cell r="BE28">
            <v>-7.0000000050640665E-5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6.4009999999999998</v>
          </cell>
          <cell r="E29">
            <v>2.915</v>
          </cell>
          <cell r="F29">
            <v>3.4860000000000002</v>
          </cell>
          <cell r="G29">
            <v>35.335000000000001</v>
          </cell>
          <cell r="H29">
            <v>0</v>
          </cell>
          <cell r="I29">
            <v>2.3229000000000002</v>
          </cell>
          <cell r="J29">
            <v>4.7E-2</v>
          </cell>
          <cell r="K29">
            <v>5.6000000000000001E-2</v>
          </cell>
          <cell r="L29"/>
          <cell r="M29"/>
          <cell r="N29">
            <v>2.2200000000000002</v>
          </cell>
          <cell r="O29">
            <v>-1.0000000000021103E-4</v>
          </cell>
          <cell r="P29">
            <v>10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10</v>
          </cell>
          <cell r="V29">
            <v>0</v>
          </cell>
          <cell r="W29">
            <v>8.2379999999999995</v>
          </cell>
          <cell r="X29">
            <v>2.323</v>
          </cell>
          <cell r="Y29">
            <v>8.3409999999999993</v>
          </cell>
          <cell r="Z29">
            <v>0</v>
          </cell>
          <cell r="AA29">
            <v>0</v>
          </cell>
          <cell r="AB29">
            <v>0</v>
          </cell>
          <cell r="AC29">
            <v>-2.4286128663675299E-16</v>
          </cell>
          <cell r="AD29">
            <v>0</v>
          </cell>
          <cell r="AE29">
            <v>10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2.2200000000000002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5</v>
          </cell>
          <cell r="AZ29">
            <v>5</v>
          </cell>
          <cell r="BA29">
            <v>0</v>
          </cell>
          <cell r="BB29">
            <v>2.323</v>
          </cell>
          <cell r="BC29">
            <v>10</v>
          </cell>
          <cell r="BD29">
            <v>6.4009999999999998</v>
          </cell>
          <cell r="BE29">
            <v>9.9999999999766942E-5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5.2670000000000003</v>
          </cell>
          <cell r="E30">
            <v>2.4300000000000002</v>
          </cell>
          <cell r="F30">
            <v>2.8370000000000002</v>
          </cell>
          <cell r="G30">
            <v>35.314</v>
          </cell>
          <cell r="H30">
            <v>0</v>
          </cell>
          <cell r="I30">
            <v>1.90279</v>
          </cell>
          <cell r="J30">
            <v>1.2E-2</v>
          </cell>
          <cell r="K30">
            <v>1.6E-2</v>
          </cell>
          <cell r="L30">
            <v>5.7790000000000008E-2</v>
          </cell>
          <cell r="M30"/>
          <cell r="N30">
            <v>1.8169999999999999</v>
          </cell>
          <cell r="O30">
            <v>0</v>
          </cell>
          <cell r="P30">
            <v>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8</v>
          </cell>
          <cell r="V30">
            <v>0</v>
          </cell>
          <cell r="W30">
            <v>8.5660000000000007</v>
          </cell>
          <cell r="X30">
            <v>1.903</v>
          </cell>
          <cell r="Y30">
            <v>8.6517900000000019</v>
          </cell>
          <cell r="Z30">
            <v>0</v>
          </cell>
          <cell r="AA30">
            <v>0</v>
          </cell>
          <cell r="AB30">
            <v>0</v>
          </cell>
          <cell r="AC30">
            <v>1.1379786002407855E-15</v>
          </cell>
          <cell r="AD30">
            <v>0</v>
          </cell>
          <cell r="AE30">
            <v>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1.8169999999999999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4</v>
          </cell>
          <cell r="AZ30">
            <v>4</v>
          </cell>
          <cell r="BA30">
            <v>0</v>
          </cell>
          <cell r="BB30">
            <v>1.903</v>
          </cell>
          <cell r="BC30">
            <v>8</v>
          </cell>
          <cell r="BD30">
            <v>5.2670000000000003</v>
          </cell>
          <cell r="BE30">
            <v>2.1000000000093166E-4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120.822</v>
          </cell>
          <cell r="E31">
            <v>53.726999999999997</v>
          </cell>
          <cell r="F31">
            <v>67.094999999999999</v>
          </cell>
          <cell r="G31">
            <v>35.271000000000001</v>
          </cell>
          <cell r="H31">
            <v>0</v>
          </cell>
          <cell r="I31">
            <v>44.487199999999994</v>
          </cell>
          <cell r="J31">
            <v>1.0529999999999999</v>
          </cell>
          <cell r="K31">
            <v>1.1180000000000001</v>
          </cell>
          <cell r="L31">
            <v>1.9999999999242846E-4</v>
          </cell>
          <cell r="M31"/>
          <cell r="N31">
            <v>42.316000000000003</v>
          </cell>
          <cell r="O31">
            <v>0</v>
          </cell>
          <cell r="P31">
            <v>200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200</v>
          </cell>
          <cell r="V31">
            <v>0</v>
          </cell>
          <cell r="W31">
            <v>5.5629999999999997</v>
          </cell>
          <cell r="X31">
            <v>44.487000000000002</v>
          </cell>
          <cell r="Y31">
            <v>7.7341999999999924</v>
          </cell>
          <cell r="Z31">
            <v>0</v>
          </cell>
          <cell r="AA31">
            <v>0</v>
          </cell>
          <cell r="AB31">
            <v>0</v>
          </cell>
          <cell r="AC31">
            <v>2.2204460492503131E-16</v>
          </cell>
          <cell r="AD31">
            <v>0</v>
          </cell>
          <cell r="AE31">
            <v>200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42.316000000000003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100</v>
          </cell>
          <cell r="AZ31">
            <v>100</v>
          </cell>
          <cell r="BA31">
            <v>0</v>
          </cell>
          <cell r="BB31">
            <v>44.487000000000002</v>
          </cell>
          <cell r="BC31">
            <v>200</v>
          </cell>
          <cell r="BD31">
            <v>120.822</v>
          </cell>
          <cell r="BE31">
            <v>-2.0000000006348273E-4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525.08100000000002</v>
          </cell>
          <cell r="E32">
            <v>226.309</v>
          </cell>
          <cell r="F32">
            <v>298.77199999999999</v>
          </cell>
          <cell r="G32">
            <v>35.457000000000001</v>
          </cell>
          <cell r="H32">
            <v>0</v>
          </cell>
          <cell r="I32">
            <v>193.36342000000002</v>
          </cell>
          <cell r="J32">
            <v>1.754</v>
          </cell>
          <cell r="K32">
            <v>2.3159999999999998</v>
          </cell>
          <cell r="L32">
            <v>4.7984200000000214</v>
          </cell>
          <cell r="M32"/>
          <cell r="N32">
            <v>184.495</v>
          </cell>
          <cell r="O32">
            <v>0</v>
          </cell>
          <cell r="P32">
            <v>919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919</v>
          </cell>
          <cell r="V32">
            <v>0</v>
          </cell>
          <cell r="W32">
            <v>3.4769999999999999</v>
          </cell>
          <cell r="X32">
            <v>193.363</v>
          </cell>
          <cell r="Y32">
            <v>12.345420000000022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919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184.495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460</v>
          </cell>
          <cell r="AZ32">
            <v>459</v>
          </cell>
          <cell r="BA32">
            <v>0</v>
          </cell>
          <cell r="BB32">
            <v>193.363</v>
          </cell>
          <cell r="BC32">
            <v>919</v>
          </cell>
          <cell r="BD32">
            <v>525.08100000000002</v>
          </cell>
          <cell r="BE32">
            <v>-4.2000000007647031E-4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470.00299999999999</v>
          </cell>
          <cell r="E33">
            <v>202.15100000000001</v>
          </cell>
          <cell r="F33">
            <v>267.85199999999998</v>
          </cell>
          <cell r="G33">
            <v>35.555</v>
          </cell>
          <cell r="H33">
            <v>0</v>
          </cell>
          <cell r="I33">
            <v>172.11608999999999</v>
          </cell>
          <cell r="J33">
            <v>1.6739999999999999</v>
          </cell>
          <cell r="K33">
            <v>2.218</v>
          </cell>
          <cell r="L33">
            <v>4.2870899999999779</v>
          </cell>
          <cell r="M33"/>
          <cell r="N33">
            <v>163.93700000000001</v>
          </cell>
          <cell r="O33">
            <v>0</v>
          </cell>
          <cell r="P33">
            <v>821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821</v>
          </cell>
          <cell r="V33">
            <v>0</v>
          </cell>
          <cell r="W33">
            <v>3.4249999999999998</v>
          </cell>
          <cell r="X33">
            <v>172.11600000000001</v>
          </cell>
          <cell r="Y33">
            <v>11.604089999999978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821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163.93700000000001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411</v>
          </cell>
          <cell r="AZ33">
            <v>410</v>
          </cell>
          <cell r="BA33">
            <v>0</v>
          </cell>
          <cell r="BB33">
            <v>172.11600000000001</v>
          </cell>
          <cell r="BC33">
            <v>821</v>
          </cell>
          <cell r="BD33">
            <v>470.00299999999999</v>
          </cell>
          <cell r="BE33">
            <v>-9.0000000000145519E-5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470.54899999999998</v>
          </cell>
          <cell r="E34">
            <v>203.41900000000001</v>
          </cell>
          <cell r="F34">
            <v>267.13</v>
          </cell>
          <cell r="G34">
            <v>35.423000000000002</v>
          </cell>
          <cell r="H34">
            <v>0</v>
          </cell>
          <cell r="I34">
            <v>174.29828000000001</v>
          </cell>
          <cell r="J34">
            <v>1.6579999999999999</v>
          </cell>
          <cell r="K34">
            <v>2.177</v>
          </cell>
          <cell r="L34">
            <v>4.5635300000000143</v>
          </cell>
          <cell r="M34"/>
          <cell r="N34">
            <v>165.89975000000001</v>
          </cell>
          <cell r="O34">
            <v>0</v>
          </cell>
          <cell r="P34">
            <v>824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824</v>
          </cell>
          <cell r="V34">
            <v>0</v>
          </cell>
          <cell r="W34">
            <v>3.2795000000000001</v>
          </cell>
          <cell r="X34">
            <v>174.298</v>
          </cell>
          <cell r="Y34">
            <v>11.678030000000014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824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165.9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412</v>
          </cell>
          <cell r="AZ34">
            <v>412</v>
          </cell>
          <cell r="BA34">
            <v>0</v>
          </cell>
          <cell r="BB34">
            <v>174.298</v>
          </cell>
          <cell r="BC34">
            <v>824</v>
          </cell>
          <cell r="BD34">
            <v>470.54899999999998</v>
          </cell>
          <cell r="BE34">
            <v>-2.7999999997518898E-4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500.99599999999998</v>
          </cell>
          <cell r="E35">
            <v>216.10400000000001</v>
          </cell>
          <cell r="F35">
            <v>284.892</v>
          </cell>
          <cell r="G35">
            <v>35.295000000000002</v>
          </cell>
          <cell r="H35">
            <v>0</v>
          </cell>
          <cell r="I35">
            <v>186.47691</v>
          </cell>
          <cell r="J35">
            <v>1.6930000000000001</v>
          </cell>
          <cell r="K35">
            <v>2.2320000000000002</v>
          </cell>
          <cell r="L35">
            <v>5.0501600000000053</v>
          </cell>
          <cell r="M35"/>
          <cell r="N35">
            <v>177.50174999999999</v>
          </cell>
          <cell r="O35">
            <v>0</v>
          </cell>
          <cell r="P35">
            <v>885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885</v>
          </cell>
          <cell r="V35">
            <v>0</v>
          </cell>
          <cell r="W35">
            <v>3.0165000000000002</v>
          </cell>
          <cell r="X35">
            <v>186.477</v>
          </cell>
          <cell r="Y35">
            <v>11.991660000000007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885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177.50200000000001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443</v>
          </cell>
          <cell r="AZ35">
            <v>442</v>
          </cell>
          <cell r="BA35">
            <v>0</v>
          </cell>
          <cell r="BB35">
            <v>186.477</v>
          </cell>
          <cell r="BC35">
            <v>885</v>
          </cell>
          <cell r="BD35">
            <v>500.99599999999998</v>
          </cell>
          <cell r="BE35">
            <v>9.0000000000145519E-5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613.27599999999995</v>
          </cell>
          <cell r="E36">
            <v>265.04599999999999</v>
          </cell>
          <cell r="F36">
            <v>348.23</v>
          </cell>
          <cell r="G36">
            <v>35.448999999999998</v>
          </cell>
          <cell r="H36">
            <v>0</v>
          </cell>
          <cell r="I36">
            <v>227.91436999999999</v>
          </cell>
          <cell r="J36">
            <v>1.7649999999999999</v>
          </cell>
          <cell r="K36">
            <v>2.319</v>
          </cell>
          <cell r="L36">
            <v>6.574370000000016</v>
          </cell>
          <cell r="M36"/>
          <cell r="N36">
            <v>217.256</v>
          </cell>
          <cell r="O36">
            <v>0</v>
          </cell>
          <cell r="P36">
            <v>1078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1078</v>
          </cell>
          <cell r="V36">
            <v>0</v>
          </cell>
          <cell r="W36">
            <v>2.6597499999999998</v>
          </cell>
          <cell r="X36">
            <v>227.91399999999999</v>
          </cell>
          <cell r="Y36">
            <v>13.318120000000015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1078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217.256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539</v>
          </cell>
          <cell r="AZ36">
            <v>539</v>
          </cell>
          <cell r="BA36">
            <v>0</v>
          </cell>
          <cell r="BB36">
            <v>227.91399999999999</v>
          </cell>
          <cell r="BC36">
            <v>1078</v>
          </cell>
          <cell r="BD36">
            <v>613.27599999999995</v>
          </cell>
          <cell r="BE36">
            <v>-3.6999999974796083E-4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241.291</v>
          </cell>
          <cell r="E37">
            <v>105.926</v>
          </cell>
          <cell r="F37">
            <v>135.36500000000001</v>
          </cell>
          <cell r="G37">
            <v>35.380000000000003</v>
          </cell>
          <cell r="H37">
            <v>0</v>
          </cell>
          <cell r="I37">
            <v>89.337850000000003</v>
          </cell>
          <cell r="J37">
            <v>1.403</v>
          </cell>
          <cell r="K37">
            <v>1.7929999999999999</v>
          </cell>
          <cell r="L37">
            <v>1.6473499999999888</v>
          </cell>
          <cell r="M37"/>
          <cell r="N37">
            <v>84.494500000000002</v>
          </cell>
          <cell r="O37">
            <v>0</v>
          </cell>
          <cell r="P37">
            <v>411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411</v>
          </cell>
          <cell r="V37">
            <v>0</v>
          </cell>
          <cell r="W37">
            <v>6.234</v>
          </cell>
          <cell r="X37">
            <v>89.337999999999994</v>
          </cell>
          <cell r="Y37">
            <v>11.077349999999988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411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84.495000000000005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206</v>
          </cell>
          <cell r="AZ37">
            <v>205</v>
          </cell>
          <cell r="BA37">
            <v>0</v>
          </cell>
          <cell r="BB37">
            <v>89.337999999999994</v>
          </cell>
          <cell r="BC37">
            <v>411</v>
          </cell>
          <cell r="BD37">
            <v>241.291</v>
          </cell>
          <cell r="BE37">
            <v>1.4999999984866008E-4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14.512</v>
          </cell>
          <cell r="E38">
            <v>6.8170000000000002</v>
          </cell>
          <cell r="F38">
            <v>7.6950000000000003</v>
          </cell>
          <cell r="G38">
            <v>35.356999999999999</v>
          </cell>
          <cell r="H38">
            <v>0</v>
          </cell>
          <cell r="I38">
            <v>5.4139300000000006</v>
          </cell>
          <cell r="J38">
            <v>0.14699999999999999</v>
          </cell>
          <cell r="K38">
            <v>0.16600000000000001</v>
          </cell>
          <cell r="L38">
            <v>0</v>
          </cell>
          <cell r="M38"/>
          <cell r="N38">
            <v>5.1014999999999997</v>
          </cell>
          <cell r="O38">
            <v>-5.6999999999973738E-4</v>
          </cell>
          <cell r="P38">
            <v>22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22</v>
          </cell>
          <cell r="V38">
            <v>0</v>
          </cell>
          <cell r="W38">
            <v>8.6419999999999995</v>
          </cell>
          <cell r="X38">
            <v>5.4139999999999997</v>
          </cell>
          <cell r="Y38">
            <v>8.9550000000000001</v>
          </cell>
          <cell r="Z38">
            <v>0</v>
          </cell>
          <cell r="AA38">
            <v>0</v>
          </cell>
          <cell r="AB38">
            <v>0</v>
          </cell>
          <cell r="AC38">
            <v>6.106226635438361E-16</v>
          </cell>
          <cell r="AD38">
            <v>0</v>
          </cell>
          <cell r="AE38">
            <v>22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5.1020000000000003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11</v>
          </cell>
          <cell r="AZ38">
            <v>11</v>
          </cell>
          <cell r="BA38">
            <v>0</v>
          </cell>
          <cell r="BB38">
            <v>5.4139999999999997</v>
          </cell>
          <cell r="BC38">
            <v>22</v>
          </cell>
          <cell r="BD38">
            <v>14.512</v>
          </cell>
          <cell r="BE38">
            <v>7.0000000000902673E-5</v>
          </cell>
        </row>
        <row r="39">
          <cell r="A39" t="str">
            <v>Prosinec</v>
          </cell>
          <cell r="B39">
            <v>12</v>
          </cell>
          <cell r="C39" t="str">
            <v>Chyba</v>
          </cell>
          <cell r="D39">
            <v>10.124000000000001</v>
          </cell>
          <cell r="E39">
            <v>4.891</v>
          </cell>
          <cell r="F39">
            <v>5.2329999999999997</v>
          </cell>
          <cell r="G39">
            <v>35.28</v>
          </cell>
          <cell r="H39">
            <v>0</v>
          </cell>
          <cell r="I39">
            <v>3.63456</v>
          </cell>
          <cell r="J39">
            <v>4.7E-2</v>
          </cell>
          <cell r="K39">
            <v>5.0999999999999997E-2</v>
          </cell>
          <cell r="L39">
            <v>0</v>
          </cell>
          <cell r="M39"/>
          <cell r="N39">
            <v>3.5362499999999999</v>
          </cell>
          <cell r="O39">
            <v>3.0999999999981043E-4</v>
          </cell>
          <cell r="P39">
            <v>14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14</v>
          </cell>
          <cell r="V39">
            <v>0</v>
          </cell>
          <cell r="W39">
            <v>9.2047500000000007</v>
          </cell>
          <cell r="X39">
            <v>3.6349999999999998</v>
          </cell>
          <cell r="Y39">
            <v>9.3027500000000014</v>
          </cell>
          <cell r="Z39">
            <v>0</v>
          </cell>
          <cell r="AA39">
            <v>0</v>
          </cell>
          <cell r="AB39">
            <v>0</v>
          </cell>
          <cell r="AC39">
            <v>7.5633943552588789E-16</v>
          </cell>
          <cell r="AD39">
            <v>0</v>
          </cell>
          <cell r="AE39">
            <v>14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3.536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7</v>
          </cell>
          <cell r="AZ39">
            <v>7</v>
          </cell>
          <cell r="BA39">
            <v>0</v>
          </cell>
          <cell r="BB39">
            <v>3.6349999999999998</v>
          </cell>
          <cell r="BC39">
            <v>14</v>
          </cell>
          <cell r="BD39">
            <v>10.124000000000001</v>
          </cell>
          <cell r="BE39">
            <v>4.3999999999755346E-4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Měsíční výkaz"/>
      <sheetName val="Vyhodnocení PROVOZ"/>
      <sheetName val="Reporting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74.045000000000002</v>
          </cell>
          <cell r="E6">
            <v>24.452000000000002</v>
          </cell>
          <cell r="F6">
            <v>49.593000000000004</v>
          </cell>
          <cell r="G6">
            <v>35.332000000000001</v>
          </cell>
          <cell r="H6">
            <v>0</v>
          </cell>
          <cell r="I6">
            <v>19.722000000000001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19.722000000000001</v>
          </cell>
          <cell r="O6">
            <v>0</v>
          </cell>
          <cell r="P6">
            <v>144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144</v>
          </cell>
          <cell r="V6">
            <v>0</v>
          </cell>
          <cell r="W6">
            <v>8.0459999999999994</v>
          </cell>
          <cell r="X6">
            <v>19.722000000000001</v>
          </cell>
          <cell r="Y6">
            <v>8.0459999999999994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11.676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8.0459999999999994</v>
          </cell>
          <cell r="AQ6">
            <v>0</v>
          </cell>
          <cell r="AR6">
            <v>0</v>
          </cell>
          <cell r="AS6">
            <v>144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19.722000000000001</v>
          </cell>
          <cell r="BC6">
            <v>144</v>
          </cell>
          <cell r="BD6">
            <v>74.045000000000002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57.456000000000003</v>
          </cell>
          <cell r="E7">
            <v>18.931000000000001</v>
          </cell>
          <cell r="F7">
            <v>38.524999999999999</v>
          </cell>
          <cell r="G7">
            <v>35.378</v>
          </cell>
          <cell r="H7">
            <v>0</v>
          </cell>
          <cell r="I7">
            <v>15.015000000000001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15.015000000000001</v>
          </cell>
          <cell r="O7">
            <v>0</v>
          </cell>
          <cell r="P7">
            <v>110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</v>
          </cell>
          <cell r="V7">
            <v>0</v>
          </cell>
          <cell r="W7">
            <v>5.5750000000000002</v>
          </cell>
          <cell r="X7">
            <v>15.015000000000001</v>
          </cell>
          <cell r="Y7">
            <v>5.5750000000000002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9.44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5.5750000000000002</v>
          </cell>
          <cell r="AQ7">
            <v>0</v>
          </cell>
          <cell r="AR7">
            <v>0</v>
          </cell>
          <cell r="AS7">
            <v>110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15.015000000000001</v>
          </cell>
          <cell r="BC7">
            <v>110</v>
          </cell>
          <cell r="BD7">
            <v>57.456000000000003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50.832999999999998</v>
          </cell>
          <cell r="E8">
            <v>16.829999999999998</v>
          </cell>
          <cell r="F8">
            <v>34.003</v>
          </cell>
          <cell r="G8">
            <v>35.29</v>
          </cell>
          <cell r="H8">
            <v>0</v>
          </cell>
          <cell r="I8">
            <v>13.199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13.199</v>
          </cell>
          <cell r="O8">
            <v>0</v>
          </cell>
          <cell r="P8">
            <v>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96</v>
          </cell>
          <cell r="V8">
            <v>0</v>
          </cell>
          <cell r="W8">
            <v>4.8979999999999997</v>
          </cell>
          <cell r="X8">
            <v>13.199</v>
          </cell>
          <cell r="Y8">
            <v>4.8979999999999997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8.3010000000000002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4.8979999999999997</v>
          </cell>
          <cell r="AQ8">
            <v>0</v>
          </cell>
          <cell r="AR8">
            <v>0</v>
          </cell>
          <cell r="AS8">
            <v>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13.199</v>
          </cell>
          <cell r="BC8">
            <v>96</v>
          </cell>
          <cell r="BD8">
            <v>50.832999999999998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31.111000000000001</v>
          </cell>
          <cell r="E9">
            <v>10.234</v>
          </cell>
          <cell r="F9">
            <v>20.876999999999999</v>
          </cell>
          <cell r="G9">
            <v>35.244999999999997</v>
          </cell>
          <cell r="H9">
            <v>0</v>
          </cell>
          <cell r="I9">
            <v>8.0340000000000007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8.0340000000000007</v>
          </cell>
          <cell r="O9">
            <v>0</v>
          </cell>
          <cell r="P9">
            <v>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</v>
          </cell>
          <cell r="V9">
            <v>0</v>
          </cell>
          <cell r="W9">
            <v>2.7879999999999998</v>
          </cell>
          <cell r="X9">
            <v>8.0340000000000007</v>
          </cell>
          <cell r="Y9">
            <v>2.7879999999999998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5.2460000000000004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2.7879999999999998</v>
          </cell>
          <cell r="AQ9">
            <v>0</v>
          </cell>
          <cell r="AR9">
            <v>0</v>
          </cell>
          <cell r="AS9">
            <v>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8.0340000000000007</v>
          </cell>
          <cell r="BC9">
            <v>59</v>
          </cell>
          <cell r="BD9">
            <v>31.111000000000001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16.129000000000001</v>
          </cell>
          <cell r="E10">
            <v>5.5259999999999998</v>
          </cell>
          <cell r="F10">
            <v>10.603</v>
          </cell>
          <cell r="G10">
            <v>35.478000000000002</v>
          </cell>
          <cell r="H10">
            <v>0</v>
          </cell>
          <cell r="I10">
            <v>4.1980000000000004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4.1980000000000004</v>
          </cell>
          <cell r="O10">
            <v>0</v>
          </cell>
          <cell r="P10">
            <v>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</v>
          </cell>
          <cell r="V10">
            <v>0</v>
          </cell>
          <cell r="W10">
            <v>1.4710000000000001</v>
          </cell>
          <cell r="X10">
            <v>4.1980000000000004</v>
          </cell>
          <cell r="Y10">
            <v>1.4710000000000001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2.7269999999999999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1.4710000000000001</v>
          </cell>
          <cell r="AQ10">
            <v>0</v>
          </cell>
          <cell r="AR10">
            <v>0</v>
          </cell>
          <cell r="AS10">
            <v>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4.1980000000000004</v>
          </cell>
          <cell r="BC10">
            <v>29</v>
          </cell>
          <cell r="BD10">
            <v>16.129000000000001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12.5</v>
          </cell>
          <cell r="E11">
            <v>4.3470000000000004</v>
          </cell>
          <cell r="F11">
            <v>8.1530000000000005</v>
          </cell>
          <cell r="G11">
            <v>35.527000000000001</v>
          </cell>
          <cell r="H11">
            <v>0</v>
          </cell>
          <cell r="I11">
            <v>3.258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3.258</v>
          </cell>
          <cell r="O11">
            <v>0</v>
          </cell>
          <cell r="P11">
            <v>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</v>
          </cell>
          <cell r="V11">
            <v>0</v>
          </cell>
          <cell r="W11">
            <v>1.19</v>
          </cell>
          <cell r="X11">
            <v>3.258</v>
          </cell>
          <cell r="Y11">
            <v>1.19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2.0680000000000001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1.19</v>
          </cell>
          <cell r="AQ11">
            <v>0</v>
          </cell>
          <cell r="AR11">
            <v>0</v>
          </cell>
          <cell r="AS11">
            <v>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3.258</v>
          </cell>
          <cell r="BC11">
            <v>22</v>
          </cell>
          <cell r="BD11">
            <v>12.5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0.94899999999999995</v>
          </cell>
          <cell r="E12">
            <v>0.28299999999999997</v>
          </cell>
          <cell r="F12">
            <v>0.66600000000000004</v>
          </cell>
          <cell r="G12">
            <v>35.353999999999999</v>
          </cell>
          <cell r="H12">
            <v>0</v>
          </cell>
          <cell r="I12">
            <v>0.23599999999999999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0.23599999999999999</v>
          </cell>
          <cell r="O12">
            <v>0</v>
          </cell>
          <cell r="P12">
            <v>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</v>
          </cell>
          <cell r="V12">
            <v>0</v>
          </cell>
          <cell r="W12">
            <v>0.03</v>
          </cell>
          <cell r="X12">
            <v>0.23599999999999999</v>
          </cell>
          <cell r="Y12">
            <v>0.03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0.20599999999999999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0.03</v>
          </cell>
          <cell r="AQ12">
            <v>0</v>
          </cell>
          <cell r="AR12">
            <v>0</v>
          </cell>
          <cell r="AS12">
            <v>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0.23599999999999999</v>
          </cell>
          <cell r="BC12">
            <v>2</v>
          </cell>
          <cell r="BD12">
            <v>0.94899999999999995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35.393999999999998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1.5960000000000001</v>
          </cell>
          <cell r="E14">
            <v>0.54200000000000004</v>
          </cell>
          <cell r="F14">
            <v>1.054</v>
          </cell>
          <cell r="G14">
            <v>35.417000000000002</v>
          </cell>
          <cell r="H14">
            <v>0</v>
          </cell>
          <cell r="I14">
            <v>0.42899999999999999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0.42899999999999999</v>
          </cell>
          <cell r="O14">
            <v>0</v>
          </cell>
          <cell r="P14">
            <v>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</v>
          </cell>
          <cell r="V14">
            <v>0</v>
          </cell>
          <cell r="W14">
            <v>0.309</v>
          </cell>
          <cell r="X14">
            <v>0.42899999999999999</v>
          </cell>
          <cell r="Y14">
            <v>0.309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0.309</v>
          </cell>
          <cell r="AQ14">
            <v>0</v>
          </cell>
          <cell r="AR14">
            <v>0</v>
          </cell>
          <cell r="AS14">
            <v>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0.42899999999999999</v>
          </cell>
          <cell r="BC14">
            <v>3</v>
          </cell>
          <cell r="BD14">
            <v>1.5960000000000001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35.128</v>
          </cell>
          <cell r="E15">
            <v>11.907999999999999</v>
          </cell>
          <cell r="F15">
            <v>23.22</v>
          </cell>
          <cell r="G15">
            <v>35.478000000000002</v>
          </cell>
          <cell r="H15">
            <v>0</v>
          </cell>
          <cell r="I15">
            <v>9.2590000000000003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9.2590000000000003</v>
          </cell>
          <cell r="O15">
            <v>0</v>
          </cell>
          <cell r="P15">
            <v>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</v>
          </cell>
          <cell r="V15">
            <v>0</v>
          </cell>
          <cell r="W15">
            <v>3.5017499999999999</v>
          </cell>
          <cell r="X15">
            <v>9.2590000000000003</v>
          </cell>
          <cell r="Y15">
            <v>3.5017499999999999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5.75725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3.5017499999999999</v>
          </cell>
          <cell r="AQ15">
            <v>0</v>
          </cell>
          <cell r="AR15">
            <v>0</v>
          </cell>
          <cell r="AS15">
            <v>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9.2590000000000003</v>
          </cell>
          <cell r="BC15">
            <v>65</v>
          </cell>
          <cell r="BD15">
            <v>35.128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60.561999999999998</v>
          </cell>
          <cell r="E16">
            <v>20.460999999999999</v>
          </cell>
          <cell r="F16">
            <v>40.100999999999999</v>
          </cell>
          <cell r="G16">
            <v>35.381</v>
          </cell>
          <cell r="H16">
            <v>0</v>
          </cell>
          <cell r="I16">
            <v>16.298999999999999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16.298999999999999</v>
          </cell>
          <cell r="O16">
            <v>0</v>
          </cell>
          <cell r="P16">
            <v>115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115</v>
          </cell>
          <cell r="V16">
            <v>0</v>
          </cell>
          <cell r="W16">
            <v>6.4029999999999996</v>
          </cell>
          <cell r="X16">
            <v>16.298999999999999</v>
          </cell>
          <cell r="Y16">
            <v>6.4029999999999996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9.8960000000000008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6.4029999999999996</v>
          </cell>
          <cell r="AQ16">
            <v>0</v>
          </cell>
          <cell r="AR16">
            <v>0</v>
          </cell>
          <cell r="AS16">
            <v>115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16.298999999999999</v>
          </cell>
          <cell r="BC16">
            <v>115</v>
          </cell>
          <cell r="BD16">
            <v>60.561999999999998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73.055999999999997</v>
          </cell>
          <cell r="E17">
            <v>24.669</v>
          </cell>
          <cell r="F17">
            <v>48.387</v>
          </cell>
          <cell r="G17">
            <v>35.296999999999997</v>
          </cell>
          <cell r="H17">
            <v>0</v>
          </cell>
          <cell r="I17">
            <v>19.826000000000001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19.826000000000001</v>
          </cell>
          <cell r="O17">
            <v>0</v>
          </cell>
          <cell r="P17">
            <v>140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140</v>
          </cell>
          <cell r="V17">
            <v>0</v>
          </cell>
          <cell r="W17">
            <v>6.8392499999999998</v>
          </cell>
          <cell r="X17">
            <v>19.826000000000001</v>
          </cell>
          <cell r="Y17">
            <v>6.8392499999999998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12.986750000000001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6.8392499999999998</v>
          </cell>
          <cell r="AQ17">
            <v>0</v>
          </cell>
          <cell r="AR17">
            <v>0</v>
          </cell>
          <cell r="AS17">
            <v>140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19.826000000000001</v>
          </cell>
          <cell r="BC17">
            <v>140</v>
          </cell>
          <cell r="BD17">
            <v>73.055999999999997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1051.914</v>
          </cell>
          <cell r="E6">
            <v>460.726</v>
          </cell>
          <cell r="F6">
            <v>591.18799999999999</v>
          </cell>
          <cell r="G6">
            <v>35.344999999999999</v>
          </cell>
          <cell r="H6">
            <v>0</v>
          </cell>
          <cell r="I6">
            <v>383.6</v>
          </cell>
          <cell r="J6">
            <v>5.2389999999999999</v>
          </cell>
          <cell r="K6">
            <v>6.7220000000000004</v>
          </cell>
          <cell r="L6">
            <v>0</v>
          </cell>
          <cell r="M6">
            <v>0</v>
          </cell>
          <cell r="N6">
            <v>371.63900000000001</v>
          </cell>
          <cell r="O6">
            <v>0</v>
          </cell>
          <cell r="P6">
            <v>1772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1772</v>
          </cell>
          <cell r="V6">
            <v>0</v>
          </cell>
          <cell r="W6">
            <v>0.41299999999999998</v>
          </cell>
          <cell r="X6">
            <v>383.6</v>
          </cell>
          <cell r="Y6">
            <v>12.374000000000001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371.63900000000001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383.6</v>
          </cell>
          <cell r="BC6">
            <v>1772</v>
          </cell>
          <cell r="BD6">
            <v>1051.914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889.673</v>
          </cell>
          <cell r="E7">
            <v>389.654</v>
          </cell>
          <cell r="F7">
            <v>500.01900000000001</v>
          </cell>
          <cell r="G7">
            <v>35.326000000000001</v>
          </cell>
          <cell r="H7">
            <v>0</v>
          </cell>
          <cell r="I7">
            <v>324.7</v>
          </cell>
          <cell r="J7">
            <v>3.4740000000000002</v>
          </cell>
          <cell r="K7">
            <v>4.4589999999999996</v>
          </cell>
          <cell r="L7">
            <v>0</v>
          </cell>
          <cell r="M7">
            <v>0</v>
          </cell>
          <cell r="N7">
            <v>316.767</v>
          </cell>
          <cell r="O7">
            <v>0</v>
          </cell>
          <cell r="P7">
            <v>1500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1500</v>
          </cell>
          <cell r="V7">
            <v>0</v>
          </cell>
          <cell r="W7">
            <v>0.46700000000000003</v>
          </cell>
          <cell r="X7">
            <v>324.7</v>
          </cell>
          <cell r="Y7">
            <v>8.4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316.767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324.7</v>
          </cell>
          <cell r="BC7">
            <v>1500</v>
          </cell>
          <cell r="BD7">
            <v>889.673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858.71799999999996</v>
          </cell>
          <cell r="E8">
            <v>378.40499999999997</v>
          </cell>
          <cell r="F8">
            <v>480.31299999999999</v>
          </cell>
          <cell r="G8">
            <v>35.213000000000001</v>
          </cell>
          <cell r="H8">
            <v>0</v>
          </cell>
          <cell r="I8">
            <v>313.60000000000002</v>
          </cell>
          <cell r="J8">
            <v>3.3260000000000001</v>
          </cell>
          <cell r="K8">
            <v>4.2220000000000004</v>
          </cell>
          <cell r="L8">
            <v>0</v>
          </cell>
          <cell r="M8">
            <v>0</v>
          </cell>
          <cell r="N8">
            <v>306.05200000000002</v>
          </cell>
          <cell r="O8">
            <v>0</v>
          </cell>
          <cell r="P8">
            <v>1433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1433</v>
          </cell>
          <cell r="V8">
            <v>0</v>
          </cell>
          <cell r="W8">
            <v>0.51800000000000002</v>
          </cell>
          <cell r="X8">
            <v>313.60000000000002</v>
          </cell>
          <cell r="Y8">
            <v>8.0660000000000007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1433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306.05200000000002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1433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313.60000000000002</v>
          </cell>
          <cell r="BC8">
            <v>1433</v>
          </cell>
          <cell r="BD8">
            <v>858.71799999999996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577.30899999999997</v>
          </cell>
          <cell r="E9">
            <v>254.31399999999999</v>
          </cell>
          <cell r="F9">
            <v>322.995</v>
          </cell>
          <cell r="G9">
            <v>35.271000000000001</v>
          </cell>
          <cell r="H9">
            <v>0</v>
          </cell>
          <cell r="I9">
            <v>210.4</v>
          </cell>
          <cell r="J9">
            <v>2.4780000000000002</v>
          </cell>
          <cell r="K9">
            <v>3.1480000000000001</v>
          </cell>
          <cell r="L9">
            <v>0</v>
          </cell>
          <cell r="M9">
            <v>0</v>
          </cell>
          <cell r="N9">
            <v>204.774</v>
          </cell>
          <cell r="O9">
            <v>0</v>
          </cell>
          <cell r="P9">
            <v>962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962</v>
          </cell>
          <cell r="V9">
            <v>0</v>
          </cell>
          <cell r="W9">
            <v>0.66600000000000004</v>
          </cell>
          <cell r="X9">
            <v>210.4</v>
          </cell>
          <cell r="Y9">
            <v>6.2920000000000007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204.774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210.4</v>
          </cell>
          <cell r="BC9">
            <v>962</v>
          </cell>
          <cell r="BD9">
            <v>577.30899999999997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323.01400000000001</v>
          </cell>
          <cell r="E10">
            <v>141.398</v>
          </cell>
          <cell r="F10">
            <v>181.61600000000001</v>
          </cell>
          <cell r="G10">
            <v>35.457999999999998</v>
          </cell>
          <cell r="H10">
            <v>0</v>
          </cell>
          <cell r="I10">
            <v>117</v>
          </cell>
          <cell r="J10">
            <v>1.155</v>
          </cell>
          <cell r="K10">
            <v>1.484</v>
          </cell>
          <cell r="L10">
            <v>0</v>
          </cell>
          <cell r="M10">
            <v>0</v>
          </cell>
          <cell r="N10">
            <v>114.361</v>
          </cell>
          <cell r="O10">
            <v>0</v>
          </cell>
          <cell r="P10">
            <v>541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541</v>
          </cell>
          <cell r="V10">
            <v>0</v>
          </cell>
          <cell r="W10">
            <v>0.82299999999999995</v>
          </cell>
          <cell r="X10">
            <v>117</v>
          </cell>
          <cell r="Y10">
            <v>3.4620000000000002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114.361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</v>
          </cell>
          <cell r="BC10">
            <v>541</v>
          </cell>
          <cell r="BD10">
            <v>323.01400000000001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244.36500000000001</v>
          </cell>
          <cell r="E11">
            <v>109.066</v>
          </cell>
          <cell r="F11">
            <v>135.29900000000001</v>
          </cell>
          <cell r="G11">
            <v>35.429000000000002</v>
          </cell>
          <cell r="H11">
            <v>0</v>
          </cell>
          <cell r="I11">
            <v>88</v>
          </cell>
          <cell r="J11">
            <v>0.78900000000000003</v>
          </cell>
          <cell r="K11">
            <v>0.97899999999999998</v>
          </cell>
          <cell r="L11">
            <v>0</v>
          </cell>
          <cell r="M11">
            <v>0</v>
          </cell>
          <cell r="N11">
            <v>86.231999999999999</v>
          </cell>
          <cell r="O11">
            <v>0</v>
          </cell>
          <cell r="P11">
            <v>393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393</v>
          </cell>
          <cell r="V11">
            <v>0</v>
          </cell>
          <cell r="W11">
            <v>0.82499999999999996</v>
          </cell>
          <cell r="X11">
            <v>88</v>
          </cell>
          <cell r="Y11">
            <v>2.593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86.231999999999999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88</v>
          </cell>
          <cell r="BC11">
            <v>393</v>
          </cell>
          <cell r="BD11">
            <v>244.36500000000001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217.506</v>
          </cell>
          <cell r="E12">
            <v>96.457999999999998</v>
          </cell>
          <cell r="F12">
            <v>121.048</v>
          </cell>
          <cell r="G12">
            <v>35.323</v>
          </cell>
          <cell r="H12">
            <v>0</v>
          </cell>
          <cell r="I12">
            <v>78.8</v>
          </cell>
          <cell r="J12">
            <v>1.0820000000000001</v>
          </cell>
          <cell r="K12">
            <v>1.3580000000000001</v>
          </cell>
          <cell r="L12">
            <v>0</v>
          </cell>
          <cell r="M12">
            <v>0</v>
          </cell>
          <cell r="N12">
            <v>76.360249999999994</v>
          </cell>
          <cell r="O12">
            <v>-2.4999999999408828E-4</v>
          </cell>
          <cell r="P12">
            <v>356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356</v>
          </cell>
          <cell r="V12">
            <v>0</v>
          </cell>
          <cell r="W12">
            <v>0.85624999999999996</v>
          </cell>
          <cell r="X12">
            <v>78.8</v>
          </cell>
          <cell r="Y12">
            <v>3.2962500000000006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76.36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78.8</v>
          </cell>
          <cell r="BC12">
            <v>356</v>
          </cell>
          <cell r="BD12">
            <v>217.506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205.727</v>
          </cell>
          <cell r="E13">
            <v>92.495999999999995</v>
          </cell>
          <cell r="F13">
            <v>113.23099999999999</v>
          </cell>
          <cell r="G13">
            <v>35.369999999999997</v>
          </cell>
          <cell r="H13">
            <v>0</v>
          </cell>
          <cell r="I13">
            <v>74.2</v>
          </cell>
          <cell r="J13">
            <v>0.878</v>
          </cell>
          <cell r="K13">
            <v>1.075</v>
          </cell>
          <cell r="L13">
            <v>0</v>
          </cell>
          <cell r="M13">
            <v>0</v>
          </cell>
          <cell r="N13">
            <v>72.246499999999997</v>
          </cell>
          <cell r="O13">
            <v>5.0000000000238742E-4</v>
          </cell>
          <cell r="P13">
            <v>327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327</v>
          </cell>
          <cell r="V13">
            <v>0</v>
          </cell>
          <cell r="W13">
            <v>0.871</v>
          </cell>
          <cell r="X13">
            <v>74.2</v>
          </cell>
          <cell r="Y13">
            <v>2.8239999999999998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72.247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74.2</v>
          </cell>
          <cell r="BC13">
            <v>327</v>
          </cell>
          <cell r="BD13">
            <v>205.727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230.94399999999999</v>
          </cell>
          <cell r="E14">
            <v>101.30200000000001</v>
          </cell>
          <cell r="F14">
            <v>129.642</v>
          </cell>
          <cell r="G14">
            <v>35.478000000000002</v>
          </cell>
          <cell r="H14">
            <v>0</v>
          </cell>
          <cell r="I14">
            <v>84</v>
          </cell>
          <cell r="J14">
            <v>1.07</v>
          </cell>
          <cell r="K14">
            <v>1.369</v>
          </cell>
          <cell r="L14">
            <v>0</v>
          </cell>
          <cell r="M14">
            <v>0</v>
          </cell>
          <cell r="N14">
            <v>81.561250000000001</v>
          </cell>
          <cell r="O14">
            <v>-2.4999999999408828E-4</v>
          </cell>
          <cell r="P14">
            <v>387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387</v>
          </cell>
          <cell r="V14">
            <v>0</v>
          </cell>
          <cell r="W14">
            <v>0.80200000000000005</v>
          </cell>
          <cell r="X14">
            <v>84</v>
          </cell>
          <cell r="Y14">
            <v>3.2410000000000001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81.561000000000007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</v>
          </cell>
          <cell r="BC14">
            <v>387</v>
          </cell>
          <cell r="BD14">
            <v>230.94399999999999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614.92999999999995</v>
          </cell>
          <cell r="E15">
            <v>267.64600000000002</v>
          </cell>
          <cell r="F15">
            <v>347.28399999999999</v>
          </cell>
          <cell r="G15">
            <v>35.494</v>
          </cell>
          <cell r="H15">
            <v>0</v>
          </cell>
          <cell r="I15">
            <v>222</v>
          </cell>
          <cell r="J15">
            <v>2.5249999999999999</v>
          </cell>
          <cell r="K15">
            <v>3.2770000000000001</v>
          </cell>
          <cell r="L15">
            <v>0</v>
          </cell>
          <cell r="M15">
            <v>0</v>
          </cell>
          <cell r="N15">
            <v>216.19825</v>
          </cell>
          <cell r="O15">
            <v>-2.4999999999408828E-4</v>
          </cell>
          <cell r="P15">
            <v>1037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1037</v>
          </cell>
          <cell r="V15">
            <v>0</v>
          </cell>
          <cell r="W15">
            <v>0.67849999999999999</v>
          </cell>
          <cell r="X15">
            <v>222</v>
          </cell>
          <cell r="Y15">
            <v>6.4804999999999993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216.19800000000001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222</v>
          </cell>
          <cell r="BC15">
            <v>1037</v>
          </cell>
          <cell r="BD15">
            <v>614.92999999999995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865.21199999999999</v>
          </cell>
          <cell r="E16">
            <v>382.81299999999999</v>
          </cell>
          <cell r="F16">
            <v>482.399</v>
          </cell>
          <cell r="G16">
            <v>35.334000000000003</v>
          </cell>
          <cell r="H16">
            <v>0</v>
          </cell>
          <cell r="I16">
            <v>315</v>
          </cell>
          <cell r="J16">
            <v>3.4220000000000002</v>
          </cell>
          <cell r="K16">
            <v>4.3120000000000003</v>
          </cell>
          <cell r="L16">
            <v>0</v>
          </cell>
          <cell r="M16">
            <v>0</v>
          </cell>
          <cell r="N16">
            <v>307.26625000000001</v>
          </cell>
          <cell r="O16">
            <v>-2.500000000509317E-4</v>
          </cell>
          <cell r="P16">
            <v>1429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1429</v>
          </cell>
          <cell r="V16">
            <v>0</v>
          </cell>
          <cell r="W16">
            <v>0.50875000000000004</v>
          </cell>
          <cell r="X16">
            <v>315</v>
          </cell>
          <cell r="Y16">
            <v>8.2427500000000009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1429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307.26600000000002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1429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315</v>
          </cell>
          <cell r="BC16">
            <v>1429</v>
          </cell>
          <cell r="BD16">
            <v>865.21199999999999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813.53800000000001</v>
          </cell>
          <cell r="E17">
            <v>360.07100000000003</v>
          </cell>
          <cell r="F17">
            <v>453.46699999999998</v>
          </cell>
          <cell r="G17">
            <v>35.268999999999998</v>
          </cell>
          <cell r="H17">
            <v>0</v>
          </cell>
          <cell r="I17">
            <v>296</v>
          </cell>
          <cell r="J17">
            <v>3.597</v>
          </cell>
          <cell r="K17">
            <v>4.53</v>
          </cell>
          <cell r="L17">
            <v>0</v>
          </cell>
          <cell r="M17">
            <v>0</v>
          </cell>
          <cell r="N17">
            <v>287.87275</v>
          </cell>
          <cell r="O17">
            <v>2.500000000509317E-4</v>
          </cell>
          <cell r="P17">
            <v>1342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1342</v>
          </cell>
          <cell r="V17">
            <v>0</v>
          </cell>
          <cell r="W17">
            <v>0.5645</v>
          </cell>
          <cell r="X17">
            <v>296</v>
          </cell>
          <cell r="Y17">
            <v>8.6915000000000013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287.87299999999999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1342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296</v>
          </cell>
          <cell r="BC17">
            <v>1342</v>
          </cell>
          <cell r="BD17">
            <v>813.53800000000001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1289.78</v>
          </cell>
          <cell r="E6">
            <v>588.20500000000004</v>
          </cell>
          <cell r="F6">
            <v>701.57500000000005</v>
          </cell>
          <cell r="G6">
            <v>35.344999999999999</v>
          </cell>
          <cell r="H6">
            <v>0</v>
          </cell>
          <cell r="I6">
            <v>471.37</v>
          </cell>
          <cell r="J6">
            <v>4.1920000000000002</v>
          </cell>
          <cell r="K6">
            <v>5</v>
          </cell>
          <cell r="L6">
            <v>0</v>
          </cell>
          <cell r="M6">
            <v>0</v>
          </cell>
          <cell r="N6">
            <v>462.178</v>
          </cell>
          <cell r="O6">
            <v>0</v>
          </cell>
          <cell r="P6">
            <v>2024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2024</v>
          </cell>
          <cell r="V6">
            <v>0</v>
          </cell>
          <cell r="W6">
            <v>1.1459999999999999</v>
          </cell>
          <cell r="X6">
            <v>471.37</v>
          </cell>
          <cell r="Y6">
            <v>10.338000000000001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462.178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471.37</v>
          </cell>
          <cell r="BC6">
            <v>2024</v>
          </cell>
          <cell r="BD6">
            <v>1289.78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1153.422</v>
          </cell>
          <cell r="E7">
            <v>515.90499999999997</v>
          </cell>
          <cell r="F7">
            <v>637.51700000000005</v>
          </cell>
          <cell r="G7">
            <v>35.326999999999998</v>
          </cell>
          <cell r="H7">
            <v>0</v>
          </cell>
          <cell r="I7">
            <v>421.03</v>
          </cell>
          <cell r="J7">
            <v>4.327</v>
          </cell>
          <cell r="K7">
            <v>5.3479999999999999</v>
          </cell>
          <cell r="L7">
            <v>0</v>
          </cell>
          <cell r="M7">
            <v>0</v>
          </cell>
          <cell r="N7">
            <v>411.35500000000002</v>
          </cell>
          <cell r="O7">
            <v>0</v>
          </cell>
          <cell r="P7">
            <v>1873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1873</v>
          </cell>
          <cell r="V7">
            <v>0</v>
          </cell>
          <cell r="W7">
            <v>1.0429999999999999</v>
          </cell>
          <cell r="X7">
            <v>421.03</v>
          </cell>
          <cell r="Y7">
            <v>10.718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1873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411.35500000000002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1873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421.03</v>
          </cell>
          <cell r="BC7">
            <v>1873</v>
          </cell>
          <cell r="BD7">
            <v>1153.422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1100.472</v>
          </cell>
          <cell r="E8">
            <v>491.42500000000001</v>
          </cell>
          <cell r="F8">
            <v>609.04700000000003</v>
          </cell>
          <cell r="G8">
            <v>35.213000000000001</v>
          </cell>
          <cell r="H8">
            <v>0</v>
          </cell>
          <cell r="I8">
            <v>400.3</v>
          </cell>
          <cell r="J8">
            <v>3.7269999999999999</v>
          </cell>
          <cell r="K8">
            <v>4.6189999999999998</v>
          </cell>
          <cell r="L8">
            <v>0</v>
          </cell>
          <cell r="M8">
            <v>0</v>
          </cell>
          <cell r="N8">
            <v>391.95400000000001</v>
          </cell>
          <cell r="O8">
            <v>0</v>
          </cell>
          <cell r="P8">
            <v>1786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1786</v>
          </cell>
          <cell r="V8">
            <v>0</v>
          </cell>
          <cell r="W8">
            <v>1.2909999999999999</v>
          </cell>
          <cell r="X8">
            <v>400.3</v>
          </cell>
          <cell r="Y8">
            <v>9.6370000000000005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391.95400000000001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400.3</v>
          </cell>
          <cell r="BC8">
            <v>1786</v>
          </cell>
          <cell r="BD8">
            <v>1100.472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763.19200000000001</v>
          </cell>
          <cell r="E9">
            <v>342.012</v>
          </cell>
          <cell r="F9">
            <v>421.18</v>
          </cell>
          <cell r="G9">
            <v>35.271999999999998</v>
          </cell>
          <cell r="H9">
            <v>0</v>
          </cell>
          <cell r="I9">
            <v>279.7</v>
          </cell>
          <cell r="J9">
            <v>3.218</v>
          </cell>
          <cell r="K9">
            <v>3.964</v>
          </cell>
          <cell r="L9">
            <v>0</v>
          </cell>
          <cell r="M9">
            <v>0</v>
          </cell>
          <cell r="N9">
            <v>272.51799999999997</v>
          </cell>
          <cell r="O9">
            <v>0</v>
          </cell>
          <cell r="P9">
            <v>1240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1240</v>
          </cell>
          <cell r="V9">
            <v>0</v>
          </cell>
          <cell r="W9">
            <v>1.5760000000000001</v>
          </cell>
          <cell r="X9">
            <v>279.7</v>
          </cell>
          <cell r="Y9">
            <v>8.7580000000000009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272.51799999999997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1240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279.7</v>
          </cell>
          <cell r="BC9">
            <v>1240</v>
          </cell>
          <cell r="BD9">
            <v>763.19200000000001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498.16500000000002</v>
          </cell>
          <cell r="E10">
            <v>219.428</v>
          </cell>
          <cell r="F10">
            <v>278.73700000000002</v>
          </cell>
          <cell r="G10">
            <v>35.457000000000001</v>
          </cell>
          <cell r="H10">
            <v>0</v>
          </cell>
          <cell r="I10">
            <v>181.28</v>
          </cell>
          <cell r="J10">
            <v>1.7250000000000001</v>
          </cell>
          <cell r="K10">
            <v>2.1909999999999998</v>
          </cell>
          <cell r="L10">
            <v>0</v>
          </cell>
          <cell r="M10">
            <v>0</v>
          </cell>
          <cell r="N10">
            <v>177.364</v>
          </cell>
          <cell r="O10">
            <v>0</v>
          </cell>
          <cell r="P10">
            <v>829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829</v>
          </cell>
          <cell r="V10">
            <v>0</v>
          </cell>
          <cell r="W10">
            <v>2.1349999999999998</v>
          </cell>
          <cell r="X10">
            <v>181.28</v>
          </cell>
          <cell r="Y10">
            <v>6.0510000000000002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177.364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181.28</v>
          </cell>
          <cell r="BC10">
            <v>829</v>
          </cell>
          <cell r="BD10">
            <v>498.16500000000002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299.60000000000002</v>
          </cell>
          <cell r="E11">
            <v>135.69800000000001</v>
          </cell>
          <cell r="F11">
            <v>163.90199999999999</v>
          </cell>
          <cell r="G11">
            <v>35.427999999999997</v>
          </cell>
          <cell r="H11">
            <v>0</v>
          </cell>
          <cell r="I11">
            <v>108.55</v>
          </cell>
          <cell r="J11">
            <v>0.87</v>
          </cell>
          <cell r="K11">
            <v>1.05</v>
          </cell>
          <cell r="L11">
            <v>0</v>
          </cell>
          <cell r="M11">
            <v>0</v>
          </cell>
          <cell r="N11">
            <v>106.63</v>
          </cell>
          <cell r="O11">
            <v>0</v>
          </cell>
          <cell r="P11">
            <v>472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472</v>
          </cell>
          <cell r="V11">
            <v>0</v>
          </cell>
          <cell r="W11">
            <v>1.982</v>
          </cell>
          <cell r="X11">
            <v>108.55</v>
          </cell>
          <cell r="Y11">
            <v>3.9020000000000001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106.63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108.55</v>
          </cell>
          <cell r="BC11">
            <v>472</v>
          </cell>
          <cell r="BD11">
            <v>299.60000000000002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266.01499999999999</v>
          </cell>
          <cell r="E12">
            <v>119.795</v>
          </cell>
          <cell r="F12">
            <v>146.22</v>
          </cell>
          <cell r="G12">
            <v>35.322000000000003</v>
          </cell>
          <cell r="H12">
            <v>0</v>
          </cell>
          <cell r="I12">
            <v>96.72</v>
          </cell>
          <cell r="J12">
            <v>1.0429999999999999</v>
          </cell>
          <cell r="K12">
            <v>1.2729999999999999</v>
          </cell>
          <cell r="L12">
            <v>0</v>
          </cell>
          <cell r="M12">
            <v>0</v>
          </cell>
          <cell r="N12">
            <v>94.403999999999996</v>
          </cell>
          <cell r="O12">
            <v>0</v>
          </cell>
          <cell r="P12">
            <v>425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425</v>
          </cell>
          <cell r="V12">
            <v>0</v>
          </cell>
          <cell r="W12">
            <v>2.274</v>
          </cell>
          <cell r="X12">
            <v>96.72</v>
          </cell>
          <cell r="Y12">
            <v>4.59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94.403999999999996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96.72</v>
          </cell>
          <cell r="BC12">
            <v>425</v>
          </cell>
          <cell r="BD12">
            <v>266.01499999999999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257.64499999999998</v>
          </cell>
          <cell r="E13">
            <v>116.337</v>
          </cell>
          <cell r="F13">
            <v>141.30799999999999</v>
          </cell>
          <cell r="G13">
            <v>35.369999999999997</v>
          </cell>
          <cell r="H13">
            <v>0</v>
          </cell>
          <cell r="I13">
            <v>94.45</v>
          </cell>
          <cell r="J13">
            <v>1.246</v>
          </cell>
          <cell r="K13">
            <v>1.514</v>
          </cell>
          <cell r="L13">
            <v>0</v>
          </cell>
          <cell r="M13">
            <v>0</v>
          </cell>
          <cell r="N13">
            <v>91.69</v>
          </cell>
          <cell r="O13">
            <v>0</v>
          </cell>
          <cell r="P13">
            <v>413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413</v>
          </cell>
          <cell r="V13">
            <v>0</v>
          </cell>
          <cell r="W13">
            <v>2.2669999999999999</v>
          </cell>
          <cell r="X13">
            <v>94.45</v>
          </cell>
          <cell r="Y13">
            <v>5.0269999999999992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91.69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94.45</v>
          </cell>
          <cell r="BC13">
            <v>413</v>
          </cell>
          <cell r="BD13">
            <v>257.64499999999998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292.84500000000003</v>
          </cell>
          <cell r="E14">
            <v>128.68299999999999</v>
          </cell>
          <cell r="F14">
            <v>164.16200000000001</v>
          </cell>
          <cell r="G14">
            <v>35.478999999999999</v>
          </cell>
          <cell r="H14">
            <v>0</v>
          </cell>
          <cell r="I14">
            <v>104.3</v>
          </cell>
          <cell r="J14">
            <v>0.13400000000000001</v>
          </cell>
          <cell r="K14">
            <v>0.17</v>
          </cell>
          <cell r="L14">
            <v>0</v>
          </cell>
          <cell r="M14">
            <v>0</v>
          </cell>
          <cell r="N14">
            <v>103.996</v>
          </cell>
          <cell r="O14">
            <v>0</v>
          </cell>
          <cell r="P14">
            <v>479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479</v>
          </cell>
          <cell r="V14">
            <v>0</v>
          </cell>
          <cell r="W14">
            <v>2.36375</v>
          </cell>
          <cell r="X14">
            <v>104.3</v>
          </cell>
          <cell r="Y14">
            <v>2.6677499999999998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103.996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104.3</v>
          </cell>
          <cell r="BC14">
            <v>479</v>
          </cell>
          <cell r="BD14">
            <v>292.84500000000003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750.78499999999997</v>
          </cell>
          <cell r="E15">
            <v>334.15499999999997</v>
          </cell>
          <cell r="F15">
            <v>416.63</v>
          </cell>
          <cell r="G15">
            <v>35.494999999999997</v>
          </cell>
          <cell r="H15">
            <v>0</v>
          </cell>
          <cell r="I15">
            <v>274.7</v>
          </cell>
          <cell r="J15">
            <v>3.5609999999999999</v>
          </cell>
          <cell r="K15">
            <v>4.4400000000000004</v>
          </cell>
          <cell r="L15">
            <v>0</v>
          </cell>
          <cell r="M15">
            <v>0</v>
          </cell>
          <cell r="N15">
            <v>266.69974999999999</v>
          </cell>
          <cell r="O15">
            <v>-7.4999999998226485E-4</v>
          </cell>
          <cell r="P15">
            <v>1233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1233</v>
          </cell>
          <cell r="V15">
            <v>0</v>
          </cell>
          <cell r="W15">
            <v>1.81375</v>
          </cell>
          <cell r="X15">
            <v>274.7</v>
          </cell>
          <cell r="Y15">
            <v>9.8147500000000019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266.7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274.7</v>
          </cell>
          <cell r="BC15">
            <v>1233</v>
          </cell>
          <cell r="BD15">
            <v>750.78499999999997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1181.125</v>
          </cell>
          <cell r="E16">
            <v>528.72199999999998</v>
          </cell>
          <cell r="F16">
            <v>652.40300000000002</v>
          </cell>
          <cell r="G16">
            <v>35.332999999999998</v>
          </cell>
          <cell r="H16">
            <v>0</v>
          </cell>
          <cell r="I16">
            <v>432</v>
          </cell>
          <cell r="J16">
            <v>4.2329999999999997</v>
          </cell>
          <cell r="K16">
            <v>5.2229999999999999</v>
          </cell>
          <cell r="L16">
            <v>0</v>
          </cell>
          <cell r="M16">
            <v>0</v>
          </cell>
          <cell r="N16">
            <v>422.54475000000002</v>
          </cell>
          <cell r="O16">
            <v>-7.5000000003910827E-4</v>
          </cell>
          <cell r="P16">
            <v>1919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1919</v>
          </cell>
          <cell r="V16">
            <v>0</v>
          </cell>
          <cell r="W16">
            <v>1.0940000000000001</v>
          </cell>
          <cell r="X16">
            <v>432</v>
          </cell>
          <cell r="Y16">
            <v>10.549999999999999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1919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422.54500000000002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1919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432</v>
          </cell>
          <cell r="BC16">
            <v>1919</v>
          </cell>
          <cell r="BD16">
            <v>1181.125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1055.0070000000001</v>
          </cell>
          <cell r="E17">
            <v>472.911</v>
          </cell>
          <cell r="F17">
            <v>582.096</v>
          </cell>
          <cell r="G17">
            <v>35.268999999999998</v>
          </cell>
          <cell r="H17">
            <v>0</v>
          </cell>
          <cell r="I17">
            <v>385</v>
          </cell>
          <cell r="J17">
            <v>3.4809999999999999</v>
          </cell>
          <cell r="K17">
            <v>4.2850000000000001</v>
          </cell>
          <cell r="L17">
            <v>0</v>
          </cell>
          <cell r="M17">
            <v>0</v>
          </cell>
          <cell r="N17">
            <v>377.23349999999999</v>
          </cell>
          <cell r="O17">
            <v>4.9999999998817657E-4</v>
          </cell>
          <cell r="P17">
            <v>1706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1706</v>
          </cell>
          <cell r="V17">
            <v>0</v>
          </cell>
          <cell r="W17">
            <v>1.7010000000000001</v>
          </cell>
          <cell r="X17">
            <v>385</v>
          </cell>
          <cell r="Y17">
            <v>9.4670000000000005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1706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377.23399999999998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1706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385</v>
          </cell>
          <cell r="BC17">
            <v>1706</v>
          </cell>
          <cell r="BD17">
            <v>1055.0070000000001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1660.816</v>
          </cell>
          <cell r="E6">
            <v>755.23800000000006</v>
          </cell>
          <cell r="F6">
            <v>905.57799999999997</v>
          </cell>
          <cell r="G6">
            <v>35.149000000000001</v>
          </cell>
          <cell r="H6">
            <v>0</v>
          </cell>
          <cell r="I6">
            <v>645.17999999999995</v>
          </cell>
          <cell r="J6">
            <v>6.8719999999999999</v>
          </cell>
          <cell r="K6">
            <v>8.2390000000000008</v>
          </cell>
          <cell r="L6">
            <v>0</v>
          </cell>
          <cell r="M6">
            <v>0</v>
          </cell>
          <cell r="N6">
            <v>630.06899999999996</v>
          </cell>
          <cell r="O6">
            <v>0</v>
          </cell>
          <cell r="P6">
            <v>2785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2785</v>
          </cell>
          <cell r="V6">
            <v>0</v>
          </cell>
          <cell r="W6">
            <v>1.7310000000000001</v>
          </cell>
          <cell r="X6">
            <v>645.17999999999995</v>
          </cell>
          <cell r="Y6">
            <v>16.842000000000002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630.06899999999996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645.17999999999995</v>
          </cell>
          <cell r="BC6">
            <v>2785</v>
          </cell>
          <cell r="BD6">
            <v>1660.816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1442.502</v>
          </cell>
          <cell r="E7">
            <v>654.74</v>
          </cell>
          <cell r="F7">
            <v>787.76199999999994</v>
          </cell>
          <cell r="G7">
            <v>35.430999999999997</v>
          </cell>
          <cell r="H7">
            <v>0</v>
          </cell>
          <cell r="I7">
            <v>554.55399999999997</v>
          </cell>
          <cell r="J7">
            <v>6.617</v>
          </cell>
          <cell r="K7">
            <v>7.9619999999999997</v>
          </cell>
          <cell r="L7">
            <v>0</v>
          </cell>
          <cell r="M7">
            <v>0</v>
          </cell>
          <cell r="N7">
            <v>539.97500000000002</v>
          </cell>
          <cell r="O7">
            <v>0</v>
          </cell>
          <cell r="P7">
            <v>2402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2402</v>
          </cell>
          <cell r="V7">
            <v>0</v>
          </cell>
          <cell r="W7">
            <v>1.4610000000000001</v>
          </cell>
          <cell r="X7">
            <v>554.55399999999997</v>
          </cell>
          <cell r="Y7">
            <v>16.04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2402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539.97500000000002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2402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554.55399999999997</v>
          </cell>
          <cell r="BC7">
            <v>2402</v>
          </cell>
          <cell r="BD7">
            <v>1442.502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1351.4860000000001</v>
          </cell>
          <cell r="E8">
            <v>616.37099999999998</v>
          </cell>
          <cell r="F8">
            <v>735.11500000000001</v>
          </cell>
          <cell r="G8">
            <v>35.459000000000003</v>
          </cell>
          <cell r="H8">
            <v>0</v>
          </cell>
          <cell r="I8">
            <v>511.46600000000001</v>
          </cell>
          <cell r="J8">
            <v>2.9529999999999998</v>
          </cell>
          <cell r="K8">
            <v>3.5209999999999999</v>
          </cell>
          <cell r="L8">
            <v>0</v>
          </cell>
          <cell r="M8">
            <v>0</v>
          </cell>
          <cell r="N8">
            <v>504.99200000000002</v>
          </cell>
          <cell r="O8">
            <v>0</v>
          </cell>
          <cell r="P8">
            <v>2196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2196</v>
          </cell>
          <cell r="V8">
            <v>0</v>
          </cell>
          <cell r="W8">
            <v>1.7509999999999999</v>
          </cell>
          <cell r="X8">
            <v>511.46600000000001</v>
          </cell>
          <cell r="Y8">
            <v>8.2249999999999996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504.99200000000002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511.46600000000001</v>
          </cell>
          <cell r="BC8">
            <v>2196</v>
          </cell>
          <cell r="BD8">
            <v>1351.4860000000001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992.25800000000004</v>
          </cell>
          <cell r="E9">
            <v>455.17500000000001</v>
          </cell>
          <cell r="F9">
            <v>537.08299999999997</v>
          </cell>
          <cell r="G9">
            <v>35.329000000000001</v>
          </cell>
          <cell r="H9">
            <v>0</v>
          </cell>
          <cell r="I9">
            <v>376.9</v>
          </cell>
          <cell r="J9">
            <v>4.3890000000000002</v>
          </cell>
          <cell r="K9">
            <v>5.1779999999999999</v>
          </cell>
          <cell r="L9">
            <v>0</v>
          </cell>
          <cell r="M9">
            <v>0</v>
          </cell>
          <cell r="N9">
            <v>367.33300000000003</v>
          </cell>
          <cell r="O9">
            <v>0</v>
          </cell>
          <cell r="P9">
            <v>1601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1601</v>
          </cell>
          <cell r="V9">
            <v>0</v>
          </cell>
          <cell r="W9">
            <v>1.7709999999999999</v>
          </cell>
          <cell r="X9">
            <v>376.9</v>
          </cell>
          <cell r="Y9">
            <v>11.338000000000001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367.33300000000003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376.9</v>
          </cell>
          <cell r="BC9">
            <v>1601</v>
          </cell>
          <cell r="BD9">
            <v>992.25800000000004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509.61599999999999</v>
          </cell>
          <cell r="E10">
            <v>238.756</v>
          </cell>
          <cell r="F10">
            <v>270.86</v>
          </cell>
          <cell r="G10">
            <v>35.444000000000003</v>
          </cell>
          <cell r="H10">
            <v>0</v>
          </cell>
          <cell r="I10">
            <v>192.7</v>
          </cell>
          <cell r="J10">
            <v>2.0430000000000001</v>
          </cell>
          <cell r="K10">
            <v>2.3170000000000002</v>
          </cell>
          <cell r="L10">
            <v>0</v>
          </cell>
          <cell r="M10">
            <v>0</v>
          </cell>
          <cell r="N10">
            <v>188.34</v>
          </cell>
          <cell r="O10">
            <v>0</v>
          </cell>
          <cell r="P10">
            <v>787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787</v>
          </cell>
          <cell r="V10">
            <v>0</v>
          </cell>
          <cell r="W10">
            <v>2.27</v>
          </cell>
          <cell r="X10">
            <v>192.7</v>
          </cell>
          <cell r="Y10">
            <v>6.6300000000000008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188.34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192.7</v>
          </cell>
          <cell r="BC10">
            <v>787</v>
          </cell>
          <cell r="BD10">
            <v>509.61599999999999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454.77699999999999</v>
          </cell>
          <cell r="E11">
            <v>213.59</v>
          </cell>
          <cell r="F11">
            <v>241.18700000000001</v>
          </cell>
          <cell r="G11">
            <v>35.307000000000002</v>
          </cell>
          <cell r="H11">
            <v>0</v>
          </cell>
          <cell r="I11">
            <v>170.72</v>
          </cell>
          <cell r="J11">
            <v>2.0779999999999998</v>
          </cell>
          <cell r="K11">
            <v>2.3460000000000001</v>
          </cell>
          <cell r="L11">
            <v>0</v>
          </cell>
          <cell r="M11">
            <v>0</v>
          </cell>
          <cell r="N11">
            <v>166.29599999999999</v>
          </cell>
          <cell r="O11">
            <v>0</v>
          </cell>
          <cell r="P11">
            <v>694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694</v>
          </cell>
          <cell r="V11">
            <v>0</v>
          </cell>
          <cell r="W11">
            <v>2.1779999999999999</v>
          </cell>
          <cell r="X11">
            <v>170.72</v>
          </cell>
          <cell r="Y11">
            <v>6.6019999999999994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166.29599999999999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170.72</v>
          </cell>
          <cell r="BC11">
            <v>694</v>
          </cell>
          <cell r="BD11">
            <v>454.77699999999999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430.86399999999998</v>
          </cell>
          <cell r="E12">
            <v>201.53399999999999</v>
          </cell>
          <cell r="F12">
            <v>229.33</v>
          </cell>
          <cell r="G12">
            <v>35.389000000000003</v>
          </cell>
          <cell r="H12">
            <v>0</v>
          </cell>
          <cell r="I12">
            <v>160.86799999999999</v>
          </cell>
          <cell r="J12">
            <v>2.0169999999999999</v>
          </cell>
          <cell r="K12">
            <v>2.2949999999999999</v>
          </cell>
          <cell r="L12">
            <v>0</v>
          </cell>
          <cell r="M12">
            <v>0</v>
          </cell>
          <cell r="N12">
            <v>156.55525</v>
          </cell>
          <cell r="O12">
            <v>7.5000000001068656E-4</v>
          </cell>
          <cell r="P12">
            <v>659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659</v>
          </cell>
          <cell r="V12">
            <v>0</v>
          </cell>
          <cell r="W12">
            <v>2.7792500000000002</v>
          </cell>
          <cell r="X12">
            <v>160.86799999999999</v>
          </cell>
          <cell r="Y12">
            <v>7.0912499999999996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156.55500000000001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160.86799999999999</v>
          </cell>
          <cell r="BC12">
            <v>659</v>
          </cell>
          <cell r="BD12">
            <v>430.86399999999998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381.88799999999998</v>
          </cell>
          <cell r="E13">
            <v>176.37100000000001</v>
          </cell>
          <cell r="F13">
            <v>205.517</v>
          </cell>
          <cell r="G13">
            <v>35.421999999999997</v>
          </cell>
          <cell r="H13">
            <v>0</v>
          </cell>
          <cell r="I13">
            <v>142.792</v>
          </cell>
          <cell r="J13">
            <v>1.5760000000000001</v>
          </cell>
          <cell r="K13">
            <v>1.8360000000000001</v>
          </cell>
          <cell r="L13">
            <v>0</v>
          </cell>
          <cell r="M13">
            <v>0</v>
          </cell>
          <cell r="N13">
            <v>139.38024999999999</v>
          </cell>
          <cell r="O13">
            <v>-2.4999999999408828E-4</v>
          </cell>
          <cell r="P13">
            <v>599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599</v>
          </cell>
          <cell r="V13">
            <v>0</v>
          </cell>
          <cell r="W13">
            <v>2.49925</v>
          </cell>
          <cell r="X13">
            <v>142.792</v>
          </cell>
          <cell r="Y13">
            <v>5.9112499999999999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139.38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142.792</v>
          </cell>
          <cell r="BC13">
            <v>599</v>
          </cell>
          <cell r="BD13">
            <v>381.88799999999998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425.93599999999998</v>
          </cell>
          <cell r="E14">
            <v>198.37200000000001</v>
          </cell>
          <cell r="F14">
            <v>227.56399999999999</v>
          </cell>
          <cell r="G14">
            <v>35.433999999999997</v>
          </cell>
          <cell r="H14">
            <v>0</v>
          </cell>
          <cell r="I14">
            <v>160.30000000000001</v>
          </cell>
          <cell r="J14">
            <v>2.72</v>
          </cell>
          <cell r="K14">
            <v>3.121</v>
          </cell>
          <cell r="L14">
            <v>0</v>
          </cell>
          <cell r="M14">
            <v>0</v>
          </cell>
          <cell r="N14">
            <v>154.45925</v>
          </cell>
          <cell r="O14">
            <v>-2.4999999999408828E-4</v>
          </cell>
          <cell r="P14">
            <v>662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662</v>
          </cell>
          <cell r="V14">
            <v>0</v>
          </cell>
          <cell r="W14">
            <v>5.7917500000000004</v>
          </cell>
          <cell r="X14">
            <v>160.30000000000001</v>
          </cell>
          <cell r="Y14">
            <v>11.632750000000001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154.459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160.30000000000001</v>
          </cell>
          <cell r="BC14">
            <v>662</v>
          </cell>
          <cell r="BD14">
            <v>425.93599999999998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791.86699999999996</v>
          </cell>
          <cell r="E15">
            <v>360.60599999999999</v>
          </cell>
          <cell r="F15">
            <v>431.26100000000002</v>
          </cell>
          <cell r="G15">
            <v>35.488999999999997</v>
          </cell>
          <cell r="H15">
            <v>0</v>
          </cell>
          <cell r="I15">
            <v>303.11</v>
          </cell>
          <cell r="J15">
            <v>4.5759999999999996</v>
          </cell>
          <cell r="K15">
            <v>5.4720000000000004</v>
          </cell>
          <cell r="L15">
            <v>0</v>
          </cell>
          <cell r="M15">
            <v>0</v>
          </cell>
          <cell r="N15">
            <v>293.06200000000001</v>
          </cell>
          <cell r="O15">
            <v>0</v>
          </cell>
          <cell r="P15">
            <v>1305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1305</v>
          </cell>
          <cell r="V15">
            <v>0</v>
          </cell>
          <cell r="W15">
            <v>2.0747499999999999</v>
          </cell>
          <cell r="X15">
            <v>303.11</v>
          </cell>
          <cell r="Y15">
            <v>12.12275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293.06200000000001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303.11</v>
          </cell>
          <cell r="BC15">
            <v>1305</v>
          </cell>
          <cell r="BD15">
            <v>791.86699999999996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1437.6759999999999</v>
          </cell>
          <cell r="E16">
            <v>652.077</v>
          </cell>
          <cell r="F16">
            <v>785.59900000000005</v>
          </cell>
          <cell r="G16">
            <v>35.351999999999997</v>
          </cell>
          <cell r="H16">
            <v>0</v>
          </cell>
          <cell r="I16">
            <v>537.91</v>
          </cell>
          <cell r="J16">
            <v>2.012</v>
          </cell>
          <cell r="K16">
            <v>2.4239999999999999</v>
          </cell>
          <cell r="L16">
            <v>0</v>
          </cell>
          <cell r="M16">
            <v>0</v>
          </cell>
          <cell r="N16">
            <v>533.47450000000003</v>
          </cell>
          <cell r="O16">
            <v>-4.9999999998817657E-4</v>
          </cell>
          <cell r="P16">
            <v>2333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2333</v>
          </cell>
          <cell r="V16">
            <v>0</v>
          </cell>
          <cell r="W16">
            <v>1.88025</v>
          </cell>
          <cell r="X16">
            <v>537.91</v>
          </cell>
          <cell r="Y16">
            <v>6.3162500000000001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533.47500000000002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2333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537.91</v>
          </cell>
          <cell r="BC16">
            <v>2333</v>
          </cell>
          <cell r="BD16">
            <v>1437.6759999999999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1716.4259999999999</v>
          </cell>
          <cell r="E17">
            <v>779.79700000000003</v>
          </cell>
          <cell r="F17">
            <v>936.62900000000002</v>
          </cell>
          <cell r="G17">
            <v>35.296999999999997</v>
          </cell>
          <cell r="H17">
            <v>0</v>
          </cell>
          <cell r="I17">
            <v>648.70000000000005</v>
          </cell>
          <cell r="J17">
            <v>5.4480000000000004</v>
          </cell>
          <cell r="K17">
            <v>6.5439999999999996</v>
          </cell>
          <cell r="L17">
            <v>0</v>
          </cell>
          <cell r="M17">
            <v>0</v>
          </cell>
          <cell r="N17">
            <v>636.70849999999996</v>
          </cell>
          <cell r="O17">
            <v>-4.9999999987448973E-4</v>
          </cell>
          <cell r="P17">
            <v>2805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2805</v>
          </cell>
          <cell r="V17">
            <v>0</v>
          </cell>
          <cell r="W17">
            <v>1.407</v>
          </cell>
          <cell r="X17">
            <v>648.70000000000005</v>
          </cell>
          <cell r="Y17">
            <v>13.399000000000001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636.70899999999995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2805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648.70000000000005</v>
          </cell>
          <cell r="BC17">
            <v>2805</v>
          </cell>
          <cell r="BD17">
            <v>1716.4259999999999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45.914999999999999</v>
          </cell>
          <cell r="E6">
            <v>15.589</v>
          </cell>
          <cell r="F6">
            <v>30.326000000000001</v>
          </cell>
          <cell r="G6">
            <v>35.277000000000001</v>
          </cell>
          <cell r="H6">
            <v>0</v>
          </cell>
          <cell r="I6">
            <v>13.422000000000001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13.422000000000001</v>
          </cell>
          <cell r="O6">
            <v>0</v>
          </cell>
          <cell r="P6">
            <v>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94</v>
          </cell>
          <cell r="V6">
            <v>0</v>
          </cell>
          <cell r="W6">
            <v>4.2169999999999996</v>
          </cell>
          <cell r="X6">
            <v>13.422000000000001</v>
          </cell>
          <cell r="Y6">
            <v>4.2169999999999996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13.422000000000001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13.422000000000001</v>
          </cell>
          <cell r="BC6">
            <v>94</v>
          </cell>
          <cell r="BD6">
            <v>45.914999999999999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47.779000000000003</v>
          </cell>
          <cell r="E7">
            <v>16.184999999999999</v>
          </cell>
          <cell r="F7">
            <v>31.594000000000001</v>
          </cell>
          <cell r="G7">
            <v>35.127000000000002</v>
          </cell>
          <cell r="H7">
            <v>0</v>
          </cell>
          <cell r="I7">
            <v>13.519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13.519</v>
          </cell>
          <cell r="O7">
            <v>0</v>
          </cell>
          <cell r="P7">
            <v>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</v>
          </cell>
          <cell r="V7">
            <v>0</v>
          </cell>
          <cell r="W7">
            <v>4.407</v>
          </cell>
          <cell r="X7">
            <v>13.519</v>
          </cell>
          <cell r="Y7">
            <v>4.407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13.519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13.519</v>
          </cell>
          <cell r="BC7">
            <v>95</v>
          </cell>
          <cell r="BD7">
            <v>47.779000000000003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45.658000000000001</v>
          </cell>
          <cell r="E8">
            <v>15.622</v>
          </cell>
          <cell r="F8">
            <v>30.036000000000001</v>
          </cell>
          <cell r="G8">
            <v>35.170999999999999</v>
          </cell>
          <cell r="H8">
            <v>0</v>
          </cell>
          <cell r="I8">
            <v>13.003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13.003</v>
          </cell>
          <cell r="O8">
            <v>0</v>
          </cell>
          <cell r="P8">
            <v>90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90</v>
          </cell>
          <cell r="V8">
            <v>0</v>
          </cell>
          <cell r="W8">
            <v>4.2060000000000004</v>
          </cell>
          <cell r="X8">
            <v>13.003</v>
          </cell>
          <cell r="Y8">
            <v>4.2060000000000004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13.003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13.003</v>
          </cell>
          <cell r="BC8">
            <v>90</v>
          </cell>
          <cell r="BD8">
            <v>45.658000000000001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34.131999999999998</v>
          </cell>
          <cell r="E9">
            <v>11.724</v>
          </cell>
          <cell r="F9">
            <v>22.408000000000001</v>
          </cell>
          <cell r="G9">
            <v>35.387999999999998</v>
          </cell>
          <cell r="H9">
            <v>0</v>
          </cell>
          <cell r="I9">
            <v>9.4469999999999992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9.4469999999999992</v>
          </cell>
          <cell r="O9">
            <v>0</v>
          </cell>
          <cell r="P9">
            <v>65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</v>
          </cell>
          <cell r="V9">
            <v>0</v>
          </cell>
          <cell r="W9">
            <v>3.125</v>
          </cell>
          <cell r="X9">
            <v>9.4469999999999992</v>
          </cell>
          <cell r="Y9">
            <v>3.125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9.4469999999999992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9.4469999999999992</v>
          </cell>
          <cell r="BC9">
            <v>65</v>
          </cell>
          <cell r="BD9">
            <v>34.131999999999998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23.823</v>
          </cell>
          <cell r="E10">
            <v>8.2509999999999994</v>
          </cell>
          <cell r="F10">
            <v>15.571999999999999</v>
          </cell>
          <cell r="G10">
            <v>35.505000000000003</v>
          </cell>
          <cell r="H10">
            <v>0</v>
          </cell>
          <cell r="I10">
            <v>6.476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6.476</v>
          </cell>
          <cell r="O10">
            <v>0</v>
          </cell>
          <cell r="P10">
            <v>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</v>
          </cell>
          <cell r="V10">
            <v>0</v>
          </cell>
          <cell r="W10">
            <v>2.1739999999999999</v>
          </cell>
          <cell r="X10">
            <v>6.476</v>
          </cell>
          <cell r="Y10">
            <v>2.1739999999999999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6.476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6.476</v>
          </cell>
          <cell r="BC10">
            <v>44</v>
          </cell>
          <cell r="BD10">
            <v>23.823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15.398</v>
          </cell>
          <cell r="E11">
            <v>5.3449999999999998</v>
          </cell>
          <cell r="F11">
            <v>10.053000000000001</v>
          </cell>
          <cell r="G11">
            <v>35.484000000000002</v>
          </cell>
          <cell r="H11">
            <v>0</v>
          </cell>
          <cell r="I11">
            <v>4.2830000000000004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4.2830000000000004</v>
          </cell>
          <cell r="O11">
            <v>0</v>
          </cell>
          <cell r="P11">
            <v>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</v>
          </cell>
          <cell r="V11">
            <v>0</v>
          </cell>
          <cell r="W11">
            <v>1.4059999999999999</v>
          </cell>
          <cell r="X11">
            <v>4.2830000000000004</v>
          </cell>
          <cell r="Y11">
            <v>1.4059999999999999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4.2830000000000004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4.2830000000000004</v>
          </cell>
          <cell r="BC11">
            <v>29</v>
          </cell>
          <cell r="BD11">
            <v>15.398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11.907999999999999</v>
          </cell>
          <cell r="E12">
            <v>4.351</v>
          </cell>
          <cell r="F12">
            <v>7.5570000000000004</v>
          </cell>
          <cell r="G12">
            <v>35.427</v>
          </cell>
          <cell r="H12">
            <v>0</v>
          </cell>
          <cell r="I12">
            <v>3.1989999999999998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3.1989999999999998</v>
          </cell>
          <cell r="O12">
            <v>0</v>
          </cell>
          <cell r="P12">
            <v>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</v>
          </cell>
          <cell r="V12">
            <v>0</v>
          </cell>
          <cell r="W12">
            <v>1.089</v>
          </cell>
          <cell r="X12">
            <v>3.1989999999999998</v>
          </cell>
          <cell r="Y12">
            <v>1.089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3.1989999999999998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3.1989999999999998</v>
          </cell>
          <cell r="BC12">
            <v>20</v>
          </cell>
          <cell r="BD12">
            <v>11.907999999999999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10.968999999999999</v>
          </cell>
          <cell r="E13">
            <v>3.7530000000000001</v>
          </cell>
          <cell r="F13">
            <v>7.2160000000000002</v>
          </cell>
          <cell r="G13">
            <v>35.432000000000002</v>
          </cell>
          <cell r="H13">
            <v>0</v>
          </cell>
          <cell r="I13">
            <v>2.8889999999999998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2.8889999999999998</v>
          </cell>
          <cell r="O13">
            <v>0</v>
          </cell>
          <cell r="P13">
            <v>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</v>
          </cell>
          <cell r="V13">
            <v>0</v>
          </cell>
          <cell r="W13">
            <v>1.0029999999999999</v>
          </cell>
          <cell r="X13">
            <v>2.8889999999999998</v>
          </cell>
          <cell r="Y13">
            <v>1.0029999999999999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2.8889999999999998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2.8889999999999998</v>
          </cell>
          <cell r="BC13">
            <v>20</v>
          </cell>
          <cell r="BD13">
            <v>10.968999999999999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14.351000000000001</v>
          </cell>
          <cell r="E14">
            <v>5.0830000000000002</v>
          </cell>
          <cell r="F14">
            <v>9.2680000000000007</v>
          </cell>
          <cell r="G14">
            <v>35.494999999999997</v>
          </cell>
          <cell r="H14">
            <v>0</v>
          </cell>
          <cell r="I14">
            <v>3.9605000000000001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3.9605000000000001</v>
          </cell>
          <cell r="O14">
            <v>0</v>
          </cell>
          <cell r="P14">
            <v>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</v>
          </cell>
          <cell r="V14">
            <v>0</v>
          </cell>
          <cell r="W14">
            <v>1.31</v>
          </cell>
          <cell r="X14">
            <v>3.9609999999999999</v>
          </cell>
          <cell r="Y14">
            <v>1.31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3.9609999999999999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3.9609999999999999</v>
          </cell>
          <cell r="BC14">
            <v>26</v>
          </cell>
          <cell r="BD14">
            <v>14.351000000000001</v>
          </cell>
          <cell r="BE14">
            <v>4.99999999995282E-4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40.344000000000001</v>
          </cell>
          <cell r="E15">
            <v>13.646000000000001</v>
          </cell>
          <cell r="F15">
            <v>26.698</v>
          </cell>
          <cell r="G15">
            <v>35.481999999999999</v>
          </cell>
          <cell r="H15">
            <v>0</v>
          </cell>
          <cell r="I15">
            <v>11.216749999999999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11.216749999999999</v>
          </cell>
          <cell r="O15">
            <v>0</v>
          </cell>
          <cell r="P15">
            <v>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</v>
          </cell>
          <cell r="V15">
            <v>0</v>
          </cell>
          <cell r="W15">
            <v>3.6840000000000002</v>
          </cell>
          <cell r="X15">
            <v>11.217000000000001</v>
          </cell>
          <cell r="Y15">
            <v>3.6840000000000002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11.217000000000001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11.217000000000001</v>
          </cell>
          <cell r="BC15">
            <v>79</v>
          </cell>
          <cell r="BD15">
            <v>40.344000000000001</v>
          </cell>
          <cell r="BE15">
            <v>2.5000000002250999E-4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47.715000000000003</v>
          </cell>
          <cell r="E16">
            <v>16.158000000000001</v>
          </cell>
          <cell r="F16">
            <v>31.556999999999999</v>
          </cell>
          <cell r="G16">
            <v>35.369</v>
          </cell>
          <cell r="H16">
            <v>0</v>
          </cell>
          <cell r="I16">
            <v>13.51125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13.51125</v>
          </cell>
          <cell r="O16">
            <v>0</v>
          </cell>
          <cell r="P16">
            <v>95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95</v>
          </cell>
          <cell r="V16">
            <v>0</v>
          </cell>
          <cell r="W16">
            <v>4.3710000000000004</v>
          </cell>
          <cell r="X16">
            <v>13.510999999999999</v>
          </cell>
          <cell r="Y16">
            <v>4.3710000000000004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13.510999999999999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13.510999999999999</v>
          </cell>
          <cell r="BC16">
            <v>95</v>
          </cell>
          <cell r="BD16">
            <v>47.715000000000003</v>
          </cell>
          <cell r="BE16">
            <v>-2.4999999999408828E-4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49.445999999999998</v>
          </cell>
          <cell r="E17">
            <v>16.681000000000001</v>
          </cell>
          <cell r="F17">
            <v>32.765000000000001</v>
          </cell>
          <cell r="G17">
            <v>35.195</v>
          </cell>
          <cell r="H17">
            <v>0</v>
          </cell>
          <cell r="I17">
            <v>14.28375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14.28375</v>
          </cell>
          <cell r="O17">
            <v>0</v>
          </cell>
          <cell r="P17">
            <v>101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101</v>
          </cell>
          <cell r="V17">
            <v>0</v>
          </cell>
          <cell r="W17">
            <v>4.5519999999999996</v>
          </cell>
          <cell r="X17">
            <v>14.284000000000001</v>
          </cell>
          <cell r="Y17">
            <v>4.5519999999999996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14.284000000000001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14.284000000000001</v>
          </cell>
          <cell r="BC17">
            <v>101</v>
          </cell>
          <cell r="BD17">
            <v>49.445999999999998</v>
          </cell>
          <cell r="BE17">
            <v>2.5000000002250999E-4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770.25099999999998</v>
          </cell>
          <cell r="E6">
            <v>360.94600000000003</v>
          </cell>
          <cell r="F6">
            <v>409.30500000000001</v>
          </cell>
          <cell r="G6">
            <v>35.270000000000003</v>
          </cell>
          <cell r="H6">
            <v>0</v>
          </cell>
          <cell r="I6">
            <v>282.68200000000002</v>
          </cell>
          <cell r="J6">
            <v>3.8450000000000002</v>
          </cell>
          <cell r="K6">
            <v>4.3600000000000003</v>
          </cell>
          <cell r="L6">
            <v>0</v>
          </cell>
          <cell r="M6">
            <v>0</v>
          </cell>
          <cell r="N6">
            <v>274.47699999999998</v>
          </cell>
          <cell r="O6">
            <v>0</v>
          </cell>
          <cell r="P6">
            <v>1154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1154</v>
          </cell>
          <cell r="V6">
            <v>0</v>
          </cell>
          <cell r="W6">
            <v>3.258</v>
          </cell>
          <cell r="X6">
            <v>282.68200000000002</v>
          </cell>
          <cell r="Y6">
            <v>11.463000000000001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274.47699999999998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282.68200000000002</v>
          </cell>
          <cell r="BC6">
            <v>1154</v>
          </cell>
          <cell r="BD6">
            <v>770.25099999999998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1011.026</v>
          </cell>
          <cell r="E7">
            <v>472.29300000000001</v>
          </cell>
          <cell r="F7">
            <v>538.73299999999995</v>
          </cell>
          <cell r="G7">
            <v>35.127000000000002</v>
          </cell>
          <cell r="H7">
            <v>0</v>
          </cell>
          <cell r="I7">
            <v>369.42</v>
          </cell>
          <cell r="J7">
            <v>5.165</v>
          </cell>
          <cell r="K7">
            <v>5.891</v>
          </cell>
          <cell r="L7">
            <v>0</v>
          </cell>
          <cell r="M7">
            <v>0</v>
          </cell>
          <cell r="N7">
            <v>358.36399999999998</v>
          </cell>
          <cell r="O7">
            <v>0</v>
          </cell>
          <cell r="P7">
            <v>1517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1517</v>
          </cell>
          <cell r="V7">
            <v>0</v>
          </cell>
          <cell r="W7">
            <v>1.78</v>
          </cell>
          <cell r="X7">
            <v>369.42</v>
          </cell>
          <cell r="Y7">
            <v>12.836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1517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358.36399999999998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1517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369.42</v>
          </cell>
          <cell r="BC7">
            <v>1517</v>
          </cell>
          <cell r="BD7">
            <v>1011.026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886.98900000000003</v>
          </cell>
          <cell r="E8">
            <v>415.96899999999999</v>
          </cell>
          <cell r="F8">
            <v>471.02</v>
          </cell>
          <cell r="G8">
            <v>35.17</v>
          </cell>
          <cell r="H8">
            <v>0</v>
          </cell>
          <cell r="I8">
            <v>324.548</v>
          </cell>
          <cell r="J8">
            <v>4.5730000000000004</v>
          </cell>
          <cell r="K8">
            <v>5.1779999999999999</v>
          </cell>
          <cell r="L8">
            <v>0</v>
          </cell>
          <cell r="M8">
            <v>0</v>
          </cell>
          <cell r="N8">
            <v>314.79700000000003</v>
          </cell>
          <cell r="O8">
            <v>0</v>
          </cell>
          <cell r="P8">
            <v>1323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1323</v>
          </cell>
          <cell r="V8">
            <v>0</v>
          </cell>
          <cell r="W8">
            <v>2.2559999999999998</v>
          </cell>
          <cell r="X8">
            <v>324.548</v>
          </cell>
          <cell r="Y8">
            <v>12.007000000000001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314.79700000000003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324.548</v>
          </cell>
          <cell r="BC8">
            <v>1323</v>
          </cell>
          <cell r="BD8">
            <v>886.98900000000003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654.44899999999996</v>
          </cell>
          <cell r="E9">
            <v>307.29899999999998</v>
          </cell>
          <cell r="F9">
            <v>347.15</v>
          </cell>
          <cell r="G9">
            <v>35.387999999999998</v>
          </cell>
          <cell r="H9">
            <v>0</v>
          </cell>
          <cell r="I9">
            <v>239.006</v>
          </cell>
          <cell r="J9">
            <v>3.448</v>
          </cell>
          <cell r="K9">
            <v>3.8959999999999999</v>
          </cell>
          <cell r="L9">
            <v>0</v>
          </cell>
          <cell r="M9">
            <v>0</v>
          </cell>
          <cell r="N9">
            <v>231.66200000000001</v>
          </cell>
          <cell r="O9">
            <v>0</v>
          </cell>
          <cell r="P9">
            <v>972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972</v>
          </cell>
          <cell r="V9">
            <v>0</v>
          </cell>
          <cell r="W9">
            <v>2.5169999999999999</v>
          </cell>
          <cell r="X9">
            <v>239.006</v>
          </cell>
          <cell r="Y9">
            <v>9.8609999999999989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972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231.66200000000001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972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239.006</v>
          </cell>
          <cell r="BC9">
            <v>972</v>
          </cell>
          <cell r="BD9">
            <v>654.44899999999996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410.29700000000003</v>
          </cell>
          <cell r="E10">
            <v>193.49100000000001</v>
          </cell>
          <cell r="F10">
            <v>216.80600000000001</v>
          </cell>
          <cell r="G10">
            <v>35.506</v>
          </cell>
          <cell r="H10">
            <v>0</v>
          </cell>
          <cell r="I10">
            <v>149.48699999999999</v>
          </cell>
          <cell r="J10">
            <v>2.2320000000000002</v>
          </cell>
          <cell r="K10">
            <v>2.5</v>
          </cell>
          <cell r="L10">
            <v>0</v>
          </cell>
          <cell r="M10">
            <v>0</v>
          </cell>
          <cell r="N10">
            <v>144.755</v>
          </cell>
          <cell r="O10">
            <v>0</v>
          </cell>
          <cell r="P10">
            <v>603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603</v>
          </cell>
          <cell r="V10">
            <v>0</v>
          </cell>
          <cell r="W10">
            <v>3.1629999999999998</v>
          </cell>
          <cell r="X10">
            <v>149.48699999999999</v>
          </cell>
          <cell r="Y10">
            <v>7.8949999999999996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144.755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149.48699999999999</v>
          </cell>
          <cell r="BC10">
            <v>603</v>
          </cell>
          <cell r="BD10">
            <v>410.29700000000003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173.17500000000001</v>
          </cell>
          <cell r="E11">
            <v>83.765000000000001</v>
          </cell>
          <cell r="F11">
            <v>89.41</v>
          </cell>
          <cell r="G11">
            <v>35.491999999999997</v>
          </cell>
          <cell r="H11">
            <v>0</v>
          </cell>
          <cell r="I11">
            <v>63.238999999999997</v>
          </cell>
          <cell r="J11">
            <v>1.494</v>
          </cell>
          <cell r="K11">
            <v>1.5940000000000001</v>
          </cell>
          <cell r="L11">
            <v>0</v>
          </cell>
          <cell r="M11">
            <v>0</v>
          </cell>
          <cell r="N11">
            <v>60.151000000000003</v>
          </cell>
          <cell r="O11">
            <v>0</v>
          </cell>
          <cell r="P11">
            <v>243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243</v>
          </cell>
          <cell r="V11">
            <v>0</v>
          </cell>
          <cell r="W11">
            <v>4.3129999999999997</v>
          </cell>
          <cell r="X11">
            <v>63.238999999999997</v>
          </cell>
          <cell r="Y11">
            <v>7.4009999999999998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60.151000000000003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63.238999999999997</v>
          </cell>
          <cell r="BC11">
            <v>243</v>
          </cell>
          <cell r="BD11">
            <v>173.17500000000001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221.785</v>
          </cell>
          <cell r="E12">
            <v>104.76300000000001</v>
          </cell>
          <cell r="F12">
            <v>117.02200000000001</v>
          </cell>
          <cell r="G12">
            <v>35.43</v>
          </cell>
          <cell r="H12">
            <v>0</v>
          </cell>
          <cell r="I12">
            <v>79.08</v>
          </cell>
          <cell r="J12">
            <v>0.86299999999999999</v>
          </cell>
          <cell r="K12">
            <v>0.96399999999999997</v>
          </cell>
          <cell r="L12">
            <v>0</v>
          </cell>
          <cell r="M12">
            <v>0</v>
          </cell>
          <cell r="N12">
            <v>77.253500000000003</v>
          </cell>
          <cell r="O12">
            <v>-5.0000000000238742E-4</v>
          </cell>
          <cell r="P12">
            <v>318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318</v>
          </cell>
          <cell r="V12">
            <v>0</v>
          </cell>
          <cell r="W12">
            <v>4.06975</v>
          </cell>
          <cell r="X12">
            <v>79.08</v>
          </cell>
          <cell r="Y12">
            <v>5.8967499999999999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77.254000000000005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79.08</v>
          </cell>
          <cell r="BC12">
            <v>318</v>
          </cell>
          <cell r="BD12">
            <v>221.785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207.42400000000001</v>
          </cell>
          <cell r="E13">
            <v>99.222999999999999</v>
          </cell>
          <cell r="F13">
            <v>108.20099999999999</v>
          </cell>
          <cell r="G13">
            <v>35.430999999999997</v>
          </cell>
          <cell r="H13">
            <v>0</v>
          </cell>
          <cell r="I13">
            <v>74.635000000000005</v>
          </cell>
          <cell r="J13">
            <v>1.2509999999999999</v>
          </cell>
          <cell r="K13">
            <v>1.3640000000000001</v>
          </cell>
          <cell r="L13">
            <v>0</v>
          </cell>
          <cell r="M13">
            <v>0</v>
          </cell>
          <cell r="N13">
            <v>72.020750000000007</v>
          </cell>
          <cell r="O13">
            <v>-7.5000000001068656E-4</v>
          </cell>
          <cell r="P13">
            <v>293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293</v>
          </cell>
          <cell r="V13">
            <v>0</v>
          </cell>
          <cell r="W13">
            <v>4.0369999999999999</v>
          </cell>
          <cell r="X13">
            <v>74.635000000000005</v>
          </cell>
          <cell r="Y13">
            <v>6.6520000000000001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72.021000000000001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74.635000000000005</v>
          </cell>
          <cell r="BC13">
            <v>293</v>
          </cell>
          <cell r="BD13">
            <v>207.42400000000001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217.501</v>
          </cell>
          <cell r="E14">
            <v>104.855</v>
          </cell>
          <cell r="F14">
            <v>112.646</v>
          </cell>
          <cell r="G14">
            <v>35.484999999999999</v>
          </cell>
          <cell r="H14">
            <v>0</v>
          </cell>
          <cell r="I14">
            <v>78.863</v>
          </cell>
          <cell r="J14">
            <v>1.8540000000000001</v>
          </cell>
          <cell r="K14">
            <v>1.992</v>
          </cell>
          <cell r="L14">
            <v>0</v>
          </cell>
          <cell r="M14">
            <v>0</v>
          </cell>
          <cell r="N14">
            <v>75.017499999999998</v>
          </cell>
          <cell r="O14">
            <v>-5.0000000000238742E-4</v>
          </cell>
          <cell r="P14">
            <v>305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305</v>
          </cell>
          <cell r="V14">
            <v>0</v>
          </cell>
          <cell r="W14">
            <v>11.339499999999999</v>
          </cell>
          <cell r="X14">
            <v>78.863</v>
          </cell>
          <cell r="Y14">
            <v>15.185499999999999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75.018000000000001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78.863</v>
          </cell>
          <cell r="BC14">
            <v>305</v>
          </cell>
          <cell r="BD14">
            <v>217.501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663.80200000000002</v>
          </cell>
          <cell r="E15">
            <v>312.87099999999998</v>
          </cell>
          <cell r="F15">
            <v>350.93099999999998</v>
          </cell>
          <cell r="G15">
            <v>35.481000000000002</v>
          </cell>
          <cell r="H15">
            <v>0</v>
          </cell>
          <cell r="I15">
            <v>242.946</v>
          </cell>
          <cell r="J15">
            <v>3.6309999999999998</v>
          </cell>
          <cell r="K15">
            <v>4.0730000000000004</v>
          </cell>
          <cell r="L15">
            <v>0</v>
          </cell>
          <cell r="M15">
            <v>0</v>
          </cell>
          <cell r="N15">
            <v>235.24199999999999</v>
          </cell>
          <cell r="O15">
            <v>0</v>
          </cell>
          <cell r="P15">
            <v>981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981</v>
          </cell>
          <cell r="V15">
            <v>0</v>
          </cell>
          <cell r="W15">
            <v>3.44225</v>
          </cell>
          <cell r="X15">
            <v>242.946</v>
          </cell>
          <cell r="Y15">
            <v>11.14625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235.24199999999999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242.946</v>
          </cell>
          <cell r="BC15">
            <v>981</v>
          </cell>
          <cell r="BD15">
            <v>663.80200000000002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854.35400000000004</v>
          </cell>
          <cell r="E16">
            <v>400.96499999999997</v>
          </cell>
          <cell r="F16">
            <v>453.38900000000001</v>
          </cell>
          <cell r="G16">
            <v>35.366999999999997</v>
          </cell>
          <cell r="H16">
            <v>0</v>
          </cell>
          <cell r="I16">
            <v>312.47800000000001</v>
          </cell>
          <cell r="J16">
            <v>3.7669999999999999</v>
          </cell>
          <cell r="K16">
            <v>4.2590000000000003</v>
          </cell>
          <cell r="L16">
            <v>0</v>
          </cell>
          <cell r="M16">
            <v>0</v>
          </cell>
          <cell r="N16">
            <v>304.45249999999999</v>
          </cell>
          <cell r="O16">
            <v>-4.9999999998817657E-4</v>
          </cell>
          <cell r="P16">
            <v>1272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1272</v>
          </cell>
          <cell r="V16">
            <v>0</v>
          </cell>
          <cell r="W16">
            <v>2.2872499999999998</v>
          </cell>
          <cell r="X16">
            <v>312.47800000000001</v>
          </cell>
          <cell r="Y16">
            <v>10.31325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304.45299999999997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312.47800000000001</v>
          </cell>
          <cell r="BC16">
            <v>1272</v>
          </cell>
          <cell r="BD16">
            <v>854.35400000000004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1124.348</v>
          </cell>
          <cell r="E17">
            <v>526.65700000000004</v>
          </cell>
          <cell r="F17">
            <v>597.69100000000003</v>
          </cell>
          <cell r="G17">
            <v>35.194000000000003</v>
          </cell>
          <cell r="H17">
            <v>0</v>
          </cell>
          <cell r="I17">
            <v>413.16199999999998</v>
          </cell>
          <cell r="J17">
            <v>6.2279999999999998</v>
          </cell>
          <cell r="K17">
            <v>7.0679999999999996</v>
          </cell>
          <cell r="L17">
            <v>0</v>
          </cell>
          <cell r="M17">
            <v>0</v>
          </cell>
          <cell r="N17">
            <v>399.86649999999997</v>
          </cell>
          <cell r="O17">
            <v>-4.9999999998817657E-4</v>
          </cell>
          <cell r="P17">
            <v>1688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1688</v>
          </cell>
          <cell r="V17">
            <v>0</v>
          </cell>
          <cell r="W17">
            <v>1.8387500000000001</v>
          </cell>
          <cell r="X17">
            <v>413.16199999999998</v>
          </cell>
          <cell r="Y17">
            <v>15.13475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1688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399.86700000000002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1688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413.16199999999998</v>
          </cell>
          <cell r="BC17">
            <v>1688</v>
          </cell>
          <cell r="BD17">
            <v>1124.348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257.50700000000001</v>
          </cell>
          <cell r="E6">
            <v>113.64700000000001</v>
          </cell>
          <cell r="F6">
            <v>143.86000000000001</v>
          </cell>
          <cell r="G6">
            <v>35.281999999999996</v>
          </cell>
          <cell r="H6">
            <v>0</v>
          </cell>
          <cell r="I6">
            <v>97.87</v>
          </cell>
          <cell r="J6">
            <v>0.9</v>
          </cell>
          <cell r="K6">
            <v>1.1399999999999999</v>
          </cell>
          <cell r="L6">
            <v>0</v>
          </cell>
          <cell r="M6">
            <v>0</v>
          </cell>
          <cell r="N6">
            <v>95.83</v>
          </cell>
          <cell r="O6">
            <v>0</v>
          </cell>
          <cell r="P6">
            <v>446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446</v>
          </cell>
          <cell r="V6">
            <v>0</v>
          </cell>
          <cell r="W6">
            <v>5.1999999999999998E-2</v>
          </cell>
          <cell r="X6">
            <v>97.87</v>
          </cell>
          <cell r="Y6">
            <v>2.0920000000000001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95.83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97.87</v>
          </cell>
          <cell r="BC6">
            <v>446</v>
          </cell>
          <cell r="BD6">
            <v>257.50700000000001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237.68100000000001</v>
          </cell>
          <cell r="E7">
            <v>102.932</v>
          </cell>
          <cell r="F7">
            <v>134.749</v>
          </cell>
          <cell r="G7">
            <v>35.286999999999999</v>
          </cell>
          <cell r="H7">
            <v>0</v>
          </cell>
          <cell r="I7">
            <v>90.18</v>
          </cell>
          <cell r="J7">
            <v>0.61299999999999999</v>
          </cell>
          <cell r="K7">
            <v>0.80200000000000005</v>
          </cell>
          <cell r="L7">
            <v>0</v>
          </cell>
          <cell r="M7">
            <v>0</v>
          </cell>
          <cell r="N7">
            <v>88.765000000000001</v>
          </cell>
          <cell r="O7">
            <v>0</v>
          </cell>
          <cell r="P7">
            <v>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425</v>
          </cell>
          <cell r="V7">
            <v>0</v>
          </cell>
          <cell r="W7">
            <v>5.2999999999999999E-2</v>
          </cell>
          <cell r="X7">
            <v>90.18</v>
          </cell>
          <cell r="Y7">
            <v>1.468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88.765000000000001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90.18</v>
          </cell>
          <cell r="BC7">
            <v>425</v>
          </cell>
          <cell r="BD7">
            <v>237.68100000000001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248.06200000000001</v>
          </cell>
          <cell r="E8">
            <v>107.79900000000001</v>
          </cell>
          <cell r="F8">
            <v>140.26300000000001</v>
          </cell>
          <cell r="G8">
            <v>35.130000000000003</v>
          </cell>
          <cell r="H8">
            <v>0</v>
          </cell>
          <cell r="I8">
            <v>93.72</v>
          </cell>
          <cell r="J8">
            <v>0.75700000000000001</v>
          </cell>
          <cell r="K8">
            <v>0.98499999999999999</v>
          </cell>
          <cell r="L8">
            <v>0</v>
          </cell>
          <cell r="M8">
            <v>0</v>
          </cell>
          <cell r="N8">
            <v>91.977999999999994</v>
          </cell>
          <cell r="O8">
            <v>0</v>
          </cell>
          <cell r="P8">
            <v>439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439</v>
          </cell>
          <cell r="V8">
            <v>0</v>
          </cell>
          <cell r="W8">
            <v>0.06</v>
          </cell>
          <cell r="X8">
            <v>93.72</v>
          </cell>
          <cell r="Y8">
            <v>1.802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91.977999999999994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93.72</v>
          </cell>
          <cell r="BC8">
            <v>439</v>
          </cell>
          <cell r="BD8">
            <v>248.06200000000001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189.99299999999999</v>
          </cell>
          <cell r="E9">
            <v>82.631</v>
          </cell>
          <cell r="F9">
            <v>107.36199999999999</v>
          </cell>
          <cell r="G9">
            <v>35.225000000000001</v>
          </cell>
          <cell r="H9">
            <v>0</v>
          </cell>
          <cell r="I9">
            <v>71.62</v>
          </cell>
          <cell r="J9">
            <v>0.59799999999999998</v>
          </cell>
          <cell r="K9">
            <v>0.77600000000000002</v>
          </cell>
          <cell r="L9">
            <v>0</v>
          </cell>
          <cell r="M9">
            <v>0</v>
          </cell>
          <cell r="N9">
            <v>70.245999999999995</v>
          </cell>
          <cell r="O9">
            <v>0</v>
          </cell>
          <cell r="P9">
            <v>335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335</v>
          </cell>
          <cell r="V9">
            <v>0</v>
          </cell>
          <cell r="W9">
            <v>8.4000000000000005E-2</v>
          </cell>
          <cell r="X9">
            <v>71.62</v>
          </cell>
          <cell r="Y9">
            <v>1.4580000000000002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70.245999999999995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71.62</v>
          </cell>
          <cell r="BC9">
            <v>335</v>
          </cell>
          <cell r="BD9">
            <v>189.99299999999999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120.33199999999999</v>
          </cell>
          <cell r="E10">
            <v>52.328000000000003</v>
          </cell>
          <cell r="F10">
            <v>68.004000000000005</v>
          </cell>
          <cell r="G10">
            <v>35.423999999999999</v>
          </cell>
          <cell r="H10">
            <v>0</v>
          </cell>
          <cell r="I10">
            <v>45.1</v>
          </cell>
          <cell r="J10">
            <v>0.39700000000000002</v>
          </cell>
          <cell r="K10">
            <v>0.51700000000000002</v>
          </cell>
          <cell r="L10">
            <v>0</v>
          </cell>
          <cell r="M10">
            <v>0</v>
          </cell>
          <cell r="N10">
            <v>44.186</v>
          </cell>
          <cell r="O10">
            <v>0</v>
          </cell>
          <cell r="P10">
            <v>211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211</v>
          </cell>
          <cell r="V10">
            <v>0</v>
          </cell>
          <cell r="W10">
            <v>0.111</v>
          </cell>
          <cell r="X10">
            <v>45.1</v>
          </cell>
          <cell r="Y10">
            <v>1.0250000000000001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44.186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45.1</v>
          </cell>
          <cell r="BC10">
            <v>211</v>
          </cell>
          <cell r="BD10">
            <v>120.33199999999999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97.498999999999995</v>
          </cell>
          <cell r="E11">
            <v>42.96</v>
          </cell>
          <cell r="F11">
            <v>54.539000000000001</v>
          </cell>
          <cell r="G11">
            <v>35.274000000000001</v>
          </cell>
          <cell r="H11">
            <v>0</v>
          </cell>
          <cell r="I11">
            <v>36.54</v>
          </cell>
          <cell r="J11">
            <v>0.34100000000000003</v>
          </cell>
          <cell r="K11">
            <v>0.433</v>
          </cell>
          <cell r="L11">
            <v>0</v>
          </cell>
          <cell r="M11">
            <v>0</v>
          </cell>
          <cell r="N11">
            <v>35.765999999999998</v>
          </cell>
          <cell r="O11">
            <v>0</v>
          </cell>
          <cell r="P11">
            <v>167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167</v>
          </cell>
          <cell r="V11">
            <v>0</v>
          </cell>
          <cell r="W11">
            <v>0.112</v>
          </cell>
          <cell r="X11">
            <v>36.54</v>
          </cell>
          <cell r="Y11">
            <v>0.88600000000000001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35.765999999999998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36.54</v>
          </cell>
          <cell r="BC11">
            <v>167</v>
          </cell>
          <cell r="BD11">
            <v>97.498999999999995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92.358999999999995</v>
          </cell>
          <cell r="E12">
            <v>40.313000000000002</v>
          </cell>
          <cell r="F12">
            <v>52.045999999999999</v>
          </cell>
          <cell r="G12">
            <v>35.316000000000003</v>
          </cell>
          <cell r="H12">
            <v>0</v>
          </cell>
          <cell r="I12">
            <v>34.64</v>
          </cell>
          <cell r="J12">
            <v>0.33300000000000002</v>
          </cell>
          <cell r="K12">
            <v>0.43</v>
          </cell>
          <cell r="L12">
            <v>0</v>
          </cell>
          <cell r="M12">
            <v>0</v>
          </cell>
          <cell r="N12">
            <v>33.876750000000001</v>
          </cell>
          <cell r="O12">
            <v>2.5000000000119371E-4</v>
          </cell>
          <cell r="P12">
            <v>161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161</v>
          </cell>
          <cell r="V12">
            <v>0</v>
          </cell>
          <cell r="W12">
            <v>0.121</v>
          </cell>
          <cell r="X12">
            <v>34.64</v>
          </cell>
          <cell r="Y12">
            <v>0.88400000000000001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33.877000000000002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34.64</v>
          </cell>
          <cell r="BC12">
            <v>161</v>
          </cell>
          <cell r="BD12">
            <v>92.358999999999995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83.11</v>
          </cell>
          <cell r="E13">
            <v>36.648000000000003</v>
          </cell>
          <cell r="F13">
            <v>46.462000000000003</v>
          </cell>
          <cell r="G13">
            <v>35.351999999999997</v>
          </cell>
          <cell r="H13">
            <v>0</v>
          </cell>
          <cell r="I13">
            <v>31.113</v>
          </cell>
          <cell r="J13">
            <v>0.52400000000000002</v>
          </cell>
          <cell r="K13">
            <v>0.66400000000000003</v>
          </cell>
          <cell r="L13">
            <v>0</v>
          </cell>
          <cell r="M13">
            <v>0</v>
          </cell>
          <cell r="N13">
            <v>29.92475</v>
          </cell>
          <cell r="O13">
            <v>2.49999999997641E-4</v>
          </cell>
          <cell r="P13">
            <v>142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142</v>
          </cell>
          <cell r="V13">
            <v>0</v>
          </cell>
          <cell r="W13">
            <v>0.11849999999999999</v>
          </cell>
          <cell r="X13">
            <v>31.113</v>
          </cell>
          <cell r="Y13">
            <v>1.3065000000000002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29.925000000000001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31.113</v>
          </cell>
          <cell r="BC13">
            <v>142</v>
          </cell>
          <cell r="BD13">
            <v>83.11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71.622</v>
          </cell>
          <cell r="E14">
            <v>30.945</v>
          </cell>
          <cell r="F14">
            <v>40.677</v>
          </cell>
          <cell r="G14">
            <v>35.438000000000002</v>
          </cell>
          <cell r="H14">
            <v>0</v>
          </cell>
          <cell r="I14">
            <v>26.837</v>
          </cell>
          <cell r="J14">
            <v>1.4999999999999999E-2</v>
          </cell>
          <cell r="K14">
            <v>0.02</v>
          </cell>
          <cell r="L14">
            <v>0</v>
          </cell>
          <cell r="M14">
            <v>0</v>
          </cell>
          <cell r="N14">
            <v>26.801749999999998</v>
          </cell>
          <cell r="O14">
            <v>2.5000000000119371E-4</v>
          </cell>
          <cell r="P14">
            <v>127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127</v>
          </cell>
          <cell r="V14">
            <v>0</v>
          </cell>
          <cell r="W14">
            <v>0.11125</v>
          </cell>
          <cell r="X14">
            <v>26.837</v>
          </cell>
          <cell r="Y14">
            <v>0.14624999999999999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26.802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26.837</v>
          </cell>
          <cell r="BC14">
            <v>127</v>
          </cell>
          <cell r="BD14">
            <v>71.622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211.72</v>
          </cell>
          <cell r="E15">
            <v>91.085999999999999</v>
          </cell>
          <cell r="F15">
            <v>120.634</v>
          </cell>
          <cell r="G15">
            <v>35.47</v>
          </cell>
          <cell r="H15">
            <v>0</v>
          </cell>
          <cell r="I15">
            <v>79.91</v>
          </cell>
          <cell r="J15">
            <v>0.63100000000000001</v>
          </cell>
          <cell r="K15">
            <v>0.83599999999999997</v>
          </cell>
          <cell r="L15">
            <v>0</v>
          </cell>
          <cell r="M15">
            <v>0</v>
          </cell>
          <cell r="N15">
            <v>78.442750000000004</v>
          </cell>
          <cell r="O15">
            <v>2.4999999999408828E-4</v>
          </cell>
          <cell r="P15">
            <v>381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381</v>
          </cell>
          <cell r="V15">
            <v>0</v>
          </cell>
          <cell r="W15">
            <v>7.8750000000000001E-2</v>
          </cell>
          <cell r="X15">
            <v>79.91</v>
          </cell>
          <cell r="Y15">
            <v>1.5457500000000002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78.442999999999998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79.91</v>
          </cell>
          <cell r="BC15">
            <v>381</v>
          </cell>
          <cell r="BD15">
            <v>211.72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262.29300000000001</v>
          </cell>
          <cell r="E16">
            <v>114.18300000000001</v>
          </cell>
          <cell r="F16">
            <v>148.11000000000001</v>
          </cell>
          <cell r="G16">
            <v>35.378</v>
          </cell>
          <cell r="H16">
            <v>0</v>
          </cell>
          <cell r="I16">
            <v>99.15</v>
          </cell>
          <cell r="J16">
            <v>0.96799999999999997</v>
          </cell>
          <cell r="K16">
            <v>1.2549999999999999</v>
          </cell>
          <cell r="L16">
            <v>0</v>
          </cell>
          <cell r="M16">
            <v>0</v>
          </cell>
          <cell r="N16">
            <v>96.926749999999998</v>
          </cell>
          <cell r="O16">
            <v>2.5000000000829914E-4</v>
          </cell>
          <cell r="P16">
            <v>463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463</v>
          </cell>
          <cell r="V16">
            <v>0</v>
          </cell>
          <cell r="W16">
            <v>4.9000000000000002E-2</v>
          </cell>
          <cell r="X16">
            <v>99.15</v>
          </cell>
          <cell r="Y16">
            <v>2.2719999999999998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96.927000000000007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99.15</v>
          </cell>
          <cell r="BC16">
            <v>463</v>
          </cell>
          <cell r="BD16">
            <v>262.29300000000001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210.52</v>
          </cell>
          <cell r="E17">
            <v>91.066999999999993</v>
          </cell>
          <cell r="F17">
            <v>119.453</v>
          </cell>
          <cell r="G17">
            <v>35.304000000000002</v>
          </cell>
          <cell r="H17">
            <v>0</v>
          </cell>
          <cell r="I17">
            <v>78.989999999999995</v>
          </cell>
          <cell r="J17">
            <v>0.45800000000000002</v>
          </cell>
          <cell r="K17">
            <v>0.6</v>
          </cell>
          <cell r="L17">
            <v>0</v>
          </cell>
          <cell r="M17">
            <v>0</v>
          </cell>
          <cell r="N17">
            <v>77.932000000000002</v>
          </cell>
          <cell r="O17">
            <v>0</v>
          </cell>
          <cell r="P17">
            <v>373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373</v>
          </cell>
          <cell r="V17">
            <v>0</v>
          </cell>
          <cell r="W17">
            <v>7.0250000000000007E-2</v>
          </cell>
          <cell r="X17">
            <v>78.989999999999995</v>
          </cell>
          <cell r="Y17">
            <v>1.12825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373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77.932000000000002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373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78.989999999999995</v>
          </cell>
          <cell r="BC17">
            <v>373</v>
          </cell>
          <cell r="BD17">
            <v>210.52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1171.4359999999999</v>
          </cell>
          <cell r="E6">
            <v>558.61800000000005</v>
          </cell>
          <cell r="F6">
            <v>612.81799999999998</v>
          </cell>
          <cell r="G6">
            <v>35.286999999999999</v>
          </cell>
          <cell r="H6">
            <v>0</v>
          </cell>
          <cell r="I6">
            <v>437.8</v>
          </cell>
          <cell r="J6">
            <v>2.9769999999999999</v>
          </cell>
          <cell r="K6">
            <v>3.266</v>
          </cell>
          <cell r="L6">
            <v>0</v>
          </cell>
          <cell r="M6">
            <v>0</v>
          </cell>
          <cell r="N6">
            <v>431.55700000000002</v>
          </cell>
          <cell r="O6">
            <v>0</v>
          </cell>
          <cell r="P6">
            <v>1729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1729</v>
          </cell>
          <cell r="V6">
            <v>0</v>
          </cell>
          <cell r="W6">
            <v>1.099</v>
          </cell>
          <cell r="X6">
            <v>437.8</v>
          </cell>
          <cell r="Y6">
            <v>7.3420000000000005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431.55700000000002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1729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437.8</v>
          </cell>
          <cell r="BC6">
            <v>1729</v>
          </cell>
          <cell r="BD6">
            <v>1171.4359999999999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892.57899999999995</v>
          </cell>
          <cell r="E7">
            <v>425.66399999999999</v>
          </cell>
          <cell r="F7">
            <v>466.91500000000002</v>
          </cell>
          <cell r="G7">
            <v>35.232999999999997</v>
          </cell>
          <cell r="H7">
            <v>0</v>
          </cell>
          <cell r="I7">
            <v>332.5</v>
          </cell>
          <cell r="J7">
            <v>1.952</v>
          </cell>
          <cell r="K7">
            <v>2.141</v>
          </cell>
          <cell r="L7">
            <v>0</v>
          </cell>
          <cell r="M7">
            <v>0</v>
          </cell>
          <cell r="N7">
            <v>328.40699999999998</v>
          </cell>
          <cell r="O7">
            <v>0</v>
          </cell>
          <cell r="P7">
            <v>1313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1313</v>
          </cell>
          <cell r="V7">
            <v>0</v>
          </cell>
          <cell r="W7">
            <v>1.038</v>
          </cell>
          <cell r="X7">
            <v>332.5</v>
          </cell>
          <cell r="Y7">
            <v>5.1310000000000002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328.40699999999998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1313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332.5</v>
          </cell>
          <cell r="BC7">
            <v>1313</v>
          </cell>
          <cell r="BD7">
            <v>892.57899999999995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900.81700000000001</v>
          </cell>
          <cell r="E8">
            <v>430.86099999999999</v>
          </cell>
          <cell r="F8">
            <v>469.95600000000002</v>
          </cell>
          <cell r="G8">
            <v>35.155999999999999</v>
          </cell>
          <cell r="H8">
            <v>0</v>
          </cell>
          <cell r="I8">
            <v>335.4</v>
          </cell>
          <cell r="J8">
            <v>2.2040000000000002</v>
          </cell>
          <cell r="K8">
            <v>2.4039999999999999</v>
          </cell>
          <cell r="L8">
            <v>0</v>
          </cell>
          <cell r="M8">
            <v>0</v>
          </cell>
          <cell r="N8">
            <v>330.79199999999997</v>
          </cell>
          <cell r="O8">
            <v>0</v>
          </cell>
          <cell r="P8">
            <v>1317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1317</v>
          </cell>
          <cell r="V8">
            <v>0</v>
          </cell>
          <cell r="W8">
            <v>1.208</v>
          </cell>
          <cell r="X8">
            <v>335.4</v>
          </cell>
          <cell r="Y8">
            <v>5.8160000000000007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330.79199999999997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1317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335.4</v>
          </cell>
          <cell r="BC8">
            <v>1317</v>
          </cell>
          <cell r="BD8">
            <v>900.81700000000001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687.32299999999998</v>
          </cell>
          <cell r="E9">
            <v>329.298</v>
          </cell>
          <cell r="F9">
            <v>358.02499999999998</v>
          </cell>
          <cell r="G9">
            <v>35.270000000000003</v>
          </cell>
          <cell r="H9">
            <v>0</v>
          </cell>
          <cell r="I9">
            <v>256</v>
          </cell>
          <cell r="J9">
            <v>1.821</v>
          </cell>
          <cell r="K9">
            <v>1.98</v>
          </cell>
          <cell r="L9">
            <v>0</v>
          </cell>
          <cell r="M9">
            <v>0</v>
          </cell>
          <cell r="N9">
            <v>252.19900000000001</v>
          </cell>
          <cell r="O9">
            <v>0</v>
          </cell>
          <cell r="P9">
            <v>1002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1002</v>
          </cell>
          <cell r="V9">
            <v>0</v>
          </cell>
          <cell r="W9">
            <v>1.1850000000000001</v>
          </cell>
          <cell r="X9">
            <v>256</v>
          </cell>
          <cell r="Y9">
            <v>4.9860000000000007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252.19900000000001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1002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256</v>
          </cell>
          <cell r="BC9">
            <v>1002</v>
          </cell>
          <cell r="BD9">
            <v>687.32299999999998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432.35399999999998</v>
          </cell>
          <cell r="E10">
            <v>207.756</v>
          </cell>
          <cell r="F10">
            <v>224.59800000000001</v>
          </cell>
          <cell r="G10">
            <v>35.527000000000001</v>
          </cell>
          <cell r="H10">
            <v>0</v>
          </cell>
          <cell r="I10">
            <v>160.59299999999999</v>
          </cell>
          <cell r="J10">
            <v>1.357</v>
          </cell>
          <cell r="K10">
            <v>1.468</v>
          </cell>
          <cell r="L10">
            <v>0</v>
          </cell>
          <cell r="M10">
            <v>0</v>
          </cell>
          <cell r="N10">
            <v>157.768</v>
          </cell>
          <cell r="O10">
            <v>0</v>
          </cell>
          <cell r="P10">
            <v>625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625</v>
          </cell>
          <cell r="V10">
            <v>0</v>
          </cell>
          <cell r="W10">
            <v>1.3029999999999999</v>
          </cell>
          <cell r="X10">
            <v>160.59299999999999</v>
          </cell>
          <cell r="Y10">
            <v>4.1280000000000001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157.768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625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160.59299999999999</v>
          </cell>
          <cell r="BC10">
            <v>625</v>
          </cell>
          <cell r="BD10">
            <v>432.35399999999998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382.79399999999998</v>
          </cell>
          <cell r="E11">
            <v>184.994</v>
          </cell>
          <cell r="F11">
            <v>197.8</v>
          </cell>
          <cell r="G11">
            <v>35.405000000000001</v>
          </cell>
          <cell r="H11">
            <v>0</v>
          </cell>
          <cell r="I11">
            <v>142.107</v>
          </cell>
          <cell r="J11">
            <v>1.171</v>
          </cell>
          <cell r="K11">
            <v>1.252</v>
          </cell>
          <cell r="L11">
            <v>0</v>
          </cell>
          <cell r="M11">
            <v>0</v>
          </cell>
          <cell r="N11">
            <v>139.684</v>
          </cell>
          <cell r="O11">
            <v>0</v>
          </cell>
          <cell r="P11">
            <v>547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547</v>
          </cell>
          <cell r="V11">
            <v>0</v>
          </cell>
          <cell r="W11">
            <v>1.3540000000000001</v>
          </cell>
          <cell r="X11">
            <v>142.107</v>
          </cell>
          <cell r="Y11">
            <v>3.7770000000000001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139.684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547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142.107</v>
          </cell>
          <cell r="BC11">
            <v>547</v>
          </cell>
          <cell r="BD11">
            <v>382.79399999999998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369.49799999999999</v>
          </cell>
          <cell r="E12">
            <v>179.26400000000001</v>
          </cell>
          <cell r="F12">
            <v>190.23400000000001</v>
          </cell>
          <cell r="G12">
            <v>35.418999999999997</v>
          </cell>
          <cell r="H12">
            <v>0</v>
          </cell>
          <cell r="I12">
            <v>136.9</v>
          </cell>
          <cell r="J12">
            <v>1.3320000000000001</v>
          </cell>
          <cell r="K12">
            <v>1.4139999999999999</v>
          </cell>
          <cell r="L12">
            <v>0</v>
          </cell>
          <cell r="M12">
            <v>0</v>
          </cell>
          <cell r="N12">
            <v>134.154</v>
          </cell>
          <cell r="O12">
            <v>0</v>
          </cell>
          <cell r="P12">
            <v>523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523</v>
          </cell>
          <cell r="V12">
            <v>0</v>
          </cell>
          <cell r="W12">
            <v>1.3055000000000001</v>
          </cell>
          <cell r="X12">
            <v>136.9</v>
          </cell>
          <cell r="Y12">
            <v>4.0514999999999999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134.154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523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136.9</v>
          </cell>
          <cell r="BC12">
            <v>523</v>
          </cell>
          <cell r="BD12">
            <v>369.49799999999999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313.3</v>
          </cell>
          <cell r="E13">
            <v>151.01499999999999</v>
          </cell>
          <cell r="F13">
            <v>162.285</v>
          </cell>
          <cell r="G13">
            <v>35.439</v>
          </cell>
          <cell r="H13">
            <v>0</v>
          </cell>
          <cell r="I13">
            <v>114.51</v>
          </cell>
          <cell r="J13">
            <v>1.1040000000000001</v>
          </cell>
          <cell r="K13">
            <v>1.1859999999999999</v>
          </cell>
          <cell r="L13">
            <v>0</v>
          </cell>
          <cell r="M13">
            <v>0</v>
          </cell>
          <cell r="N13">
            <v>112.2195</v>
          </cell>
          <cell r="O13">
            <v>5.0000000000238742E-4</v>
          </cell>
          <cell r="P13">
            <v>443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443</v>
          </cell>
          <cell r="V13">
            <v>0</v>
          </cell>
          <cell r="W13">
            <v>1.3505</v>
          </cell>
          <cell r="X13">
            <v>114.51</v>
          </cell>
          <cell r="Y13">
            <v>3.6405000000000003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443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114.51</v>
          </cell>
          <cell r="BC13">
            <v>443</v>
          </cell>
          <cell r="BD13">
            <v>313.3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314.55500000000001</v>
          </cell>
          <cell r="E14">
            <v>151.38999999999999</v>
          </cell>
          <cell r="F14">
            <v>163.16499999999999</v>
          </cell>
          <cell r="G14">
            <v>35.49</v>
          </cell>
          <cell r="H14">
            <v>0</v>
          </cell>
          <cell r="I14">
            <v>114.69</v>
          </cell>
          <cell r="J14">
            <v>0.90800000000000003</v>
          </cell>
          <cell r="K14">
            <v>0.97899999999999998</v>
          </cell>
          <cell r="L14">
            <v>0</v>
          </cell>
          <cell r="M14">
            <v>0</v>
          </cell>
          <cell r="N14">
            <v>112.80275</v>
          </cell>
          <cell r="O14">
            <v>2.4999999999408828E-4</v>
          </cell>
          <cell r="P14">
            <v>445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445</v>
          </cell>
          <cell r="V14">
            <v>0</v>
          </cell>
          <cell r="W14">
            <v>1.4315</v>
          </cell>
          <cell r="X14">
            <v>114.69</v>
          </cell>
          <cell r="Y14">
            <v>3.3185000000000002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112.803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445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114.69</v>
          </cell>
          <cell r="BC14">
            <v>445</v>
          </cell>
          <cell r="BD14">
            <v>314.55500000000001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739.82799999999997</v>
          </cell>
          <cell r="E15">
            <v>351.97699999999998</v>
          </cell>
          <cell r="F15">
            <v>387.851</v>
          </cell>
          <cell r="G15">
            <v>35.484999999999999</v>
          </cell>
          <cell r="H15">
            <v>0</v>
          </cell>
          <cell r="I15">
            <v>272</v>
          </cell>
          <cell r="J15">
            <v>1.7789999999999999</v>
          </cell>
          <cell r="K15">
            <v>1.9610000000000001</v>
          </cell>
          <cell r="L15">
            <v>0</v>
          </cell>
          <cell r="M15">
            <v>0</v>
          </cell>
          <cell r="N15">
            <v>268.26</v>
          </cell>
          <cell r="O15">
            <v>0</v>
          </cell>
          <cell r="P15">
            <v>1079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1079</v>
          </cell>
          <cell r="V15">
            <v>0</v>
          </cell>
          <cell r="W15">
            <v>1.17</v>
          </cell>
          <cell r="X15">
            <v>272</v>
          </cell>
          <cell r="Y15">
            <v>4.91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268.26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1079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272</v>
          </cell>
          <cell r="BC15">
            <v>1079</v>
          </cell>
          <cell r="BD15">
            <v>739.82799999999997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1190.913</v>
          </cell>
          <cell r="E16">
            <v>559.822</v>
          </cell>
          <cell r="F16">
            <v>631.09100000000001</v>
          </cell>
          <cell r="G16">
            <v>35.380000000000003</v>
          </cell>
          <cell r="H16">
            <v>0</v>
          </cell>
          <cell r="I16">
            <v>439.1</v>
          </cell>
          <cell r="J16">
            <v>2.8079999999999998</v>
          </cell>
          <cell r="K16">
            <v>3.165</v>
          </cell>
          <cell r="L16">
            <v>0</v>
          </cell>
          <cell r="M16">
            <v>0</v>
          </cell>
          <cell r="N16">
            <v>433.1275</v>
          </cell>
          <cell r="O16">
            <v>-4.9999999998817657E-4</v>
          </cell>
          <cell r="P16">
            <v>1782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1782</v>
          </cell>
          <cell r="V16">
            <v>0</v>
          </cell>
          <cell r="W16">
            <v>0.70299999999999996</v>
          </cell>
          <cell r="X16">
            <v>439.1</v>
          </cell>
          <cell r="Y16">
            <v>6.6760000000000002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433.12799999999999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1782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439.1</v>
          </cell>
          <cell r="BC16">
            <v>1782</v>
          </cell>
          <cell r="BD16">
            <v>1190.913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938.96199999999999</v>
          </cell>
          <cell r="E17">
            <v>443.01900000000001</v>
          </cell>
          <cell r="F17">
            <v>495.94299999999998</v>
          </cell>
          <cell r="G17">
            <v>35.296999999999997</v>
          </cell>
          <cell r="H17">
            <v>0</v>
          </cell>
          <cell r="I17">
            <v>345.9</v>
          </cell>
          <cell r="J17">
            <v>2.21</v>
          </cell>
          <cell r="K17">
            <v>2.4740000000000002</v>
          </cell>
          <cell r="L17">
            <v>0</v>
          </cell>
          <cell r="M17">
            <v>0</v>
          </cell>
          <cell r="N17">
            <v>341.2165</v>
          </cell>
          <cell r="O17">
            <v>-4.9999999998817657E-4</v>
          </cell>
          <cell r="P17">
            <v>1394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1394</v>
          </cell>
          <cell r="V17">
            <v>0</v>
          </cell>
          <cell r="W17">
            <v>1.6732499999999999</v>
          </cell>
          <cell r="X17">
            <v>345.9</v>
          </cell>
          <cell r="Y17">
            <v>6.3572500000000005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341.21699999999998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1394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345.9</v>
          </cell>
          <cell r="BC17">
            <v>1394</v>
          </cell>
          <cell r="BD17">
            <v>938.96199999999999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818.26499999999999</v>
          </cell>
          <cell r="E6">
            <v>378.69900000000001</v>
          </cell>
          <cell r="F6">
            <v>439.56599999999997</v>
          </cell>
          <cell r="G6">
            <v>35.319000000000003</v>
          </cell>
          <cell r="H6">
            <v>0</v>
          </cell>
          <cell r="I6">
            <v>294.11700000000002</v>
          </cell>
          <cell r="J6">
            <v>4.694</v>
          </cell>
          <cell r="K6">
            <v>5.4489999999999998</v>
          </cell>
          <cell r="L6">
            <v>0</v>
          </cell>
          <cell r="M6">
            <v>0</v>
          </cell>
          <cell r="N6">
            <v>283.97399999999999</v>
          </cell>
          <cell r="O6">
            <v>0</v>
          </cell>
          <cell r="P6">
            <v>1229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1229</v>
          </cell>
          <cell r="V6">
            <v>0</v>
          </cell>
          <cell r="W6">
            <v>0.66100000000000003</v>
          </cell>
          <cell r="X6">
            <v>294.11700000000002</v>
          </cell>
          <cell r="Y6">
            <v>10.804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283.97399999999999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294.11700000000002</v>
          </cell>
          <cell r="BC6">
            <v>1229</v>
          </cell>
          <cell r="BD6">
            <v>818.26499999999999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756.51700000000005</v>
          </cell>
          <cell r="E7">
            <v>350.78699999999998</v>
          </cell>
          <cell r="F7">
            <v>405.73</v>
          </cell>
          <cell r="G7">
            <v>35.335999999999999</v>
          </cell>
          <cell r="H7">
            <v>0</v>
          </cell>
          <cell r="I7">
            <v>271.38299999999998</v>
          </cell>
          <cell r="J7">
            <v>4.2590000000000003</v>
          </cell>
          <cell r="K7">
            <v>4.9269999999999996</v>
          </cell>
          <cell r="L7">
            <v>0</v>
          </cell>
          <cell r="M7">
            <v>0</v>
          </cell>
          <cell r="N7">
            <v>262.197</v>
          </cell>
          <cell r="O7">
            <v>0</v>
          </cell>
          <cell r="P7">
            <v>1130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1130</v>
          </cell>
          <cell r="V7">
            <v>0</v>
          </cell>
          <cell r="W7">
            <v>0.61499999999999999</v>
          </cell>
          <cell r="X7">
            <v>271.38299999999998</v>
          </cell>
          <cell r="Y7">
            <v>9.8010000000000002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262.197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271.38299999999998</v>
          </cell>
          <cell r="BC7">
            <v>1130</v>
          </cell>
          <cell r="BD7">
            <v>756.51700000000005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726.18100000000004</v>
          </cell>
          <cell r="E8">
            <v>337.63799999999998</v>
          </cell>
          <cell r="F8">
            <v>388.54300000000001</v>
          </cell>
          <cell r="G8">
            <v>35.256999999999998</v>
          </cell>
          <cell r="H8">
            <v>0</v>
          </cell>
          <cell r="I8">
            <v>261.90300000000002</v>
          </cell>
          <cell r="J8">
            <v>3.0550000000000002</v>
          </cell>
          <cell r="K8">
            <v>3.516</v>
          </cell>
          <cell r="L8">
            <v>0</v>
          </cell>
          <cell r="M8">
            <v>0</v>
          </cell>
          <cell r="N8">
            <v>255.33199999999999</v>
          </cell>
          <cell r="O8">
            <v>0</v>
          </cell>
          <cell r="P8">
            <v>1085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1085</v>
          </cell>
          <cell r="V8">
            <v>0</v>
          </cell>
          <cell r="W8">
            <v>0.63300000000000001</v>
          </cell>
          <cell r="X8">
            <v>261.90300000000002</v>
          </cell>
          <cell r="Y8">
            <v>7.2039999999999997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255.33199999999999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261.90300000000002</v>
          </cell>
          <cell r="BC8">
            <v>1085</v>
          </cell>
          <cell r="BD8">
            <v>726.18100000000004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393.197</v>
          </cell>
          <cell r="E9">
            <v>185.39500000000001</v>
          </cell>
          <cell r="F9">
            <v>207.80199999999999</v>
          </cell>
          <cell r="G9">
            <v>35.232999999999997</v>
          </cell>
          <cell r="H9">
            <v>0</v>
          </cell>
          <cell r="I9">
            <v>143.739</v>
          </cell>
          <cell r="J9">
            <v>2.8130000000000002</v>
          </cell>
          <cell r="K9">
            <v>3.153</v>
          </cell>
          <cell r="L9">
            <v>0</v>
          </cell>
          <cell r="M9">
            <v>0</v>
          </cell>
          <cell r="N9">
            <v>137.773</v>
          </cell>
          <cell r="O9">
            <v>0</v>
          </cell>
          <cell r="P9">
            <v>580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580</v>
          </cell>
          <cell r="V9">
            <v>0</v>
          </cell>
          <cell r="W9">
            <v>1.026</v>
          </cell>
          <cell r="X9">
            <v>143.739</v>
          </cell>
          <cell r="Y9">
            <v>6.992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137.773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143.739</v>
          </cell>
          <cell r="BC9">
            <v>580</v>
          </cell>
          <cell r="BD9">
            <v>393.197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188.98500000000001</v>
          </cell>
          <cell r="E10">
            <v>89.991</v>
          </cell>
          <cell r="F10">
            <v>98.994</v>
          </cell>
          <cell r="G10">
            <v>35.435000000000002</v>
          </cell>
          <cell r="H10">
            <v>0</v>
          </cell>
          <cell r="I10">
            <v>66.412000000000006</v>
          </cell>
          <cell r="J10">
            <v>0.34</v>
          </cell>
          <cell r="K10">
            <v>0.375</v>
          </cell>
          <cell r="L10">
            <v>0</v>
          </cell>
          <cell r="M10">
            <v>0</v>
          </cell>
          <cell r="N10">
            <v>65.697000000000003</v>
          </cell>
          <cell r="O10">
            <v>0</v>
          </cell>
          <cell r="P10">
            <v>263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263</v>
          </cell>
          <cell r="V10">
            <v>0</v>
          </cell>
          <cell r="W10">
            <v>1.2330000000000001</v>
          </cell>
          <cell r="X10">
            <v>66.412000000000006</v>
          </cell>
          <cell r="Y10">
            <v>1.9480000000000002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65.697000000000003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263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66.412000000000006</v>
          </cell>
          <cell r="BC10">
            <v>263</v>
          </cell>
          <cell r="BD10">
            <v>188.98500000000001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203.8</v>
          </cell>
          <cell r="E11">
            <v>96.873000000000005</v>
          </cell>
          <cell r="F11">
            <v>106.92700000000001</v>
          </cell>
          <cell r="G11">
            <v>35.56</v>
          </cell>
          <cell r="H11">
            <v>0</v>
          </cell>
          <cell r="I11">
            <v>72.980999999999995</v>
          </cell>
          <cell r="J11">
            <v>1.3009999999999999</v>
          </cell>
          <cell r="K11">
            <v>1.4370000000000001</v>
          </cell>
          <cell r="L11">
            <v>0</v>
          </cell>
          <cell r="M11">
            <v>0</v>
          </cell>
          <cell r="N11">
            <v>70.242999999999995</v>
          </cell>
          <cell r="O11">
            <v>0</v>
          </cell>
          <cell r="P11">
            <v>290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290</v>
          </cell>
          <cell r="V11">
            <v>0</v>
          </cell>
          <cell r="W11">
            <v>1.341</v>
          </cell>
          <cell r="X11">
            <v>72.980999999999995</v>
          </cell>
          <cell r="Y11">
            <v>4.0789999999999997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70.242999999999995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72.980999999999995</v>
          </cell>
          <cell r="BC11">
            <v>290</v>
          </cell>
          <cell r="BD11">
            <v>203.8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203.20400000000001</v>
          </cell>
          <cell r="E12">
            <v>96.37</v>
          </cell>
          <cell r="F12">
            <v>106.834</v>
          </cell>
          <cell r="G12">
            <v>35.398000000000003</v>
          </cell>
          <cell r="H12">
            <v>0</v>
          </cell>
          <cell r="I12">
            <v>72.665000000000006</v>
          </cell>
          <cell r="J12">
            <v>1.3149999999999999</v>
          </cell>
          <cell r="K12">
            <v>1.458</v>
          </cell>
          <cell r="L12">
            <v>0</v>
          </cell>
          <cell r="M12">
            <v>0</v>
          </cell>
          <cell r="N12">
            <v>69.892499999999998</v>
          </cell>
          <cell r="O12">
            <v>-4.9999999998817657E-4</v>
          </cell>
          <cell r="P12">
            <v>290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290</v>
          </cell>
          <cell r="V12">
            <v>0</v>
          </cell>
          <cell r="W12">
            <v>1.39425</v>
          </cell>
          <cell r="X12">
            <v>72.665000000000006</v>
          </cell>
          <cell r="Y12">
            <v>4.1672499999999992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69.893000000000001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72.665000000000006</v>
          </cell>
          <cell r="BC12">
            <v>290</v>
          </cell>
          <cell r="BD12">
            <v>203.20400000000001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191.18199999999999</v>
          </cell>
          <cell r="E13">
            <v>90.695999999999998</v>
          </cell>
          <cell r="F13">
            <v>100.486</v>
          </cell>
          <cell r="G13">
            <v>35.292000000000002</v>
          </cell>
          <cell r="H13">
            <v>0</v>
          </cell>
          <cell r="I13">
            <v>68.444999999999993</v>
          </cell>
          <cell r="J13">
            <v>1.2330000000000001</v>
          </cell>
          <cell r="K13">
            <v>1.3660000000000001</v>
          </cell>
          <cell r="L13">
            <v>0</v>
          </cell>
          <cell r="M13">
            <v>0</v>
          </cell>
          <cell r="N13">
            <v>65.84675</v>
          </cell>
          <cell r="O13">
            <v>-7.5000000001068656E-4</v>
          </cell>
          <cell r="P13">
            <v>273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273</v>
          </cell>
          <cell r="V13">
            <v>0</v>
          </cell>
          <cell r="W13">
            <v>1.4682500000000001</v>
          </cell>
          <cell r="X13">
            <v>68.444999999999993</v>
          </cell>
          <cell r="Y13">
            <v>4.0672500000000005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65.846999999999994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68.444999999999993</v>
          </cell>
          <cell r="BC13">
            <v>273</v>
          </cell>
          <cell r="BD13">
            <v>191.18199999999999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216.083</v>
          </cell>
          <cell r="E14">
            <v>102.254</v>
          </cell>
          <cell r="F14">
            <v>113.82899999999999</v>
          </cell>
          <cell r="G14">
            <v>35.454000000000001</v>
          </cell>
          <cell r="H14">
            <v>0</v>
          </cell>
          <cell r="I14">
            <v>77.355000000000004</v>
          </cell>
          <cell r="J14">
            <v>1.339</v>
          </cell>
          <cell r="K14">
            <v>1.49</v>
          </cell>
          <cell r="L14">
            <v>0</v>
          </cell>
          <cell r="M14">
            <v>0</v>
          </cell>
          <cell r="N14">
            <v>74.525750000000002</v>
          </cell>
          <cell r="O14">
            <v>2.5000000000829914E-4</v>
          </cell>
          <cell r="P14">
            <v>310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310</v>
          </cell>
          <cell r="V14">
            <v>0</v>
          </cell>
          <cell r="W14">
            <v>1.3647499999999999</v>
          </cell>
          <cell r="X14">
            <v>77.355000000000004</v>
          </cell>
          <cell r="Y14">
            <v>4.1937499999999996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74.525999999999996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77.355000000000004</v>
          </cell>
          <cell r="BC14">
            <v>310</v>
          </cell>
          <cell r="BD14">
            <v>216.083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469.30599999999998</v>
          </cell>
          <cell r="E15">
            <v>220.07499999999999</v>
          </cell>
          <cell r="F15">
            <v>249.23099999999999</v>
          </cell>
          <cell r="G15">
            <v>35.466000000000001</v>
          </cell>
          <cell r="H15">
            <v>0</v>
          </cell>
          <cell r="I15">
            <v>169</v>
          </cell>
          <cell r="J15">
            <v>2.7629999999999999</v>
          </cell>
          <cell r="K15">
            <v>3.129</v>
          </cell>
          <cell r="L15">
            <v>0</v>
          </cell>
          <cell r="M15">
            <v>0</v>
          </cell>
          <cell r="N15">
            <v>163.10775000000001</v>
          </cell>
          <cell r="O15">
            <v>2.4999999999408828E-4</v>
          </cell>
          <cell r="P15">
            <v>689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689</v>
          </cell>
          <cell r="V15">
            <v>0</v>
          </cell>
          <cell r="W15">
            <v>1.0075000000000001</v>
          </cell>
          <cell r="X15">
            <v>169</v>
          </cell>
          <cell r="Y15">
            <v>6.8994999999999997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689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163.108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689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169</v>
          </cell>
          <cell r="BC15">
            <v>689</v>
          </cell>
          <cell r="BD15">
            <v>469.30599999999998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725.41399999999999</v>
          </cell>
          <cell r="E16">
            <v>335.30200000000002</v>
          </cell>
          <cell r="F16">
            <v>390.11200000000002</v>
          </cell>
          <cell r="G16">
            <v>35.354999999999997</v>
          </cell>
          <cell r="H16">
            <v>0</v>
          </cell>
          <cell r="I16">
            <v>260</v>
          </cell>
          <cell r="J16">
            <v>4.1120000000000001</v>
          </cell>
          <cell r="K16">
            <v>4.7839999999999998</v>
          </cell>
          <cell r="L16">
            <v>0</v>
          </cell>
          <cell r="M16">
            <v>0</v>
          </cell>
          <cell r="N16">
            <v>251.10325</v>
          </cell>
          <cell r="O16">
            <v>7.5000000001068656E-4</v>
          </cell>
          <cell r="P16">
            <v>1089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1089</v>
          </cell>
          <cell r="V16">
            <v>0</v>
          </cell>
          <cell r="W16">
            <v>0.71899999999999997</v>
          </cell>
          <cell r="X16">
            <v>260</v>
          </cell>
          <cell r="Y16">
            <v>9.6150000000000002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251.10300000000001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260</v>
          </cell>
          <cell r="BC16">
            <v>1089</v>
          </cell>
          <cell r="BD16">
            <v>725.41399999999999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634.60299999999995</v>
          </cell>
          <cell r="E17">
            <v>288.56700000000001</v>
          </cell>
          <cell r="F17">
            <v>346.036</v>
          </cell>
          <cell r="G17">
            <v>35.268999999999998</v>
          </cell>
          <cell r="H17">
            <v>0</v>
          </cell>
          <cell r="I17">
            <v>219.6</v>
          </cell>
          <cell r="J17">
            <v>0.20699999999999999</v>
          </cell>
          <cell r="K17">
            <v>0.248</v>
          </cell>
          <cell r="L17">
            <v>0</v>
          </cell>
          <cell r="M17">
            <v>0</v>
          </cell>
          <cell r="N17">
            <v>219.14525</v>
          </cell>
          <cell r="O17">
            <v>-2.4999999999408828E-4</v>
          </cell>
          <cell r="P17">
            <v>948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948</v>
          </cell>
          <cell r="V17">
            <v>0</v>
          </cell>
          <cell r="W17">
            <v>1.0387500000000001</v>
          </cell>
          <cell r="X17">
            <v>219.6</v>
          </cell>
          <cell r="Y17">
            <v>1.4937499999999999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948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219.14500000000001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948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219.6</v>
          </cell>
          <cell r="BC17">
            <v>948</v>
          </cell>
          <cell r="BD17">
            <v>634.60299999999995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282.017</v>
          </cell>
          <cell r="E28">
            <v>126.26600000000001</v>
          </cell>
          <cell r="F28">
            <v>155.751</v>
          </cell>
          <cell r="G28">
            <v>35.319000000000003</v>
          </cell>
          <cell r="H28">
            <v>0</v>
          </cell>
          <cell r="I28">
            <v>98.633889999999994</v>
          </cell>
          <cell r="J28">
            <v>2.0369999999999999</v>
          </cell>
          <cell r="K28">
            <v>2.512</v>
          </cell>
          <cell r="L28">
            <v>0</v>
          </cell>
          <cell r="M28">
            <v>0</v>
          </cell>
          <cell r="N28">
            <v>94.084999999999994</v>
          </cell>
          <cell r="O28">
            <v>-1.1000000000649379E-4</v>
          </cell>
          <cell r="P28">
            <v>438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438</v>
          </cell>
          <cell r="V28">
            <v>0</v>
          </cell>
          <cell r="W28">
            <v>1.0500000000000001E-2</v>
          </cell>
          <cell r="X28">
            <v>98.634</v>
          </cell>
          <cell r="Y28">
            <v>4.5594999999999999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438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94.084999999999994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438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98.634</v>
          </cell>
          <cell r="BC28">
            <v>438</v>
          </cell>
          <cell r="BD28">
            <v>282.017</v>
          </cell>
          <cell r="BE28">
            <v>1.1000000006333721E-4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275.51900000000001</v>
          </cell>
          <cell r="E29">
            <v>123.411</v>
          </cell>
          <cell r="F29">
            <v>152.108</v>
          </cell>
          <cell r="G29">
            <v>35.335999999999999</v>
          </cell>
          <cell r="H29">
            <v>0</v>
          </cell>
          <cell r="I29">
            <v>96.234169999999992</v>
          </cell>
          <cell r="J29">
            <v>1.984</v>
          </cell>
          <cell r="K29">
            <v>2.4460000000000002</v>
          </cell>
          <cell r="L29">
            <v>0</v>
          </cell>
          <cell r="M29">
            <v>0</v>
          </cell>
          <cell r="N29">
            <v>91.804000000000002</v>
          </cell>
          <cell r="O29">
            <v>1.699999999971169E-4</v>
          </cell>
          <cell r="P29">
            <v>427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427</v>
          </cell>
          <cell r="V29">
            <v>0</v>
          </cell>
          <cell r="W29">
            <v>8.9999999999999993E-3</v>
          </cell>
          <cell r="X29">
            <v>96.233999999999995</v>
          </cell>
          <cell r="Y29">
            <v>4.4390000000000001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427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91.804000000000002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427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96.233999999999995</v>
          </cell>
          <cell r="BC29">
            <v>427</v>
          </cell>
          <cell r="BD29">
            <v>275.51900000000001</v>
          </cell>
          <cell r="BE29">
            <v>-1.6999999991185177E-4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265.65300000000002</v>
          </cell>
          <cell r="E30">
            <v>118.532</v>
          </cell>
          <cell r="F30">
            <v>147.12100000000001</v>
          </cell>
          <cell r="G30">
            <v>35.256999999999998</v>
          </cell>
          <cell r="H30">
            <v>0</v>
          </cell>
          <cell r="I30">
            <v>92.429249999999996</v>
          </cell>
          <cell r="J30">
            <v>1.69</v>
          </cell>
          <cell r="K30">
            <v>2.0979999999999999</v>
          </cell>
          <cell r="L30">
            <v>0</v>
          </cell>
          <cell r="M30">
            <v>0</v>
          </cell>
          <cell r="N30">
            <v>88.641000000000005</v>
          </cell>
          <cell r="O30">
            <v>2.4999999999408828E-4</v>
          </cell>
          <cell r="P30">
            <v>413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413</v>
          </cell>
          <cell r="V30">
            <v>0</v>
          </cell>
          <cell r="W30">
            <v>1.9E-2</v>
          </cell>
          <cell r="X30">
            <v>92.429000000000002</v>
          </cell>
          <cell r="Y30">
            <v>3.8069999999999999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413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88.641000000000005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413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92.429000000000002</v>
          </cell>
          <cell r="BC30">
            <v>413</v>
          </cell>
          <cell r="BD30">
            <v>265.65300000000002</v>
          </cell>
          <cell r="BE30">
            <v>-2.500000000509317E-4</v>
          </cell>
        </row>
        <row r="31">
          <cell r="A31" t="str">
            <v>Duben</v>
          </cell>
          <cell r="B31">
            <v>4</v>
          </cell>
          <cell r="C31" t="str">
            <v>Chyba</v>
          </cell>
          <cell r="D31">
            <v>156.85599999999999</v>
          </cell>
          <cell r="E31">
            <v>69.501000000000005</v>
          </cell>
          <cell r="F31">
            <v>87.355000000000004</v>
          </cell>
          <cell r="G31">
            <v>35.232999999999997</v>
          </cell>
          <cell r="H31">
            <v>0</v>
          </cell>
          <cell r="I31">
            <v>54.588769999999997</v>
          </cell>
          <cell r="J31">
            <v>1.109</v>
          </cell>
          <cell r="K31">
            <v>1.3939999999999999</v>
          </cell>
          <cell r="L31">
            <v>0</v>
          </cell>
          <cell r="M31">
            <v>0</v>
          </cell>
          <cell r="N31">
            <v>52.085000000000001</v>
          </cell>
          <cell r="O31">
            <v>7.6999999999571855E-4</v>
          </cell>
          <cell r="P31">
            <v>247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247</v>
          </cell>
          <cell r="V31">
            <v>0</v>
          </cell>
          <cell r="W31">
            <v>2.1999999999999999E-2</v>
          </cell>
          <cell r="X31">
            <v>54.588999999999999</v>
          </cell>
          <cell r="Y31">
            <v>2.5249999999999999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247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52.085000000000001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247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54.588999999999999</v>
          </cell>
          <cell r="BC31">
            <v>247</v>
          </cell>
          <cell r="BD31">
            <v>156.85599999999999</v>
          </cell>
          <cell r="BE31">
            <v>2.2999999998774001E-4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89.728999999999999</v>
          </cell>
          <cell r="E32">
            <v>40.164000000000001</v>
          </cell>
          <cell r="F32">
            <v>49.564999999999998</v>
          </cell>
          <cell r="G32">
            <v>35.435000000000002</v>
          </cell>
          <cell r="H32">
            <v>0</v>
          </cell>
          <cell r="I32">
            <v>30.162599999999998</v>
          </cell>
          <cell r="J32">
            <v>0.65900000000000003</v>
          </cell>
          <cell r="K32">
            <v>0.81299999999999994</v>
          </cell>
          <cell r="L32">
            <v>0</v>
          </cell>
          <cell r="M32">
            <v>0</v>
          </cell>
          <cell r="N32">
            <v>28.690999999999999</v>
          </cell>
          <cell r="O32">
            <v>-3.9999999999906777E-4</v>
          </cell>
          <cell r="P32">
            <v>134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134</v>
          </cell>
          <cell r="V32">
            <v>0</v>
          </cell>
          <cell r="W32">
            <v>3.4000000000000002E-2</v>
          </cell>
          <cell r="X32">
            <v>30.163</v>
          </cell>
          <cell r="Y32">
            <v>1.506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134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28.690999999999999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134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30.163</v>
          </cell>
          <cell r="BC32">
            <v>134</v>
          </cell>
          <cell r="BD32">
            <v>89.728999999999999</v>
          </cell>
          <cell r="BE32">
            <v>4.0000000001327862E-4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80.236999999999995</v>
          </cell>
          <cell r="E33">
            <v>35.906999999999996</v>
          </cell>
          <cell r="F33">
            <v>44.33</v>
          </cell>
          <cell r="G33">
            <v>35.56</v>
          </cell>
          <cell r="H33">
            <v>0</v>
          </cell>
          <cell r="I33">
            <v>27.675099999999997</v>
          </cell>
          <cell r="J33">
            <v>0.65100000000000002</v>
          </cell>
          <cell r="K33">
            <v>0.80400000000000005</v>
          </cell>
          <cell r="L33">
            <v>0</v>
          </cell>
          <cell r="M33">
            <v>0</v>
          </cell>
          <cell r="N33">
            <v>26.22</v>
          </cell>
          <cell r="O33">
            <v>9.9999999999766942E-5</v>
          </cell>
          <cell r="P33">
            <v>123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123</v>
          </cell>
          <cell r="V33">
            <v>0</v>
          </cell>
          <cell r="W33">
            <v>1.0999999999999999E-2</v>
          </cell>
          <cell r="X33">
            <v>27.675000000000001</v>
          </cell>
          <cell r="Y33">
            <v>1.466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123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26.22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123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27.675000000000001</v>
          </cell>
          <cell r="BC33">
            <v>123</v>
          </cell>
          <cell r="BD33">
            <v>80.236999999999995</v>
          </cell>
          <cell r="BE33">
            <v>-1.0000000000331966E-4</v>
          </cell>
        </row>
        <row r="34">
          <cell r="A34" t="str">
            <v>Červenec</v>
          </cell>
          <cell r="B34">
            <v>7</v>
          </cell>
          <cell r="C34" t="str">
            <v>Chyba</v>
          </cell>
          <cell r="D34">
            <v>55.139000000000003</v>
          </cell>
          <cell r="E34">
            <v>25.013000000000002</v>
          </cell>
          <cell r="F34">
            <v>30.126000000000001</v>
          </cell>
          <cell r="G34">
            <v>35.398000000000003</v>
          </cell>
          <cell r="H34">
            <v>0</v>
          </cell>
          <cell r="I34">
            <v>18.912599999999998</v>
          </cell>
          <cell r="J34">
            <v>0.46</v>
          </cell>
          <cell r="K34">
            <v>0.55400000000000005</v>
          </cell>
          <cell r="L34">
            <v>0</v>
          </cell>
          <cell r="M34">
            <v>0</v>
          </cell>
          <cell r="N34">
            <v>17.897749999999998</v>
          </cell>
          <cell r="O34">
            <v>8.4999999999979536E-4</v>
          </cell>
          <cell r="P34">
            <v>82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82</v>
          </cell>
          <cell r="V34">
            <v>0</v>
          </cell>
          <cell r="W34">
            <v>3.4250000000000003E-2</v>
          </cell>
          <cell r="X34">
            <v>18.913</v>
          </cell>
          <cell r="Y34">
            <v>1.0482499999999999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82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17.898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82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18.913</v>
          </cell>
          <cell r="BC34">
            <v>82</v>
          </cell>
          <cell r="BD34">
            <v>55.139000000000003</v>
          </cell>
          <cell r="BE34">
            <v>3.9999999998485691E-4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43.256999999999998</v>
          </cell>
          <cell r="E35">
            <v>19.818000000000001</v>
          </cell>
          <cell r="F35">
            <v>23.439</v>
          </cell>
          <cell r="G35">
            <v>35.292000000000002</v>
          </cell>
          <cell r="H35">
            <v>0</v>
          </cell>
          <cell r="I35">
            <v>14.795999999999999</v>
          </cell>
          <cell r="J35">
            <v>0.24199999999999999</v>
          </cell>
          <cell r="K35">
            <v>0.28699999999999998</v>
          </cell>
          <cell r="L35">
            <v>0</v>
          </cell>
          <cell r="M35">
            <v>0</v>
          </cell>
          <cell r="N35">
            <v>14.267250000000001</v>
          </cell>
          <cell r="O35">
            <v>-2.5000000000297007E-4</v>
          </cell>
          <cell r="P35">
            <v>63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63</v>
          </cell>
          <cell r="V35">
            <v>0</v>
          </cell>
          <cell r="W35">
            <v>2.5499999999999998E-2</v>
          </cell>
          <cell r="X35">
            <v>14.795999999999999</v>
          </cell>
          <cell r="Y35">
            <v>0.55449999999999988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63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14.266999999999999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63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14.795999999999999</v>
          </cell>
          <cell r="BC35">
            <v>63</v>
          </cell>
          <cell r="BD35">
            <v>43.256999999999998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67.23</v>
          </cell>
          <cell r="E36">
            <v>30.484999999999999</v>
          </cell>
          <cell r="F36">
            <v>36.744999999999997</v>
          </cell>
          <cell r="G36">
            <v>35.454000000000001</v>
          </cell>
          <cell r="H36">
            <v>0</v>
          </cell>
          <cell r="I36">
            <v>23.506</v>
          </cell>
          <cell r="J36">
            <v>0.55300000000000005</v>
          </cell>
          <cell r="K36">
            <v>0.66600000000000004</v>
          </cell>
          <cell r="L36">
            <v>0</v>
          </cell>
          <cell r="M36">
            <v>0</v>
          </cell>
          <cell r="N36">
            <v>22.286750000000001</v>
          </cell>
          <cell r="O36">
            <v>2.49999999997641E-4</v>
          </cell>
          <cell r="P36">
            <v>102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102</v>
          </cell>
          <cell r="V36">
            <v>0</v>
          </cell>
          <cell r="W36">
            <v>1.325E-2</v>
          </cell>
          <cell r="X36">
            <v>23.506</v>
          </cell>
          <cell r="Y36">
            <v>1.2322500000000001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102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22.286999999999999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102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23.506</v>
          </cell>
          <cell r="BC36">
            <v>102</v>
          </cell>
          <cell r="BD36">
            <v>67.23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260.09500000000003</v>
          </cell>
          <cell r="E37">
            <v>116.584</v>
          </cell>
          <cell r="F37">
            <v>143.511</v>
          </cell>
          <cell r="G37">
            <v>35.466000000000001</v>
          </cell>
          <cell r="H37">
            <v>0</v>
          </cell>
          <cell r="I37">
            <v>90.263100000000009</v>
          </cell>
          <cell r="J37">
            <v>2.0299999999999998</v>
          </cell>
          <cell r="K37">
            <v>2.4990000000000001</v>
          </cell>
          <cell r="L37">
            <v>0</v>
          </cell>
          <cell r="M37">
            <v>0</v>
          </cell>
          <cell r="N37">
            <v>85.733750000000001</v>
          </cell>
          <cell r="O37">
            <v>3.5000000001161879E-4</v>
          </cell>
          <cell r="P37">
            <v>400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400</v>
          </cell>
          <cell r="V37">
            <v>0</v>
          </cell>
          <cell r="W37">
            <v>1.4250000000000001E-2</v>
          </cell>
          <cell r="X37">
            <v>90.263000000000005</v>
          </cell>
          <cell r="Y37">
            <v>4.5432499999999996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400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85.733999999999995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400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90.263000000000005</v>
          </cell>
          <cell r="BC37">
            <v>400</v>
          </cell>
          <cell r="BD37">
            <v>260.09500000000003</v>
          </cell>
          <cell r="BE37">
            <v>-9.9999999974897946E-5</v>
          </cell>
        </row>
        <row r="38">
          <cell r="A38" t="str">
            <v>Listopad</v>
          </cell>
          <cell r="B38">
            <v>11</v>
          </cell>
          <cell r="C38" t="str">
            <v>Chyba</v>
          </cell>
          <cell r="D38">
            <v>259.94799999999998</v>
          </cell>
          <cell r="E38">
            <v>117.271</v>
          </cell>
          <cell r="F38">
            <v>142.67699999999999</v>
          </cell>
          <cell r="G38">
            <v>35.354999999999997</v>
          </cell>
          <cell r="H38">
            <v>0</v>
          </cell>
          <cell r="I38">
            <v>90.641000000000005</v>
          </cell>
          <cell r="J38">
            <v>1.9139999999999999</v>
          </cell>
          <cell r="K38">
            <v>2.3290000000000002</v>
          </cell>
          <cell r="L38">
            <v>0</v>
          </cell>
          <cell r="M38">
            <v>0</v>
          </cell>
          <cell r="N38">
            <v>86.39725</v>
          </cell>
          <cell r="O38">
            <v>7.5000000001068656E-4</v>
          </cell>
          <cell r="P38">
            <v>397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397</v>
          </cell>
          <cell r="V38">
            <v>0</v>
          </cell>
          <cell r="W38">
            <v>8.9999999999999993E-3</v>
          </cell>
          <cell r="X38">
            <v>90.641000000000005</v>
          </cell>
          <cell r="Y38">
            <v>4.2520000000000007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397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86.397000000000006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397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90.641000000000005</v>
          </cell>
          <cell r="BC38">
            <v>397</v>
          </cell>
          <cell r="BD38">
            <v>259.94799999999998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Chyba</v>
          </cell>
          <cell r="D39">
            <v>288.51900000000001</v>
          </cell>
          <cell r="E39">
            <v>128.01300000000001</v>
          </cell>
          <cell r="F39">
            <v>160.506</v>
          </cell>
          <cell r="G39">
            <v>35.268999999999998</v>
          </cell>
          <cell r="H39">
            <v>0</v>
          </cell>
          <cell r="I39">
            <v>97.479100000000003</v>
          </cell>
          <cell r="J39">
            <v>0.63400000000000001</v>
          </cell>
          <cell r="K39">
            <v>0.79500000000000004</v>
          </cell>
          <cell r="L39">
            <v>0</v>
          </cell>
          <cell r="M39">
            <v>0</v>
          </cell>
          <cell r="N39">
            <v>96.049499999999995</v>
          </cell>
          <cell r="O39">
            <v>6.0000000000570708E-4</v>
          </cell>
          <cell r="P39">
            <v>440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440</v>
          </cell>
          <cell r="V39">
            <v>0</v>
          </cell>
          <cell r="W39">
            <v>8.7500000000000008E-3</v>
          </cell>
          <cell r="X39">
            <v>97.478999999999999</v>
          </cell>
          <cell r="Y39">
            <v>1.4377500000000001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440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96.05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440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97.478999999999999</v>
          </cell>
          <cell r="BC39">
            <v>440</v>
          </cell>
          <cell r="BD39">
            <v>288.51900000000001</v>
          </cell>
          <cell r="BE39">
            <v>-9.9999999974897946E-5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3469.82</v>
          </cell>
          <cell r="E6">
            <v>1671.318</v>
          </cell>
          <cell r="F6">
            <v>1798.502</v>
          </cell>
          <cell r="G6">
            <v>35.15</v>
          </cell>
          <cell r="H6">
            <v>0</v>
          </cell>
          <cell r="I6">
            <v>1322.68</v>
          </cell>
          <cell r="J6">
            <v>11.834</v>
          </cell>
          <cell r="K6">
            <v>12.734</v>
          </cell>
          <cell r="L6">
            <v>0</v>
          </cell>
          <cell r="M6">
            <v>0</v>
          </cell>
          <cell r="N6">
            <v>1298.1120000000001</v>
          </cell>
          <cell r="O6">
            <v>0</v>
          </cell>
          <cell r="P6">
            <v>5124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5124</v>
          </cell>
          <cell r="V6">
            <v>0</v>
          </cell>
          <cell r="W6">
            <v>2.0190000000000001</v>
          </cell>
          <cell r="X6">
            <v>1322.68</v>
          </cell>
          <cell r="Y6">
            <v>26.586999999999996</v>
          </cell>
          <cell r="Z6">
            <v>0</v>
          </cell>
          <cell r="AA6">
            <v>0</v>
          </cell>
          <cell r="AB6">
            <v>0</v>
          </cell>
          <cell r="AC6">
            <v>-1.7763568394002505E-15</v>
          </cell>
          <cell r="AD6">
            <v>0</v>
          </cell>
          <cell r="AE6">
            <v>5124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1298.1120000000001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5124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1322.68</v>
          </cell>
          <cell r="BC6">
            <v>5124</v>
          </cell>
          <cell r="BD6">
            <v>3469.82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2876.9169999999999</v>
          </cell>
          <cell r="E7">
            <v>1378.857</v>
          </cell>
          <cell r="F7">
            <v>1498.06</v>
          </cell>
          <cell r="G7">
            <v>35.432000000000002</v>
          </cell>
          <cell r="H7">
            <v>0</v>
          </cell>
          <cell r="I7">
            <v>1084.06</v>
          </cell>
          <cell r="J7">
            <v>9.5730000000000004</v>
          </cell>
          <cell r="K7">
            <v>5.2990000000000004</v>
          </cell>
          <cell r="L7">
            <v>5.1009999999998854</v>
          </cell>
          <cell r="M7">
            <v>0</v>
          </cell>
          <cell r="N7">
            <v>1064.087</v>
          </cell>
          <cell r="O7">
            <v>0</v>
          </cell>
          <cell r="P7">
            <v>4240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4240</v>
          </cell>
          <cell r="V7">
            <v>0</v>
          </cell>
          <cell r="W7">
            <v>1.7230000000000001</v>
          </cell>
          <cell r="X7">
            <v>1084.06</v>
          </cell>
          <cell r="Y7">
            <v>21.695999999999884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1064.087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1084.06</v>
          </cell>
          <cell r="BC7">
            <v>4240</v>
          </cell>
          <cell r="BD7">
            <v>2876.9169999999999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3001.4070000000002</v>
          </cell>
          <cell r="E8">
            <v>1434.481</v>
          </cell>
          <cell r="F8">
            <v>1566.9259999999999</v>
          </cell>
          <cell r="G8">
            <v>35.46</v>
          </cell>
          <cell r="H8">
            <v>0</v>
          </cell>
          <cell r="I8">
            <v>1121.71</v>
          </cell>
          <cell r="J8">
            <v>11.678000000000001</v>
          </cell>
          <cell r="K8">
            <v>6.3109999999999999</v>
          </cell>
          <cell r="L8">
            <v>6.4449999999999363</v>
          </cell>
          <cell r="M8">
            <v>0</v>
          </cell>
          <cell r="N8">
            <v>1097.2760000000001</v>
          </cell>
          <cell r="O8">
            <v>0</v>
          </cell>
          <cell r="P8">
            <v>4411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4411</v>
          </cell>
          <cell r="V8">
            <v>0</v>
          </cell>
          <cell r="W8">
            <v>1.921</v>
          </cell>
          <cell r="X8">
            <v>1121.71</v>
          </cell>
          <cell r="Y8">
            <v>26.354999999999936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1097.2760000000001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1121.71</v>
          </cell>
          <cell r="BC8">
            <v>4411</v>
          </cell>
          <cell r="BD8">
            <v>3001.4070000000002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1988.4459999999999</v>
          </cell>
          <cell r="E9">
            <v>952.38800000000003</v>
          </cell>
          <cell r="F9">
            <v>1036.058</v>
          </cell>
          <cell r="G9">
            <v>35.323</v>
          </cell>
          <cell r="H9">
            <v>0</v>
          </cell>
          <cell r="I9">
            <v>744.33</v>
          </cell>
          <cell r="J9">
            <v>5.008</v>
          </cell>
          <cell r="K9">
            <v>2.6920000000000002</v>
          </cell>
          <cell r="L9">
            <v>2.7569999999999482</v>
          </cell>
          <cell r="M9">
            <v>0</v>
          </cell>
          <cell r="N9">
            <v>733.87300000000005</v>
          </cell>
          <cell r="O9">
            <v>0</v>
          </cell>
          <cell r="P9">
            <v>2915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2915</v>
          </cell>
          <cell r="V9">
            <v>0</v>
          </cell>
          <cell r="W9">
            <v>2.9359999999999999</v>
          </cell>
          <cell r="X9">
            <v>744.33</v>
          </cell>
          <cell r="Y9">
            <v>13.392999999999947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733.87300000000005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744.33</v>
          </cell>
          <cell r="BC9">
            <v>2915</v>
          </cell>
          <cell r="BD9">
            <v>1988.4459999999999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1117.7929999999999</v>
          </cell>
          <cell r="E10">
            <v>535.56899999999996</v>
          </cell>
          <cell r="F10">
            <v>582.22400000000005</v>
          </cell>
          <cell r="G10">
            <v>35.436999999999998</v>
          </cell>
          <cell r="H10">
            <v>0</v>
          </cell>
          <cell r="I10">
            <v>421.35</v>
          </cell>
          <cell r="J10">
            <v>6.7619999999999996</v>
          </cell>
          <cell r="K10">
            <v>3.556</v>
          </cell>
          <cell r="L10">
            <v>3.7960000000000491</v>
          </cell>
          <cell r="M10">
            <v>0</v>
          </cell>
          <cell r="N10">
            <v>407.23599999999999</v>
          </cell>
          <cell r="O10">
            <v>0</v>
          </cell>
          <cell r="P10">
            <v>1649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1649</v>
          </cell>
          <cell r="V10">
            <v>0</v>
          </cell>
          <cell r="W10">
            <v>4.5190000000000001</v>
          </cell>
          <cell r="X10">
            <v>421.35</v>
          </cell>
          <cell r="Y10">
            <v>18.633000000000049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407.23599999999999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421.35</v>
          </cell>
          <cell r="BC10">
            <v>1649</v>
          </cell>
          <cell r="BD10">
            <v>1117.7929999999999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996.66499999999996</v>
          </cell>
          <cell r="E11">
            <v>478.94400000000002</v>
          </cell>
          <cell r="F11">
            <v>517.721</v>
          </cell>
          <cell r="G11">
            <v>35.302999999999997</v>
          </cell>
          <cell r="H11">
            <v>0</v>
          </cell>
          <cell r="I11">
            <v>375.18</v>
          </cell>
          <cell r="J11">
            <v>4.9800000000000004</v>
          </cell>
          <cell r="K11">
            <v>2.4489999999999998</v>
          </cell>
          <cell r="L11">
            <v>2.9339999999999691</v>
          </cell>
          <cell r="M11">
            <v>0</v>
          </cell>
          <cell r="N11">
            <v>364.81700000000001</v>
          </cell>
          <cell r="O11">
            <v>0</v>
          </cell>
          <cell r="P11">
            <v>1460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1460</v>
          </cell>
          <cell r="V11">
            <v>0</v>
          </cell>
          <cell r="W11">
            <v>4.6079999999999997</v>
          </cell>
          <cell r="X11">
            <v>375.18</v>
          </cell>
          <cell r="Y11">
            <v>14.970999999999968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364.81700000000001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375.18</v>
          </cell>
          <cell r="BC11">
            <v>1460</v>
          </cell>
          <cell r="BD11">
            <v>996.66499999999996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695.66200000000003</v>
          </cell>
          <cell r="E12">
            <v>325.68599999999998</v>
          </cell>
          <cell r="F12">
            <v>369.976</v>
          </cell>
          <cell r="G12">
            <v>35.418999999999997</v>
          </cell>
          <cell r="H12">
            <v>0</v>
          </cell>
          <cell r="I12">
            <v>255.04</v>
          </cell>
          <cell r="J12">
            <v>4.4359999999999999</v>
          </cell>
          <cell r="K12">
            <v>2.0059999999999998</v>
          </cell>
          <cell r="L12">
            <v>3.0337499999999977</v>
          </cell>
          <cell r="M12">
            <v>0</v>
          </cell>
          <cell r="N12">
            <v>245.56424999999999</v>
          </cell>
          <cell r="O12">
            <v>0</v>
          </cell>
          <cell r="P12">
            <v>1043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1043</v>
          </cell>
          <cell r="V12">
            <v>0</v>
          </cell>
          <cell r="W12">
            <v>5.1639999999999997</v>
          </cell>
          <cell r="X12">
            <v>255.04</v>
          </cell>
          <cell r="Y12">
            <v>14.639749999999998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245.56399999999999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255.04</v>
          </cell>
          <cell r="BC12">
            <v>1043</v>
          </cell>
          <cell r="BD12">
            <v>695.66200000000003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1055.962</v>
          </cell>
          <cell r="E13">
            <v>506.15300000000002</v>
          </cell>
          <cell r="F13">
            <v>549.80899999999997</v>
          </cell>
          <cell r="G13">
            <v>35.420999999999999</v>
          </cell>
          <cell r="H13">
            <v>0</v>
          </cell>
          <cell r="I13">
            <v>395.09</v>
          </cell>
          <cell r="J13">
            <v>5.7789999999999999</v>
          </cell>
          <cell r="K13">
            <v>3.09</v>
          </cell>
          <cell r="L13">
            <v>3.1875</v>
          </cell>
          <cell r="M13">
            <v>0</v>
          </cell>
          <cell r="N13">
            <v>383.0335</v>
          </cell>
          <cell r="O13">
            <v>0</v>
          </cell>
          <cell r="P13">
            <v>1545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1545</v>
          </cell>
          <cell r="V13">
            <v>0</v>
          </cell>
          <cell r="W13">
            <v>5.1677499999999998</v>
          </cell>
          <cell r="X13">
            <v>395.09</v>
          </cell>
          <cell r="Y13">
            <v>17.224249999999998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383.03399999999999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395.09</v>
          </cell>
          <cell r="BC13">
            <v>1545</v>
          </cell>
          <cell r="BD13">
            <v>1055.962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1153.4739999999999</v>
          </cell>
          <cell r="E14">
            <v>553.40300000000002</v>
          </cell>
          <cell r="F14">
            <v>600.07100000000003</v>
          </cell>
          <cell r="G14">
            <v>35.43</v>
          </cell>
          <cell r="H14">
            <v>0</v>
          </cell>
          <cell r="I14">
            <v>436.01</v>
          </cell>
          <cell r="J14">
            <v>6.4169999999999998</v>
          </cell>
          <cell r="K14">
            <v>3.2679999999999998</v>
          </cell>
          <cell r="L14">
            <v>3.6900000000000546</v>
          </cell>
          <cell r="M14">
            <v>0</v>
          </cell>
          <cell r="N14">
            <v>422.63499999999999</v>
          </cell>
          <cell r="O14">
            <v>0</v>
          </cell>
          <cell r="P14">
            <v>1702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1702</v>
          </cell>
          <cell r="V14">
            <v>0</v>
          </cell>
          <cell r="W14">
            <v>4.6997499999999999</v>
          </cell>
          <cell r="X14">
            <v>436.01</v>
          </cell>
          <cell r="Y14">
            <v>18.074750000000051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1702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422.63499999999999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1702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436.01</v>
          </cell>
          <cell r="BC14">
            <v>1702</v>
          </cell>
          <cell r="BD14">
            <v>1153.4739999999999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2602.0720000000001</v>
          </cell>
          <cell r="E15">
            <v>1233.377</v>
          </cell>
          <cell r="F15">
            <v>1368.6949999999999</v>
          </cell>
          <cell r="G15">
            <v>35.488999999999997</v>
          </cell>
          <cell r="H15">
            <v>0</v>
          </cell>
          <cell r="I15">
            <v>985.24</v>
          </cell>
          <cell r="J15">
            <v>11.532</v>
          </cell>
          <cell r="K15">
            <v>7.2089999999999996</v>
          </cell>
          <cell r="L15">
            <v>5.5882500000000164</v>
          </cell>
          <cell r="M15">
            <v>0</v>
          </cell>
          <cell r="N15">
            <v>960.91075000000001</v>
          </cell>
          <cell r="O15">
            <v>0</v>
          </cell>
          <cell r="P15">
            <v>3936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3936</v>
          </cell>
          <cell r="V15">
            <v>0</v>
          </cell>
          <cell r="W15">
            <v>2.3952499999999999</v>
          </cell>
          <cell r="X15">
            <v>985.24</v>
          </cell>
          <cell r="Y15">
            <v>26.724500000000017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3936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960.91099999999994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3936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985.24</v>
          </cell>
          <cell r="BC15">
            <v>3936</v>
          </cell>
          <cell r="BD15">
            <v>2602.0720000000001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3545.067</v>
          </cell>
          <cell r="E16">
            <v>1687.396</v>
          </cell>
          <cell r="F16">
            <v>1857.671</v>
          </cell>
          <cell r="G16">
            <v>35.353000000000002</v>
          </cell>
          <cell r="H16">
            <v>0</v>
          </cell>
          <cell r="I16">
            <v>1337.53</v>
          </cell>
          <cell r="J16">
            <v>11.936999999999999</v>
          </cell>
          <cell r="K16">
            <v>7.1929999999999996</v>
          </cell>
          <cell r="L16">
            <v>5.9477500000000418</v>
          </cell>
          <cell r="M16">
            <v>0</v>
          </cell>
          <cell r="N16">
            <v>1312.45225</v>
          </cell>
          <cell r="O16">
            <v>0</v>
          </cell>
          <cell r="P16">
            <v>5301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5301</v>
          </cell>
          <cell r="V16">
            <v>0</v>
          </cell>
          <cell r="W16">
            <v>2.0910000000000002</v>
          </cell>
          <cell r="X16">
            <v>1337.53</v>
          </cell>
          <cell r="Y16">
            <v>27.168750000000042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1312.452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1337.53</v>
          </cell>
          <cell r="BC16">
            <v>5301</v>
          </cell>
          <cell r="BD16">
            <v>3545.067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2530.0349999999999</v>
          </cell>
          <cell r="E17">
            <v>1204.355</v>
          </cell>
          <cell r="F17">
            <v>1325.68</v>
          </cell>
          <cell r="G17">
            <v>35.296999999999997</v>
          </cell>
          <cell r="H17">
            <v>0</v>
          </cell>
          <cell r="I17">
            <v>949.11</v>
          </cell>
          <cell r="J17">
            <v>5.8789999999999996</v>
          </cell>
          <cell r="K17">
            <v>3.4430000000000001</v>
          </cell>
          <cell r="L17">
            <v>3.0292500000000473</v>
          </cell>
          <cell r="M17">
            <v>0</v>
          </cell>
          <cell r="N17">
            <v>936.75874999999996</v>
          </cell>
          <cell r="O17">
            <v>0</v>
          </cell>
          <cell r="P17">
            <v>3761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3761</v>
          </cell>
          <cell r="V17">
            <v>0</v>
          </cell>
          <cell r="W17">
            <v>3.4972500000000002</v>
          </cell>
          <cell r="X17">
            <v>949.11</v>
          </cell>
          <cell r="Y17">
            <v>15.848500000000048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3761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936.75900000000001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3761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949.11</v>
          </cell>
          <cell r="BC17">
            <v>3761</v>
          </cell>
          <cell r="BD17">
            <v>2530.0349999999999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2824.8470000000002</v>
          </cell>
          <cell r="E6">
            <v>1341.9649999999999</v>
          </cell>
          <cell r="F6">
            <v>1482.8820000000001</v>
          </cell>
          <cell r="G6">
            <v>35.268000000000001</v>
          </cell>
          <cell r="H6">
            <v>0</v>
          </cell>
          <cell r="I6">
            <v>1042.979</v>
          </cell>
          <cell r="J6">
            <v>11.532</v>
          </cell>
          <cell r="K6">
            <v>12.744</v>
          </cell>
          <cell r="L6">
            <v>0</v>
          </cell>
          <cell r="M6">
            <v>0</v>
          </cell>
          <cell r="N6">
            <v>1018.703</v>
          </cell>
          <cell r="O6">
            <v>0</v>
          </cell>
          <cell r="P6">
            <v>4149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4149</v>
          </cell>
          <cell r="V6">
            <v>0</v>
          </cell>
          <cell r="W6">
            <v>8.2080000000000002</v>
          </cell>
          <cell r="X6">
            <v>1042.979</v>
          </cell>
          <cell r="Y6">
            <v>32.484000000000002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995.34799999999996</v>
          </cell>
          <cell r="AK6">
            <v>23.355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1042.979</v>
          </cell>
          <cell r="BC6">
            <v>4149</v>
          </cell>
          <cell r="BD6">
            <v>2824.8470000000002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2783.5650000000001</v>
          </cell>
          <cell r="E7">
            <v>1318.499</v>
          </cell>
          <cell r="F7">
            <v>1465.066</v>
          </cell>
          <cell r="G7">
            <v>35.124000000000002</v>
          </cell>
          <cell r="H7">
            <v>0</v>
          </cell>
          <cell r="I7">
            <v>1034.452</v>
          </cell>
          <cell r="J7">
            <v>13.67</v>
          </cell>
          <cell r="K7">
            <v>15.189</v>
          </cell>
          <cell r="L7">
            <v>0</v>
          </cell>
          <cell r="M7">
            <v>0</v>
          </cell>
          <cell r="N7">
            <v>1005.593</v>
          </cell>
          <cell r="O7">
            <v>0</v>
          </cell>
          <cell r="P7">
            <v>4138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4138</v>
          </cell>
          <cell r="V7">
            <v>0</v>
          </cell>
          <cell r="W7">
            <v>5.2549999999999999</v>
          </cell>
          <cell r="X7">
            <v>1034.452</v>
          </cell>
          <cell r="Y7">
            <v>34.114000000000004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987.34100000000001</v>
          </cell>
          <cell r="AK7">
            <v>18.251999999999999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1034.452</v>
          </cell>
          <cell r="BC7">
            <v>4138</v>
          </cell>
          <cell r="BD7">
            <v>2783.5650000000001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1666.2460000000001</v>
          </cell>
          <cell r="E8">
            <v>783.375</v>
          </cell>
          <cell r="F8">
            <v>882.87099999999998</v>
          </cell>
          <cell r="G8">
            <v>35.164999999999999</v>
          </cell>
          <cell r="H8">
            <v>0</v>
          </cell>
          <cell r="I8">
            <v>616.42999999999995</v>
          </cell>
          <cell r="J8">
            <v>8.7789999999999999</v>
          </cell>
          <cell r="K8">
            <v>9.8940000000000001</v>
          </cell>
          <cell r="L8">
            <v>0</v>
          </cell>
          <cell r="M8">
            <v>0</v>
          </cell>
          <cell r="N8">
            <v>597.75699999999995</v>
          </cell>
          <cell r="O8">
            <v>0</v>
          </cell>
          <cell r="P8">
            <v>2501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2501</v>
          </cell>
          <cell r="V8">
            <v>0</v>
          </cell>
          <cell r="W8">
            <v>19.300999999999998</v>
          </cell>
          <cell r="X8">
            <v>616.42999999999995</v>
          </cell>
          <cell r="Y8">
            <v>37.974000000000004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589.31899999999996</v>
          </cell>
          <cell r="AK8">
            <v>8.4380000000000006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616.42999999999995</v>
          </cell>
          <cell r="BC8">
            <v>2501</v>
          </cell>
          <cell r="BD8">
            <v>1666.2460000000001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932.25699999999995</v>
          </cell>
          <cell r="E9">
            <v>431.40800000000002</v>
          </cell>
          <cell r="F9">
            <v>500.84899999999999</v>
          </cell>
          <cell r="G9">
            <v>35.366999999999997</v>
          </cell>
          <cell r="H9">
            <v>0</v>
          </cell>
          <cell r="I9">
            <v>341.91</v>
          </cell>
          <cell r="J9">
            <v>5.1360000000000001</v>
          </cell>
          <cell r="K9">
            <v>5.9630000000000001</v>
          </cell>
          <cell r="L9">
            <v>0</v>
          </cell>
          <cell r="M9">
            <v>0</v>
          </cell>
          <cell r="N9">
            <v>330.81099999999998</v>
          </cell>
          <cell r="O9">
            <v>0</v>
          </cell>
          <cell r="P9">
            <v>1429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1429</v>
          </cell>
          <cell r="V9">
            <v>0</v>
          </cell>
          <cell r="W9">
            <v>18.321000000000002</v>
          </cell>
          <cell r="X9">
            <v>341.91</v>
          </cell>
          <cell r="Y9">
            <v>29.42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327.43299999999999</v>
          </cell>
          <cell r="AK9">
            <v>3.3780000000000001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341.91</v>
          </cell>
          <cell r="BC9">
            <v>1429</v>
          </cell>
          <cell r="BD9">
            <v>932.25699999999995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1406.373</v>
          </cell>
          <cell r="E10">
            <v>652.21699999999998</v>
          </cell>
          <cell r="F10">
            <v>754.15599999999995</v>
          </cell>
          <cell r="G10">
            <v>35.508000000000003</v>
          </cell>
          <cell r="H10">
            <v>0</v>
          </cell>
          <cell r="I10">
            <v>518.65800000000002</v>
          </cell>
          <cell r="J10">
            <v>6.9180000000000001</v>
          </cell>
          <cell r="K10">
            <v>8</v>
          </cell>
          <cell r="L10">
            <v>0</v>
          </cell>
          <cell r="M10">
            <v>0</v>
          </cell>
          <cell r="N10">
            <v>503.74</v>
          </cell>
          <cell r="O10">
            <v>0</v>
          </cell>
          <cell r="P10">
            <v>2159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2159</v>
          </cell>
          <cell r="V10">
            <v>0</v>
          </cell>
          <cell r="W10">
            <v>7.9</v>
          </cell>
          <cell r="X10">
            <v>518.65800000000002</v>
          </cell>
          <cell r="Y10">
            <v>22.817999999999998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500.976</v>
          </cell>
          <cell r="AK10">
            <v>2.7639999999999998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518.65800000000002</v>
          </cell>
          <cell r="BC10">
            <v>2159</v>
          </cell>
          <cell r="BD10">
            <v>1406.373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1231.9690000000001</v>
          </cell>
          <cell r="E11">
            <v>562.40300000000002</v>
          </cell>
          <cell r="F11">
            <v>669.56600000000003</v>
          </cell>
          <cell r="G11">
            <v>35.463999999999999</v>
          </cell>
          <cell r="H11">
            <v>0</v>
          </cell>
          <cell r="I11">
            <v>447.97399999999999</v>
          </cell>
          <cell r="J11">
            <v>3.8559999999999999</v>
          </cell>
          <cell r="K11">
            <v>4.59</v>
          </cell>
          <cell r="L11">
            <v>0</v>
          </cell>
          <cell r="M11">
            <v>0</v>
          </cell>
          <cell r="N11">
            <v>439.52800000000002</v>
          </cell>
          <cell r="O11">
            <v>0</v>
          </cell>
          <cell r="P11">
            <v>1920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1920</v>
          </cell>
          <cell r="V11">
            <v>0</v>
          </cell>
          <cell r="W11">
            <v>6.7640000000000002</v>
          </cell>
          <cell r="X11">
            <v>447.97399999999999</v>
          </cell>
          <cell r="Y11">
            <v>15.21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437.28</v>
          </cell>
          <cell r="AK11">
            <v>2.2480000000000002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447.97399999999999</v>
          </cell>
          <cell r="BC11">
            <v>1920</v>
          </cell>
          <cell r="BD11">
            <v>1231.9690000000001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1333.404</v>
          </cell>
          <cell r="E12">
            <v>612.98199999999997</v>
          </cell>
          <cell r="F12">
            <v>720.42200000000003</v>
          </cell>
          <cell r="G12">
            <v>35.435000000000002</v>
          </cell>
          <cell r="H12">
            <v>0</v>
          </cell>
          <cell r="I12">
            <v>488.53800000000001</v>
          </cell>
          <cell r="J12">
            <v>6.9249999999999998</v>
          </cell>
          <cell r="K12">
            <v>8.1389999999999993</v>
          </cell>
          <cell r="L12">
            <v>0</v>
          </cell>
          <cell r="M12">
            <v>0</v>
          </cell>
          <cell r="N12">
            <v>473.47325000000001</v>
          </cell>
          <cell r="O12">
            <v>7.4999999998226485E-4</v>
          </cell>
          <cell r="P12">
            <v>2067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2067</v>
          </cell>
          <cell r="V12">
            <v>0</v>
          </cell>
          <cell r="W12">
            <v>6.1307499999999999</v>
          </cell>
          <cell r="X12">
            <v>488.53800000000001</v>
          </cell>
          <cell r="Y12">
            <v>21.194749999999999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471.42225000000002</v>
          </cell>
          <cell r="AK12">
            <v>2.0510000000000002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488.53800000000001</v>
          </cell>
          <cell r="BC12">
            <v>2067</v>
          </cell>
          <cell r="BD12">
            <v>1333.404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1182.5329999999999</v>
          </cell>
          <cell r="E13">
            <v>544.52</v>
          </cell>
          <cell r="F13">
            <v>638.01300000000003</v>
          </cell>
          <cell r="G13">
            <v>35.429000000000002</v>
          </cell>
          <cell r="H13">
            <v>0</v>
          </cell>
          <cell r="I13">
            <v>434.79199999999997</v>
          </cell>
          <cell r="J13">
            <v>6.6219999999999999</v>
          </cell>
          <cell r="K13">
            <v>7.76</v>
          </cell>
          <cell r="L13">
            <v>0</v>
          </cell>
          <cell r="M13">
            <v>0</v>
          </cell>
          <cell r="N13">
            <v>420.41</v>
          </cell>
          <cell r="O13">
            <v>0</v>
          </cell>
          <cell r="P13">
            <v>1834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1834</v>
          </cell>
          <cell r="V13">
            <v>0</v>
          </cell>
          <cell r="W13">
            <v>7.1777499999999996</v>
          </cell>
          <cell r="X13">
            <v>434.79199999999997</v>
          </cell>
          <cell r="Y13">
            <v>21.559750000000001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418.43400000000003</v>
          </cell>
          <cell r="AK13">
            <v>1.976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434.79199999999997</v>
          </cell>
          <cell r="BC13">
            <v>1834</v>
          </cell>
          <cell r="BD13">
            <v>1182.5329999999999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1301.345</v>
          </cell>
          <cell r="E14">
            <v>596.74900000000002</v>
          </cell>
          <cell r="F14">
            <v>704.596</v>
          </cell>
          <cell r="G14">
            <v>35.49</v>
          </cell>
          <cell r="H14">
            <v>0</v>
          </cell>
          <cell r="I14">
            <v>473.81400000000002</v>
          </cell>
          <cell r="J14">
            <v>2.847</v>
          </cell>
          <cell r="K14">
            <v>3.3610000000000002</v>
          </cell>
          <cell r="L14">
            <v>0</v>
          </cell>
          <cell r="M14">
            <v>0</v>
          </cell>
          <cell r="N14">
            <v>467.60599999999999</v>
          </cell>
          <cell r="O14">
            <v>0</v>
          </cell>
          <cell r="P14">
            <v>2014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2014</v>
          </cell>
          <cell r="V14">
            <v>0</v>
          </cell>
          <cell r="W14">
            <v>7.4904999999999999</v>
          </cell>
          <cell r="X14">
            <v>473.81400000000002</v>
          </cell>
          <cell r="Y14">
            <v>13.698499999999999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464.43099999999998</v>
          </cell>
          <cell r="AK14">
            <v>3.1749999999999998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2014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473.81400000000002</v>
          </cell>
          <cell r="BC14">
            <v>2014</v>
          </cell>
          <cell r="BD14">
            <v>1301.345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2070.366</v>
          </cell>
          <cell r="E15">
            <v>961.97699999999998</v>
          </cell>
          <cell r="F15">
            <v>1108.3889999999999</v>
          </cell>
          <cell r="G15">
            <v>35.482999999999997</v>
          </cell>
          <cell r="H15">
            <v>0</v>
          </cell>
          <cell r="I15">
            <v>761.58699999999999</v>
          </cell>
          <cell r="J15">
            <v>9.0470000000000006</v>
          </cell>
          <cell r="K15">
            <v>10.423999999999999</v>
          </cell>
          <cell r="L15">
            <v>0</v>
          </cell>
          <cell r="M15">
            <v>0</v>
          </cell>
          <cell r="N15">
            <v>742.1155</v>
          </cell>
          <cell r="O15">
            <v>4.9999999998817657E-4</v>
          </cell>
          <cell r="P15">
            <v>3159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3159</v>
          </cell>
          <cell r="V15">
            <v>0</v>
          </cell>
          <cell r="W15">
            <v>10.72875</v>
          </cell>
          <cell r="X15">
            <v>761.58699999999999</v>
          </cell>
          <cell r="Y15">
            <v>30.199750000000002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732.0865</v>
          </cell>
          <cell r="AK15">
            <v>10.029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761.58699999999999</v>
          </cell>
          <cell r="BC15">
            <v>3159</v>
          </cell>
          <cell r="BD15">
            <v>2070.366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2632.864</v>
          </cell>
          <cell r="E16">
            <v>1217.078</v>
          </cell>
          <cell r="F16">
            <v>1415.7860000000001</v>
          </cell>
          <cell r="G16">
            <v>35.372999999999998</v>
          </cell>
          <cell r="H16">
            <v>0</v>
          </cell>
          <cell r="I16">
            <v>957.553</v>
          </cell>
          <cell r="J16">
            <v>8.641</v>
          </cell>
          <cell r="K16">
            <v>10.051</v>
          </cell>
          <cell r="L16">
            <v>0</v>
          </cell>
          <cell r="M16">
            <v>0</v>
          </cell>
          <cell r="N16">
            <v>938.86099999999999</v>
          </cell>
          <cell r="O16">
            <v>0</v>
          </cell>
          <cell r="P16">
            <v>4010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4010</v>
          </cell>
          <cell r="V16">
            <v>0</v>
          </cell>
          <cell r="W16">
            <v>7.7442500000000001</v>
          </cell>
          <cell r="X16">
            <v>957.553</v>
          </cell>
          <cell r="Y16">
            <v>26.436250000000001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917.33199999999999</v>
          </cell>
          <cell r="AK16">
            <v>21.529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957.553</v>
          </cell>
          <cell r="BC16">
            <v>4010</v>
          </cell>
          <cell r="BD16">
            <v>2632.864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687.69</v>
          </cell>
          <cell r="E17">
            <v>318.197</v>
          </cell>
          <cell r="F17">
            <v>369.49299999999999</v>
          </cell>
          <cell r="G17">
            <v>35.232999999999997</v>
          </cell>
          <cell r="H17">
            <v>0</v>
          </cell>
          <cell r="I17">
            <v>251.17500000000001</v>
          </cell>
          <cell r="J17">
            <v>2.9590000000000001</v>
          </cell>
          <cell r="K17">
            <v>3.4359999999999999</v>
          </cell>
          <cell r="L17">
            <v>0</v>
          </cell>
          <cell r="M17">
            <v>0</v>
          </cell>
          <cell r="N17">
            <v>244.77924999999999</v>
          </cell>
          <cell r="O17">
            <v>7.5000000001068656E-4</v>
          </cell>
          <cell r="P17">
            <v>1050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1050</v>
          </cell>
          <cell r="V17">
            <v>0</v>
          </cell>
          <cell r="W17">
            <v>35.36</v>
          </cell>
          <cell r="X17">
            <v>251.17500000000001</v>
          </cell>
          <cell r="Y17">
            <v>41.754999999999995</v>
          </cell>
          <cell r="Z17">
            <v>0</v>
          </cell>
          <cell r="AA17">
            <v>0</v>
          </cell>
          <cell r="AB17">
            <v>0</v>
          </cell>
          <cell r="AC17">
            <v>-3.9968028886505635E-15</v>
          </cell>
          <cell r="AD17">
            <v>0</v>
          </cell>
          <cell r="AE17">
            <v>1050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238.64125000000001</v>
          </cell>
          <cell r="AK17">
            <v>6.1379999999999999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1050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251.17500000000001</v>
          </cell>
          <cell r="BC17">
            <v>1050</v>
          </cell>
          <cell r="BD17">
            <v>687.69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1118.1210000000001</v>
          </cell>
          <cell r="E6">
            <v>530.39400000000001</v>
          </cell>
          <cell r="F6">
            <v>587.72699999999998</v>
          </cell>
          <cell r="G6">
            <v>35.354999999999997</v>
          </cell>
          <cell r="H6">
            <v>0</v>
          </cell>
          <cell r="I6">
            <v>412.87</v>
          </cell>
          <cell r="J6">
            <v>2.661</v>
          </cell>
          <cell r="K6">
            <v>2.9489999999999998</v>
          </cell>
          <cell r="L6">
            <v>0</v>
          </cell>
          <cell r="M6">
            <v>0</v>
          </cell>
          <cell r="N6">
            <v>407.26</v>
          </cell>
          <cell r="O6">
            <v>0</v>
          </cell>
          <cell r="P6">
            <v>1647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1647</v>
          </cell>
          <cell r="V6">
            <v>0</v>
          </cell>
          <cell r="W6">
            <v>1.0569999999999999</v>
          </cell>
          <cell r="X6">
            <v>412.87</v>
          </cell>
          <cell r="Y6">
            <v>6.6669999999999998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407.26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412.87</v>
          </cell>
          <cell r="BC6">
            <v>1647</v>
          </cell>
          <cell r="BD6">
            <v>1118.1210000000001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948.09400000000005</v>
          </cell>
          <cell r="E7">
            <v>448.928</v>
          </cell>
          <cell r="F7">
            <v>499.166</v>
          </cell>
          <cell r="G7">
            <v>35.332999999999998</v>
          </cell>
          <cell r="H7">
            <v>0</v>
          </cell>
          <cell r="I7">
            <v>349</v>
          </cell>
          <cell r="J7">
            <v>2.1659999999999999</v>
          </cell>
          <cell r="K7">
            <v>2.4089999999999998</v>
          </cell>
          <cell r="L7">
            <v>0</v>
          </cell>
          <cell r="M7">
            <v>0</v>
          </cell>
          <cell r="N7">
            <v>344.42500000000001</v>
          </cell>
          <cell r="O7">
            <v>0</v>
          </cell>
          <cell r="P7">
            <v>1397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1397</v>
          </cell>
          <cell r="V7">
            <v>0</v>
          </cell>
          <cell r="W7">
            <v>0.96899999999999997</v>
          </cell>
          <cell r="X7">
            <v>349</v>
          </cell>
          <cell r="Y7">
            <v>5.5439999999999996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344.42500000000001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349</v>
          </cell>
          <cell r="BC7">
            <v>1397</v>
          </cell>
          <cell r="BD7">
            <v>948.09400000000005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932.73400000000004</v>
          </cell>
          <cell r="E8">
            <v>443.14499999999998</v>
          </cell>
          <cell r="F8">
            <v>489.589</v>
          </cell>
          <cell r="G8">
            <v>35.262</v>
          </cell>
          <cell r="H8">
            <v>0</v>
          </cell>
          <cell r="I8">
            <v>343.7</v>
          </cell>
          <cell r="J8">
            <v>2.278</v>
          </cell>
          <cell r="K8">
            <v>2.5169999999999999</v>
          </cell>
          <cell r="L8">
            <v>0</v>
          </cell>
          <cell r="M8">
            <v>0</v>
          </cell>
          <cell r="N8">
            <v>338.90499999999997</v>
          </cell>
          <cell r="O8">
            <v>0</v>
          </cell>
          <cell r="P8">
            <v>1367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1367</v>
          </cell>
          <cell r="V8">
            <v>0</v>
          </cell>
          <cell r="W8">
            <v>1.004</v>
          </cell>
          <cell r="X8">
            <v>343.7</v>
          </cell>
          <cell r="Y8">
            <v>5.7989999999999995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338.90499999999997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343.7</v>
          </cell>
          <cell r="BC8">
            <v>1367</v>
          </cell>
          <cell r="BD8">
            <v>932.73400000000004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663.899</v>
          </cell>
          <cell r="E9">
            <v>318.28300000000002</v>
          </cell>
          <cell r="F9">
            <v>345.61599999999999</v>
          </cell>
          <cell r="G9">
            <v>35.241</v>
          </cell>
          <cell r="H9">
            <v>0</v>
          </cell>
          <cell r="I9">
            <v>246.6</v>
          </cell>
          <cell r="J9">
            <v>1.841</v>
          </cell>
          <cell r="K9">
            <v>2</v>
          </cell>
          <cell r="L9">
            <v>0</v>
          </cell>
          <cell r="M9">
            <v>0</v>
          </cell>
          <cell r="N9">
            <v>242.75899999999999</v>
          </cell>
          <cell r="O9">
            <v>0</v>
          </cell>
          <cell r="P9">
            <v>964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964</v>
          </cell>
          <cell r="V9">
            <v>0</v>
          </cell>
          <cell r="W9">
            <v>1.2549999999999999</v>
          </cell>
          <cell r="X9">
            <v>246.6</v>
          </cell>
          <cell r="Y9">
            <v>5.0960000000000001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242.75899999999999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246.6</v>
          </cell>
          <cell r="BC9">
            <v>964</v>
          </cell>
          <cell r="BD9">
            <v>663.899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325.23</v>
          </cell>
          <cell r="E10">
            <v>158.15700000000001</v>
          </cell>
          <cell r="F10">
            <v>167.07300000000001</v>
          </cell>
          <cell r="G10">
            <v>35.438000000000002</v>
          </cell>
          <cell r="H10">
            <v>0</v>
          </cell>
          <cell r="I10">
            <v>120.17</v>
          </cell>
          <cell r="J10">
            <v>1.2849999999999999</v>
          </cell>
          <cell r="K10">
            <v>1.357</v>
          </cell>
          <cell r="L10">
            <v>0</v>
          </cell>
          <cell r="M10">
            <v>0</v>
          </cell>
          <cell r="N10">
            <v>117.52800000000001</v>
          </cell>
          <cell r="O10">
            <v>0</v>
          </cell>
          <cell r="P10">
            <v>457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457</v>
          </cell>
          <cell r="V10">
            <v>0</v>
          </cell>
          <cell r="W10">
            <v>1.6839999999999999</v>
          </cell>
          <cell r="X10">
            <v>120.17</v>
          </cell>
          <cell r="Y10">
            <v>4.3259999999999996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117.52800000000001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120.17</v>
          </cell>
          <cell r="BC10">
            <v>457</v>
          </cell>
          <cell r="BD10">
            <v>325.23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210.50899999999999</v>
          </cell>
          <cell r="E11">
            <v>104.621</v>
          </cell>
          <cell r="F11">
            <v>105.88800000000001</v>
          </cell>
          <cell r="G11">
            <v>35.561999999999998</v>
          </cell>
          <cell r="H11">
            <v>0</v>
          </cell>
          <cell r="I11">
            <v>78.22</v>
          </cell>
          <cell r="J11">
            <v>0.21099999999999999</v>
          </cell>
          <cell r="K11">
            <v>0.214</v>
          </cell>
          <cell r="L11">
            <v>0</v>
          </cell>
          <cell r="M11">
            <v>0</v>
          </cell>
          <cell r="N11">
            <v>77.795000000000002</v>
          </cell>
          <cell r="O11">
            <v>0</v>
          </cell>
          <cell r="P11">
            <v>285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285</v>
          </cell>
          <cell r="V11">
            <v>0</v>
          </cell>
          <cell r="W11">
            <v>1.849</v>
          </cell>
          <cell r="X11">
            <v>78.22</v>
          </cell>
          <cell r="Y11">
            <v>2.274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77.795000000000002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78.22</v>
          </cell>
          <cell r="BC11">
            <v>285</v>
          </cell>
          <cell r="BD11">
            <v>210.50899999999999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149.91999999999999</v>
          </cell>
          <cell r="E12">
            <v>67.977999999999994</v>
          </cell>
          <cell r="F12">
            <v>81.941999999999993</v>
          </cell>
          <cell r="G12">
            <v>35.414000000000001</v>
          </cell>
          <cell r="H12">
            <v>0</v>
          </cell>
          <cell r="I12">
            <v>52.54</v>
          </cell>
          <cell r="J12">
            <v>0.25700000000000001</v>
          </cell>
          <cell r="K12">
            <v>0.31</v>
          </cell>
          <cell r="L12">
            <v>0</v>
          </cell>
          <cell r="M12">
            <v>0</v>
          </cell>
          <cell r="N12">
            <v>51.97325</v>
          </cell>
          <cell r="O12">
            <v>-2.5000000000119371E-4</v>
          </cell>
          <cell r="P12">
            <v>228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228</v>
          </cell>
          <cell r="V12">
            <v>0</v>
          </cell>
          <cell r="W12">
            <v>2.476</v>
          </cell>
          <cell r="X12">
            <v>52.54</v>
          </cell>
          <cell r="Y12">
            <v>3.0430000000000001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51.972999999999999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52.54</v>
          </cell>
          <cell r="BC12">
            <v>228</v>
          </cell>
          <cell r="BD12">
            <v>149.91999999999999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225.88300000000001</v>
          </cell>
          <cell r="E13">
            <v>109.235</v>
          </cell>
          <cell r="F13">
            <v>116.648</v>
          </cell>
          <cell r="G13">
            <v>35.289000000000001</v>
          </cell>
          <cell r="H13">
            <v>0</v>
          </cell>
          <cell r="I13">
            <v>82.72</v>
          </cell>
          <cell r="J13">
            <v>0.90300000000000002</v>
          </cell>
          <cell r="K13">
            <v>0.96399999999999997</v>
          </cell>
          <cell r="L13">
            <v>0</v>
          </cell>
          <cell r="M13">
            <v>0</v>
          </cell>
          <cell r="N13">
            <v>80.852500000000006</v>
          </cell>
          <cell r="O13">
            <v>4.9999999998817657E-4</v>
          </cell>
          <cell r="P13">
            <v>318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318</v>
          </cell>
          <cell r="V13">
            <v>0</v>
          </cell>
          <cell r="W13">
            <v>1.97275</v>
          </cell>
          <cell r="X13">
            <v>82.72</v>
          </cell>
          <cell r="Y13">
            <v>3.83975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80.852999999999994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82.72</v>
          </cell>
          <cell r="BC13">
            <v>318</v>
          </cell>
          <cell r="BD13">
            <v>225.88300000000001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241.24700000000001</v>
          </cell>
          <cell r="E14">
            <v>117.828</v>
          </cell>
          <cell r="F14">
            <v>123.419</v>
          </cell>
          <cell r="G14">
            <v>35.460999999999999</v>
          </cell>
          <cell r="H14">
            <v>0</v>
          </cell>
          <cell r="I14">
            <v>88.84</v>
          </cell>
          <cell r="J14">
            <v>1.63</v>
          </cell>
          <cell r="K14">
            <v>1.708</v>
          </cell>
          <cell r="L14">
            <v>0</v>
          </cell>
          <cell r="M14">
            <v>0</v>
          </cell>
          <cell r="N14">
            <v>85.501999999999995</v>
          </cell>
          <cell r="O14">
            <v>0</v>
          </cell>
          <cell r="P14">
            <v>335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335</v>
          </cell>
          <cell r="V14">
            <v>0</v>
          </cell>
          <cell r="W14">
            <v>1.9675</v>
          </cell>
          <cell r="X14">
            <v>88.84</v>
          </cell>
          <cell r="Y14">
            <v>5.3055000000000003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85.501999999999995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88.84</v>
          </cell>
          <cell r="BC14">
            <v>335</v>
          </cell>
          <cell r="BD14">
            <v>241.24700000000001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634.74199999999996</v>
          </cell>
          <cell r="E15">
            <v>302.97800000000001</v>
          </cell>
          <cell r="F15">
            <v>331.76400000000001</v>
          </cell>
          <cell r="G15">
            <v>35.46</v>
          </cell>
          <cell r="H15">
            <v>0</v>
          </cell>
          <cell r="I15">
            <v>234.65</v>
          </cell>
          <cell r="J15">
            <v>1.1200000000000001</v>
          </cell>
          <cell r="K15">
            <v>1.226</v>
          </cell>
          <cell r="L15">
            <v>0</v>
          </cell>
          <cell r="M15">
            <v>0</v>
          </cell>
          <cell r="N15">
            <v>232.30449999999999</v>
          </cell>
          <cell r="O15">
            <v>-4.9999999998817657E-4</v>
          </cell>
          <cell r="P15">
            <v>925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925</v>
          </cell>
          <cell r="V15">
            <v>0</v>
          </cell>
          <cell r="W15">
            <v>1.51925</v>
          </cell>
          <cell r="X15">
            <v>234.65</v>
          </cell>
          <cell r="Y15">
            <v>3.8652500000000001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232.30500000000001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234.65</v>
          </cell>
          <cell r="BC15">
            <v>925</v>
          </cell>
          <cell r="BD15">
            <v>634.74199999999996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666.89499999999998</v>
          </cell>
          <cell r="E16">
            <v>318.07100000000003</v>
          </cell>
          <cell r="F16">
            <v>348.82400000000001</v>
          </cell>
          <cell r="G16">
            <v>35.353999999999999</v>
          </cell>
          <cell r="H16">
            <v>0</v>
          </cell>
          <cell r="I16">
            <v>246.45</v>
          </cell>
          <cell r="J16">
            <v>1.2430000000000001</v>
          </cell>
          <cell r="K16">
            <v>1.363</v>
          </cell>
          <cell r="L16">
            <v>0</v>
          </cell>
          <cell r="M16">
            <v>0</v>
          </cell>
          <cell r="N16">
            <v>243.84325000000001</v>
          </cell>
          <cell r="O16">
            <v>7.4999999998226485E-4</v>
          </cell>
          <cell r="P16">
            <v>973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973</v>
          </cell>
          <cell r="V16">
            <v>0</v>
          </cell>
          <cell r="W16">
            <v>1.4059999999999999</v>
          </cell>
          <cell r="X16">
            <v>246.45</v>
          </cell>
          <cell r="Y16">
            <v>4.0119999999999996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243.84299999999999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246.45</v>
          </cell>
          <cell r="BC16">
            <v>973</v>
          </cell>
          <cell r="BD16">
            <v>666.89499999999998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1026.164</v>
          </cell>
          <cell r="E17">
            <v>487.07299999999998</v>
          </cell>
          <cell r="F17">
            <v>539.09100000000001</v>
          </cell>
          <cell r="G17">
            <v>35.268999999999998</v>
          </cell>
          <cell r="H17">
            <v>0</v>
          </cell>
          <cell r="I17">
            <v>378.47</v>
          </cell>
          <cell r="J17">
            <v>3.5209999999999999</v>
          </cell>
          <cell r="K17">
            <v>3.8980000000000001</v>
          </cell>
          <cell r="L17">
            <v>0</v>
          </cell>
          <cell r="M17">
            <v>0</v>
          </cell>
          <cell r="N17">
            <v>371.05099999999999</v>
          </cell>
          <cell r="O17">
            <v>0</v>
          </cell>
          <cell r="P17">
            <v>1508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1508</v>
          </cell>
          <cell r="V17">
            <v>0</v>
          </cell>
          <cell r="W17">
            <v>1.1917500000000001</v>
          </cell>
          <cell r="X17">
            <v>378.47</v>
          </cell>
          <cell r="Y17">
            <v>8.6107500000000012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371.05099999999999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378.47</v>
          </cell>
          <cell r="BC17">
            <v>1508</v>
          </cell>
          <cell r="BD17">
            <v>1026.164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1034.721</v>
          </cell>
          <cell r="E6">
            <v>479.09500000000003</v>
          </cell>
          <cell r="F6">
            <v>555.62599999999998</v>
          </cell>
          <cell r="G6">
            <v>35.286999999999999</v>
          </cell>
          <cell r="H6">
            <v>0</v>
          </cell>
          <cell r="I6">
            <v>388.49700000000001</v>
          </cell>
          <cell r="J6">
            <v>4.923</v>
          </cell>
          <cell r="K6">
            <v>5.71</v>
          </cell>
          <cell r="L6">
            <v>0</v>
          </cell>
          <cell r="M6">
            <v>0</v>
          </cell>
          <cell r="N6">
            <v>377.86399999999998</v>
          </cell>
          <cell r="O6">
            <v>0</v>
          </cell>
          <cell r="P6">
            <v>1622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1622</v>
          </cell>
          <cell r="V6">
            <v>0</v>
          </cell>
          <cell r="W6">
            <v>0.86599999999999999</v>
          </cell>
          <cell r="X6">
            <v>388.49700000000001</v>
          </cell>
          <cell r="Y6">
            <v>11.498999999999999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377.86399999999998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388.49700000000001</v>
          </cell>
          <cell r="BC6">
            <v>1622</v>
          </cell>
          <cell r="BD6">
            <v>1034.721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748.30700000000002</v>
          </cell>
          <cell r="E7">
            <v>347.18299999999999</v>
          </cell>
          <cell r="F7">
            <v>401.12400000000002</v>
          </cell>
          <cell r="G7">
            <v>35.232999999999997</v>
          </cell>
          <cell r="H7">
            <v>0</v>
          </cell>
          <cell r="I7">
            <v>279.613</v>
          </cell>
          <cell r="J7">
            <v>3.5859999999999999</v>
          </cell>
          <cell r="K7">
            <v>4.1429999999999998</v>
          </cell>
          <cell r="L7">
            <v>0</v>
          </cell>
          <cell r="M7">
            <v>0</v>
          </cell>
          <cell r="N7">
            <v>271.88400000000001</v>
          </cell>
          <cell r="O7">
            <v>0</v>
          </cell>
          <cell r="P7">
            <v>1163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1163</v>
          </cell>
          <cell r="V7">
            <v>0</v>
          </cell>
          <cell r="W7">
            <v>1.1160000000000001</v>
          </cell>
          <cell r="X7">
            <v>279.613</v>
          </cell>
          <cell r="Y7">
            <v>8.8449999999999989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271.88400000000001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279.613</v>
          </cell>
          <cell r="BC7">
            <v>1163</v>
          </cell>
          <cell r="BD7">
            <v>748.30700000000002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737.36300000000006</v>
          </cell>
          <cell r="E8">
            <v>344.37400000000002</v>
          </cell>
          <cell r="F8">
            <v>392.98899999999998</v>
          </cell>
          <cell r="G8">
            <v>35.155999999999999</v>
          </cell>
          <cell r="H8">
            <v>0</v>
          </cell>
          <cell r="I8">
            <v>274.32900000000001</v>
          </cell>
          <cell r="J8">
            <v>3.4820000000000002</v>
          </cell>
          <cell r="K8">
            <v>3.9740000000000002</v>
          </cell>
          <cell r="L8">
            <v>0</v>
          </cell>
          <cell r="M8">
            <v>0</v>
          </cell>
          <cell r="N8">
            <v>266.87299999999999</v>
          </cell>
          <cell r="O8">
            <v>0</v>
          </cell>
          <cell r="P8">
            <v>1127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1127</v>
          </cell>
          <cell r="V8">
            <v>0</v>
          </cell>
          <cell r="W8">
            <v>1.151</v>
          </cell>
          <cell r="X8">
            <v>274.32900000000001</v>
          </cell>
          <cell r="Y8">
            <v>8.6070000000000011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266.87299999999999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274.32900000000001</v>
          </cell>
          <cell r="BC8">
            <v>1127</v>
          </cell>
          <cell r="BD8">
            <v>737.36300000000006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499.55599999999998</v>
          </cell>
          <cell r="E9">
            <v>234.08699999999999</v>
          </cell>
          <cell r="F9">
            <v>265.46899999999999</v>
          </cell>
          <cell r="G9">
            <v>35.270000000000003</v>
          </cell>
          <cell r="H9">
            <v>0</v>
          </cell>
          <cell r="I9">
            <v>185.91</v>
          </cell>
          <cell r="J9">
            <v>2.6080000000000001</v>
          </cell>
          <cell r="K9">
            <v>2.9580000000000002</v>
          </cell>
          <cell r="L9">
            <v>0</v>
          </cell>
          <cell r="M9">
            <v>0</v>
          </cell>
          <cell r="N9">
            <v>180.34399999999999</v>
          </cell>
          <cell r="O9">
            <v>0</v>
          </cell>
          <cell r="P9">
            <v>759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759</v>
          </cell>
          <cell r="V9">
            <v>0</v>
          </cell>
          <cell r="W9">
            <v>1.343</v>
          </cell>
          <cell r="X9">
            <v>185.91</v>
          </cell>
          <cell r="Y9">
            <v>6.9090000000000007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180.34399999999999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185.91</v>
          </cell>
          <cell r="BC9">
            <v>759</v>
          </cell>
          <cell r="BD9">
            <v>499.55599999999998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284.19299999999998</v>
          </cell>
          <cell r="E10">
            <v>133.81700000000001</v>
          </cell>
          <cell r="F10">
            <v>150.376</v>
          </cell>
          <cell r="G10">
            <v>35.527000000000001</v>
          </cell>
          <cell r="H10">
            <v>0</v>
          </cell>
          <cell r="I10">
            <v>106.539</v>
          </cell>
          <cell r="J10">
            <v>1.667</v>
          </cell>
          <cell r="K10">
            <v>1.8740000000000001</v>
          </cell>
          <cell r="L10">
            <v>0</v>
          </cell>
          <cell r="M10">
            <v>0</v>
          </cell>
          <cell r="N10">
            <v>102.998</v>
          </cell>
          <cell r="O10">
            <v>0</v>
          </cell>
          <cell r="P10">
            <v>431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431</v>
          </cell>
          <cell r="V10">
            <v>0</v>
          </cell>
          <cell r="W10">
            <v>1.6970000000000001</v>
          </cell>
          <cell r="X10">
            <v>106.539</v>
          </cell>
          <cell r="Y10">
            <v>5.2380000000000004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106.539</v>
          </cell>
          <cell r="BC10">
            <v>431</v>
          </cell>
          <cell r="BD10">
            <v>284.19299999999998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277.34199999999998</v>
          </cell>
          <cell r="E11">
            <v>131.25200000000001</v>
          </cell>
          <cell r="F11">
            <v>146.09</v>
          </cell>
          <cell r="G11">
            <v>35.405000000000001</v>
          </cell>
          <cell r="H11">
            <v>0</v>
          </cell>
          <cell r="I11">
            <v>102.82</v>
          </cell>
          <cell r="J11">
            <v>1.738</v>
          </cell>
          <cell r="K11">
            <v>1.9350000000000001</v>
          </cell>
          <cell r="L11">
            <v>0</v>
          </cell>
          <cell r="M11">
            <v>0</v>
          </cell>
          <cell r="N11">
            <v>99.147000000000006</v>
          </cell>
          <cell r="O11">
            <v>0</v>
          </cell>
          <cell r="P11">
            <v>412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412</v>
          </cell>
          <cell r="V11">
            <v>0</v>
          </cell>
          <cell r="W11">
            <v>1.6180000000000001</v>
          </cell>
          <cell r="X11">
            <v>102.82</v>
          </cell>
          <cell r="Y11">
            <v>5.2910000000000004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99.147000000000006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102.82</v>
          </cell>
          <cell r="BC11">
            <v>412</v>
          </cell>
          <cell r="BD11">
            <v>277.34199999999998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190.215</v>
          </cell>
          <cell r="E12">
            <v>91.108999999999995</v>
          </cell>
          <cell r="F12">
            <v>99.105999999999995</v>
          </cell>
          <cell r="G12">
            <v>35.418999999999997</v>
          </cell>
          <cell r="H12">
            <v>0</v>
          </cell>
          <cell r="I12">
            <v>70.48</v>
          </cell>
          <cell r="J12">
            <v>1.262</v>
          </cell>
          <cell r="K12">
            <v>1.373</v>
          </cell>
          <cell r="L12">
            <v>0</v>
          </cell>
          <cell r="M12">
            <v>0</v>
          </cell>
          <cell r="N12">
            <v>67.844250000000002</v>
          </cell>
          <cell r="O12">
            <v>7.4999999999647571E-4</v>
          </cell>
          <cell r="P12">
            <v>276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276</v>
          </cell>
          <cell r="V12">
            <v>0</v>
          </cell>
          <cell r="W12">
            <v>2.0542500000000001</v>
          </cell>
          <cell r="X12">
            <v>70.48</v>
          </cell>
          <cell r="Y12">
            <v>4.6892499999999995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67.843999999999994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70.48</v>
          </cell>
          <cell r="BC12">
            <v>276</v>
          </cell>
          <cell r="BD12">
            <v>190.215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278.93200000000002</v>
          </cell>
          <cell r="E13">
            <v>131.98599999999999</v>
          </cell>
          <cell r="F13">
            <v>146.946</v>
          </cell>
          <cell r="G13">
            <v>35.439</v>
          </cell>
          <cell r="H13">
            <v>0</v>
          </cell>
          <cell r="I13">
            <v>103.29300000000001</v>
          </cell>
          <cell r="J13">
            <v>1.8089999999999999</v>
          </cell>
          <cell r="K13">
            <v>2.0129999999999999</v>
          </cell>
          <cell r="L13">
            <v>0</v>
          </cell>
          <cell r="M13">
            <v>0</v>
          </cell>
          <cell r="N13">
            <v>99.471000000000004</v>
          </cell>
          <cell r="O13">
            <v>0</v>
          </cell>
          <cell r="P13">
            <v>414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414</v>
          </cell>
          <cell r="V13">
            <v>0</v>
          </cell>
          <cell r="W13">
            <v>1.6134999999999999</v>
          </cell>
          <cell r="X13">
            <v>103.29300000000001</v>
          </cell>
          <cell r="Y13">
            <v>5.4355000000000002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414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99.471000000000004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414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103.29300000000001</v>
          </cell>
          <cell r="BC13">
            <v>414</v>
          </cell>
          <cell r="BD13">
            <v>278.93200000000002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229.12700000000001</v>
          </cell>
          <cell r="E14">
            <v>108.142</v>
          </cell>
          <cell r="F14">
            <v>120.985</v>
          </cell>
          <cell r="G14">
            <v>35.49</v>
          </cell>
          <cell r="H14">
            <v>0</v>
          </cell>
          <cell r="I14">
            <v>83.674000000000007</v>
          </cell>
          <cell r="J14">
            <v>1.3109999999999999</v>
          </cell>
          <cell r="K14">
            <v>1.466</v>
          </cell>
          <cell r="L14">
            <v>0</v>
          </cell>
          <cell r="M14">
            <v>0</v>
          </cell>
          <cell r="N14">
            <v>80.89725</v>
          </cell>
          <cell r="O14">
            <v>-2.4999999999408828E-4</v>
          </cell>
          <cell r="P14">
            <v>337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337</v>
          </cell>
          <cell r="V14">
            <v>0</v>
          </cell>
          <cell r="W14">
            <v>1.837</v>
          </cell>
          <cell r="X14">
            <v>83.674000000000007</v>
          </cell>
          <cell r="Y14">
            <v>4.6139999999999999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80.897000000000006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83.674000000000007</v>
          </cell>
          <cell r="BC14">
            <v>337</v>
          </cell>
          <cell r="BD14">
            <v>229.12700000000001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550.572</v>
          </cell>
          <cell r="E15">
            <v>257.79700000000003</v>
          </cell>
          <cell r="F15">
            <v>292.77499999999998</v>
          </cell>
          <cell r="G15">
            <v>35.484999999999999</v>
          </cell>
          <cell r="H15">
            <v>0</v>
          </cell>
          <cell r="I15">
            <v>204.72279999999998</v>
          </cell>
          <cell r="J15">
            <v>2.8410000000000002</v>
          </cell>
          <cell r="K15">
            <v>3.2269999999999999</v>
          </cell>
          <cell r="L15">
            <v>0</v>
          </cell>
          <cell r="M15">
            <v>0</v>
          </cell>
          <cell r="N15">
            <v>198.65450000000001</v>
          </cell>
          <cell r="O15">
            <v>2.9999999995311555E-4</v>
          </cell>
          <cell r="P15">
            <v>837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837</v>
          </cell>
          <cell r="V15">
            <v>0</v>
          </cell>
          <cell r="W15">
            <v>1.216</v>
          </cell>
          <cell r="X15">
            <v>204.72300000000001</v>
          </cell>
          <cell r="Y15">
            <v>7.2839999999999998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198.655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204.72300000000001</v>
          </cell>
          <cell r="BC15">
            <v>837</v>
          </cell>
          <cell r="BD15">
            <v>550.572</v>
          </cell>
          <cell r="BE15">
            <v>1.9999999994979589E-4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794.20799999999997</v>
          </cell>
          <cell r="E16">
            <v>368.90100000000001</v>
          </cell>
          <cell r="F16">
            <v>425.30700000000002</v>
          </cell>
          <cell r="G16">
            <v>35.380000000000003</v>
          </cell>
          <cell r="H16">
            <v>0</v>
          </cell>
          <cell r="I16">
            <v>297.07600000000002</v>
          </cell>
          <cell r="J16">
            <v>3.5630000000000002</v>
          </cell>
          <cell r="K16">
            <v>4.1079999999999997</v>
          </cell>
          <cell r="L16">
            <v>0</v>
          </cell>
          <cell r="M16">
            <v>0</v>
          </cell>
          <cell r="N16">
            <v>289.40474999999998</v>
          </cell>
          <cell r="O16">
            <v>2.500000000509317E-4</v>
          </cell>
          <cell r="P16">
            <v>1233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1233</v>
          </cell>
          <cell r="V16">
            <v>0</v>
          </cell>
          <cell r="W16">
            <v>1.0765</v>
          </cell>
          <cell r="X16">
            <v>297.07600000000002</v>
          </cell>
          <cell r="Y16">
            <v>8.7474999999999987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289.40499999999997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1233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297.07600000000002</v>
          </cell>
          <cell r="BC16">
            <v>1233</v>
          </cell>
          <cell r="BD16">
            <v>794.20799999999997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757.35799999999995</v>
          </cell>
          <cell r="E17">
            <v>351.584</v>
          </cell>
          <cell r="F17">
            <v>405.774</v>
          </cell>
          <cell r="G17">
            <v>35.296999999999997</v>
          </cell>
          <cell r="H17">
            <v>0</v>
          </cell>
          <cell r="I17">
            <v>282.07900000000001</v>
          </cell>
          <cell r="J17">
            <v>3.3610000000000002</v>
          </cell>
          <cell r="K17">
            <v>3.8780000000000001</v>
          </cell>
          <cell r="L17">
            <v>0</v>
          </cell>
          <cell r="M17">
            <v>0</v>
          </cell>
          <cell r="N17">
            <v>274.83999999999997</v>
          </cell>
          <cell r="O17">
            <v>0</v>
          </cell>
          <cell r="P17">
            <v>1172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1172</v>
          </cell>
          <cell r="V17">
            <v>0</v>
          </cell>
          <cell r="W17">
            <v>1.5337499999999999</v>
          </cell>
          <cell r="X17">
            <v>282.07900000000001</v>
          </cell>
          <cell r="Y17">
            <v>8.7727500000000003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274.83999999999997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282.07900000000001</v>
          </cell>
          <cell r="BC17">
            <v>1172</v>
          </cell>
          <cell r="BD17">
            <v>757.35799999999995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140.13</v>
          </cell>
          <cell r="E6">
            <v>55.591999999999999</v>
          </cell>
          <cell r="F6">
            <v>84.537999999999997</v>
          </cell>
          <cell r="G6">
            <v>35.302</v>
          </cell>
          <cell r="H6">
            <v>0</v>
          </cell>
          <cell r="I6">
            <v>43.109000000000002</v>
          </cell>
          <cell r="J6">
            <v>0.65100000000000002</v>
          </cell>
          <cell r="K6">
            <v>0.99099999999999999</v>
          </cell>
          <cell r="L6">
            <v>0</v>
          </cell>
          <cell r="M6">
            <v>0</v>
          </cell>
          <cell r="N6">
            <v>41.466999999999999</v>
          </cell>
          <cell r="O6">
            <v>0</v>
          </cell>
          <cell r="P6">
            <v>236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236</v>
          </cell>
          <cell r="V6">
            <v>0</v>
          </cell>
          <cell r="W6">
            <v>6.3E-2</v>
          </cell>
          <cell r="X6">
            <v>43.109000000000002</v>
          </cell>
          <cell r="Y6">
            <v>1.7049999999999998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41.466999999999999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43.109000000000002</v>
          </cell>
          <cell r="BC6">
            <v>236</v>
          </cell>
          <cell r="BD6">
            <v>140.13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127.267</v>
          </cell>
          <cell r="E7">
            <v>50.389000000000003</v>
          </cell>
          <cell r="F7">
            <v>76.878</v>
          </cell>
          <cell r="G7">
            <v>35.298000000000002</v>
          </cell>
          <cell r="H7">
            <v>0</v>
          </cell>
          <cell r="I7">
            <v>39.326000000000001</v>
          </cell>
          <cell r="J7">
            <v>0.63200000000000001</v>
          </cell>
          <cell r="K7">
            <v>0.96399999999999997</v>
          </cell>
          <cell r="L7">
            <v>0</v>
          </cell>
          <cell r="M7">
            <v>0</v>
          </cell>
          <cell r="N7">
            <v>37.729999999999997</v>
          </cell>
          <cell r="O7">
            <v>0</v>
          </cell>
          <cell r="P7">
            <v>216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216</v>
          </cell>
          <cell r="V7">
            <v>0</v>
          </cell>
          <cell r="W7">
            <v>7.6999999999999999E-2</v>
          </cell>
          <cell r="X7">
            <v>39.326000000000001</v>
          </cell>
          <cell r="Y7">
            <v>1.673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37.729999999999997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39.326000000000001</v>
          </cell>
          <cell r="BC7">
            <v>216</v>
          </cell>
          <cell r="BD7">
            <v>127.267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116.11199999999999</v>
          </cell>
          <cell r="E8">
            <v>44.841000000000001</v>
          </cell>
          <cell r="F8">
            <v>71.271000000000001</v>
          </cell>
          <cell r="G8">
            <v>35.301000000000002</v>
          </cell>
          <cell r="H8">
            <v>0</v>
          </cell>
          <cell r="I8">
            <v>35.128</v>
          </cell>
          <cell r="J8">
            <v>0.51</v>
          </cell>
          <cell r="K8">
            <v>0.81100000000000005</v>
          </cell>
          <cell r="L8">
            <v>0</v>
          </cell>
          <cell r="M8">
            <v>0</v>
          </cell>
          <cell r="N8">
            <v>33.807000000000002</v>
          </cell>
          <cell r="O8">
            <v>0</v>
          </cell>
          <cell r="P8">
            <v>201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</v>
          </cell>
          <cell r="V8">
            <v>0</v>
          </cell>
          <cell r="W8">
            <v>0.113</v>
          </cell>
          <cell r="X8">
            <v>35.128</v>
          </cell>
          <cell r="Y8">
            <v>1.4340000000000002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33.807000000000002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35.128</v>
          </cell>
          <cell r="BC8">
            <v>201</v>
          </cell>
          <cell r="BD8">
            <v>116.11199999999999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97.649000000000001</v>
          </cell>
          <cell r="E9">
            <v>39.116</v>
          </cell>
          <cell r="F9">
            <v>58.533000000000001</v>
          </cell>
          <cell r="G9">
            <v>35.286999999999999</v>
          </cell>
          <cell r="H9">
            <v>0</v>
          </cell>
          <cell r="I9">
            <v>29.33</v>
          </cell>
          <cell r="J9">
            <v>0.29599999999999999</v>
          </cell>
          <cell r="K9">
            <v>0.443</v>
          </cell>
          <cell r="L9">
            <v>0</v>
          </cell>
          <cell r="M9">
            <v>0</v>
          </cell>
          <cell r="N9">
            <v>28.591000000000001</v>
          </cell>
          <cell r="O9">
            <v>0</v>
          </cell>
          <cell r="P9">
            <v>158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158</v>
          </cell>
          <cell r="V9">
            <v>0</v>
          </cell>
          <cell r="W9">
            <v>0.22900000000000001</v>
          </cell>
          <cell r="X9">
            <v>29.33</v>
          </cell>
          <cell r="Y9">
            <v>0.96799999999999997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28.591000000000001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29.33</v>
          </cell>
          <cell r="BC9">
            <v>158</v>
          </cell>
          <cell r="BD9">
            <v>97.649000000000001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65.05</v>
          </cell>
          <cell r="E10">
            <v>25.628</v>
          </cell>
          <cell r="F10">
            <v>39.421999999999997</v>
          </cell>
          <cell r="G10">
            <v>35.409999999999997</v>
          </cell>
          <cell r="H10">
            <v>0</v>
          </cell>
          <cell r="I10">
            <v>20.045000000000002</v>
          </cell>
          <cell r="J10">
            <v>0.13100000000000001</v>
          </cell>
          <cell r="K10">
            <v>0.20200000000000001</v>
          </cell>
          <cell r="L10">
            <v>0</v>
          </cell>
          <cell r="M10">
            <v>0</v>
          </cell>
          <cell r="N10">
            <v>19.712</v>
          </cell>
          <cell r="O10">
            <v>0</v>
          </cell>
          <cell r="P10">
            <v>111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</v>
          </cell>
          <cell r="V10">
            <v>0</v>
          </cell>
          <cell r="W10">
            <v>0.35</v>
          </cell>
          <cell r="X10">
            <v>20.045000000000002</v>
          </cell>
          <cell r="Y10">
            <v>0.68300000000000005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19.712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20.045000000000002</v>
          </cell>
          <cell r="BC10">
            <v>111</v>
          </cell>
          <cell r="BD10">
            <v>65.05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60.314</v>
          </cell>
          <cell r="E11">
            <v>24.135999999999999</v>
          </cell>
          <cell r="F11">
            <v>36.177999999999997</v>
          </cell>
          <cell r="G11">
            <v>35.524000000000001</v>
          </cell>
          <cell r="H11">
            <v>0</v>
          </cell>
          <cell r="I11">
            <v>17.975999999999999</v>
          </cell>
          <cell r="J11">
            <v>0.32300000000000001</v>
          </cell>
          <cell r="K11">
            <v>0.48299999999999998</v>
          </cell>
          <cell r="L11">
            <v>0</v>
          </cell>
          <cell r="M11">
            <v>0</v>
          </cell>
          <cell r="N11">
            <v>17.170000000000002</v>
          </cell>
          <cell r="O11">
            <v>0</v>
          </cell>
          <cell r="P11">
            <v>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97</v>
          </cell>
          <cell r="V11">
            <v>0</v>
          </cell>
          <cell r="W11">
            <v>0.46600000000000003</v>
          </cell>
          <cell r="X11">
            <v>17.975999999999999</v>
          </cell>
          <cell r="Y11">
            <v>1.272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17.170000000000002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17.975999999999999</v>
          </cell>
          <cell r="BC11">
            <v>97</v>
          </cell>
          <cell r="BD11">
            <v>60.314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63.073999999999998</v>
          </cell>
          <cell r="E12">
            <v>25.888000000000002</v>
          </cell>
          <cell r="F12">
            <v>37.186</v>
          </cell>
          <cell r="G12">
            <v>35.344000000000001</v>
          </cell>
          <cell r="H12">
            <v>0</v>
          </cell>
          <cell r="I12">
            <v>18.951000000000001</v>
          </cell>
          <cell r="J12">
            <v>0.39500000000000002</v>
          </cell>
          <cell r="K12">
            <v>0.56699999999999995</v>
          </cell>
          <cell r="L12">
            <v>0</v>
          </cell>
          <cell r="M12">
            <v>0</v>
          </cell>
          <cell r="N12">
            <v>17.9895</v>
          </cell>
          <cell r="O12">
            <v>-4.9999999999883471E-4</v>
          </cell>
          <cell r="P12">
            <v>98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98</v>
          </cell>
          <cell r="V12">
            <v>0</v>
          </cell>
          <cell r="W12">
            <v>0.57299999999999995</v>
          </cell>
          <cell r="X12">
            <v>18.951000000000001</v>
          </cell>
          <cell r="Y12">
            <v>1.5349999999999999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17.989999999999998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18.951000000000001</v>
          </cell>
          <cell r="BC12">
            <v>98</v>
          </cell>
          <cell r="BD12">
            <v>63.073999999999998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58.152000000000001</v>
          </cell>
          <cell r="E13">
            <v>22.710999999999999</v>
          </cell>
          <cell r="F13">
            <v>35.441000000000003</v>
          </cell>
          <cell r="G13">
            <v>35.363</v>
          </cell>
          <cell r="H13">
            <v>0</v>
          </cell>
          <cell r="I13">
            <v>16.553999999999998</v>
          </cell>
          <cell r="J13">
            <v>4.3999999999999997E-2</v>
          </cell>
          <cell r="K13">
            <v>6.9000000000000006E-2</v>
          </cell>
          <cell r="L13">
            <v>0</v>
          </cell>
          <cell r="M13">
            <v>0</v>
          </cell>
          <cell r="N13">
            <v>16.440249999999999</v>
          </cell>
          <cell r="O13">
            <v>7.5000000000002842E-4</v>
          </cell>
          <cell r="P13">
            <v>93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93</v>
          </cell>
          <cell r="V13">
            <v>0</v>
          </cell>
          <cell r="W13">
            <v>0.60324999999999995</v>
          </cell>
          <cell r="X13">
            <v>16.553999999999998</v>
          </cell>
          <cell r="Y13">
            <v>0.71624999999999994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16.440000000000001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16.553999999999998</v>
          </cell>
          <cell r="BC13">
            <v>93</v>
          </cell>
          <cell r="BD13">
            <v>58.152000000000001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63.783000000000001</v>
          </cell>
          <cell r="E14">
            <v>25.239000000000001</v>
          </cell>
          <cell r="F14">
            <v>38.543999999999997</v>
          </cell>
          <cell r="G14">
            <v>35.447000000000003</v>
          </cell>
          <cell r="H14">
            <v>0</v>
          </cell>
          <cell r="I14">
            <v>20.007999999999999</v>
          </cell>
          <cell r="J14">
            <v>0.68300000000000005</v>
          </cell>
          <cell r="K14">
            <v>1.0429999999999999</v>
          </cell>
          <cell r="L14">
            <v>0</v>
          </cell>
          <cell r="M14">
            <v>0</v>
          </cell>
          <cell r="N14">
            <v>18.28125</v>
          </cell>
          <cell r="O14">
            <v>7.5000000000002842E-4</v>
          </cell>
          <cell r="P14">
            <v>110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110</v>
          </cell>
          <cell r="V14">
            <v>0</v>
          </cell>
          <cell r="W14">
            <v>0.32550000000000001</v>
          </cell>
          <cell r="X14">
            <v>20.007999999999999</v>
          </cell>
          <cell r="Y14">
            <v>2.0514999999999999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18.280999999999999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20.007999999999999</v>
          </cell>
          <cell r="BC14">
            <v>110</v>
          </cell>
          <cell r="BD14">
            <v>63.783000000000001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114.685</v>
          </cell>
          <cell r="E15">
            <v>45.256</v>
          </cell>
          <cell r="F15">
            <v>69.429000000000002</v>
          </cell>
          <cell r="G15">
            <v>35.517000000000003</v>
          </cell>
          <cell r="H15">
            <v>0</v>
          </cell>
          <cell r="I15">
            <v>31.686</v>
          </cell>
          <cell r="J15">
            <v>3.3000000000000002E-2</v>
          </cell>
          <cell r="K15">
            <v>5.0999999999999997E-2</v>
          </cell>
          <cell r="L15">
            <v>0</v>
          </cell>
          <cell r="M15">
            <v>0</v>
          </cell>
          <cell r="N15">
            <v>31.60125</v>
          </cell>
          <cell r="O15">
            <v>7.5000000000002842E-4</v>
          </cell>
          <cell r="P15">
            <v>175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175</v>
          </cell>
          <cell r="V15">
            <v>0</v>
          </cell>
          <cell r="W15">
            <v>0.10174999999999999</v>
          </cell>
          <cell r="X15">
            <v>31.686</v>
          </cell>
          <cell r="Y15">
            <v>0.18574999999999997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31.600999999999999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31.686</v>
          </cell>
          <cell r="BC15">
            <v>175</v>
          </cell>
          <cell r="BD15">
            <v>114.685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154.12</v>
          </cell>
          <cell r="E16">
            <v>58.162999999999997</v>
          </cell>
          <cell r="F16">
            <v>95.956999999999994</v>
          </cell>
          <cell r="G16">
            <v>35.340000000000003</v>
          </cell>
          <cell r="H16">
            <v>0</v>
          </cell>
          <cell r="I16">
            <v>45.796999999999997</v>
          </cell>
          <cell r="J16">
            <v>0.38300000000000001</v>
          </cell>
          <cell r="K16">
            <v>0.63200000000000001</v>
          </cell>
          <cell r="L16">
            <v>0</v>
          </cell>
          <cell r="M16">
            <v>0</v>
          </cell>
          <cell r="N16">
            <v>44.781750000000002</v>
          </cell>
          <cell r="O16">
            <v>2.4999999999408828E-4</v>
          </cell>
          <cell r="P16">
            <v>272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272</v>
          </cell>
          <cell r="V16">
            <v>0</v>
          </cell>
          <cell r="W16">
            <v>3.175E-2</v>
          </cell>
          <cell r="X16">
            <v>45.796999999999997</v>
          </cell>
          <cell r="Y16">
            <v>1.0467500000000001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44.781999999999996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45.796999999999997</v>
          </cell>
          <cell r="BC16">
            <v>272</v>
          </cell>
          <cell r="BD16">
            <v>154.12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150.643</v>
          </cell>
          <cell r="E17">
            <v>57.488</v>
          </cell>
          <cell r="F17">
            <v>93.155000000000001</v>
          </cell>
          <cell r="G17">
            <v>35.253</v>
          </cell>
          <cell r="H17">
            <v>0</v>
          </cell>
          <cell r="I17">
            <v>46.798000000000002</v>
          </cell>
          <cell r="J17">
            <v>1.2889999999999999</v>
          </cell>
          <cell r="K17">
            <v>2.089</v>
          </cell>
          <cell r="L17">
            <v>0</v>
          </cell>
          <cell r="M17">
            <v>0</v>
          </cell>
          <cell r="N17">
            <v>43.419750000000001</v>
          </cell>
          <cell r="O17">
            <v>2.5000000000119371E-4</v>
          </cell>
          <cell r="P17">
            <v>273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273</v>
          </cell>
          <cell r="V17">
            <v>0</v>
          </cell>
          <cell r="W17">
            <v>3.5999999999999997E-2</v>
          </cell>
          <cell r="X17">
            <v>46.798000000000002</v>
          </cell>
          <cell r="Y17">
            <v>3.4140000000000001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43.42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46.798000000000002</v>
          </cell>
          <cell r="BC17">
            <v>273</v>
          </cell>
          <cell r="BD17">
            <v>150.643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530.61199999999997</v>
          </cell>
          <cell r="E6">
            <v>245.52600000000001</v>
          </cell>
          <cell r="F6">
            <v>285.08600000000001</v>
          </cell>
          <cell r="G6">
            <v>35.281999999999996</v>
          </cell>
          <cell r="H6">
            <v>0</v>
          </cell>
          <cell r="I6">
            <v>195.93100000000001</v>
          </cell>
          <cell r="J6">
            <v>2.2349999999999999</v>
          </cell>
          <cell r="K6">
            <v>2.5960000000000001</v>
          </cell>
          <cell r="L6">
            <v>0</v>
          </cell>
          <cell r="M6">
            <v>0</v>
          </cell>
          <cell r="N6">
            <v>191.1</v>
          </cell>
          <cell r="O6">
            <v>0</v>
          </cell>
          <cell r="P6">
            <v>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819</v>
          </cell>
          <cell r="V6">
            <v>0</v>
          </cell>
          <cell r="W6">
            <v>0.623</v>
          </cell>
          <cell r="X6">
            <v>195.93100000000001</v>
          </cell>
          <cell r="Y6">
            <v>5.4539999999999997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191.1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195.93100000000001</v>
          </cell>
          <cell r="BC6">
            <v>819</v>
          </cell>
          <cell r="BD6">
            <v>530.61199999999997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453.95</v>
          </cell>
          <cell r="E7">
            <v>209.48400000000001</v>
          </cell>
          <cell r="F7">
            <v>244.46600000000001</v>
          </cell>
          <cell r="G7">
            <v>35.287999999999997</v>
          </cell>
          <cell r="H7">
            <v>0</v>
          </cell>
          <cell r="I7">
            <v>167.57300000000001</v>
          </cell>
          <cell r="J7">
            <v>1.96</v>
          </cell>
          <cell r="K7">
            <v>2.2869999999999999</v>
          </cell>
          <cell r="L7">
            <v>0</v>
          </cell>
          <cell r="M7">
            <v>0</v>
          </cell>
          <cell r="N7">
            <v>163.32599999999999</v>
          </cell>
          <cell r="O7">
            <v>0</v>
          </cell>
          <cell r="P7">
            <v>704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704</v>
          </cell>
          <cell r="V7">
            <v>0</v>
          </cell>
          <cell r="W7">
            <v>0.69599999999999995</v>
          </cell>
          <cell r="X7">
            <v>167.57300000000001</v>
          </cell>
          <cell r="Y7">
            <v>4.9429999999999996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163.32599999999999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167.57300000000001</v>
          </cell>
          <cell r="BC7">
            <v>704</v>
          </cell>
          <cell r="BD7">
            <v>453.95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372.11799999999999</v>
          </cell>
          <cell r="E8">
            <v>171.79</v>
          </cell>
          <cell r="F8">
            <v>200.328</v>
          </cell>
          <cell r="G8">
            <v>35.130000000000003</v>
          </cell>
          <cell r="H8">
            <v>0</v>
          </cell>
          <cell r="I8">
            <v>136.49199999999999</v>
          </cell>
          <cell r="J8">
            <v>1.615</v>
          </cell>
          <cell r="K8">
            <v>1.883</v>
          </cell>
          <cell r="L8">
            <v>0</v>
          </cell>
          <cell r="M8">
            <v>0</v>
          </cell>
          <cell r="N8">
            <v>132.994</v>
          </cell>
          <cell r="O8">
            <v>0</v>
          </cell>
          <cell r="P8">
            <v>573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573</v>
          </cell>
          <cell r="V8">
            <v>0</v>
          </cell>
          <cell r="W8">
            <v>0.97299999999999998</v>
          </cell>
          <cell r="X8">
            <v>136.49199999999999</v>
          </cell>
          <cell r="Y8">
            <v>4.4710000000000001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573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132.994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573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136.49199999999999</v>
          </cell>
          <cell r="BC8">
            <v>573</v>
          </cell>
          <cell r="BD8">
            <v>372.11799999999999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241.03</v>
          </cell>
          <cell r="E9">
            <v>112.818</v>
          </cell>
          <cell r="F9">
            <v>128.21199999999999</v>
          </cell>
          <cell r="G9">
            <v>35.216999999999999</v>
          </cell>
          <cell r="H9">
            <v>0</v>
          </cell>
          <cell r="I9">
            <v>88.238</v>
          </cell>
          <cell r="J9">
            <v>1.107</v>
          </cell>
          <cell r="K9">
            <v>1.2589999999999999</v>
          </cell>
          <cell r="L9">
            <v>0</v>
          </cell>
          <cell r="M9">
            <v>0</v>
          </cell>
          <cell r="N9">
            <v>85.872</v>
          </cell>
          <cell r="O9">
            <v>0</v>
          </cell>
          <cell r="P9">
            <v>361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361</v>
          </cell>
          <cell r="V9">
            <v>0</v>
          </cell>
          <cell r="W9">
            <v>1.1599999999999999</v>
          </cell>
          <cell r="X9">
            <v>88.238</v>
          </cell>
          <cell r="Y9">
            <v>3.5259999999999998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85.872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88.238</v>
          </cell>
          <cell r="BC9">
            <v>361</v>
          </cell>
          <cell r="BD9">
            <v>241.03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156.935</v>
          </cell>
          <cell r="E10">
            <v>74.111000000000004</v>
          </cell>
          <cell r="F10">
            <v>82.823999999999998</v>
          </cell>
          <cell r="G10">
            <v>35.420999999999999</v>
          </cell>
          <cell r="H10">
            <v>0</v>
          </cell>
          <cell r="I10">
            <v>56.670999999999999</v>
          </cell>
          <cell r="J10">
            <v>0.76600000000000001</v>
          </cell>
          <cell r="K10">
            <v>0.85599999999999998</v>
          </cell>
          <cell r="L10">
            <v>0</v>
          </cell>
          <cell r="M10">
            <v>0</v>
          </cell>
          <cell r="N10">
            <v>55.048999999999999</v>
          </cell>
          <cell r="O10">
            <v>0</v>
          </cell>
          <cell r="P10">
            <v>228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228</v>
          </cell>
          <cell r="V10">
            <v>0</v>
          </cell>
          <cell r="W10">
            <v>1.409</v>
          </cell>
          <cell r="X10">
            <v>56.670999999999999</v>
          </cell>
          <cell r="Y10">
            <v>3.0309999999999997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55.048999999999999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56.670999999999999</v>
          </cell>
          <cell r="BC10">
            <v>228</v>
          </cell>
          <cell r="BD10">
            <v>156.935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125.401</v>
          </cell>
          <cell r="E11">
            <v>59.268000000000001</v>
          </cell>
          <cell r="F11">
            <v>66.132999999999996</v>
          </cell>
          <cell r="G11">
            <v>35.271999999999998</v>
          </cell>
          <cell r="H11">
            <v>0</v>
          </cell>
          <cell r="I11">
            <v>45.555999999999997</v>
          </cell>
          <cell r="J11">
            <v>0.65100000000000002</v>
          </cell>
          <cell r="K11">
            <v>0.72599999999999998</v>
          </cell>
          <cell r="L11">
            <v>0</v>
          </cell>
          <cell r="M11">
            <v>0</v>
          </cell>
          <cell r="N11">
            <v>44.179000000000002</v>
          </cell>
          <cell r="O11">
            <v>0</v>
          </cell>
          <cell r="P11">
            <v>183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183</v>
          </cell>
          <cell r="V11">
            <v>0</v>
          </cell>
          <cell r="W11">
            <v>1.3839999999999999</v>
          </cell>
          <cell r="X11">
            <v>45.555999999999997</v>
          </cell>
          <cell r="Y11">
            <v>2.7610000000000001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44.179000000000002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45.555999999999997</v>
          </cell>
          <cell r="BC11">
            <v>183</v>
          </cell>
          <cell r="BD11">
            <v>125.401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114.652</v>
          </cell>
          <cell r="E12">
            <v>53.470999999999997</v>
          </cell>
          <cell r="F12">
            <v>61.180999999999997</v>
          </cell>
          <cell r="G12">
            <v>35.311</v>
          </cell>
          <cell r="H12">
            <v>0</v>
          </cell>
          <cell r="I12">
            <v>41.271999999999998</v>
          </cell>
          <cell r="J12">
            <v>0.621</v>
          </cell>
          <cell r="K12">
            <v>0.71</v>
          </cell>
          <cell r="L12">
            <v>0</v>
          </cell>
          <cell r="M12">
            <v>0</v>
          </cell>
          <cell r="N12">
            <v>39.941499999999998</v>
          </cell>
          <cell r="O12">
            <v>-5.0000000000238742E-4</v>
          </cell>
          <cell r="P12">
            <v>170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170</v>
          </cell>
          <cell r="V12">
            <v>0</v>
          </cell>
          <cell r="W12">
            <v>1.5237499999999999</v>
          </cell>
          <cell r="X12">
            <v>41.271999999999998</v>
          </cell>
          <cell r="Y12">
            <v>2.8547500000000001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39.942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41.271999999999998</v>
          </cell>
          <cell r="BC12">
            <v>170</v>
          </cell>
          <cell r="BD12">
            <v>114.652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115.117</v>
          </cell>
          <cell r="E13">
            <v>54.156999999999996</v>
          </cell>
          <cell r="F13">
            <v>60.96</v>
          </cell>
          <cell r="G13">
            <v>35.353000000000002</v>
          </cell>
          <cell r="H13">
            <v>0</v>
          </cell>
          <cell r="I13">
            <v>41.459000000000003</v>
          </cell>
          <cell r="J13">
            <v>0.68700000000000006</v>
          </cell>
          <cell r="K13">
            <v>0.77300000000000002</v>
          </cell>
          <cell r="L13">
            <v>0</v>
          </cell>
          <cell r="M13">
            <v>0</v>
          </cell>
          <cell r="N13">
            <v>39.9985</v>
          </cell>
          <cell r="O13">
            <v>5.0000000000238742E-4</v>
          </cell>
          <cell r="P13">
            <v>168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168</v>
          </cell>
          <cell r="V13">
            <v>0</v>
          </cell>
          <cell r="W13">
            <v>1.5605</v>
          </cell>
          <cell r="X13">
            <v>41.459000000000003</v>
          </cell>
          <cell r="Y13">
            <v>3.0205000000000002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39.999000000000002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41.459000000000003</v>
          </cell>
          <cell r="BC13">
            <v>168</v>
          </cell>
          <cell r="BD13">
            <v>115.117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111.892</v>
          </cell>
          <cell r="E14">
            <v>51.966999999999999</v>
          </cell>
          <cell r="F14">
            <v>59.924999999999997</v>
          </cell>
          <cell r="G14">
            <v>35.438000000000002</v>
          </cell>
          <cell r="H14">
            <v>0</v>
          </cell>
          <cell r="I14">
            <v>39.987000000000002</v>
          </cell>
          <cell r="J14">
            <v>0.58299999999999996</v>
          </cell>
          <cell r="K14">
            <v>0.67300000000000004</v>
          </cell>
          <cell r="L14">
            <v>0</v>
          </cell>
          <cell r="M14">
            <v>0</v>
          </cell>
          <cell r="N14">
            <v>38.73075</v>
          </cell>
          <cell r="O14">
            <v>2.5000000000119371E-4</v>
          </cell>
          <cell r="P14">
            <v>166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166</v>
          </cell>
          <cell r="V14">
            <v>0</v>
          </cell>
          <cell r="W14">
            <v>1.57725</v>
          </cell>
          <cell r="X14">
            <v>39.987000000000002</v>
          </cell>
          <cell r="Y14">
            <v>2.83325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38.731000000000002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39.987000000000002</v>
          </cell>
          <cell r="BC14">
            <v>166</v>
          </cell>
          <cell r="BD14">
            <v>111.892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195.495</v>
          </cell>
          <cell r="E15">
            <v>88.777000000000001</v>
          </cell>
          <cell r="F15">
            <v>106.718</v>
          </cell>
          <cell r="G15">
            <v>35.470999999999997</v>
          </cell>
          <cell r="H15">
            <v>0</v>
          </cell>
          <cell r="I15">
            <v>69.785300000000007</v>
          </cell>
          <cell r="J15">
            <v>0.85599999999999998</v>
          </cell>
          <cell r="K15">
            <v>1.0289999999999999</v>
          </cell>
          <cell r="L15">
            <v>0</v>
          </cell>
          <cell r="M15">
            <v>0</v>
          </cell>
          <cell r="N15">
            <v>67.900999999999996</v>
          </cell>
          <cell r="O15">
            <v>-6.9999999998060503E-4</v>
          </cell>
          <cell r="P15">
            <v>302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302</v>
          </cell>
          <cell r="V15">
            <v>0</v>
          </cell>
          <cell r="W15">
            <v>1.5469999999999999</v>
          </cell>
          <cell r="X15">
            <v>69.784999999999997</v>
          </cell>
          <cell r="Y15">
            <v>3.4319999999999995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67.900999999999996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69.784999999999997</v>
          </cell>
          <cell r="BC15">
            <v>302</v>
          </cell>
          <cell r="BD15">
            <v>195.495</v>
          </cell>
          <cell r="BE15">
            <v>-3.0000000003838068E-4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364.66300000000001</v>
          </cell>
          <cell r="E16">
            <v>166.11699999999999</v>
          </cell>
          <cell r="F16">
            <v>198.54599999999999</v>
          </cell>
          <cell r="G16">
            <v>35.386000000000003</v>
          </cell>
          <cell r="H16">
            <v>0</v>
          </cell>
          <cell r="I16">
            <v>133.40199999999999</v>
          </cell>
          <cell r="J16">
            <v>1.6140000000000001</v>
          </cell>
          <cell r="K16">
            <v>1.929</v>
          </cell>
          <cell r="L16">
            <v>0</v>
          </cell>
          <cell r="M16">
            <v>0</v>
          </cell>
          <cell r="N16">
            <v>129.85874999999999</v>
          </cell>
          <cell r="O16">
            <v>2.4999999999408828E-4</v>
          </cell>
          <cell r="P16">
            <v>574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574</v>
          </cell>
          <cell r="V16">
            <v>0</v>
          </cell>
          <cell r="W16">
            <v>1.06725</v>
          </cell>
          <cell r="X16">
            <v>133.40199999999999</v>
          </cell>
          <cell r="Y16">
            <v>4.6102500000000006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129.85900000000001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133.40199999999999</v>
          </cell>
          <cell r="BC16">
            <v>574</v>
          </cell>
          <cell r="BD16">
            <v>364.66300000000001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357.08</v>
          </cell>
          <cell r="E17">
            <v>162.684</v>
          </cell>
          <cell r="F17">
            <v>194.39599999999999</v>
          </cell>
          <cell r="G17">
            <v>35.311</v>
          </cell>
          <cell r="H17">
            <v>0</v>
          </cell>
          <cell r="I17">
            <v>130.87700000000001</v>
          </cell>
          <cell r="J17">
            <v>1.569</v>
          </cell>
          <cell r="K17">
            <v>1.875</v>
          </cell>
          <cell r="L17">
            <v>0</v>
          </cell>
          <cell r="M17">
            <v>0</v>
          </cell>
          <cell r="N17">
            <v>127.43325</v>
          </cell>
          <cell r="O17">
            <v>-2.4999999997987743E-4</v>
          </cell>
          <cell r="P17">
            <v>563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563</v>
          </cell>
          <cell r="V17">
            <v>0</v>
          </cell>
          <cell r="W17">
            <v>1.1100000000000001</v>
          </cell>
          <cell r="X17">
            <v>130.87700000000001</v>
          </cell>
          <cell r="Y17">
            <v>4.5540000000000003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563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127.43300000000001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563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130.87700000000001</v>
          </cell>
          <cell r="BC17">
            <v>563</v>
          </cell>
          <cell r="BD17">
            <v>357.08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ED plyn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477.05200000000002</v>
          </cell>
          <cell r="E6">
            <v>228.55799999999999</v>
          </cell>
          <cell r="F6">
            <v>248.494</v>
          </cell>
          <cell r="G6">
            <v>35.283000000000001</v>
          </cell>
          <cell r="H6">
            <v>0</v>
          </cell>
          <cell r="I6">
            <v>178.845</v>
          </cell>
          <cell r="J6">
            <v>1.819</v>
          </cell>
          <cell r="K6">
            <v>1.978</v>
          </cell>
          <cell r="L6">
            <v>0</v>
          </cell>
          <cell r="M6">
            <v>0</v>
          </cell>
          <cell r="N6">
            <v>175.048</v>
          </cell>
          <cell r="O6">
            <v>0</v>
          </cell>
          <cell r="P6">
            <v>700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700</v>
          </cell>
          <cell r="V6">
            <v>0</v>
          </cell>
          <cell r="W6">
            <v>0.89700000000000002</v>
          </cell>
          <cell r="X6">
            <v>178.845</v>
          </cell>
          <cell r="Y6">
            <v>4.694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175.048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178.845</v>
          </cell>
          <cell r="BC6">
            <v>700</v>
          </cell>
          <cell r="BD6">
            <v>477.05200000000002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492.21499999999997</v>
          </cell>
          <cell r="E7">
            <v>232.7</v>
          </cell>
          <cell r="F7">
            <v>259.51499999999999</v>
          </cell>
          <cell r="G7">
            <v>35.287999999999997</v>
          </cell>
          <cell r="H7">
            <v>0</v>
          </cell>
          <cell r="I7">
            <v>185.06299999999999</v>
          </cell>
          <cell r="J7">
            <v>1.9570000000000001</v>
          </cell>
          <cell r="K7">
            <v>2.1829999999999998</v>
          </cell>
          <cell r="L7">
            <v>0</v>
          </cell>
          <cell r="M7">
            <v>0</v>
          </cell>
          <cell r="N7">
            <v>180.923</v>
          </cell>
          <cell r="O7">
            <v>0</v>
          </cell>
          <cell r="P7">
            <v>743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743</v>
          </cell>
          <cell r="V7">
            <v>0</v>
          </cell>
          <cell r="W7">
            <v>0.74</v>
          </cell>
          <cell r="X7">
            <v>185.06299999999999</v>
          </cell>
          <cell r="Y7">
            <v>4.88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180.923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185.06299999999999</v>
          </cell>
          <cell r="BC7">
            <v>743</v>
          </cell>
          <cell r="BD7">
            <v>492.21499999999997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529.73500000000001</v>
          </cell>
          <cell r="E8">
            <v>250.77099999999999</v>
          </cell>
          <cell r="F8">
            <v>278.964</v>
          </cell>
          <cell r="G8">
            <v>35.130000000000003</v>
          </cell>
          <cell r="H8">
            <v>0</v>
          </cell>
          <cell r="I8">
            <v>198.51499999999999</v>
          </cell>
          <cell r="J8">
            <v>2.1760000000000002</v>
          </cell>
          <cell r="K8">
            <v>2.4209999999999998</v>
          </cell>
          <cell r="L8">
            <v>0</v>
          </cell>
          <cell r="M8">
            <v>0</v>
          </cell>
          <cell r="N8">
            <v>193.91800000000001</v>
          </cell>
          <cell r="O8">
            <v>0</v>
          </cell>
          <cell r="P8">
            <v>795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795</v>
          </cell>
          <cell r="V8">
            <v>0</v>
          </cell>
          <cell r="W8">
            <v>0.83699999999999997</v>
          </cell>
          <cell r="X8">
            <v>198.51499999999999</v>
          </cell>
          <cell r="Y8">
            <v>5.4339999999999993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193.91800000000001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198.51499999999999</v>
          </cell>
          <cell r="BC8">
            <v>795</v>
          </cell>
          <cell r="BD8">
            <v>529.73500000000001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456.447</v>
          </cell>
          <cell r="E9">
            <v>216.95400000000001</v>
          </cell>
          <cell r="F9">
            <v>239.49299999999999</v>
          </cell>
          <cell r="G9">
            <v>35.228999999999999</v>
          </cell>
          <cell r="H9">
            <v>0</v>
          </cell>
          <cell r="I9">
            <v>171.11199999999999</v>
          </cell>
          <cell r="J9">
            <v>2.0760000000000001</v>
          </cell>
          <cell r="K9">
            <v>2.2909999999999999</v>
          </cell>
          <cell r="L9">
            <v>0</v>
          </cell>
          <cell r="M9">
            <v>0</v>
          </cell>
          <cell r="N9">
            <v>166.745</v>
          </cell>
          <cell r="O9">
            <v>0</v>
          </cell>
          <cell r="P9">
            <v>680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680</v>
          </cell>
          <cell r="V9">
            <v>0</v>
          </cell>
          <cell r="W9">
            <v>0.89500000000000002</v>
          </cell>
          <cell r="X9">
            <v>171.11199999999999</v>
          </cell>
          <cell r="Y9">
            <v>5.2620000000000005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166.745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171.11199999999999</v>
          </cell>
          <cell r="BC9">
            <v>680</v>
          </cell>
          <cell r="BD9">
            <v>456.447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279.63099999999997</v>
          </cell>
          <cell r="E10">
            <v>133.654</v>
          </cell>
          <cell r="F10">
            <v>145.977</v>
          </cell>
          <cell r="G10">
            <v>35.424999999999997</v>
          </cell>
          <cell r="H10">
            <v>0</v>
          </cell>
          <cell r="I10">
            <v>103.258</v>
          </cell>
          <cell r="J10">
            <v>1.4430000000000001</v>
          </cell>
          <cell r="K10">
            <v>1.577</v>
          </cell>
          <cell r="L10">
            <v>0</v>
          </cell>
          <cell r="M10">
            <v>0</v>
          </cell>
          <cell r="N10">
            <v>100.238</v>
          </cell>
          <cell r="O10">
            <v>0</v>
          </cell>
          <cell r="P10">
            <v>406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406</v>
          </cell>
          <cell r="V10">
            <v>0</v>
          </cell>
          <cell r="W10">
            <v>1.3660000000000001</v>
          </cell>
          <cell r="X10">
            <v>103.258</v>
          </cell>
          <cell r="Y10">
            <v>4.3860000000000001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100.238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103.258</v>
          </cell>
          <cell r="BC10">
            <v>406</v>
          </cell>
          <cell r="BD10">
            <v>279.63099999999997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251.78</v>
          </cell>
          <cell r="E11">
            <v>119.843</v>
          </cell>
          <cell r="F11">
            <v>131.93700000000001</v>
          </cell>
          <cell r="G11">
            <v>35.276000000000003</v>
          </cell>
          <cell r="H11">
            <v>0</v>
          </cell>
          <cell r="I11">
            <v>92.852000000000004</v>
          </cell>
          <cell r="J11">
            <v>1.399</v>
          </cell>
          <cell r="K11">
            <v>1.5409999999999999</v>
          </cell>
          <cell r="L11">
            <v>0</v>
          </cell>
          <cell r="M11">
            <v>0</v>
          </cell>
          <cell r="N11">
            <v>89.912000000000006</v>
          </cell>
          <cell r="O11">
            <v>0</v>
          </cell>
          <cell r="P11">
            <v>368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368</v>
          </cell>
          <cell r="V11">
            <v>0</v>
          </cell>
          <cell r="W11">
            <v>1.2030000000000001</v>
          </cell>
          <cell r="X11">
            <v>92.852000000000004</v>
          </cell>
          <cell r="Y11">
            <v>4.1429999999999998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89.912000000000006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92.852000000000004</v>
          </cell>
          <cell r="BC11">
            <v>368</v>
          </cell>
          <cell r="BD11">
            <v>251.78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297.899</v>
          </cell>
          <cell r="E12">
            <v>141.298</v>
          </cell>
          <cell r="F12">
            <v>156.601</v>
          </cell>
          <cell r="G12">
            <v>35.314</v>
          </cell>
          <cell r="H12">
            <v>0</v>
          </cell>
          <cell r="I12">
            <v>110.02800000000001</v>
          </cell>
          <cell r="J12">
            <v>1.706</v>
          </cell>
          <cell r="K12">
            <v>1.89</v>
          </cell>
          <cell r="L12">
            <v>0</v>
          </cell>
          <cell r="M12">
            <v>0</v>
          </cell>
          <cell r="N12">
            <v>106.432</v>
          </cell>
          <cell r="O12">
            <v>0</v>
          </cell>
          <cell r="P12">
            <v>439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439</v>
          </cell>
          <cell r="V12">
            <v>0</v>
          </cell>
          <cell r="W12">
            <v>1.1212500000000001</v>
          </cell>
          <cell r="X12">
            <v>110.02800000000001</v>
          </cell>
          <cell r="Y12">
            <v>4.7172499999999999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106.432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110.02800000000001</v>
          </cell>
          <cell r="BC12">
            <v>439</v>
          </cell>
          <cell r="BD12">
            <v>297.899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247.13900000000001</v>
          </cell>
          <cell r="E13">
            <v>118.258</v>
          </cell>
          <cell r="F13">
            <v>128.881</v>
          </cell>
          <cell r="G13">
            <v>35.350999999999999</v>
          </cell>
          <cell r="H13">
            <v>0</v>
          </cell>
          <cell r="I13">
            <v>92.012</v>
          </cell>
          <cell r="J13">
            <v>1.4530000000000001</v>
          </cell>
          <cell r="K13">
            <v>1.583</v>
          </cell>
          <cell r="L13">
            <v>0</v>
          </cell>
          <cell r="M13">
            <v>0</v>
          </cell>
          <cell r="N13">
            <v>88.975999999999999</v>
          </cell>
          <cell r="O13">
            <v>0</v>
          </cell>
          <cell r="P13">
            <v>361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361</v>
          </cell>
          <cell r="V13">
            <v>0</v>
          </cell>
          <cell r="W13">
            <v>1.2337499999999999</v>
          </cell>
          <cell r="X13">
            <v>92.012</v>
          </cell>
          <cell r="Y13">
            <v>4.2697500000000002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88.975999999999999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92.012</v>
          </cell>
          <cell r="BC13">
            <v>361</v>
          </cell>
          <cell r="BD13">
            <v>247.13900000000001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178.51300000000001</v>
          </cell>
          <cell r="E14">
            <v>86.245999999999995</v>
          </cell>
          <cell r="F14">
            <v>92.266999999999996</v>
          </cell>
          <cell r="G14">
            <v>35.438000000000002</v>
          </cell>
          <cell r="H14">
            <v>0</v>
          </cell>
          <cell r="I14">
            <v>66.471000000000004</v>
          </cell>
          <cell r="J14">
            <v>0.92300000000000004</v>
          </cell>
          <cell r="K14">
            <v>0.98799999999999999</v>
          </cell>
          <cell r="L14">
            <v>0</v>
          </cell>
          <cell r="M14">
            <v>0</v>
          </cell>
          <cell r="N14">
            <v>64.560249999999996</v>
          </cell>
          <cell r="O14">
            <v>-2.4999999999408828E-4</v>
          </cell>
          <cell r="P14">
            <v>256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256</v>
          </cell>
          <cell r="V14">
            <v>0</v>
          </cell>
          <cell r="W14">
            <v>1.4472499999999999</v>
          </cell>
          <cell r="X14">
            <v>66.471000000000004</v>
          </cell>
          <cell r="Y14">
            <v>3.35825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64.56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66.471000000000004</v>
          </cell>
          <cell r="BC14">
            <v>256</v>
          </cell>
          <cell r="BD14">
            <v>178.51300000000001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421.12099999999998</v>
          </cell>
          <cell r="E15">
            <v>198.43299999999999</v>
          </cell>
          <cell r="F15">
            <v>222.68799999999999</v>
          </cell>
          <cell r="G15">
            <v>35.470999999999997</v>
          </cell>
          <cell r="H15">
            <v>0</v>
          </cell>
          <cell r="I15">
            <v>156.929</v>
          </cell>
          <cell r="J15">
            <v>1.728</v>
          </cell>
          <cell r="K15">
            <v>1.94</v>
          </cell>
          <cell r="L15">
            <v>0</v>
          </cell>
          <cell r="M15">
            <v>0</v>
          </cell>
          <cell r="N15">
            <v>153.26124999999999</v>
          </cell>
          <cell r="O15">
            <v>-2.4999999999408828E-4</v>
          </cell>
          <cell r="P15">
            <v>634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634</v>
          </cell>
          <cell r="V15">
            <v>0</v>
          </cell>
          <cell r="W15">
            <v>0.98799999999999999</v>
          </cell>
          <cell r="X15">
            <v>156.929</v>
          </cell>
          <cell r="Y15">
            <v>4.6560000000000006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153.261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156.929</v>
          </cell>
          <cell r="BC15">
            <v>634</v>
          </cell>
          <cell r="BD15">
            <v>421.12099999999998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447.76</v>
          </cell>
          <cell r="E16">
            <v>211.46899999999999</v>
          </cell>
          <cell r="F16">
            <v>236.291</v>
          </cell>
          <cell r="G16">
            <v>35.387</v>
          </cell>
          <cell r="H16">
            <v>0</v>
          </cell>
          <cell r="I16">
            <v>165.815</v>
          </cell>
          <cell r="J16">
            <v>1.7390000000000001</v>
          </cell>
          <cell r="K16">
            <v>1.9430000000000001</v>
          </cell>
          <cell r="L16">
            <v>0</v>
          </cell>
          <cell r="M16">
            <v>0</v>
          </cell>
          <cell r="N16">
            <v>162.13225</v>
          </cell>
          <cell r="O16">
            <v>7.4999999998226485E-4</v>
          </cell>
          <cell r="P16">
            <v>667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667</v>
          </cell>
          <cell r="V16">
            <v>0</v>
          </cell>
          <cell r="W16">
            <v>0.78100000000000003</v>
          </cell>
          <cell r="X16">
            <v>165.815</v>
          </cell>
          <cell r="Y16">
            <v>4.4630000000000001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162.13200000000001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165.815</v>
          </cell>
          <cell r="BC16">
            <v>667</v>
          </cell>
          <cell r="BD16">
            <v>447.76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494.80399999999997</v>
          </cell>
          <cell r="E17">
            <v>232.51400000000001</v>
          </cell>
          <cell r="F17">
            <v>262.29000000000002</v>
          </cell>
          <cell r="G17">
            <v>35.31</v>
          </cell>
          <cell r="H17">
            <v>0</v>
          </cell>
          <cell r="I17">
            <v>180.989</v>
          </cell>
          <cell r="J17">
            <v>1.877</v>
          </cell>
          <cell r="K17">
            <v>2.117</v>
          </cell>
          <cell r="L17">
            <v>0</v>
          </cell>
          <cell r="M17">
            <v>0</v>
          </cell>
          <cell r="N17">
            <v>176.99449999999999</v>
          </cell>
          <cell r="O17">
            <v>5.0000000001659828E-4</v>
          </cell>
          <cell r="P17">
            <v>735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735</v>
          </cell>
          <cell r="V17">
            <v>0</v>
          </cell>
          <cell r="W17">
            <v>0.75824999999999998</v>
          </cell>
          <cell r="X17">
            <v>180.989</v>
          </cell>
          <cell r="Y17">
            <v>4.7522500000000001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176.995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180.989</v>
          </cell>
          <cell r="BC17">
            <v>735</v>
          </cell>
          <cell r="BD17">
            <v>494.80399999999997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593.84699999999998</v>
          </cell>
          <cell r="E6">
            <v>267.94600000000003</v>
          </cell>
          <cell r="F6">
            <v>325.90100000000001</v>
          </cell>
          <cell r="G6">
            <v>35.368000000000002</v>
          </cell>
          <cell r="H6">
            <v>0</v>
          </cell>
          <cell r="I6">
            <v>205.54300000000001</v>
          </cell>
          <cell r="J6">
            <v>0.73399999999999999</v>
          </cell>
          <cell r="K6">
            <v>0.89200000000000002</v>
          </cell>
          <cell r="L6">
            <v>0</v>
          </cell>
          <cell r="M6">
            <v>0</v>
          </cell>
          <cell r="N6">
            <v>203.917</v>
          </cell>
          <cell r="O6">
            <v>0</v>
          </cell>
          <cell r="P6">
            <v>900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900</v>
          </cell>
          <cell r="V6">
            <v>0</v>
          </cell>
          <cell r="W6">
            <v>1.101</v>
          </cell>
          <cell r="X6">
            <v>205.54300000000001</v>
          </cell>
          <cell r="Y6">
            <v>2.7269999999999999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203.917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205.54300000000001</v>
          </cell>
          <cell r="BC6">
            <v>900</v>
          </cell>
          <cell r="BD6">
            <v>593.84699999999998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242.535</v>
          </cell>
          <cell r="E7">
            <v>110.268</v>
          </cell>
          <cell r="F7">
            <v>132.267</v>
          </cell>
          <cell r="G7">
            <v>35.375</v>
          </cell>
          <cell r="H7">
            <v>0</v>
          </cell>
          <cell r="I7">
            <v>87.536000000000001</v>
          </cell>
          <cell r="J7">
            <v>1.24</v>
          </cell>
          <cell r="K7">
            <v>1.4870000000000001</v>
          </cell>
          <cell r="L7">
            <v>0</v>
          </cell>
          <cell r="M7">
            <v>0</v>
          </cell>
          <cell r="N7">
            <v>84.808999999999997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1.3129999999999999</v>
          </cell>
          <cell r="X7">
            <v>87.536000000000001</v>
          </cell>
          <cell r="Y7">
            <v>4.04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84.808999999999997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87.536000000000001</v>
          </cell>
          <cell r="BC7">
            <v>378</v>
          </cell>
          <cell r="BD7">
            <v>242.535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621.202</v>
          </cell>
          <cell r="E8">
            <v>283.11799999999999</v>
          </cell>
          <cell r="F8">
            <v>338.084</v>
          </cell>
          <cell r="G8">
            <v>35.316000000000003</v>
          </cell>
          <cell r="H8">
            <v>0</v>
          </cell>
          <cell r="I8">
            <v>224.24199999999999</v>
          </cell>
          <cell r="J8">
            <v>3.58</v>
          </cell>
          <cell r="K8">
            <v>4.274</v>
          </cell>
          <cell r="L8">
            <v>0</v>
          </cell>
          <cell r="M8">
            <v>0</v>
          </cell>
          <cell r="N8">
            <v>216.38800000000001</v>
          </cell>
          <cell r="O8">
            <v>0</v>
          </cell>
          <cell r="P8">
            <v>964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964</v>
          </cell>
          <cell r="V8">
            <v>0</v>
          </cell>
          <cell r="W8">
            <v>0.81699999999999995</v>
          </cell>
          <cell r="X8">
            <v>224.24199999999999</v>
          </cell>
          <cell r="Y8">
            <v>8.6709999999999994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216.38800000000001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224.24199999999999</v>
          </cell>
          <cell r="BC8">
            <v>964</v>
          </cell>
          <cell r="BD8">
            <v>621.202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457.666</v>
          </cell>
          <cell r="E9">
            <v>209.846</v>
          </cell>
          <cell r="F9">
            <v>247.82</v>
          </cell>
          <cell r="G9">
            <v>35.283000000000001</v>
          </cell>
          <cell r="H9">
            <v>0</v>
          </cell>
          <cell r="I9">
            <v>165.35499999999999</v>
          </cell>
          <cell r="J9">
            <v>2.3719999999999999</v>
          </cell>
          <cell r="K9">
            <v>2.802</v>
          </cell>
          <cell r="L9">
            <v>0</v>
          </cell>
          <cell r="M9">
            <v>0</v>
          </cell>
          <cell r="N9">
            <v>160.18100000000001</v>
          </cell>
          <cell r="O9">
            <v>0</v>
          </cell>
          <cell r="P9">
            <v>703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703</v>
          </cell>
          <cell r="V9">
            <v>0</v>
          </cell>
          <cell r="W9">
            <v>0.94299999999999995</v>
          </cell>
          <cell r="X9">
            <v>165.35499999999999</v>
          </cell>
          <cell r="Y9">
            <v>6.1169999999999991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160.18100000000001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165.35499999999999</v>
          </cell>
          <cell r="BC9">
            <v>703</v>
          </cell>
          <cell r="BD9">
            <v>457.666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300.48599999999999</v>
          </cell>
          <cell r="E10">
            <v>139.45500000000001</v>
          </cell>
          <cell r="F10">
            <v>161.03100000000001</v>
          </cell>
          <cell r="G10">
            <v>35.383000000000003</v>
          </cell>
          <cell r="H10">
            <v>0</v>
          </cell>
          <cell r="I10">
            <v>108.252</v>
          </cell>
          <cell r="J10">
            <v>1.841</v>
          </cell>
          <cell r="K10">
            <v>2.1259999999999999</v>
          </cell>
          <cell r="L10">
            <v>0</v>
          </cell>
          <cell r="M10">
            <v>0</v>
          </cell>
          <cell r="N10">
            <v>104.285</v>
          </cell>
          <cell r="O10">
            <v>0</v>
          </cell>
          <cell r="P10">
            <v>450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450</v>
          </cell>
          <cell r="V10">
            <v>0</v>
          </cell>
          <cell r="W10">
            <v>1.2649999999999999</v>
          </cell>
          <cell r="X10">
            <v>108.252</v>
          </cell>
          <cell r="Y10">
            <v>5.2319999999999993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104.285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108.252</v>
          </cell>
          <cell r="BC10">
            <v>450</v>
          </cell>
          <cell r="BD10">
            <v>300.48599999999999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282.09199999999998</v>
          </cell>
          <cell r="E11">
            <v>130.09200000000001</v>
          </cell>
          <cell r="F11">
            <v>152</v>
          </cell>
          <cell r="G11">
            <v>35.33</v>
          </cell>
          <cell r="H11">
            <v>0</v>
          </cell>
          <cell r="I11">
            <v>101.04</v>
          </cell>
          <cell r="J11">
            <v>1.1160000000000001</v>
          </cell>
          <cell r="K11">
            <v>1.3029999999999999</v>
          </cell>
          <cell r="L11">
            <v>0</v>
          </cell>
          <cell r="M11">
            <v>0</v>
          </cell>
          <cell r="N11">
            <v>98.620999999999995</v>
          </cell>
          <cell r="O11">
            <v>0</v>
          </cell>
          <cell r="P11">
            <v>425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425</v>
          </cell>
          <cell r="V11">
            <v>0</v>
          </cell>
          <cell r="W11">
            <v>1.226</v>
          </cell>
          <cell r="X11">
            <v>101.04</v>
          </cell>
          <cell r="Y11">
            <v>3.645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98.620999999999995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101.04</v>
          </cell>
          <cell r="BC11">
            <v>425</v>
          </cell>
          <cell r="BD11">
            <v>282.09199999999998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264.81</v>
          </cell>
          <cell r="E12">
            <v>122.62</v>
          </cell>
          <cell r="F12">
            <v>142.19</v>
          </cell>
          <cell r="G12">
            <v>35.366</v>
          </cell>
          <cell r="H12">
            <v>0</v>
          </cell>
          <cell r="I12">
            <v>95.1</v>
          </cell>
          <cell r="J12">
            <v>1.5009999999999999</v>
          </cell>
          <cell r="K12">
            <v>1.74</v>
          </cell>
          <cell r="L12">
            <v>0</v>
          </cell>
          <cell r="M12">
            <v>0</v>
          </cell>
          <cell r="N12">
            <v>91.859250000000003</v>
          </cell>
          <cell r="O12">
            <v>-2.5000000000829914E-4</v>
          </cell>
          <cell r="P12">
            <v>397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397</v>
          </cell>
          <cell r="V12">
            <v>0</v>
          </cell>
          <cell r="W12">
            <v>1.3585</v>
          </cell>
          <cell r="X12">
            <v>95.1</v>
          </cell>
          <cell r="Y12">
            <v>4.5994999999999999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91.858999999999995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95.1</v>
          </cell>
          <cell r="BC12">
            <v>397</v>
          </cell>
          <cell r="BD12">
            <v>264.81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239.57</v>
          </cell>
          <cell r="E13">
            <v>111.60599999999999</v>
          </cell>
          <cell r="F13">
            <v>127.964</v>
          </cell>
          <cell r="G13">
            <v>35.390999999999998</v>
          </cell>
          <cell r="H13">
            <v>0</v>
          </cell>
          <cell r="I13">
            <v>86.006</v>
          </cell>
          <cell r="J13">
            <v>1.69</v>
          </cell>
          <cell r="K13">
            <v>1.9379999999999999</v>
          </cell>
          <cell r="L13">
            <v>0</v>
          </cell>
          <cell r="M13">
            <v>0</v>
          </cell>
          <cell r="N13">
            <v>82.378500000000003</v>
          </cell>
          <cell r="O13">
            <v>-5.0000000000238742E-4</v>
          </cell>
          <cell r="P13">
            <v>355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355</v>
          </cell>
          <cell r="V13">
            <v>0</v>
          </cell>
          <cell r="W13">
            <v>1.4272499999999999</v>
          </cell>
          <cell r="X13">
            <v>86.006</v>
          </cell>
          <cell r="Y13">
            <v>5.05525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82.379000000000005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86.006</v>
          </cell>
          <cell r="BC13">
            <v>355</v>
          </cell>
          <cell r="BD13">
            <v>239.57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274.85300000000001</v>
          </cell>
          <cell r="E14">
            <v>127.036</v>
          </cell>
          <cell r="F14">
            <v>147.81700000000001</v>
          </cell>
          <cell r="G14">
            <v>35.414000000000001</v>
          </cell>
          <cell r="H14">
            <v>0</v>
          </cell>
          <cell r="I14">
            <v>99.072000000000003</v>
          </cell>
          <cell r="J14">
            <v>1.194</v>
          </cell>
          <cell r="K14">
            <v>1.389</v>
          </cell>
          <cell r="L14">
            <v>0</v>
          </cell>
          <cell r="M14">
            <v>0</v>
          </cell>
          <cell r="N14">
            <v>96.489000000000004</v>
          </cell>
          <cell r="O14">
            <v>0</v>
          </cell>
          <cell r="P14">
            <v>415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415</v>
          </cell>
          <cell r="V14">
            <v>0</v>
          </cell>
          <cell r="W14">
            <v>1.2515000000000001</v>
          </cell>
          <cell r="X14">
            <v>99.072000000000003</v>
          </cell>
          <cell r="Y14">
            <v>3.8345000000000002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96.489000000000004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99.072000000000003</v>
          </cell>
          <cell r="BC14">
            <v>415</v>
          </cell>
          <cell r="BD14">
            <v>274.85300000000001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482.12400000000002</v>
          </cell>
          <cell r="E15">
            <v>221.905</v>
          </cell>
          <cell r="F15">
            <v>260.21899999999999</v>
          </cell>
          <cell r="G15">
            <v>35.481000000000002</v>
          </cell>
          <cell r="H15">
            <v>0</v>
          </cell>
          <cell r="I15">
            <v>173.869</v>
          </cell>
          <cell r="J15">
            <v>2.5449999999999999</v>
          </cell>
          <cell r="K15">
            <v>2.984</v>
          </cell>
          <cell r="L15">
            <v>0</v>
          </cell>
          <cell r="M15">
            <v>0</v>
          </cell>
          <cell r="N15">
            <v>168.34025</v>
          </cell>
          <cell r="O15">
            <v>-2.4999999999408828E-4</v>
          </cell>
          <cell r="P15">
            <v>734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734</v>
          </cell>
          <cell r="V15">
            <v>0</v>
          </cell>
          <cell r="W15">
            <v>0.95750000000000002</v>
          </cell>
          <cell r="X15">
            <v>173.869</v>
          </cell>
          <cell r="Y15">
            <v>6.4864999999999995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168.34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173.869</v>
          </cell>
          <cell r="BC15">
            <v>734</v>
          </cell>
          <cell r="BD15">
            <v>482.12400000000002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415.42700000000002</v>
          </cell>
          <cell r="E16">
            <v>192.45500000000001</v>
          </cell>
          <cell r="F16">
            <v>222.97200000000001</v>
          </cell>
          <cell r="G16">
            <v>35.368000000000002</v>
          </cell>
          <cell r="H16">
            <v>0</v>
          </cell>
          <cell r="I16">
            <v>149.85</v>
          </cell>
          <cell r="J16">
            <v>2.6240000000000001</v>
          </cell>
          <cell r="K16">
            <v>3.04</v>
          </cell>
          <cell r="L16">
            <v>0</v>
          </cell>
          <cell r="M16">
            <v>0</v>
          </cell>
          <cell r="N16">
            <v>144.1865</v>
          </cell>
          <cell r="O16">
            <v>-4.9999999998817657E-4</v>
          </cell>
          <cell r="P16">
            <v>625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625</v>
          </cell>
          <cell r="V16">
            <v>0</v>
          </cell>
          <cell r="W16">
            <v>1.37225</v>
          </cell>
          <cell r="X16">
            <v>149.85</v>
          </cell>
          <cell r="Y16">
            <v>7.0362499999999999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144.18700000000001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149.85</v>
          </cell>
          <cell r="BC16">
            <v>625</v>
          </cell>
          <cell r="BD16">
            <v>415.42700000000002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231.80600000000001</v>
          </cell>
          <cell r="J17">
            <v>3.2090000000000001</v>
          </cell>
          <cell r="K17">
            <v>3.7610000000000001</v>
          </cell>
          <cell r="L17">
            <v>0</v>
          </cell>
          <cell r="M17">
            <v>0</v>
          </cell>
          <cell r="N17">
            <v>224.83525</v>
          </cell>
          <cell r="O17">
            <v>7.5000000001068656E-4</v>
          </cell>
          <cell r="P17">
            <v>978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978</v>
          </cell>
          <cell r="V17">
            <v>0</v>
          </cell>
          <cell r="W17">
            <v>0.90674999999999994</v>
          </cell>
          <cell r="X17">
            <v>231.80600000000001</v>
          </cell>
          <cell r="Y17">
            <v>7.8767500000000004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224.83500000000001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231.80600000000001</v>
          </cell>
          <cell r="BC17">
            <v>978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284.56400000000002</v>
          </cell>
          <cell r="E6">
            <v>122.71</v>
          </cell>
          <cell r="F6">
            <v>161.85400000000001</v>
          </cell>
          <cell r="G6">
            <v>35.149000000000001</v>
          </cell>
          <cell r="H6">
            <v>0</v>
          </cell>
          <cell r="I6">
            <v>96.033000000000001</v>
          </cell>
          <cell r="J6">
            <v>0.48</v>
          </cell>
          <cell r="K6">
            <v>0.63300000000000001</v>
          </cell>
          <cell r="L6">
            <v>0</v>
          </cell>
          <cell r="M6">
            <v>0</v>
          </cell>
          <cell r="N6">
            <v>94.92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0.10100000000000001</v>
          </cell>
          <cell r="X6">
            <v>96.033000000000001</v>
          </cell>
          <cell r="Y6">
            <v>1.214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94.92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96.033000000000001</v>
          </cell>
          <cell r="BC6">
            <v>456</v>
          </cell>
          <cell r="BD6">
            <v>284.56400000000002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276.03899999999999</v>
          </cell>
          <cell r="E7">
            <v>119.086</v>
          </cell>
          <cell r="F7">
            <v>156.953</v>
          </cell>
          <cell r="G7">
            <v>35.432000000000002</v>
          </cell>
          <cell r="H7">
            <v>0</v>
          </cell>
          <cell r="I7">
            <v>92.733999999999995</v>
          </cell>
          <cell r="J7">
            <v>0.623</v>
          </cell>
          <cell r="K7">
            <v>0.82199999999999995</v>
          </cell>
          <cell r="L7">
            <v>0</v>
          </cell>
          <cell r="M7">
            <v>0</v>
          </cell>
          <cell r="N7">
            <v>91.289000000000001</v>
          </cell>
          <cell r="O7">
            <v>0</v>
          </cell>
          <cell r="P7">
            <v>440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440</v>
          </cell>
          <cell r="V7">
            <v>0</v>
          </cell>
          <cell r="W7">
            <v>0.10199999999999999</v>
          </cell>
          <cell r="X7">
            <v>92.733999999999995</v>
          </cell>
          <cell r="Y7">
            <v>1.5469999999999999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91.289000000000001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92.733999999999995</v>
          </cell>
          <cell r="BC7">
            <v>440</v>
          </cell>
          <cell r="BD7">
            <v>276.03899999999999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290.11500000000001</v>
          </cell>
          <cell r="E8">
            <v>125.93300000000001</v>
          </cell>
          <cell r="F8">
            <v>164.18199999999999</v>
          </cell>
          <cell r="G8">
            <v>35.459000000000003</v>
          </cell>
          <cell r="H8">
            <v>0</v>
          </cell>
          <cell r="I8">
            <v>97.37</v>
          </cell>
          <cell r="J8">
            <v>0.38100000000000001</v>
          </cell>
          <cell r="K8">
            <v>0.496</v>
          </cell>
          <cell r="L8">
            <v>0</v>
          </cell>
          <cell r="M8">
            <v>0</v>
          </cell>
          <cell r="N8">
            <v>96.492999999999995</v>
          </cell>
          <cell r="O8">
            <v>0</v>
          </cell>
          <cell r="P8">
            <v>457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457</v>
          </cell>
          <cell r="V8">
            <v>0</v>
          </cell>
          <cell r="W8">
            <v>0.124</v>
          </cell>
          <cell r="X8">
            <v>97.37</v>
          </cell>
          <cell r="Y8">
            <v>1.0009999999999999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96.492999999999995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457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97.37</v>
          </cell>
          <cell r="BC8">
            <v>457</v>
          </cell>
          <cell r="BD8">
            <v>290.11500000000001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200.095</v>
          </cell>
          <cell r="E9">
            <v>87.272999999999996</v>
          </cell>
          <cell r="F9">
            <v>112.822</v>
          </cell>
          <cell r="G9">
            <v>35.320999999999998</v>
          </cell>
          <cell r="H9">
            <v>0</v>
          </cell>
          <cell r="I9">
            <v>67.256</v>
          </cell>
          <cell r="J9">
            <v>0.41899999999999998</v>
          </cell>
          <cell r="K9">
            <v>0.54200000000000004</v>
          </cell>
          <cell r="L9">
            <v>0</v>
          </cell>
          <cell r="M9">
            <v>0</v>
          </cell>
          <cell r="N9">
            <v>66.295000000000002</v>
          </cell>
          <cell r="O9">
            <v>0</v>
          </cell>
          <cell r="P9">
            <v>313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313</v>
          </cell>
          <cell r="V9">
            <v>0</v>
          </cell>
          <cell r="W9">
            <v>0.23400000000000001</v>
          </cell>
          <cell r="X9">
            <v>67.256</v>
          </cell>
          <cell r="Y9">
            <v>1.1950000000000001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66.295000000000002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67.256</v>
          </cell>
          <cell r="BC9">
            <v>313</v>
          </cell>
          <cell r="BD9">
            <v>200.095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98.641000000000005</v>
          </cell>
          <cell r="E10">
            <v>43.886000000000003</v>
          </cell>
          <cell r="F10">
            <v>54.755000000000003</v>
          </cell>
          <cell r="G10">
            <v>35.444000000000003</v>
          </cell>
          <cell r="H10">
            <v>0</v>
          </cell>
          <cell r="I10">
            <v>32.950000000000003</v>
          </cell>
          <cell r="J10">
            <v>0.24</v>
          </cell>
          <cell r="K10">
            <v>0.29899999999999999</v>
          </cell>
          <cell r="L10">
            <v>0</v>
          </cell>
          <cell r="M10">
            <v>0</v>
          </cell>
          <cell r="N10">
            <v>32.411000000000001</v>
          </cell>
          <cell r="O10">
            <v>0</v>
          </cell>
          <cell r="P10">
            <v>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</v>
          </cell>
          <cell r="V10">
            <v>0</v>
          </cell>
          <cell r="W10">
            <v>0.25</v>
          </cell>
          <cell r="X10">
            <v>32.950000000000003</v>
          </cell>
          <cell r="Y10">
            <v>0.78899999999999992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32.411000000000001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32.950000000000003</v>
          </cell>
          <cell r="BC10">
            <v>148</v>
          </cell>
          <cell r="BD10">
            <v>98.641000000000005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107.854</v>
          </cell>
          <cell r="E11">
            <v>47.618000000000002</v>
          </cell>
          <cell r="F11">
            <v>60.235999999999997</v>
          </cell>
          <cell r="G11">
            <v>35.305</v>
          </cell>
          <cell r="H11">
            <v>0</v>
          </cell>
          <cell r="I11">
            <v>36.012999999999998</v>
          </cell>
          <cell r="J11">
            <v>0.18</v>
          </cell>
          <cell r="K11">
            <v>0.22700000000000001</v>
          </cell>
          <cell r="L11">
            <v>0</v>
          </cell>
          <cell r="M11">
            <v>0</v>
          </cell>
          <cell r="N11">
            <v>35.606000000000002</v>
          </cell>
          <cell r="O11">
            <v>0</v>
          </cell>
          <cell r="P11">
            <v>164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164</v>
          </cell>
          <cell r="V11">
            <v>0</v>
          </cell>
          <cell r="W11">
            <v>0.378</v>
          </cell>
          <cell r="X11">
            <v>36.012999999999998</v>
          </cell>
          <cell r="Y11">
            <v>0.78500000000000003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35.606000000000002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36.012999999999998</v>
          </cell>
          <cell r="BC11">
            <v>164</v>
          </cell>
          <cell r="BD11">
            <v>107.854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121.154</v>
          </cell>
          <cell r="E12">
            <v>53.478999999999999</v>
          </cell>
          <cell r="F12">
            <v>67.674999999999997</v>
          </cell>
          <cell r="G12">
            <v>35.389000000000003</v>
          </cell>
          <cell r="H12">
            <v>0</v>
          </cell>
          <cell r="I12">
            <v>40.39</v>
          </cell>
          <cell r="J12">
            <v>0.34</v>
          </cell>
          <cell r="K12">
            <v>0.43</v>
          </cell>
          <cell r="L12">
            <v>0</v>
          </cell>
          <cell r="M12">
            <v>0</v>
          </cell>
          <cell r="N12">
            <v>39.619999999999997</v>
          </cell>
          <cell r="O12">
            <v>0</v>
          </cell>
          <cell r="P12">
            <v>184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184</v>
          </cell>
          <cell r="V12">
            <v>0</v>
          </cell>
          <cell r="W12">
            <v>0.51749999999999996</v>
          </cell>
          <cell r="X12">
            <v>40.39</v>
          </cell>
          <cell r="Y12">
            <v>1.2875000000000001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39.619999999999997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40.39</v>
          </cell>
          <cell r="BC12">
            <v>184</v>
          </cell>
          <cell r="BD12">
            <v>121.154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73.364999999999995</v>
          </cell>
          <cell r="E13">
            <v>32.578000000000003</v>
          </cell>
          <cell r="F13">
            <v>40.786999999999999</v>
          </cell>
          <cell r="G13">
            <v>35.414000000000001</v>
          </cell>
          <cell r="H13">
            <v>0</v>
          </cell>
          <cell r="I13">
            <v>24.405999999999999</v>
          </cell>
          <cell r="J13">
            <v>0.193</v>
          </cell>
          <cell r="K13">
            <v>0.24199999999999999</v>
          </cell>
          <cell r="L13">
            <v>0</v>
          </cell>
          <cell r="M13">
            <v>0</v>
          </cell>
          <cell r="N13">
            <v>23.971499999999999</v>
          </cell>
          <cell r="O13">
            <v>-5.0000000000238742E-4</v>
          </cell>
          <cell r="P13">
            <v>110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110</v>
          </cell>
          <cell r="V13">
            <v>0</v>
          </cell>
          <cell r="W13">
            <v>0.47099999999999997</v>
          </cell>
          <cell r="X13">
            <v>24.405999999999999</v>
          </cell>
          <cell r="Y13">
            <v>0.90599999999999992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23.972000000000001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24.405999999999999</v>
          </cell>
          <cell r="BC13">
            <v>110</v>
          </cell>
          <cell r="BD13">
            <v>73.364999999999995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78.221000000000004</v>
          </cell>
          <cell r="E14">
            <v>34.686999999999998</v>
          </cell>
          <cell r="F14">
            <v>43.533999999999999</v>
          </cell>
          <cell r="G14">
            <v>35.436</v>
          </cell>
          <cell r="H14">
            <v>0</v>
          </cell>
          <cell r="I14">
            <v>26.117000000000001</v>
          </cell>
          <cell r="J14">
            <v>0.16300000000000001</v>
          </cell>
          <cell r="K14">
            <v>0.20499999999999999</v>
          </cell>
          <cell r="L14">
            <v>0</v>
          </cell>
          <cell r="M14">
            <v>0</v>
          </cell>
          <cell r="N14">
            <v>25.7485</v>
          </cell>
          <cell r="O14">
            <v>5.0000000000238742E-4</v>
          </cell>
          <cell r="P14">
            <v>118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118</v>
          </cell>
          <cell r="V14">
            <v>0</v>
          </cell>
          <cell r="W14">
            <v>0.33975</v>
          </cell>
          <cell r="X14">
            <v>26.117000000000001</v>
          </cell>
          <cell r="Y14">
            <v>0.70774999999999999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25.748999999999999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26.117000000000001</v>
          </cell>
          <cell r="BC14">
            <v>118</v>
          </cell>
          <cell r="BD14">
            <v>78.221000000000004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175.81899999999999</v>
          </cell>
          <cell r="E15">
            <v>76.537000000000006</v>
          </cell>
          <cell r="F15">
            <v>99.281999999999996</v>
          </cell>
          <cell r="G15">
            <v>35.49</v>
          </cell>
          <cell r="H15">
            <v>0</v>
          </cell>
          <cell r="I15">
            <v>58.887999999999998</v>
          </cell>
          <cell r="J15">
            <v>0.378</v>
          </cell>
          <cell r="K15">
            <v>0.49</v>
          </cell>
          <cell r="L15">
            <v>0</v>
          </cell>
          <cell r="M15">
            <v>0</v>
          </cell>
          <cell r="N15">
            <v>58.019500000000001</v>
          </cell>
          <cell r="O15">
            <v>4.99999999995282E-4</v>
          </cell>
          <cell r="P15">
            <v>275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</v>
          </cell>
          <cell r="V15">
            <v>0</v>
          </cell>
          <cell r="W15">
            <v>0.18625</v>
          </cell>
          <cell r="X15">
            <v>58.887999999999998</v>
          </cell>
          <cell r="Y15">
            <v>1.0542499999999999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58.02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58.887999999999998</v>
          </cell>
          <cell r="BC15">
            <v>275</v>
          </cell>
          <cell r="BD15">
            <v>175.81899999999999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266.58699999999999</v>
          </cell>
          <cell r="E16">
            <v>114.932</v>
          </cell>
          <cell r="F16">
            <v>151.655</v>
          </cell>
          <cell r="G16">
            <v>35.350999999999999</v>
          </cell>
          <cell r="H16">
            <v>0</v>
          </cell>
          <cell r="I16">
            <v>89.679000000000002</v>
          </cell>
          <cell r="J16">
            <v>0.51400000000000001</v>
          </cell>
          <cell r="K16">
            <v>0.67900000000000005</v>
          </cell>
          <cell r="L16">
            <v>0</v>
          </cell>
          <cell r="M16">
            <v>0</v>
          </cell>
          <cell r="N16">
            <v>88.485749999999996</v>
          </cell>
          <cell r="O16">
            <v>2.5000000000829914E-4</v>
          </cell>
          <cell r="P16">
            <v>426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426</v>
          </cell>
          <cell r="V16">
            <v>0</v>
          </cell>
          <cell r="W16">
            <v>9.7000000000000003E-2</v>
          </cell>
          <cell r="X16">
            <v>89.679000000000002</v>
          </cell>
          <cell r="Y16">
            <v>1.29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88.486000000000004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89.679000000000002</v>
          </cell>
          <cell r="BC16">
            <v>426</v>
          </cell>
          <cell r="BD16">
            <v>266.58699999999999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208.34299999999999</v>
          </cell>
          <cell r="E17">
            <v>90.116</v>
          </cell>
          <cell r="F17">
            <v>118.227</v>
          </cell>
          <cell r="G17">
            <v>35.298000000000002</v>
          </cell>
          <cell r="H17">
            <v>0</v>
          </cell>
          <cell r="I17">
            <v>70.081999999999994</v>
          </cell>
          <cell r="J17">
            <v>0.36499999999999999</v>
          </cell>
          <cell r="K17">
            <v>0.47899999999999998</v>
          </cell>
          <cell r="L17">
            <v>0</v>
          </cell>
          <cell r="M17">
            <v>0</v>
          </cell>
          <cell r="N17">
            <v>69.238749999999996</v>
          </cell>
          <cell r="O17">
            <v>-7.4999999999647571E-4</v>
          </cell>
          <cell r="P17">
            <v>331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331</v>
          </cell>
          <cell r="V17">
            <v>0</v>
          </cell>
          <cell r="W17">
            <v>0.1055</v>
          </cell>
          <cell r="X17">
            <v>70.081999999999994</v>
          </cell>
          <cell r="Y17">
            <v>0.94950000000000001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69.239000000000004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70.081999999999994</v>
          </cell>
          <cell r="BC17">
            <v>331</v>
          </cell>
          <cell r="BD17">
            <v>208.34299999999999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467.61500000000001</v>
          </cell>
          <cell r="E6">
            <v>220.44900000000001</v>
          </cell>
          <cell r="F6">
            <v>247.166</v>
          </cell>
          <cell r="G6">
            <v>35.14</v>
          </cell>
          <cell r="H6">
            <v>0</v>
          </cell>
          <cell r="I6">
            <v>174.17</v>
          </cell>
          <cell r="J6">
            <v>4.8869999999999996</v>
          </cell>
          <cell r="K6">
            <v>5.48</v>
          </cell>
          <cell r="L6">
            <v>0</v>
          </cell>
          <cell r="M6">
            <v>0</v>
          </cell>
          <cell r="N6">
            <v>163.803</v>
          </cell>
          <cell r="O6">
            <v>0</v>
          </cell>
          <cell r="P6">
            <v>703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703</v>
          </cell>
          <cell r="V6">
            <v>0</v>
          </cell>
          <cell r="W6">
            <v>8.7260000000000009</v>
          </cell>
          <cell r="X6">
            <v>174.17</v>
          </cell>
          <cell r="Y6">
            <v>19.093000000000004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163.803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174.17</v>
          </cell>
          <cell r="BC6">
            <v>703</v>
          </cell>
          <cell r="BD6">
            <v>467.61500000000001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2003.4090000000001</v>
          </cell>
          <cell r="E8">
            <v>980.42200000000003</v>
          </cell>
          <cell r="F8">
            <v>1022.987</v>
          </cell>
          <cell r="G8">
            <v>35.46</v>
          </cell>
          <cell r="H8">
            <v>0</v>
          </cell>
          <cell r="I8">
            <v>774.7</v>
          </cell>
          <cell r="J8">
            <v>13.436</v>
          </cell>
          <cell r="K8">
            <v>14.02</v>
          </cell>
          <cell r="L8">
            <v>0</v>
          </cell>
          <cell r="M8">
            <v>0</v>
          </cell>
          <cell r="N8">
            <v>747.24400000000003</v>
          </cell>
          <cell r="O8">
            <v>0</v>
          </cell>
          <cell r="P8">
            <v>2910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2910</v>
          </cell>
          <cell r="V8">
            <v>0</v>
          </cell>
          <cell r="W8">
            <v>3.1459999999999999</v>
          </cell>
          <cell r="X8">
            <v>774.7</v>
          </cell>
          <cell r="Y8">
            <v>30.602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747.24400000000003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774.7</v>
          </cell>
          <cell r="BC8">
            <v>2910</v>
          </cell>
          <cell r="BD8">
            <v>2003.4090000000001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1312.4659999999999</v>
          </cell>
          <cell r="E9">
            <v>646.09400000000005</v>
          </cell>
          <cell r="F9">
            <v>666.37199999999996</v>
          </cell>
          <cell r="G9">
            <v>35.329000000000001</v>
          </cell>
          <cell r="H9">
            <v>0</v>
          </cell>
          <cell r="I9">
            <v>510.64</v>
          </cell>
          <cell r="J9">
            <v>8.35</v>
          </cell>
          <cell r="K9">
            <v>8.6129999999999995</v>
          </cell>
          <cell r="L9">
            <v>0</v>
          </cell>
          <cell r="M9">
            <v>0</v>
          </cell>
          <cell r="N9">
            <v>493.67700000000002</v>
          </cell>
          <cell r="O9">
            <v>0</v>
          </cell>
          <cell r="P9">
            <v>1896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1896</v>
          </cell>
          <cell r="V9">
            <v>0</v>
          </cell>
          <cell r="W9">
            <v>3.9380000000000002</v>
          </cell>
          <cell r="X9">
            <v>510.64</v>
          </cell>
          <cell r="Y9">
            <v>20.901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493.67700000000002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510.64</v>
          </cell>
          <cell r="BC9">
            <v>1896</v>
          </cell>
          <cell r="BD9">
            <v>1312.4659999999999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705.245</v>
          </cell>
          <cell r="E10">
            <v>352.41399999999999</v>
          </cell>
          <cell r="F10">
            <v>352.83100000000002</v>
          </cell>
          <cell r="G10">
            <v>35.453000000000003</v>
          </cell>
          <cell r="H10">
            <v>0</v>
          </cell>
          <cell r="I10">
            <v>273.01</v>
          </cell>
          <cell r="J10">
            <v>5.141</v>
          </cell>
          <cell r="K10">
            <v>5.1479999999999997</v>
          </cell>
          <cell r="L10">
            <v>0</v>
          </cell>
          <cell r="M10">
            <v>0</v>
          </cell>
          <cell r="N10">
            <v>262.721</v>
          </cell>
          <cell r="O10">
            <v>0</v>
          </cell>
          <cell r="P10">
            <v>984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984</v>
          </cell>
          <cell r="V10">
            <v>0</v>
          </cell>
          <cell r="W10">
            <v>5.1100000000000003</v>
          </cell>
          <cell r="X10">
            <v>273.01</v>
          </cell>
          <cell r="Y10">
            <v>15.399000000000001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262.721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273.01</v>
          </cell>
          <cell r="BC10">
            <v>984</v>
          </cell>
          <cell r="BD10">
            <v>705.245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633.26800000000003</v>
          </cell>
          <cell r="E11">
            <v>315.49200000000002</v>
          </cell>
          <cell r="F11">
            <v>317.77600000000001</v>
          </cell>
          <cell r="G11">
            <v>35.323</v>
          </cell>
          <cell r="H11">
            <v>0</v>
          </cell>
          <cell r="I11">
            <v>245.17</v>
          </cell>
          <cell r="J11">
            <v>4.3840000000000003</v>
          </cell>
          <cell r="K11">
            <v>4.415</v>
          </cell>
          <cell r="L11">
            <v>0</v>
          </cell>
          <cell r="M11">
            <v>0</v>
          </cell>
          <cell r="N11">
            <v>236.37100000000001</v>
          </cell>
          <cell r="O11">
            <v>0</v>
          </cell>
          <cell r="P11">
            <v>889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889</v>
          </cell>
          <cell r="V11">
            <v>0</v>
          </cell>
          <cell r="W11">
            <v>4.0819999999999999</v>
          </cell>
          <cell r="X11">
            <v>245.17</v>
          </cell>
          <cell r="Y11">
            <v>12.881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236.37100000000001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245.17</v>
          </cell>
          <cell r="BC11">
            <v>889</v>
          </cell>
          <cell r="BD11">
            <v>633.26800000000003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624.46699999999998</v>
          </cell>
          <cell r="E12">
            <v>306.22000000000003</v>
          </cell>
          <cell r="F12">
            <v>318.24700000000001</v>
          </cell>
          <cell r="G12">
            <v>35.39</v>
          </cell>
          <cell r="H12">
            <v>0</v>
          </cell>
          <cell r="I12">
            <v>240.82</v>
          </cell>
          <cell r="J12">
            <v>4.2039999999999997</v>
          </cell>
          <cell r="K12">
            <v>4.3689999999999998</v>
          </cell>
          <cell r="L12">
            <v>0</v>
          </cell>
          <cell r="M12">
            <v>0</v>
          </cell>
          <cell r="N12">
            <v>232.24725000000001</v>
          </cell>
          <cell r="O12">
            <v>-2.5000000002250999E-4</v>
          </cell>
          <cell r="P12">
            <v>901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901</v>
          </cell>
          <cell r="V12">
            <v>0</v>
          </cell>
          <cell r="W12">
            <v>4.1805000000000003</v>
          </cell>
          <cell r="X12">
            <v>240.82</v>
          </cell>
          <cell r="Y12">
            <v>12.753500000000001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232.24700000000001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240.82</v>
          </cell>
          <cell r="BC12">
            <v>901</v>
          </cell>
          <cell r="BD12">
            <v>624.46699999999998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624.36900000000003</v>
          </cell>
          <cell r="E13">
            <v>307.10599999999999</v>
          </cell>
          <cell r="F13">
            <v>317.26299999999998</v>
          </cell>
          <cell r="G13">
            <v>35.424999999999997</v>
          </cell>
          <cell r="H13">
            <v>0</v>
          </cell>
          <cell r="I13">
            <v>241.19</v>
          </cell>
          <cell r="J13">
            <v>4.46</v>
          </cell>
          <cell r="K13">
            <v>4.6079999999999997</v>
          </cell>
          <cell r="L13">
            <v>0</v>
          </cell>
          <cell r="M13">
            <v>0</v>
          </cell>
          <cell r="N13">
            <v>232.1225</v>
          </cell>
          <cell r="O13">
            <v>-5.0000000001659828E-4</v>
          </cell>
          <cell r="P13">
            <v>897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897</v>
          </cell>
          <cell r="V13">
            <v>0</v>
          </cell>
          <cell r="W13">
            <v>4.2009999999999996</v>
          </cell>
          <cell r="X13">
            <v>241.19</v>
          </cell>
          <cell r="Y13">
            <v>13.268999999999998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232.12299999999999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241.19</v>
          </cell>
          <cell r="BC13">
            <v>897</v>
          </cell>
          <cell r="BD13">
            <v>624.36900000000003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589.1</v>
          </cell>
          <cell r="E14">
            <v>292.48399999999998</v>
          </cell>
          <cell r="F14">
            <v>296.61599999999999</v>
          </cell>
          <cell r="G14">
            <v>35.433</v>
          </cell>
          <cell r="H14">
            <v>0</v>
          </cell>
          <cell r="I14">
            <v>228.44</v>
          </cell>
          <cell r="J14">
            <v>4.1840000000000002</v>
          </cell>
          <cell r="K14">
            <v>4.2430000000000003</v>
          </cell>
          <cell r="L14">
            <v>0</v>
          </cell>
          <cell r="M14">
            <v>0</v>
          </cell>
          <cell r="N14">
            <v>220.01349999999999</v>
          </cell>
          <cell r="O14">
            <v>-4.9999999998817657E-4</v>
          </cell>
          <cell r="P14">
            <v>834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834</v>
          </cell>
          <cell r="V14">
            <v>0</v>
          </cell>
          <cell r="W14">
            <v>5.0757500000000002</v>
          </cell>
          <cell r="X14">
            <v>228.44</v>
          </cell>
          <cell r="Y14">
            <v>13.502749999999999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220.01400000000001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228.44</v>
          </cell>
          <cell r="BC14">
            <v>834</v>
          </cell>
          <cell r="BD14">
            <v>589.1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1193.9880000000001</v>
          </cell>
          <cell r="E15">
            <v>588.65899999999999</v>
          </cell>
          <cell r="F15">
            <v>605.32899999999995</v>
          </cell>
          <cell r="G15">
            <v>35.49</v>
          </cell>
          <cell r="H15">
            <v>0</v>
          </cell>
          <cell r="I15">
            <v>463.27</v>
          </cell>
          <cell r="J15">
            <v>8.4</v>
          </cell>
          <cell r="K15">
            <v>8.6379999999999999</v>
          </cell>
          <cell r="L15">
            <v>0</v>
          </cell>
          <cell r="M15">
            <v>0</v>
          </cell>
          <cell r="N15">
            <v>446.23250000000002</v>
          </cell>
          <cell r="O15">
            <v>-4.9999999998817657E-4</v>
          </cell>
          <cell r="P15">
            <v>1715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1715</v>
          </cell>
          <cell r="V15">
            <v>0</v>
          </cell>
          <cell r="W15">
            <v>5.4835000000000003</v>
          </cell>
          <cell r="X15">
            <v>463.27</v>
          </cell>
          <cell r="Y15">
            <v>22.5215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1715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446.233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463.27</v>
          </cell>
          <cell r="BC15">
            <v>1715</v>
          </cell>
          <cell r="BD15">
            <v>1193.9880000000001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1873.808</v>
          </cell>
          <cell r="E16">
            <v>913.04899999999998</v>
          </cell>
          <cell r="F16">
            <v>960.75900000000001</v>
          </cell>
          <cell r="G16">
            <v>35.35</v>
          </cell>
          <cell r="H16">
            <v>0</v>
          </cell>
          <cell r="I16">
            <v>724.9</v>
          </cell>
          <cell r="J16">
            <v>14.349</v>
          </cell>
          <cell r="K16">
            <v>15.099</v>
          </cell>
          <cell r="L16">
            <v>0</v>
          </cell>
          <cell r="M16">
            <v>0</v>
          </cell>
          <cell r="N16">
            <v>695.45225000000005</v>
          </cell>
          <cell r="O16">
            <v>-2.5000000016461854E-4</v>
          </cell>
          <cell r="P16">
            <v>2746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2746</v>
          </cell>
          <cell r="V16">
            <v>0</v>
          </cell>
          <cell r="W16">
            <v>4.4012500000000001</v>
          </cell>
          <cell r="X16">
            <v>724.9</v>
          </cell>
          <cell r="Y16">
            <v>33.849249999999998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695.452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724.9</v>
          </cell>
          <cell r="BC16">
            <v>2746</v>
          </cell>
          <cell r="BD16">
            <v>1873.808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1884.69</v>
          </cell>
          <cell r="E17">
            <v>925.83699999999999</v>
          </cell>
          <cell r="F17">
            <v>958.85299999999995</v>
          </cell>
          <cell r="G17">
            <v>35.296999999999997</v>
          </cell>
          <cell r="H17">
            <v>0</v>
          </cell>
          <cell r="I17">
            <v>737.05</v>
          </cell>
          <cell r="J17">
            <v>13.904999999999999</v>
          </cell>
          <cell r="K17">
            <v>14.401</v>
          </cell>
          <cell r="L17">
            <v>0</v>
          </cell>
          <cell r="M17">
            <v>0</v>
          </cell>
          <cell r="N17">
            <v>708.74450000000002</v>
          </cell>
          <cell r="O17">
            <v>-4.9999999998817657E-4</v>
          </cell>
          <cell r="P17">
            <v>2748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2748</v>
          </cell>
          <cell r="V17">
            <v>0</v>
          </cell>
          <cell r="W17">
            <v>6.0052500000000002</v>
          </cell>
          <cell r="X17">
            <v>737.05</v>
          </cell>
          <cell r="Y17">
            <v>34.311250000000001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2748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708.745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2748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737.05</v>
          </cell>
          <cell r="BC17">
            <v>2748</v>
          </cell>
          <cell r="BD17">
            <v>1884.69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Měsíční výkaz"/>
      <sheetName val="Reporting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3736.904</v>
          </cell>
          <cell r="E6">
            <v>1699.2660000000001</v>
          </cell>
          <cell r="F6">
            <v>2037.6379999999999</v>
          </cell>
          <cell r="G6">
            <v>35.322000000000003</v>
          </cell>
          <cell r="H6">
            <v>0</v>
          </cell>
          <cell r="I6">
            <v>1381.096</v>
          </cell>
          <cell r="J6">
            <v>33.898000000000003</v>
          </cell>
          <cell r="K6">
            <v>40.648000000000003</v>
          </cell>
          <cell r="L6">
            <v>0</v>
          </cell>
          <cell r="M6">
            <v>0</v>
          </cell>
          <cell r="N6">
            <v>1306.55</v>
          </cell>
          <cell r="O6">
            <v>0</v>
          </cell>
          <cell r="P6">
            <v>5962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5962</v>
          </cell>
          <cell r="V6">
            <v>0</v>
          </cell>
          <cell r="W6">
            <v>3.3039999999999998</v>
          </cell>
          <cell r="X6">
            <v>1381.096</v>
          </cell>
          <cell r="Y6">
            <v>77.850000000000009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5962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1306.55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5962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1381.096</v>
          </cell>
          <cell r="BC6">
            <v>5962</v>
          </cell>
          <cell r="BD6">
            <v>3736.904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3347.3029999999999</v>
          </cell>
          <cell r="E7">
            <v>1492.9179999999999</v>
          </cell>
          <cell r="F7">
            <v>1854.385</v>
          </cell>
          <cell r="G7">
            <v>35.381</v>
          </cell>
          <cell r="H7">
            <v>0</v>
          </cell>
          <cell r="I7">
            <v>1236.2360000000001</v>
          </cell>
          <cell r="J7">
            <v>37.506</v>
          </cell>
          <cell r="K7">
            <v>46.588000000000001</v>
          </cell>
          <cell r="L7">
            <v>0</v>
          </cell>
          <cell r="M7">
            <v>0</v>
          </cell>
          <cell r="N7">
            <v>1152.1420000000001</v>
          </cell>
          <cell r="O7">
            <v>0</v>
          </cell>
          <cell r="P7">
            <v>5528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5528</v>
          </cell>
          <cell r="V7">
            <v>0</v>
          </cell>
          <cell r="W7">
            <v>1.4570000000000001</v>
          </cell>
          <cell r="X7">
            <v>1236.2360000000001</v>
          </cell>
          <cell r="Y7">
            <v>85.550999999999988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5528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1152.1420000000001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5528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1236.2360000000001</v>
          </cell>
          <cell r="BC7">
            <v>5528</v>
          </cell>
          <cell r="BD7">
            <v>3347.3029999999999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4150.326</v>
          </cell>
          <cell r="E8">
            <v>1873.2739999999999</v>
          </cell>
          <cell r="F8">
            <v>2277.0520000000001</v>
          </cell>
          <cell r="G8">
            <v>35.32</v>
          </cell>
          <cell r="H8">
            <v>0</v>
          </cell>
          <cell r="I8">
            <v>1537.4880000000001</v>
          </cell>
          <cell r="J8">
            <v>38.869</v>
          </cell>
          <cell r="K8">
            <v>47.246000000000002</v>
          </cell>
          <cell r="L8">
            <v>0</v>
          </cell>
          <cell r="M8">
            <v>0</v>
          </cell>
          <cell r="N8">
            <v>1451.373</v>
          </cell>
          <cell r="O8">
            <v>0</v>
          </cell>
          <cell r="P8">
            <v>6728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6728</v>
          </cell>
          <cell r="V8">
            <v>0</v>
          </cell>
          <cell r="W8">
            <v>0.98699999999999999</v>
          </cell>
          <cell r="X8">
            <v>1537.4880000000001</v>
          </cell>
          <cell r="Y8">
            <v>87.102000000000004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1451.373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6728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1537.4880000000001</v>
          </cell>
          <cell r="BC8">
            <v>6728</v>
          </cell>
          <cell r="BD8">
            <v>4150.326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3862.8609999999999</v>
          </cell>
          <cell r="E9">
            <v>1728.5519999999999</v>
          </cell>
          <cell r="F9">
            <v>2134.3090000000002</v>
          </cell>
          <cell r="G9">
            <v>35.28</v>
          </cell>
          <cell r="H9">
            <v>0</v>
          </cell>
          <cell r="I9">
            <v>1419.78</v>
          </cell>
          <cell r="J9">
            <v>38.898000000000003</v>
          </cell>
          <cell r="K9">
            <v>48.029000000000003</v>
          </cell>
          <cell r="L9">
            <v>0</v>
          </cell>
          <cell r="M9">
            <v>0</v>
          </cell>
          <cell r="N9">
            <v>1332.8530000000001</v>
          </cell>
          <cell r="O9">
            <v>0</v>
          </cell>
          <cell r="P9">
            <v>6311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6311</v>
          </cell>
          <cell r="V9">
            <v>0</v>
          </cell>
          <cell r="W9">
            <v>0.502</v>
          </cell>
          <cell r="X9">
            <v>1419.78</v>
          </cell>
          <cell r="Y9">
            <v>87.429000000000002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1332.8530000000001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1419.78</v>
          </cell>
          <cell r="BC9">
            <v>6311</v>
          </cell>
          <cell r="BD9">
            <v>3862.8609999999999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3994.759</v>
          </cell>
          <cell r="E10">
            <v>1800.153</v>
          </cell>
          <cell r="F10">
            <v>2194.6060000000002</v>
          </cell>
          <cell r="G10">
            <v>35.384999999999998</v>
          </cell>
          <cell r="H10">
            <v>0</v>
          </cell>
          <cell r="I10">
            <v>1471.46</v>
          </cell>
          <cell r="J10">
            <v>41.430999999999997</v>
          </cell>
          <cell r="K10">
            <v>50.51</v>
          </cell>
          <cell r="L10">
            <v>0</v>
          </cell>
          <cell r="M10">
            <v>0</v>
          </cell>
          <cell r="N10">
            <v>1379.519</v>
          </cell>
          <cell r="O10">
            <v>0</v>
          </cell>
          <cell r="P10">
            <v>6458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6458</v>
          </cell>
          <cell r="V10">
            <v>0</v>
          </cell>
          <cell r="W10">
            <v>0.61399999999999999</v>
          </cell>
          <cell r="X10">
            <v>1471.46</v>
          </cell>
          <cell r="Y10">
            <v>92.555000000000007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6458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1379.519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6458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1471.46</v>
          </cell>
          <cell r="BC10">
            <v>6458</v>
          </cell>
          <cell r="BD10">
            <v>3994.759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2484.2040000000002</v>
          </cell>
          <cell r="E11">
            <v>1111.874</v>
          </cell>
          <cell r="F11">
            <v>1372.33</v>
          </cell>
          <cell r="G11">
            <v>35.338999999999999</v>
          </cell>
          <cell r="H11">
            <v>0</v>
          </cell>
          <cell r="I11">
            <v>924.08799999999997</v>
          </cell>
          <cell r="J11">
            <v>23.195</v>
          </cell>
          <cell r="K11">
            <v>28.629000000000001</v>
          </cell>
          <cell r="L11">
            <v>0</v>
          </cell>
          <cell r="M11">
            <v>0</v>
          </cell>
          <cell r="N11">
            <v>872.26400000000001</v>
          </cell>
          <cell r="O11">
            <v>0</v>
          </cell>
          <cell r="P11">
            <v>4106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4106</v>
          </cell>
          <cell r="V11">
            <v>0</v>
          </cell>
          <cell r="W11">
            <v>2.59</v>
          </cell>
          <cell r="X11">
            <v>924.08799999999997</v>
          </cell>
          <cell r="Y11">
            <v>54.414000000000001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872.26400000000001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924.08799999999997</v>
          </cell>
          <cell r="BC11">
            <v>4106</v>
          </cell>
          <cell r="BD11">
            <v>2484.2040000000002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2154.9630000000002</v>
          </cell>
          <cell r="E12">
            <v>949.37099999999998</v>
          </cell>
          <cell r="F12">
            <v>1205.5920000000001</v>
          </cell>
          <cell r="G12">
            <v>35.366999999999997</v>
          </cell>
          <cell r="H12">
            <v>0</v>
          </cell>
          <cell r="I12">
            <v>796.66</v>
          </cell>
          <cell r="J12">
            <v>22.465</v>
          </cell>
          <cell r="K12">
            <v>28.527999999999999</v>
          </cell>
          <cell r="L12">
            <v>0</v>
          </cell>
          <cell r="M12">
            <v>0</v>
          </cell>
          <cell r="N12">
            <v>745.66774999999996</v>
          </cell>
          <cell r="O12">
            <v>-7.5000000003910827E-4</v>
          </cell>
          <cell r="P12">
            <v>3642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3642</v>
          </cell>
          <cell r="V12">
            <v>0</v>
          </cell>
          <cell r="W12">
            <v>3.5982500000000002</v>
          </cell>
          <cell r="X12">
            <v>796.66</v>
          </cell>
          <cell r="Y12">
            <v>54.591249999999995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745.66800000000001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796.66</v>
          </cell>
          <cell r="BC12">
            <v>3642</v>
          </cell>
          <cell r="BD12">
            <v>2154.9630000000002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403.95699999999999</v>
          </cell>
          <cell r="E13">
            <v>179.547</v>
          </cell>
          <cell r="F13">
            <v>224.41</v>
          </cell>
          <cell r="G13">
            <v>35.375999999999998</v>
          </cell>
          <cell r="H13">
            <v>0</v>
          </cell>
          <cell r="I13">
            <v>146.68199999999999</v>
          </cell>
          <cell r="J13">
            <v>2.4300000000000002</v>
          </cell>
          <cell r="K13">
            <v>3.0369999999999999</v>
          </cell>
          <cell r="L13">
            <v>0</v>
          </cell>
          <cell r="M13">
            <v>0</v>
          </cell>
          <cell r="N13">
            <v>141.21525</v>
          </cell>
          <cell r="O13">
            <v>-2.5000000002250999E-4</v>
          </cell>
          <cell r="P13">
            <v>660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660</v>
          </cell>
          <cell r="V13">
            <v>0</v>
          </cell>
          <cell r="W13">
            <v>4.29575</v>
          </cell>
          <cell r="X13">
            <v>146.68199999999999</v>
          </cell>
          <cell r="Y13">
            <v>9.7627500000000005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141.215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146.68199999999999</v>
          </cell>
          <cell r="BC13">
            <v>660</v>
          </cell>
          <cell r="BD13">
            <v>403.95699999999999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1981.231</v>
          </cell>
          <cell r="E14">
            <v>886.94899999999996</v>
          </cell>
          <cell r="F14">
            <v>1094.2819999999999</v>
          </cell>
          <cell r="G14">
            <v>35.448</v>
          </cell>
          <cell r="H14">
            <v>0</v>
          </cell>
          <cell r="I14">
            <v>740.51</v>
          </cell>
          <cell r="J14">
            <v>19.382000000000001</v>
          </cell>
          <cell r="K14">
            <v>23.911999999999999</v>
          </cell>
          <cell r="L14">
            <v>0</v>
          </cell>
          <cell r="M14">
            <v>0</v>
          </cell>
          <cell r="N14">
            <v>697.21600000000001</v>
          </cell>
          <cell r="O14">
            <v>0</v>
          </cell>
          <cell r="P14">
            <v>3289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3289</v>
          </cell>
          <cell r="V14">
            <v>0</v>
          </cell>
          <cell r="W14">
            <v>4.8099999999999996</v>
          </cell>
          <cell r="X14">
            <v>740.51</v>
          </cell>
          <cell r="Y14">
            <v>48.103999999999999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697.21600000000001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740.51</v>
          </cell>
          <cell r="BC14">
            <v>3289</v>
          </cell>
          <cell r="BD14">
            <v>1981.231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3645.701</v>
          </cell>
          <cell r="E15">
            <v>1642.4659999999999</v>
          </cell>
          <cell r="F15">
            <v>2003.2349999999999</v>
          </cell>
          <cell r="G15">
            <v>35.485999999999997</v>
          </cell>
          <cell r="H15">
            <v>0</v>
          </cell>
          <cell r="I15">
            <v>1355.3520000000001</v>
          </cell>
          <cell r="J15">
            <v>34.622999999999998</v>
          </cell>
          <cell r="K15">
            <v>42.228999999999999</v>
          </cell>
          <cell r="L15">
            <v>0</v>
          </cell>
          <cell r="M15">
            <v>0</v>
          </cell>
          <cell r="N15">
            <v>1278.5005000000001</v>
          </cell>
          <cell r="O15">
            <v>-5.0000000010186341E-4</v>
          </cell>
          <cell r="P15">
            <v>5951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5951</v>
          </cell>
          <cell r="V15">
            <v>0</v>
          </cell>
          <cell r="W15">
            <v>1.45625</v>
          </cell>
          <cell r="X15">
            <v>1355.3520000000001</v>
          </cell>
          <cell r="Y15">
            <v>78.308250000000001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1278.501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1355.3520000000001</v>
          </cell>
          <cell r="BC15">
            <v>5951</v>
          </cell>
          <cell r="BD15">
            <v>3645.701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4333.3909999999996</v>
          </cell>
          <cell r="E16">
            <v>1981.9480000000001</v>
          </cell>
          <cell r="F16">
            <v>2351.4430000000002</v>
          </cell>
          <cell r="G16">
            <v>35.369999999999997</v>
          </cell>
          <cell r="H16">
            <v>0</v>
          </cell>
          <cell r="I16">
            <v>1618.768</v>
          </cell>
          <cell r="J16">
            <v>38.991</v>
          </cell>
          <cell r="K16">
            <v>46.26</v>
          </cell>
          <cell r="L16">
            <v>0</v>
          </cell>
          <cell r="M16">
            <v>0</v>
          </cell>
          <cell r="N16">
            <v>1533.5165</v>
          </cell>
          <cell r="O16">
            <v>5.0000000010186341E-4</v>
          </cell>
          <cell r="P16">
            <v>6914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6914</v>
          </cell>
          <cell r="V16">
            <v>0</v>
          </cell>
          <cell r="W16">
            <v>0.29699999999999999</v>
          </cell>
          <cell r="X16">
            <v>1618.768</v>
          </cell>
          <cell r="Y16">
            <v>85.548000000000002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6914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1533.5170000000001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6914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1618.768</v>
          </cell>
          <cell r="BC16">
            <v>6914</v>
          </cell>
          <cell r="BD16">
            <v>4333.3909999999996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3481.75</v>
          </cell>
          <cell r="E17">
            <v>1585.7180000000001</v>
          </cell>
          <cell r="F17">
            <v>1896.0319999999999</v>
          </cell>
          <cell r="G17">
            <v>35.292000000000002</v>
          </cell>
          <cell r="H17">
            <v>0</v>
          </cell>
          <cell r="I17">
            <v>1307.47</v>
          </cell>
          <cell r="J17">
            <v>28.834</v>
          </cell>
          <cell r="K17">
            <v>34.475999999999999</v>
          </cell>
          <cell r="L17">
            <v>0</v>
          </cell>
          <cell r="M17">
            <v>0</v>
          </cell>
          <cell r="N17">
            <v>1244.1600000000001</v>
          </cell>
          <cell r="O17">
            <v>0</v>
          </cell>
          <cell r="P17">
            <v>5628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5628</v>
          </cell>
          <cell r="V17">
            <v>0</v>
          </cell>
          <cell r="W17">
            <v>2.1709999999999998</v>
          </cell>
          <cell r="X17">
            <v>1307.47</v>
          </cell>
          <cell r="Y17">
            <v>65.481000000000009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5628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1244.1600000000001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5628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1307.47</v>
          </cell>
          <cell r="BC17">
            <v>5628</v>
          </cell>
          <cell r="BD17">
            <v>3481.75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785.82299999999998</v>
          </cell>
          <cell r="E6">
            <v>381.58800000000002</v>
          </cell>
          <cell r="F6">
            <v>404.23500000000001</v>
          </cell>
          <cell r="G6">
            <v>35.344000000000001</v>
          </cell>
          <cell r="H6">
            <v>0</v>
          </cell>
          <cell r="I6">
            <v>288.43700000000001</v>
          </cell>
          <cell r="J6">
            <v>3.948</v>
          </cell>
          <cell r="K6">
            <v>4.1829999999999998</v>
          </cell>
          <cell r="L6">
            <v>0</v>
          </cell>
          <cell r="M6">
            <v>0</v>
          </cell>
          <cell r="N6">
            <v>280.30599999999998</v>
          </cell>
          <cell r="O6">
            <v>0</v>
          </cell>
          <cell r="P6">
            <v>1100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1100</v>
          </cell>
          <cell r="V6">
            <v>0</v>
          </cell>
          <cell r="W6">
            <v>0.71899999999999997</v>
          </cell>
          <cell r="X6">
            <v>288.43700000000001</v>
          </cell>
          <cell r="Y6">
            <v>8.85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280.30599999999998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288.43700000000001</v>
          </cell>
          <cell r="BC6">
            <v>1100</v>
          </cell>
          <cell r="BD6">
            <v>785.82299999999998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677.55200000000002</v>
          </cell>
          <cell r="E7">
            <v>328.91500000000002</v>
          </cell>
          <cell r="F7">
            <v>348.637</v>
          </cell>
          <cell r="G7">
            <v>35.329000000000001</v>
          </cell>
          <cell r="H7">
            <v>0</v>
          </cell>
          <cell r="I7">
            <v>247.65</v>
          </cell>
          <cell r="J7">
            <v>3.9</v>
          </cell>
          <cell r="K7">
            <v>4.1340000000000003</v>
          </cell>
          <cell r="L7">
            <v>0</v>
          </cell>
          <cell r="M7">
            <v>0</v>
          </cell>
          <cell r="N7">
            <v>239.61600000000001</v>
          </cell>
          <cell r="O7">
            <v>0</v>
          </cell>
          <cell r="P7">
            <v>945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945</v>
          </cell>
          <cell r="V7">
            <v>0</v>
          </cell>
          <cell r="W7">
            <v>0.72899999999999998</v>
          </cell>
          <cell r="X7">
            <v>247.65</v>
          </cell>
          <cell r="Y7">
            <v>8.7629999999999999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239.61600000000001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247.65</v>
          </cell>
          <cell r="BC7">
            <v>945</v>
          </cell>
          <cell r="BD7">
            <v>677.55200000000002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638.40300000000002</v>
          </cell>
          <cell r="E8">
            <v>309.839</v>
          </cell>
          <cell r="F8">
            <v>328.56400000000002</v>
          </cell>
          <cell r="G8">
            <v>35.213999999999999</v>
          </cell>
          <cell r="H8">
            <v>0</v>
          </cell>
          <cell r="I8">
            <v>232.34700000000001</v>
          </cell>
          <cell r="J8">
            <v>4.0110000000000001</v>
          </cell>
          <cell r="K8">
            <v>4.2539999999999996</v>
          </cell>
          <cell r="L8">
            <v>0</v>
          </cell>
          <cell r="M8">
            <v>0</v>
          </cell>
          <cell r="N8">
            <v>224.08199999999999</v>
          </cell>
          <cell r="O8">
            <v>0</v>
          </cell>
          <cell r="P8">
            <v>887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887</v>
          </cell>
          <cell r="V8">
            <v>0</v>
          </cell>
          <cell r="W8">
            <v>0.88700000000000001</v>
          </cell>
          <cell r="X8">
            <v>232.34700000000001</v>
          </cell>
          <cell r="Y8">
            <v>9.152000000000001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224.08199999999999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232.34700000000001</v>
          </cell>
          <cell r="BC8">
            <v>887</v>
          </cell>
          <cell r="BD8">
            <v>638.40300000000002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407.416</v>
          </cell>
          <cell r="E9">
            <v>197.84200000000001</v>
          </cell>
          <cell r="F9">
            <v>209.57400000000001</v>
          </cell>
          <cell r="G9">
            <v>35.271999999999998</v>
          </cell>
          <cell r="H9">
            <v>0</v>
          </cell>
          <cell r="I9">
            <v>147.89599999999999</v>
          </cell>
          <cell r="J9">
            <v>1.339</v>
          </cell>
          <cell r="K9">
            <v>1.4179999999999999</v>
          </cell>
          <cell r="L9">
            <v>0</v>
          </cell>
          <cell r="M9">
            <v>0</v>
          </cell>
          <cell r="N9">
            <v>145.13900000000001</v>
          </cell>
          <cell r="O9">
            <v>0</v>
          </cell>
          <cell r="P9">
            <v>564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564</v>
          </cell>
          <cell r="V9">
            <v>0</v>
          </cell>
          <cell r="W9">
            <v>1.147</v>
          </cell>
          <cell r="X9">
            <v>147.89599999999999</v>
          </cell>
          <cell r="Y9">
            <v>3.9039999999999999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145.13900000000001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147.89599999999999</v>
          </cell>
          <cell r="BC9">
            <v>564</v>
          </cell>
          <cell r="BD9">
            <v>407.416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335.31900000000002</v>
          </cell>
          <cell r="E10">
            <v>164.38900000000001</v>
          </cell>
          <cell r="F10">
            <v>170.93</v>
          </cell>
          <cell r="G10">
            <v>35.459000000000003</v>
          </cell>
          <cell r="H10">
            <v>0</v>
          </cell>
          <cell r="I10">
            <v>122.354</v>
          </cell>
          <cell r="J10">
            <v>2.8460000000000001</v>
          </cell>
          <cell r="K10">
            <v>2.9590000000000001</v>
          </cell>
          <cell r="L10">
            <v>0</v>
          </cell>
          <cell r="M10">
            <v>0</v>
          </cell>
          <cell r="N10">
            <v>116.54900000000001</v>
          </cell>
          <cell r="O10">
            <v>0</v>
          </cell>
          <cell r="P10">
            <v>458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458</v>
          </cell>
          <cell r="V10">
            <v>0</v>
          </cell>
          <cell r="W10">
            <v>1.3859999999999999</v>
          </cell>
          <cell r="X10">
            <v>122.354</v>
          </cell>
          <cell r="Y10">
            <v>7.1909999999999998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116.54900000000001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122.354</v>
          </cell>
          <cell r="BC10">
            <v>458</v>
          </cell>
          <cell r="BD10">
            <v>335.31900000000002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257.84199999999998</v>
          </cell>
          <cell r="E11">
            <v>124.986</v>
          </cell>
          <cell r="F11">
            <v>132.85599999999999</v>
          </cell>
          <cell r="G11">
            <v>35.420999999999999</v>
          </cell>
          <cell r="H11">
            <v>0</v>
          </cell>
          <cell r="I11">
            <v>93.814999999999998</v>
          </cell>
          <cell r="J11">
            <v>0.92700000000000005</v>
          </cell>
          <cell r="K11">
            <v>0.98599999999999999</v>
          </cell>
          <cell r="L11">
            <v>0</v>
          </cell>
          <cell r="M11">
            <v>0</v>
          </cell>
          <cell r="N11">
            <v>91.902000000000001</v>
          </cell>
          <cell r="O11">
            <v>0</v>
          </cell>
          <cell r="P11">
            <v>359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359</v>
          </cell>
          <cell r="V11">
            <v>0</v>
          </cell>
          <cell r="W11">
            <v>1.526</v>
          </cell>
          <cell r="X11">
            <v>93.814999999999998</v>
          </cell>
          <cell r="Y11">
            <v>3.4390000000000001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91.902000000000001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93.814999999999998</v>
          </cell>
          <cell r="BC11">
            <v>359</v>
          </cell>
          <cell r="BD11">
            <v>257.84199999999998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233.52199999999999</v>
          </cell>
          <cell r="E12">
            <v>113.95</v>
          </cell>
          <cell r="F12">
            <v>119.572</v>
          </cell>
          <cell r="G12">
            <v>35.323</v>
          </cell>
          <cell r="H12">
            <v>0</v>
          </cell>
          <cell r="I12">
            <v>84.709000000000003</v>
          </cell>
          <cell r="J12">
            <v>1.2709999999999999</v>
          </cell>
          <cell r="K12">
            <v>1.333</v>
          </cell>
          <cell r="L12">
            <v>0</v>
          </cell>
          <cell r="M12">
            <v>0</v>
          </cell>
          <cell r="N12">
            <v>82.105249999999998</v>
          </cell>
          <cell r="O12">
            <v>-2.4999999999408828E-4</v>
          </cell>
          <cell r="P12">
            <v>320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320</v>
          </cell>
          <cell r="V12">
            <v>0</v>
          </cell>
          <cell r="W12">
            <v>1.6859999999999999</v>
          </cell>
          <cell r="X12">
            <v>84.709000000000003</v>
          </cell>
          <cell r="Y12">
            <v>4.29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82.105000000000004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84.709000000000003</v>
          </cell>
          <cell r="BC12">
            <v>320</v>
          </cell>
          <cell r="BD12">
            <v>233.52199999999999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201.7</v>
          </cell>
          <cell r="E13">
            <v>98.858999999999995</v>
          </cell>
          <cell r="F13">
            <v>102.84099999999999</v>
          </cell>
          <cell r="G13">
            <v>35.366999999999997</v>
          </cell>
          <cell r="H13">
            <v>0</v>
          </cell>
          <cell r="I13">
            <v>72.897000000000006</v>
          </cell>
          <cell r="J13">
            <v>1.552</v>
          </cell>
          <cell r="K13">
            <v>1.615</v>
          </cell>
          <cell r="L13">
            <v>0</v>
          </cell>
          <cell r="M13">
            <v>0</v>
          </cell>
          <cell r="N13">
            <v>69.730500000000006</v>
          </cell>
          <cell r="O13">
            <v>-5.0000000000238742E-4</v>
          </cell>
          <cell r="P13">
            <v>273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273</v>
          </cell>
          <cell r="V13">
            <v>0</v>
          </cell>
          <cell r="W13">
            <v>1.8354999999999999</v>
          </cell>
          <cell r="X13">
            <v>72.897000000000006</v>
          </cell>
          <cell r="Y13">
            <v>5.0024999999999995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69.730999999999995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72.897000000000006</v>
          </cell>
          <cell r="BC13">
            <v>273</v>
          </cell>
          <cell r="BD13">
            <v>201.7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206.85599999999999</v>
          </cell>
          <cell r="E14">
            <v>101.354</v>
          </cell>
          <cell r="F14">
            <v>105.502</v>
          </cell>
          <cell r="G14">
            <v>35.488999999999997</v>
          </cell>
          <cell r="H14">
            <v>0</v>
          </cell>
          <cell r="I14">
            <v>74.986000000000004</v>
          </cell>
          <cell r="J14">
            <v>1.25</v>
          </cell>
          <cell r="K14">
            <v>1.3009999999999999</v>
          </cell>
          <cell r="L14">
            <v>0</v>
          </cell>
          <cell r="M14">
            <v>0</v>
          </cell>
          <cell r="N14">
            <v>72.435749999999999</v>
          </cell>
          <cell r="O14">
            <v>-7.4999999999647571E-4</v>
          </cell>
          <cell r="P14">
            <v>281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281</v>
          </cell>
          <cell r="V14">
            <v>0</v>
          </cell>
          <cell r="W14">
            <v>1.6060000000000001</v>
          </cell>
          <cell r="X14">
            <v>74.986000000000004</v>
          </cell>
          <cell r="Y14">
            <v>4.157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72.436000000000007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74.986000000000004</v>
          </cell>
          <cell r="BC14">
            <v>281</v>
          </cell>
          <cell r="BD14">
            <v>206.85599999999999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433.279</v>
          </cell>
          <cell r="E15">
            <v>210.61600000000001</v>
          </cell>
          <cell r="F15">
            <v>222.66300000000001</v>
          </cell>
          <cell r="G15">
            <v>35.496000000000002</v>
          </cell>
          <cell r="H15">
            <v>0</v>
          </cell>
          <cell r="I15">
            <v>157.387</v>
          </cell>
          <cell r="J15">
            <v>2.2080000000000002</v>
          </cell>
          <cell r="K15">
            <v>2.335</v>
          </cell>
          <cell r="L15">
            <v>0</v>
          </cell>
          <cell r="M15">
            <v>0</v>
          </cell>
          <cell r="N15">
            <v>152.84399999999999</v>
          </cell>
          <cell r="O15">
            <v>0</v>
          </cell>
          <cell r="P15">
            <v>599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599</v>
          </cell>
          <cell r="V15">
            <v>0</v>
          </cell>
          <cell r="W15">
            <v>1.3174999999999999</v>
          </cell>
          <cell r="X15">
            <v>157.387</v>
          </cell>
          <cell r="Y15">
            <v>5.8605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152.84399999999999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157.387</v>
          </cell>
          <cell r="BC15">
            <v>599</v>
          </cell>
          <cell r="BD15">
            <v>433.279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694.38599999999997</v>
          </cell>
          <cell r="E16">
            <v>338.59800000000001</v>
          </cell>
          <cell r="F16">
            <v>355.78800000000001</v>
          </cell>
          <cell r="G16">
            <v>35.334000000000003</v>
          </cell>
          <cell r="H16">
            <v>0</v>
          </cell>
          <cell r="I16">
            <v>251.93199999999999</v>
          </cell>
          <cell r="J16">
            <v>3.871</v>
          </cell>
          <cell r="K16">
            <v>4.0670000000000002</v>
          </cell>
          <cell r="L16">
            <v>0</v>
          </cell>
          <cell r="M16">
            <v>0</v>
          </cell>
          <cell r="N16">
            <v>243.99375000000001</v>
          </cell>
          <cell r="O16">
            <v>2.4999999996566658E-4</v>
          </cell>
          <cell r="P16">
            <v>953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953</v>
          </cell>
          <cell r="V16">
            <v>0</v>
          </cell>
          <cell r="W16">
            <v>0.80449999999999999</v>
          </cell>
          <cell r="X16">
            <v>251.93199999999999</v>
          </cell>
          <cell r="Y16">
            <v>8.7424999999999997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243.994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251.93199999999999</v>
          </cell>
          <cell r="BC16">
            <v>953</v>
          </cell>
          <cell r="BD16">
            <v>694.38599999999997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540.51800000000003</v>
          </cell>
          <cell r="E17">
            <v>264.03399999999999</v>
          </cell>
          <cell r="F17">
            <v>276.48399999999998</v>
          </cell>
          <cell r="G17">
            <v>35.265999999999998</v>
          </cell>
          <cell r="H17">
            <v>0</v>
          </cell>
          <cell r="I17">
            <v>196.3</v>
          </cell>
          <cell r="J17">
            <v>2.9529999999999998</v>
          </cell>
          <cell r="K17">
            <v>3.093</v>
          </cell>
          <cell r="L17">
            <v>0</v>
          </cell>
          <cell r="M17">
            <v>0</v>
          </cell>
          <cell r="N17">
            <v>190.25399999999999</v>
          </cell>
          <cell r="O17">
            <v>0</v>
          </cell>
          <cell r="P17">
            <v>740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740</v>
          </cell>
          <cell r="V17">
            <v>0</v>
          </cell>
          <cell r="W17">
            <v>1.32325</v>
          </cell>
          <cell r="X17">
            <v>196.3</v>
          </cell>
          <cell r="Y17">
            <v>7.3692499999999992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190.25399999999999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196.3</v>
          </cell>
          <cell r="BC17">
            <v>740</v>
          </cell>
          <cell r="BD17">
            <v>540.51800000000003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873.85199999999998</v>
          </cell>
          <cell r="E6">
            <v>407.875</v>
          </cell>
          <cell r="F6">
            <v>465.97699999999998</v>
          </cell>
          <cell r="G6">
            <v>35.343000000000004</v>
          </cell>
          <cell r="H6">
            <v>0</v>
          </cell>
          <cell r="I6">
            <v>322.40699999999998</v>
          </cell>
          <cell r="J6">
            <v>3.9710000000000001</v>
          </cell>
          <cell r="K6">
            <v>4.5369999999999999</v>
          </cell>
          <cell r="L6">
            <v>0</v>
          </cell>
          <cell r="M6">
            <v>0</v>
          </cell>
          <cell r="N6">
            <v>313.899</v>
          </cell>
          <cell r="O6">
            <v>0</v>
          </cell>
          <cell r="P6">
            <v>1326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1326</v>
          </cell>
          <cell r="V6">
            <v>0</v>
          </cell>
          <cell r="W6">
            <v>0.92300000000000004</v>
          </cell>
          <cell r="X6">
            <v>322.40699999999998</v>
          </cell>
          <cell r="Y6">
            <v>9.4309999999999992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313.899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322.40699999999998</v>
          </cell>
          <cell r="BC6">
            <v>1326</v>
          </cell>
          <cell r="BD6">
            <v>873.85199999999998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650.702</v>
          </cell>
          <cell r="E7">
            <v>303.67500000000001</v>
          </cell>
          <cell r="F7">
            <v>347.02699999999999</v>
          </cell>
          <cell r="G7">
            <v>35.328000000000003</v>
          </cell>
          <cell r="H7">
            <v>0</v>
          </cell>
          <cell r="I7">
            <v>238.702</v>
          </cell>
          <cell r="J7">
            <v>2.6549999999999998</v>
          </cell>
          <cell r="K7">
            <v>3.0329999999999999</v>
          </cell>
          <cell r="L7">
            <v>0</v>
          </cell>
          <cell r="M7">
            <v>0</v>
          </cell>
          <cell r="N7">
            <v>233.01400000000001</v>
          </cell>
          <cell r="O7">
            <v>0</v>
          </cell>
          <cell r="P7">
            <v>982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982</v>
          </cell>
          <cell r="V7">
            <v>0</v>
          </cell>
          <cell r="W7">
            <v>1.05</v>
          </cell>
          <cell r="X7">
            <v>238.702</v>
          </cell>
          <cell r="Y7">
            <v>6.7379999999999995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233.01400000000001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238.702</v>
          </cell>
          <cell r="BC7">
            <v>982</v>
          </cell>
          <cell r="BD7">
            <v>650.702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609.88699999999994</v>
          </cell>
          <cell r="E8">
            <v>286.88200000000001</v>
          </cell>
          <cell r="F8">
            <v>323.005</v>
          </cell>
          <cell r="G8">
            <v>35.216000000000001</v>
          </cell>
          <cell r="H8">
            <v>0</v>
          </cell>
          <cell r="I8">
            <v>225.49600000000001</v>
          </cell>
          <cell r="J8">
            <v>4.1239999999999997</v>
          </cell>
          <cell r="K8">
            <v>4.6429999999999998</v>
          </cell>
          <cell r="L8">
            <v>0</v>
          </cell>
          <cell r="M8">
            <v>0</v>
          </cell>
          <cell r="N8">
            <v>216.72900000000001</v>
          </cell>
          <cell r="O8">
            <v>0</v>
          </cell>
          <cell r="P8">
            <v>914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914</v>
          </cell>
          <cell r="V8">
            <v>0</v>
          </cell>
          <cell r="W8">
            <v>1.266</v>
          </cell>
          <cell r="X8">
            <v>225.49600000000001</v>
          </cell>
          <cell r="Y8">
            <v>10.032999999999999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216.72900000000001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225.49600000000001</v>
          </cell>
          <cell r="BC8">
            <v>914</v>
          </cell>
          <cell r="BD8">
            <v>609.88699999999994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434.08199999999999</v>
          </cell>
          <cell r="E9">
            <v>203.03700000000001</v>
          </cell>
          <cell r="F9">
            <v>231.04499999999999</v>
          </cell>
          <cell r="G9">
            <v>35.270000000000003</v>
          </cell>
          <cell r="H9">
            <v>0</v>
          </cell>
          <cell r="I9">
            <v>159.88800000000001</v>
          </cell>
          <cell r="J9">
            <v>0.81799999999999995</v>
          </cell>
          <cell r="K9">
            <v>0.93100000000000005</v>
          </cell>
          <cell r="L9">
            <v>0</v>
          </cell>
          <cell r="M9">
            <v>0</v>
          </cell>
          <cell r="N9">
            <v>158.13900000000001</v>
          </cell>
          <cell r="O9">
            <v>0</v>
          </cell>
          <cell r="P9">
            <v>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655</v>
          </cell>
          <cell r="V9">
            <v>0</v>
          </cell>
          <cell r="W9">
            <v>1.367</v>
          </cell>
          <cell r="X9">
            <v>159.88800000000001</v>
          </cell>
          <cell r="Y9">
            <v>3.1160000000000001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158.13900000000001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159.88800000000001</v>
          </cell>
          <cell r="BC9">
            <v>655</v>
          </cell>
          <cell r="BD9">
            <v>434.08199999999999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351.78</v>
          </cell>
          <cell r="E10">
            <v>165.90700000000001</v>
          </cell>
          <cell r="F10">
            <v>185.87299999999999</v>
          </cell>
          <cell r="G10">
            <v>35.457000000000001</v>
          </cell>
          <cell r="H10">
            <v>0</v>
          </cell>
          <cell r="I10">
            <v>129.42500000000001</v>
          </cell>
          <cell r="J10">
            <v>2.512</v>
          </cell>
          <cell r="K10">
            <v>2.8140000000000001</v>
          </cell>
          <cell r="L10">
            <v>0</v>
          </cell>
          <cell r="M10">
            <v>0</v>
          </cell>
          <cell r="N10">
            <v>124.099</v>
          </cell>
          <cell r="O10">
            <v>0</v>
          </cell>
          <cell r="P10">
            <v>522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522</v>
          </cell>
          <cell r="V10">
            <v>0</v>
          </cell>
          <cell r="W10">
            <v>1.625</v>
          </cell>
          <cell r="X10">
            <v>129.42500000000001</v>
          </cell>
          <cell r="Y10">
            <v>6.9510000000000005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129.42500000000001</v>
          </cell>
          <cell r="BC10">
            <v>522</v>
          </cell>
          <cell r="BD10">
            <v>351.78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254.37200000000001</v>
          </cell>
          <cell r="E11">
            <v>120.012</v>
          </cell>
          <cell r="F11">
            <v>134.36000000000001</v>
          </cell>
          <cell r="G11">
            <v>35.417000000000002</v>
          </cell>
          <cell r="H11">
            <v>0</v>
          </cell>
          <cell r="I11">
            <v>93.290999999999997</v>
          </cell>
          <cell r="J11">
            <v>1.179</v>
          </cell>
          <cell r="K11">
            <v>1.319</v>
          </cell>
          <cell r="L11">
            <v>0</v>
          </cell>
          <cell r="M11">
            <v>0</v>
          </cell>
          <cell r="N11">
            <v>90.793000000000006</v>
          </cell>
          <cell r="O11">
            <v>0</v>
          </cell>
          <cell r="P11">
            <v>376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376</v>
          </cell>
          <cell r="V11">
            <v>0</v>
          </cell>
          <cell r="W11">
            <v>1.7030000000000001</v>
          </cell>
          <cell r="X11">
            <v>93.290999999999997</v>
          </cell>
          <cell r="Y11">
            <v>4.2010000000000005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90.793000000000006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93.290999999999997</v>
          </cell>
          <cell r="BC11">
            <v>376</v>
          </cell>
          <cell r="BD11">
            <v>254.37200000000001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218.59800000000001</v>
          </cell>
          <cell r="E12">
            <v>103.3</v>
          </cell>
          <cell r="F12">
            <v>115.298</v>
          </cell>
          <cell r="G12">
            <v>35.320999999999998</v>
          </cell>
          <cell r="H12">
            <v>0</v>
          </cell>
          <cell r="I12">
            <v>79.888000000000005</v>
          </cell>
          <cell r="J12">
            <v>0.90600000000000003</v>
          </cell>
          <cell r="K12">
            <v>1.012</v>
          </cell>
          <cell r="L12">
            <v>0</v>
          </cell>
          <cell r="M12">
            <v>0</v>
          </cell>
          <cell r="N12">
            <v>77.970249999999993</v>
          </cell>
          <cell r="O12">
            <v>-2.4999999999408828E-4</v>
          </cell>
          <cell r="P12">
            <v>321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321</v>
          </cell>
          <cell r="V12">
            <v>0</v>
          </cell>
          <cell r="W12">
            <v>1.9119999999999999</v>
          </cell>
          <cell r="X12">
            <v>79.888000000000005</v>
          </cell>
          <cell r="Y12">
            <v>3.83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79.888000000000005</v>
          </cell>
          <cell r="BC12">
            <v>321</v>
          </cell>
          <cell r="BD12">
            <v>218.59800000000001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209.84100000000001</v>
          </cell>
          <cell r="E13">
            <v>97.840999999999994</v>
          </cell>
          <cell r="F13">
            <v>112</v>
          </cell>
          <cell r="G13">
            <v>35.369999999999997</v>
          </cell>
          <cell r="H13">
            <v>0</v>
          </cell>
          <cell r="I13">
            <v>76.438999999999993</v>
          </cell>
          <cell r="J13">
            <v>0.98099999999999998</v>
          </cell>
          <cell r="K13">
            <v>1.1220000000000001</v>
          </cell>
          <cell r="L13">
            <v>0</v>
          </cell>
          <cell r="M13">
            <v>0</v>
          </cell>
          <cell r="N13">
            <v>74.335999999999999</v>
          </cell>
          <cell r="O13">
            <v>0</v>
          </cell>
          <cell r="P13">
            <v>315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315</v>
          </cell>
          <cell r="V13">
            <v>0</v>
          </cell>
          <cell r="W13">
            <v>1.8645</v>
          </cell>
          <cell r="X13">
            <v>76.438999999999993</v>
          </cell>
          <cell r="Y13">
            <v>3.9675000000000002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74.335999999999999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76.438999999999993</v>
          </cell>
          <cell r="BC13">
            <v>315</v>
          </cell>
          <cell r="BD13">
            <v>209.84100000000001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223.88300000000001</v>
          </cell>
          <cell r="E14">
            <v>106.49299999999999</v>
          </cell>
          <cell r="F14">
            <v>117.39</v>
          </cell>
          <cell r="G14">
            <v>35.488</v>
          </cell>
          <cell r="H14">
            <v>0</v>
          </cell>
          <cell r="I14">
            <v>81.646000000000001</v>
          </cell>
          <cell r="J14">
            <v>1.456</v>
          </cell>
          <cell r="K14">
            <v>1.605</v>
          </cell>
          <cell r="L14">
            <v>0</v>
          </cell>
          <cell r="M14">
            <v>0</v>
          </cell>
          <cell r="N14">
            <v>78.584249999999997</v>
          </cell>
          <cell r="O14">
            <v>7.4999999999647571E-4</v>
          </cell>
          <cell r="P14">
            <v>324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324</v>
          </cell>
          <cell r="V14">
            <v>0</v>
          </cell>
          <cell r="W14">
            <v>1.7010000000000001</v>
          </cell>
          <cell r="X14">
            <v>81.646000000000001</v>
          </cell>
          <cell r="Y14">
            <v>4.7620000000000005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78.584000000000003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81.646000000000001</v>
          </cell>
          <cell r="BC14">
            <v>324</v>
          </cell>
          <cell r="BD14">
            <v>223.88300000000001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474.541</v>
          </cell>
          <cell r="E15">
            <v>221.81800000000001</v>
          </cell>
          <cell r="F15">
            <v>252.72300000000001</v>
          </cell>
          <cell r="G15">
            <v>35.494</v>
          </cell>
          <cell r="H15">
            <v>0</v>
          </cell>
          <cell r="I15">
            <v>173.59200000000001</v>
          </cell>
          <cell r="J15">
            <v>2.157</v>
          </cell>
          <cell r="K15">
            <v>2.4580000000000002</v>
          </cell>
          <cell r="L15">
            <v>0</v>
          </cell>
          <cell r="M15">
            <v>0</v>
          </cell>
          <cell r="N15">
            <v>168.97649999999999</v>
          </cell>
          <cell r="O15">
            <v>5.0000000001659828E-4</v>
          </cell>
          <cell r="P15">
            <v>712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712</v>
          </cell>
          <cell r="V15">
            <v>0</v>
          </cell>
          <cell r="W15">
            <v>1.4435</v>
          </cell>
          <cell r="X15">
            <v>173.59200000000001</v>
          </cell>
          <cell r="Y15">
            <v>6.0585000000000004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168.977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173.59200000000001</v>
          </cell>
          <cell r="BC15">
            <v>712</v>
          </cell>
          <cell r="BD15">
            <v>474.541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670.952</v>
          </cell>
          <cell r="E16">
            <v>310.327</v>
          </cell>
          <cell r="F16">
            <v>360.625</v>
          </cell>
          <cell r="G16">
            <v>35.332999999999998</v>
          </cell>
          <cell r="H16">
            <v>0</v>
          </cell>
          <cell r="I16">
            <v>241.90299999999999</v>
          </cell>
          <cell r="J16">
            <v>3.5350000000000001</v>
          </cell>
          <cell r="K16">
            <v>4.1079999999999997</v>
          </cell>
          <cell r="L16">
            <v>0</v>
          </cell>
          <cell r="M16">
            <v>0</v>
          </cell>
          <cell r="N16">
            <v>234.25975</v>
          </cell>
          <cell r="O16">
            <v>2.4999999999408828E-4</v>
          </cell>
          <cell r="P16">
            <v>1012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1012</v>
          </cell>
          <cell r="V16">
            <v>0</v>
          </cell>
          <cell r="W16">
            <v>1.1227499999999999</v>
          </cell>
          <cell r="X16">
            <v>241.90299999999999</v>
          </cell>
          <cell r="Y16">
            <v>8.7657500000000006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234.26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241.90299999999999</v>
          </cell>
          <cell r="BC16">
            <v>1012</v>
          </cell>
          <cell r="BD16">
            <v>670.952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541.04899999999998</v>
          </cell>
          <cell r="E17">
            <v>252.56</v>
          </cell>
          <cell r="F17">
            <v>288.48899999999998</v>
          </cell>
          <cell r="G17">
            <v>35.268999999999998</v>
          </cell>
          <cell r="H17">
            <v>0</v>
          </cell>
          <cell r="I17">
            <v>197.221</v>
          </cell>
          <cell r="J17">
            <v>2.5619999999999998</v>
          </cell>
          <cell r="K17">
            <v>2.9260000000000002</v>
          </cell>
          <cell r="L17">
            <v>0</v>
          </cell>
          <cell r="M17">
            <v>0</v>
          </cell>
          <cell r="N17">
            <v>191.73249999999999</v>
          </cell>
          <cell r="O17">
            <v>5.0000000001659828E-4</v>
          </cell>
          <cell r="P17">
            <v>811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811</v>
          </cell>
          <cell r="V17">
            <v>0</v>
          </cell>
          <cell r="W17">
            <v>1.51475</v>
          </cell>
          <cell r="X17">
            <v>197.221</v>
          </cell>
          <cell r="Y17">
            <v>7.0027499999999998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191.733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197.221</v>
          </cell>
          <cell r="BC17">
            <v>811</v>
          </cell>
          <cell r="BD17">
            <v>541.04899999999998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2255.6120000000001</v>
          </cell>
          <cell r="E6">
            <v>1077.001</v>
          </cell>
          <cell r="F6">
            <v>1178.6110000000001</v>
          </cell>
          <cell r="G6">
            <v>35.332000000000001</v>
          </cell>
          <cell r="H6">
            <v>0</v>
          </cell>
          <cell r="I6">
            <v>845</v>
          </cell>
          <cell r="J6">
            <v>6.3250000000000002</v>
          </cell>
          <cell r="K6">
            <v>6.9219999999999997</v>
          </cell>
          <cell r="L6">
            <v>0</v>
          </cell>
          <cell r="M6">
            <v>0</v>
          </cell>
          <cell r="N6">
            <v>831.75300000000004</v>
          </cell>
          <cell r="O6">
            <v>0</v>
          </cell>
          <cell r="P6">
            <v>3329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3329</v>
          </cell>
          <cell r="V6">
            <v>0</v>
          </cell>
          <cell r="W6">
            <v>1.3149999999999999</v>
          </cell>
          <cell r="X6">
            <v>845</v>
          </cell>
          <cell r="Y6">
            <v>14.561999999999999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831.75300000000004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845</v>
          </cell>
          <cell r="BC6">
            <v>3329</v>
          </cell>
          <cell r="BD6">
            <v>2255.6120000000001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1357.2639999999999</v>
          </cell>
          <cell r="E7">
            <v>649.67200000000003</v>
          </cell>
          <cell r="F7">
            <v>707.59199999999998</v>
          </cell>
          <cell r="G7">
            <v>35.378</v>
          </cell>
          <cell r="H7">
            <v>0</v>
          </cell>
          <cell r="I7">
            <v>506</v>
          </cell>
          <cell r="J7">
            <v>5.1189999999999998</v>
          </cell>
          <cell r="K7">
            <v>5.5750000000000002</v>
          </cell>
          <cell r="L7">
            <v>0</v>
          </cell>
          <cell r="M7">
            <v>0</v>
          </cell>
          <cell r="N7">
            <v>495.30599999999998</v>
          </cell>
          <cell r="O7">
            <v>0</v>
          </cell>
          <cell r="P7">
            <v>1984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1984</v>
          </cell>
          <cell r="V7">
            <v>0</v>
          </cell>
          <cell r="W7">
            <v>3.1930000000000001</v>
          </cell>
          <cell r="X7">
            <v>506</v>
          </cell>
          <cell r="Y7">
            <v>13.886999999999999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495.30599999999998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506</v>
          </cell>
          <cell r="BC7">
            <v>1984</v>
          </cell>
          <cell r="BD7">
            <v>1357.2639999999999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730.04700000000003</v>
          </cell>
          <cell r="E8">
            <v>355.75700000000001</v>
          </cell>
          <cell r="F8">
            <v>374.29</v>
          </cell>
          <cell r="G8">
            <v>35.29</v>
          </cell>
          <cell r="H8">
            <v>0</v>
          </cell>
          <cell r="I8">
            <v>273</v>
          </cell>
          <cell r="J8">
            <v>1.7749999999999999</v>
          </cell>
          <cell r="K8">
            <v>1.8680000000000001</v>
          </cell>
          <cell r="L8">
            <v>0</v>
          </cell>
          <cell r="M8">
            <v>0</v>
          </cell>
          <cell r="N8">
            <v>269.35700000000003</v>
          </cell>
          <cell r="O8">
            <v>0</v>
          </cell>
          <cell r="P8">
            <v>1034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1034</v>
          </cell>
          <cell r="V8">
            <v>0</v>
          </cell>
          <cell r="W8">
            <v>4.0190000000000001</v>
          </cell>
          <cell r="X8">
            <v>273</v>
          </cell>
          <cell r="Y8">
            <v>7.6619999999999999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269.35700000000003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273</v>
          </cell>
          <cell r="BC8">
            <v>1034</v>
          </cell>
          <cell r="BD8">
            <v>730.04700000000003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808.49599999999998</v>
          </cell>
          <cell r="E9">
            <v>388.96300000000002</v>
          </cell>
          <cell r="F9">
            <v>419.53300000000002</v>
          </cell>
          <cell r="G9">
            <v>35.244999999999997</v>
          </cell>
          <cell r="H9">
            <v>0</v>
          </cell>
          <cell r="I9">
            <v>299</v>
          </cell>
          <cell r="J9">
            <v>1.7410000000000001</v>
          </cell>
          <cell r="K9">
            <v>1.877</v>
          </cell>
          <cell r="L9">
            <v>0</v>
          </cell>
          <cell r="M9">
            <v>0</v>
          </cell>
          <cell r="N9">
            <v>295.38200000000001</v>
          </cell>
          <cell r="O9">
            <v>0</v>
          </cell>
          <cell r="P9">
            <v>1161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1161</v>
          </cell>
          <cell r="V9">
            <v>0</v>
          </cell>
          <cell r="W9">
            <v>3.855</v>
          </cell>
          <cell r="X9">
            <v>299</v>
          </cell>
          <cell r="Y9">
            <v>7.4730000000000008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295.38200000000001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299</v>
          </cell>
          <cell r="BC9">
            <v>1161</v>
          </cell>
          <cell r="BD9">
            <v>808.49599999999998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202.79400000000001</v>
          </cell>
          <cell r="E10">
            <v>98.972999999999999</v>
          </cell>
          <cell r="F10">
            <v>103.821</v>
          </cell>
          <cell r="G10">
            <v>35.478000000000002</v>
          </cell>
          <cell r="H10">
            <v>0</v>
          </cell>
          <cell r="I10">
            <v>76</v>
          </cell>
          <cell r="J10">
            <v>0.73499999999999999</v>
          </cell>
          <cell r="K10">
            <v>0.77</v>
          </cell>
          <cell r="L10">
            <v>0</v>
          </cell>
          <cell r="M10">
            <v>0</v>
          </cell>
          <cell r="N10">
            <v>74.495000000000005</v>
          </cell>
          <cell r="O10">
            <v>0</v>
          </cell>
          <cell r="P10">
            <v>287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287</v>
          </cell>
          <cell r="V10">
            <v>0</v>
          </cell>
          <cell r="W10">
            <v>3.7349999999999999</v>
          </cell>
          <cell r="X10">
            <v>76</v>
          </cell>
          <cell r="Y10">
            <v>5.24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74.495000000000005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</v>
          </cell>
          <cell r="BC10">
            <v>287</v>
          </cell>
          <cell r="BD10">
            <v>202.79400000000001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35.527000000000001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1.5820000000000001</v>
          </cell>
          <cell r="X11">
            <v>0</v>
          </cell>
          <cell r="Y11">
            <v>1.5820000000000001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35.353999999999999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1.6539999999999999</v>
          </cell>
          <cell r="X12">
            <v>0</v>
          </cell>
          <cell r="Y12">
            <v>1.6539999999999999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35.393999999999998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1.6597500000000001</v>
          </cell>
          <cell r="X13">
            <v>0</v>
          </cell>
          <cell r="Y13">
            <v>1.6597500000000001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e">
            <v>#DIV/0!</v>
          </cell>
          <cell r="D14">
            <v>0.219</v>
          </cell>
          <cell r="E14" t="e">
            <v>#DIV/0!</v>
          </cell>
          <cell r="F14" t="e">
            <v>#DIV/0!</v>
          </cell>
          <cell r="G14">
            <v>35.417000000000002</v>
          </cell>
          <cell r="H14" t="e">
            <v>#DIV/0!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1.6392500000000001</v>
          </cell>
          <cell r="X14">
            <v>0</v>
          </cell>
          <cell r="Y14">
            <v>1.6392500000000001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0.219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831.01700000000005</v>
          </cell>
          <cell r="E15">
            <v>399.82900000000001</v>
          </cell>
          <cell r="F15">
            <v>431.18799999999999</v>
          </cell>
          <cell r="G15">
            <v>35.478000000000002</v>
          </cell>
          <cell r="H15">
            <v>0</v>
          </cell>
          <cell r="I15">
            <v>306</v>
          </cell>
          <cell r="J15">
            <v>2.726</v>
          </cell>
          <cell r="K15">
            <v>2.9390000000000001</v>
          </cell>
          <cell r="L15">
            <v>0</v>
          </cell>
          <cell r="M15">
            <v>0</v>
          </cell>
          <cell r="N15">
            <v>300.33499999999998</v>
          </cell>
          <cell r="O15">
            <v>0</v>
          </cell>
          <cell r="P15">
            <v>1188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1188</v>
          </cell>
          <cell r="V15">
            <v>0</v>
          </cell>
          <cell r="W15">
            <v>3.35</v>
          </cell>
          <cell r="X15">
            <v>306</v>
          </cell>
          <cell r="Y15">
            <v>9.0150000000000006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300.33499999999998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306</v>
          </cell>
          <cell r="BC15">
            <v>1188</v>
          </cell>
          <cell r="BD15">
            <v>831.01700000000005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1673.1949999999999</v>
          </cell>
          <cell r="E16">
            <v>805.60199999999998</v>
          </cell>
          <cell r="F16">
            <v>867.59299999999996</v>
          </cell>
          <cell r="G16">
            <v>35.381</v>
          </cell>
          <cell r="H16">
            <v>0</v>
          </cell>
          <cell r="I16">
            <v>618</v>
          </cell>
          <cell r="J16">
            <v>4.7300000000000004</v>
          </cell>
          <cell r="K16">
            <v>5.0940000000000003</v>
          </cell>
          <cell r="L16">
            <v>0</v>
          </cell>
          <cell r="M16">
            <v>0</v>
          </cell>
          <cell r="N16">
            <v>608.17674999999997</v>
          </cell>
          <cell r="O16">
            <v>-7.5000000003910827E-4</v>
          </cell>
          <cell r="P16">
            <v>2396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2396</v>
          </cell>
          <cell r="V16">
            <v>0</v>
          </cell>
          <cell r="W16">
            <v>2.3730000000000002</v>
          </cell>
          <cell r="X16">
            <v>618</v>
          </cell>
          <cell r="Y16">
            <v>12.197000000000003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608.17700000000002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618</v>
          </cell>
          <cell r="BC16">
            <v>2396</v>
          </cell>
          <cell r="BD16">
            <v>1673.1949999999999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1652.7550000000001</v>
          </cell>
          <cell r="E17">
            <v>790.23900000000003</v>
          </cell>
          <cell r="F17">
            <v>862.51599999999996</v>
          </cell>
          <cell r="G17">
            <v>35.296999999999997</v>
          </cell>
          <cell r="H17">
            <v>0</v>
          </cell>
          <cell r="I17">
            <v>622</v>
          </cell>
          <cell r="J17">
            <v>4.5069999999999997</v>
          </cell>
          <cell r="K17">
            <v>4.92</v>
          </cell>
          <cell r="L17">
            <v>0</v>
          </cell>
          <cell r="M17">
            <v>0</v>
          </cell>
          <cell r="N17">
            <v>612.57299999999998</v>
          </cell>
          <cell r="O17">
            <v>0</v>
          </cell>
          <cell r="P17">
            <v>2444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2444</v>
          </cell>
          <cell r="V17">
            <v>0</v>
          </cell>
          <cell r="W17">
            <v>3.2152500000000002</v>
          </cell>
          <cell r="X17">
            <v>622</v>
          </cell>
          <cell r="Y17">
            <v>12.642250000000001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2444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612.57299999999998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2444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622</v>
          </cell>
          <cell r="BC17">
            <v>2444</v>
          </cell>
          <cell r="BD17">
            <v>1652.7550000000001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197.33</v>
          </cell>
          <cell r="E6">
            <v>83.037999999999997</v>
          </cell>
          <cell r="F6">
            <v>114.292</v>
          </cell>
          <cell r="G6">
            <v>35.148000000000003</v>
          </cell>
          <cell r="H6">
            <v>0</v>
          </cell>
          <cell r="I6">
            <v>73.864999999999995</v>
          </cell>
          <cell r="J6">
            <v>0.54700000000000004</v>
          </cell>
          <cell r="K6">
            <v>0.754</v>
          </cell>
          <cell r="L6">
            <v>0</v>
          </cell>
          <cell r="M6">
            <v>0</v>
          </cell>
          <cell r="N6">
            <v>72.563999999999993</v>
          </cell>
          <cell r="O6">
            <v>0</v>
          </cell>
          <cell r="P6">
            <v>366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366</v>
          </cell>
          <cell r="V6">
            <v>0</v>
          </cell>
          <cell r="W6">
            <v>0</v>
          </cell>
          <cell r="X6">
            <v>73.864999999999995</v>
          </cell>
          <cell r="Y6">
            <v>1.3010000000000002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72.563999999999993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73.864999999999995</v>
          </cell>
          <cell r="BC6">
            <v>366</v>
          </cell>
          <cell r="BD6">
            <v>197.33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182.053</v>
          </cell>
          <cell r="E7">
            <v>75.378</v>
          </cell>
          <cell r="F7">
            <v>106.675</v>
          </cell>
          <cell r="G7">
            <v>35.430999999999997</v>
          </cell>
          <cell r="H7">
            <v>0</v>
          </cell>
          <cell r="I7">
            <v>68.11</v>
          </cell>
          <cell r="J7">
            <v>0.53</v>
          </cell>
          <cell r="K7">
            <v>0.75</v>
          </cell>
          <cell r="L7">
            <v>0</v>
          </cell>
          <cell r="M7">
            <v>0</v>
          </cell>
          <cell r="N7">
            <v>66.83</v>
          </cell>
          <cell r="O7">
            <v>0</v>
          </cell>
          <cell r="P7">
            <v>347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347</v>
          </cell>
          <cell r="V7">
            <v>0</v>
          </cell>
          <cell r="W7">
            <v>0</v>
          </cell>
          <cell r="X7">
            <v>68.11</v>
          </cell>
          <cell r="Y7">
            <v>1.28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66.83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68.11</v>
          </cell>
          <cell r="BC7">
            <v>347</v>
          </cell>
          <cell r="BD7">
            <v>182.053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158.334</v>
          </cell>
          <cell r="E8">
            <v>65.843999999999994</v>
          </cell>
          <cell r="F8">
            <v>92.49</v>
          </cell>
          <cell r="G8">
            <v>35.457999999999998</v>
          </cell>
          <cell r="H8">
            <v>0</v>
          </cell>
          <cell r="I8">
            <v>59.127000000000002</v>
          </cell>
          <cell r="J8">
            <v>0.45600000000000002</v>
          </cell>
          <cell r="K8">
            <v>0.64</v>
          </cell>
          <cell r="L8">
            <v>0</v>
          </cell>
          <cell r="M8">
            <v>0</v>
          </cell>
          <cell r="N8">
            <v>58.030999999999999</v>
          </cell>
          <cell r="O8">
            <v>0</v>
          </cell>
          <cell r="P8">
            <v>299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299</v>
          </cell>
          <cell r="V8">
            <v>0</v>
          </cell>
          <cell r="W8">
            <v>0</v>
          </cell>
          <cell r="X8">
            <v>59.127000000000002</v>
          </cell>
          <cell r="Y8">
            <v>1.0960000000000001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58.030999999999999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59.127000000000002</v>
          </cell>
          <cell r="BC8">
            <v>299</v>
          </cell>
          <cell r="BD8">
            <v>158.334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97.617000000000004</v>
          </cell>
          <cell r="E9">
            <v>40.926000000000002</v>
          </cell>
          <cell r="F9">
            <v>56.691000000000003</v>
          </cell>
          <cell r="G9">
            <v>35.329000000000001</v>
          </cell>
          <cell r="H9">
            <v>0</v>
          </cell>
          <cell r="I9">
            <v>36.094999999999999</v>
          </cell>
          <cell r="J9">
            <v>0.246</v>
          </cell>
          <cell r="K9">
            <v>0.34100000000000003</v>
          </cell>
          <cell r="L9">
            <v>0</v>
          </cell>
          <cell r="M9">
            <v>0</v>
          </cell>
          <cell r="N9">
            <v>35.508000000000003</v>
          </cell>
          <cell r="O9">
            <v>0</v>
          </cell>
          <cell r="P9">
            <v>180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180</v>
          </cell>
          <cell r="V9">
            <v>0</v>
          </cell>
          <cell r="W9">
            <v>0</v>
          </cell>
          <cell r="X9">
            <v>36.094999999999999</v>
          </cell>
          <cell r="Y9">
            <v>0.58699999999999997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35.508000000000003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36.094999999999999</v>
          </cell>
          <cell r="BC9">
            <v>180</v>
          </cell>
          <cell r="BD9">
            <v>97.617000000000004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55.959000000000003</v>
          </cell>
          <cell r="E10">
            <v>24.007999999999999</v>
          </cell>
          <cell r="F10">
            <v>31.951000000000001</v>
          </cell>
          <cell r="G10">
            <v>35.445</v>
          </cell>
          <cell r="H10">
            <v>0</v>
          </cell>
          <cell r="I10">
            <v>20.664000000000001</v>
          </cell>
          <cell r="J10">
            <v>0.124</v>
          </cell>
          <cell r="K10">
            <v>0.16500000000000001</v>
          </cell>
          <cell r="L10">
            <v>0</v>
          </cell>
          <cell r="M10">
            <v>0</v>
          </cell>
          <cell r="N10">
            <v>20.375</v>
          </cell>
          <cell r="O10">
            <v>0</v>
          </cell>
          <cell r="P10">
            <v>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99</v>
          </cell>
          <cell r="V10">
            <v>0</v>
          </cell>
          <cell r="W10">
            <v>0</v>
          </cell>
          <cell r="X10">
            <v>20.664000000000001</v>
          </cell>
          <cell r="Y10">
            <v>0.28900000000000003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20.375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20.664000000000001</v>
          </cell>
          <cell r="BC10">
            <v>99</v>
          </cell>
          <cell r="BD10">
            <v>55.959000000000003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48.067</v>
          </cell>
          <cell r="E11">
            <v>20.541</v>
          </cell>
          <cell r="F11">
            <v>27.526</v>
          </cell>
          <cell r="G11">
            <v>35.313000000000002</v>
          </cell>
          <cell r="H11">
            <v>0</v>
          </cell>
          <cell r="I11">
            <v>17.827000000000002</v>
          </cell>
          <cell r="J11">
            <v>0.129</v>
          </cell>
          <cell r="K11">
            <v>0.17399999999999999</v>
          </cell>
          <cell r="L11">
            <v>0</v>
          </cell>
          <cell r="M11">
            <v>0</v>
          </cell>
          <cell r="N11">
            <v>17.524000000000001</v>
          </cell>
          <cell r="O11">
            <v>0</v>
          </cell>
          <cell r="P11">
            <v>86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86</v>
          </cell>
          <cell r="V11">
            <v>0</v>
          </cell>
          <cell r="W11">
            <v>0</v>
          </cell>
          <cell r="X11">
            <v>17.827000000000002</v>
          </cell>
          <cell r="Y11">
            <v>0.30299999999999999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17.524000000000001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17.827000000000002</v>
          </cell>
          <cell r="BC11">
            <v>86</v>
          </cell>
          <cell r="BD11">
            <v>48.067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35.703000000000003</v>
          </cell>
          <cell r="E12">
            <v>15.282999999999999</v>
          </cell>
          <cell r="F12">
            <v>20.420000000000002</v>
          </cell>
          <cell r="G12">
            <v>35.39</v>
          </cell>
          <cell r="H12">
            <v>0</v>
          </cell>
          <cell r="I12">
            <v>13.097</v>
          </cell>
          <cell r="J12">
            <v>0.13500000000000001</v>
          </cell>
          <cell r="K12">
            <v>0.18099999999999999</v>
          </cell>
          <cell r="L12">
            <v>0</v>
          </cell>
          <cell r="M12">
            <v>0</v>
          </cell>
          <cell r="N12">
            <v>12.7805</v>
          </cell>
          <cell r="O12">
            <v>5.0000000000061107E-4</v>
          </cell>
          <cell r="P12">
            <v>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</v>
          </cell>
          <cell r="V12">
            <v>0</v>
          </cell>
          <cell r="W12">
            <v>0</v>
          </cell>
          <cell r="X12">
            <v>13.097</v>
          </cell>
          <cell r="Y12">
            <v>0.316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12.781000000000001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13.097</v>
          </cell>
          <cell r="BC12">
            <v>63</v>
          </cell>
          <cell r="BD12">
            <v>35.703000000000003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36.722000000000001</v>
          </cell>
          <cell r="E13">
            <v>15.872999999999999</v>
          </cell>
          <cell r="F13">
            <v>20.849</v>
          </cell>
          <cell r="G13">
            <v>35.424999999999997</v>
          </cell>
          <cell r="H13">
            <v>0</v>
          </cell>
          <cell r="I13">
            <v>13.535</v>
          </cell>
          <cell r="J13">
            <v>7.5999999999999998E-2</v>
          </cell>
          <cell r="K13">
            <v>9.9000000000000005E-2</v>
          </cell>
          <cell r="L13">
            <v>0</v>
          </cell>
          <cell r="M13">
            <v>0</v>
          </cell>
          <cell r="N13">
            <v>13.360250000000001</v>
          </cell>
          <cell r="O13">
            <v>-2.5000000000119371E-4</v>
          </cell>
          <cell r="P13">
            <v>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64</v>
          </cell>
          <cell r="V13">
            <v>0</v>
          </cell>
          <cell r="W13">
            <v>0</v>
          </cell>
          <cell r="X13">
            <v>13.535</v>
          </cell>
          <cell r="Y13">
            <v>0.17499999999999999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13.36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13.535</v>
          </cell>
          <cell r="BC13">
            <v>64</v>
          </cell>
          <cell r="BD13">
            <v>36.722000000000001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34.359000000000002</v>
          </cell>
          <cell r="E14">
            <v>14.715999999999999</v>
          </cell>
          <cell r="F14">
            <v>19.643000000000001</v>
          </cell>
          <cell r="G14">
            <v>35.423000000000002</v>
          </cell>
          <cell r="H14">
            <v>0</v>
          </cell>
          <cell r="I14">
            <v>12.695</v>
          </cell>
          <cell r="J14">
            <v>0.14000000000000001</v>
          </cell>
          <cell r="K14">
            <v>0.187</v>
          </cell>
          <cell r="L14">
            <v>0</v>
          </cell>
          <cell r="M14">
            <v>0</v>
          </cell>
          <cell r="N14">
            <v>12.36875</v>
          </cell>
          <cell r="O14">
            <v>-7.5000000000002842E-4</v>
          </cell>
          <cell r="P14">
            <v>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</v>
          </cell>
          <cell r="V14">
            <v>0</v>
          </cell>
          <cell r="W14">
            <v>0</v>
          </cell>
          <cell r="X14">
            <v>12.695</v>
          </cell>
          <cell r="Y14">
            <v>0.32700000000000001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12.369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12.695</v>
          </cell>
          <cell r="BC14">
            <v>61</v>
          </cell>
          <cell r="BD14">
            <v>34.359000000000002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109.24299999999999</v>
          </cell>
          <cell r="E15">
            <v>45.523000000000003</v>
          </cell>
          <cell r="F15">
            <v>63.72</v>
          </cell>
          <cell r="G15">
            <v>35.488999999999997</v>
          </cell>
          <cell r="H15">
            <v>0</v>
          </cell>
          <cell r="I15">
            <v>40.683</v>
          </cell>
          <cell r="J15">
            <v>0.36299999999999999</v>
          </cell>
          <cell r="K15">
            <v>0.50900000000000001</v>
          </cell>
          <cell r="L15">
            <v>0</v>
          </cell>
          <cell r="M15">
            <v>0</v>
          </cell>
          <cell r="N15">
            <v>39.811</v>
          </cell>
          <cell r="O15">
            <v>0</v>
          </cell>
          <cell r="P15">
            <v>205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205</v>
          </cell>
          <cell r="V15">
            <v>0</v>
          </cell>
          <cell r="W15">
            <v>0</v>
          </cell>
          <cell r="X15">
            <v>40.683</v>
          </cell>
          <cell r="Y15">
            <v>0.872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39.811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40.683</v>
          </cell>
          <cell r="BC15">
            <v>205</v>
          </cell>
          <cell r="BD15">
            <v>109.24299999999999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116.809</v>
          </cell>
          <cell r="E16">
            <v>49.674999999999997</v>
          </cell>
          <cell r="F16">
            <v>67.134</v>
          </cell>
          <cell r="G16">
            <v>35.353000000000002</v>
          </cell>
          <cell r="H16">
            <v>0</v>
          </cell>
          <cell r="I16">
            <v>43.984999999999999</v>
          </cell>
          <cell r="J16">
            <v>0.33</v>
          </cell>
          <cell r="K16">
            <v>0.44600000000000001</v>
          </cell>
          <cell r="L16">
            <v>0</v>
          </cell>
          <cell r="M16">
            <v>0</v>
          </cell>
          <cell r="N16">
            <v>43.20825</v>
          </cell>
          <cell r="O16">
            <v>7.5000000000358114E-4</v>
          </cell>
          <cell r="P16">
            <v>214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214</v>
          </cell>
          <cell r="V16">
            <v>0</v>
          </cell>
          <cell r="W16">
            <v>0</v>
          </cell>
          <cell r="X16">
            <v>43.984999999999999</v>
          </cell>
          <cell r="Y16">
            <v>0.77600000000000002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43.207999999999998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43.984999999999999</v>
          </cell>
          <cell r="BC16">
            <v>214</v>
          </cell>
          <cell r="BD16">
            <v>116.809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154.96</v>
          </cell>
          <cell r="E17">
            <v>65.587000000000003</v>
          </cell>
          <cell r="F17">
            <v>89.373000000000005</v>
          </cell>
          <cell r="G17">
            <v>35.296999999999997</v>
          </cell>
          <cell r="H17">
            <v>0</v>
          </cell>
          <cell r="I17">
            <v>58.097000000000001</v>
          </cell>
          <cell r="J17">
            <v>0.36</v>
          </cell>
          <cell r="K17">
            <v>0.49</v>
          </cell>
          <cell r="L17">
            <v>0</v>
          </cell>
          <cell r="M17">
            <v>0</v>
          </cell>
          <cell r="N17">
            <v>57.247</v>
          </cell>
          <cell r="O17">
            <v>0</v>
          </cell>
          <cell r="P17">
            <v>285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285</v>
          </cell>
          <cell r="V17">
            <v>0</v>
          </cell>
          <cell r="W17">
            <v>0</v>
          </cell>
          <cell r="X17">
            <v>58.097000000000001</v>
          </cell>
          <cell r="Y17">
            <v>0.85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57.247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285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58.097000000000001</v>
          </cell>
          <cell r="BC17">
            <v>285</v>
          </cell>
          <cell r="BD17">
            <v>154.96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yhodnocení PROVOZ"/>
      <sheetName val="Přehled Provozu"/>
      <sheetName val="Měsíční výkaz"/>
      <sheetName val="Kogenerace"/>
      <sheetName val="Reporting"/>
      <sheetName val="Tevi Baterie - BESS"/>
      <sheetName val="evidence k ED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3233.4659999999999</v>
          </cell>
          <cell r="E6">
            <v>1501.297</v>
          </cell>
          <cell r="F6">
            <v>1732.1690000000001</v>
          </cell>
          <cell r="G6">
            <v>35.279000000000003</v>
          </cell>
          <cell r="H6">
            <v>0</v>
          </cell>
          <cell r="I6">
            <v>1156.1020000000001</v>
          </cell>
          <cell r="J6">
            <v>117.538</v>
          </cell>
          <cell r="K6">
            <v>135.614</v>
          </cell>
          <cell r="L6">
            <v>0</v>
          </cell>
          <cell r="M6">
            <v>0</v>
          </cell>
          <cell r="N6">
            <v>902.95</v>
          </cell>
          <cell r="O6">
            <v>0</v>
          </cell>
          <cell r="P6">
            <v>4802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4802</v>
          </cell>
          <cell r="V6">
            <v>0</v>
          </cell>
          <cell r="W6">
            <v>71.61</v>
          </cell>
          <cell r="X6">
            <v>1156.1020000000001</v>
          </cell>
          <cell r="Y6">
            <v>324.762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902.95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1156.1020000000001</v>
          </cell>
          <cell r="BC6">
            <v>4802</v>
          </cell>
          <cell r="BD6">
            <v>3233.4659999999999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1877.8320000000001</v>
          </cell>
          <cell r="E7">
            <v>869.24099999999999</v>
          </cell>
          <cell r="F7">
            <v>1008.591</v>
          </cell>
          <cell r="G7">
            <v>35.124000000000002</v>
          </cell>
          <cell r="H7">
            <v>0</v>
          </cell>
          <cell r="I7">
            <v>669.12</v>
          </cell>
          <cell r="J7">
            <v>80.17</v>
          </cell>
          <cell r="K7">
            <v>93.022000000000006</v>
          </cell>
          <cell r="L7">
            <v>0</v>
          </cell>
          <cell r="M7">
            <v>0</v>
          </cell>
          <cell r="N7">
            <v>495.928</v>
          </cell>
          <cell r="O7">
            <v>0</v>
          </cell>
          <cell r="P7">
            <v>2795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2795</v>
          </cell>
          <cell r="V7">
            <v>0</v>
          </cell>
          <cell r="W7">
            <v>30.193999999999999</v>
          </cell>
          <cell r="X7">
            <v>669.12</v>
          </cell>
          <cell r="Y7">
            <v>203.386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495.928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669.12</v>
          </cell>
          <cell r="BC7">
            <v>2795</v>
          </cell>
          <cell r="BD7">
            <v>1877.8320000000001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1692.2539999999999</v>
          </cell>
          <cell r="E8">
            <v>781.61300000000006</v>
          </cell>
          <cell r="F8">
            <v>910.64099999999996</v>
          </cell>
          <cell r="G8">
            <v>35.170999999999999</v>
          </cell>
          <cell r="H8">
            <v>0</v>
          </cell>
          <cell r="I8">
            <v>604.87</v>
          </cell>
          <cell r="J8">
            <v>47.878</v>
          </cell>
          <cell r="K8">
            <v>55.781999999999996</v>
          </cell>
          <cell r="L8">
            <v>0</v>
          </cell>
          <cell r="M8">
            <v>0</v>
          </cell>
          <cell r="N8">
            <v>501.21</v>
          </cell>
          <cell r="O8">
            <v>0</v>
          </cell>
          <cell r="P8">
            <v>2537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2537</v>
          </cell>
          <cell r="V8">
            <v>0</v>
          </cell>
          <cell r="W8">
            <v>97.308999999999997</v>
          </cell>
          <cell r="X8">
            <v>604.87</v>
          </cell>
          <cell r="Y8">
            <v>200.96899999999999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501.21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604.87</v>
          </cell>
          <cell r="BC8">
            <v>2537</v>
          </cell>
          <cell r="BD8">
            <v>1692.2539999999999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Chyba</v>
          </cell>
          <cell r="D9">
            <v>1044.5239999999999</v>
          </cell>
          <cell r="E9">
            <v>481.87700000000001</v>
          </cell>
          <cell r="F9">
            <v>562.64700000000005</v>
          </cell>
          <cell r="G9">
            <v>35.384</v>
          </cell>
          <cell r="H9">
            <v>0</v>
          </cell>
          <cell r="I9">
            <v>371.60199999999998</v>
          </cell>
          <cell r="J9">
            <v>-70.373000000000005</v>
          </cell>
          <cell r="K9">
            <v>-82.168000000000006</v>
          </cell>
          <cell r="L9">
            <v>0</v>
          </cell>
          <cell r="M9">
            <v>0</v>
          </cell>
          <cell r="N9">
            <v>524.14300000000003</v>
          </cell>
          <cell r="O9">
            <v>0</v>
          </cell>
          <cell r="P9">
            <v>1562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1562</v>
          </cell>
          <cell r="V9">
            <v>0</v>
          </cell>
          <cell r="W9">
            <v>7.9429999999999996</v>
          </cell>
          <cell r="X9">
            <v>371.60199999999998</v>
          </cell>
          <cell r="Y9">
            <v>9.754999999999999</v>
          </cell>
          <cell r="Z9">
            <v>0</v>
          </cell>
          <cell r="AA9">
            <v>0</v>
          </cell>
          <cell r="AB9">
            <v>0</v>
          </cell>
          <cell r="AC9">
            <v>154.35300000000001</v>
          </cell>
          <cell r="AD9">
            <v>0</v>
          </cell>
          <cell r="AE9">
            <v>1562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524.14300000000003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371.60199999999998</v>
          </cell>
          <cell r="BC9">
            <v>1562</v>
          </cell>
          <cell r="BD9">
            <v>1044.5239999999999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635.86900000000003</v>
          </cell>
          <cell r="E10">
            <v>295.21199999999999</v>
          </cell>
          <cell r="F10">
            <v>340.65699999999998</v>
          </cell>
          <cell r="G10">
            <v>35.546999999999997</v>
          </cell>
          <cell r="H10">
            <v>0</v>
          </cell>
          <cell r="I10">
            <v>225.315</v>
          </cell>
          <cell r="J10">
            <v>0.84099999999999997</v>
          </cell>
          <cell r="K10">
            <v>0.97099999999999997</v>
          </cell>
          <cell r="L10">
            <v>0</v>
          </cell>
          <cell r="M10">
            <v>0</v>
          </cell>
          <cell r="N10">
            <v>223.50299999999999</v>
          </cell>
          <cell r="O10">
            <v>0</v>
          </cell>
          <cell r="P10">
            <v>936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936</v>
          </cell>
          <cell r="V10">
            <v>0</v>
          </cell>
          <cell r="W10">
            <v>85.84</v>
          </cell>
          <cell r="X10">
            <v>225.315</v>
          </cell>
          <cell r="Y10">
            <v>87.652000000000001</v>
          </cell>
          <cell r="Z10">
            <v>0</v>
          </cell>
          <cell r="AA10">
            <v>0</v>
          </cell>
          <cell r="AB10">
            <v>0</v>
          </cell>
          <cell r="AC10">
            <v>-2.3314683517128287E-15</v>
          </cell>
          <cell r="AD10">
            <v>0</v>
          </cell>
          <cell r="AE10">
            <v>936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223.50299999999999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225.315</v>
          </cell>
          <cell r="BC10">
            <v>936</v>
          </cell>
          <cell r="BD10">
            <v>635.86900000000003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1708.6469999999999</v>
          </cell>
          <cell r="E11">
            <v>795.88300000000004</v>
          </cell>
          <cell r="F11">
            <v>912.76400000000001</v>
          </cell>
          <cell r="G11">
            <v>35.484000000000002</v>
          </cell>
          <cell r="H11">
            <v>0</v>
          </cell>
          <cell r="I11">
            <v>609.15300000000002</v>
          </cell>
          <cell r="J11">
            <v>0.17899999999999999</v>
          </cell>
          <cell r="K11">
            <v>0.20599999999999999</v>
          </cell>
          <cell r="L11">
            <v>0</v>
          </cell>
          <cell r="M11">
            <v>0</v>
          </cell>
          <cell r="N11">
            <v>608.76800000000003</v>
          </cell>
          <cell r="O11">
            <v>0</v>
          </cell>
          <cell r="P11">
            <v>2515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2515</v>
          </cell>
          <cell r="V11">
            <v>0</v>
          </cell>
          <cell r="W11">
            <v>106.217</v>
          </cell>
          <cell r="X11">
            <v>609.15300000000002</v>
          </cell>
          <cell r="Y11">
            <v>106.602</v>
          </cell>
          <cell r="Z11">
            <v>0</v>
          </cell>
          <cell r="AA11">
            <v>0</v>
          </cell>
          <cell r="AB11">
            <v>0</v>
          </cell>
          <cell r="AC11">
            <v>5.134781488891349E-15</v>
          </cell>
          <cell r="AD11">
            <v>0</v>
          </cell>
          <cell r="AE11">
            <v>2515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608.76800000000003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609.15300000000002</v>
          </cell>
          <cell r="BC11">
            <v>2515</v>
          </cell>
          <cell r="BD11">
            <v>1708.6469999999999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2207.7809999999999</v>
          </cell>
          <cell r="E12">
            <v>1022.499</v>
          </cell>
          <cell r="F12">
            <v>1185.2819999999999</v>
          </cell>
          <cell r="G12">
            <v>35.430999999999997</v>
          </cell>
          <cell r="H12">
            <v>0</v>
          </cell>
          <cell r="I12">
            <v>780.47</v>
          </cell>
          <cell r="J12">
            <v>20.068999999999999</v>
          </cell>
          <cell r="K12">
            <v>23.263999999999999</v>
          </cell>
          <cell r="L12">
            <v>0</v>
          </cell>
          <cell r="M12">
            <v>0</v>
          </cell>
          <cell r="N12">
            <v>737.13649999999996</v>
          </cell>
          <cell r="O12">
            <v>5.0000000010186341E-4</v>
          </cell>
          <cell r="P12">
            <v>3257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3257</v>
          </cell>
          <cell r="V12">
            <v>0</v>
          </cell>
          <cell r="W12">
            <v>71.960999999999999</v>
          </cell>
          <cell r="X12">
            <v>780.47</v>
          </cell>
          <cell r="Y12">
            <v>115.294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737.13699999999994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780.47</v>
          </cell>
          <cell r="BC12">
            <v>3257</v>
          </cell>
          <cell r="BD12">
            <v>2207.7809999999999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2074.4180000000001</v>
          </cell>
          <cell r="E13">
            <v>965.15599999999995</v>
          </cell>
          <cell r="F13">
            <v>1109.2619999999999</v>
          </cell>
          <cell r="G13">
            <v>35.441000000000003</v>
          </cell>
          <cell r="H13">
            <v>0</v>
          </cell>
          <cell r="I13">
            <v>741.75</v>
          </cell>
          <cell r="J13">
            <v>2.6949999999999998</v>
          </cell>
          <cell r="K13">
            <v>3.097</v>
          </cell>
          <cell r="L13">
            <v>45.028749999999945</v>
          </cell>
          <cell r="M13">
            <v>0</v>
          </cell>
          <cell r="N13">
            <v>690.92925000000002</v>
          </cell>
          <cell r="O13">
            <v>0</v>
          </cell>
          <cell r="P13">
            <v>3069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3069</v>
          </cell>
          <cell r="V13">
            <v>0</v>
          </cell>
          <cell r="W13">
            <v>62.823999999999998</v>
          </cell>
          <cell r="X13">
            <v>741.75</v>
          </cell>
          <cell r="Y13">
            <v>113.64474999999995</v>
          </cell>
          <cell r="Z13">
            <v>0</v>
          </cell>
          <cell r="AA13">
            <v>0</v>
          </cell>
          <cell r="AB13">
            <v>0</v>
          </cell>
          <cell r="AC13">
            <v>45.028749999999945</v>
          </cell>
          <cell r="AD13">
            <v>0</v>
          </cell>
          <cell r="AE13">
            <v>3069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690.92899999999997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741.75</v>
          </cell>
          <cell r="BC13">
            <v>3069</v>
          </cell>
          <cell r="BD13">
            <v>2074.4180000000001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2272.6489999999999</v>
          </cell>
          <cell r="E14">
            <v>1062.865</v>
          </cell>
          <cell r="F14">
            <v>1209.7840000000001</v>
          </cell>
          <cell r="G14">
            <v>35.484000000000002</v>
          </cell>
          <cell r="H14">
            <v>0</v>
          </cell>
          <cell r="I14">
            <v>815.35</v>
          </cell>
          <cell r="J14">
            <v>15.529</v>
          </cell>
          <cell r="K14">
            <v>17.675000000000001</v>
          </cell>
          <cell r="L14">
            <v>0</v>
          </cell>
          <cell r="M14">
            <v>0</v>
          </cell>
          <cell r="N14">
            <v>736.06100000000004</v>
          </cell>
          <cell r="O14">
            <v>46.085000000000036</v>
          </cell>
          <cell r="P14">
            <v>3341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3341</v>
          </cell>
          <cell r="V14">
            <v>0</v>
          </cell>
          <cell r="W14">
            <v>50.286999999999999</v>
          </cell>
          <cell r="X14">
            <v>815.35</v>
          </cell>
          <cell r="Y14">
            <v>83.491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3341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736.06100000000004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3341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815.35</v>
          </cell>
          <cell r="BC14">
            <v>3341</v>
          </cell>
          <cell r="BD14">
            <v>2272.6489999999999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3742.6390000000001</v>
          </cell>
          <cell r="E15">
            <v>1753.306</v>
          </cell>
          <cell r="F15">
            <v>1989.3330000000001</v>
          </cell>
          <cell r="G15">
            <v>35.476999999999997</v>
          </cell>
          <cell r="H15">
            <v>0</v>
          </cell>
          <cell r="I15">
            <v>1349.94</v>
          </cell>
          <cell r="J15">
            <v>5.4059999999999997</v>
          </cell>
          <cell r="K15">
            <v>6.133</v>
          </cell>
          <cell r="L15">
            <v>0</v>
          </cell>
          <cell r="M15">
            <v>0</v>
          </cell>
          <cell r="N15">
            <v>1292.98125</v>
          </cell>
          <cell r="O15">
            <v>45.419750000000022</v>
          </cell>
          <cell r="P15">
            <v>5514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5514</v>
          </cell>
          <cell r="V15">
            <v>0</v>
          </cell>
          <cell r="W15">
            <v>55.917000000000002</v>
          </cell>
          <cell r="X15">
            <v>1349.94</v>
          </cell>
          <cell r="Y15">
            <v>67.456000000000003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5514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1292.981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5514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1349.94</v>
          </cell>
          <cell r="BC15">
            <v>5514</v>
          </cell>
          <cell r="BD15">
            <v>3742.6390000000001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2443.5329999999999</v>
          </cell>
          <cell r="E16">
            <v>1154.288</v>
          </cell>
          <cell r="F16">
            <v>1289.2449999999999</v>
          </cell>
          <cell r="G16">
            <v>35.366</v>
          </cell>
          <cell r="H16">
            <v>0</v>
          </cell>
          <cell r="I16">
            <v>883.88</v>
          </cell>
          <cell r="J16">
            <v>3.6539999999999999</v>
          </cell>
          <cell r="K16">
            <v>4.0819999999999999</v>
          </cell>
          <cell r="L16">
            <v>0</v>
          </cell>
          <cell r="M16">
            <v>0</v>
          </cell>
          <cell r="N16">
            <v>836.08275000000003</v>
          </cell>
          <cell r="O16">
            <v>40.061249999999973</v>
          </cell>
          <cell r="P16">
            <v>3554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3554</v>
          </cell>
          <cell r="V16">
            <v>0</v>
          </cell>
          <cell r="W16">
            <v>59.829000000000001</v>
          </cell>
          <cell r="X16">
            <v>883.88</v>
          </cell>
          <cell r="Y16">
            <v>67.564999999999998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836.08299999999997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883.88</v>
          </cell>
          <cell r="BC16">
            <v>3554</v>
          </cell>
          <cell r="BD16">
            <v>2443.5329999999999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2984.19</v>
          </cell>
          <cell r="E17">
            <v>1408.0650000000001</v>
          </cell>
          <cell r="F17">
            <v>1576.125</v>
          </cell>
          <cell r="G17">
            <v>35.194000000000003</v>
          </cell>
          <cell r="H17">
            <v>0</v>
          </cell>
          <cell r="I17">
            <v>1076.76</v>
          </cell>
          <cell r="L17">
            <v>0</v>
          </cell>
          <cell r="M17">
            <v>0</v>
          </cell>
          <cell r="N17">
            <v>1090.90275</v>
          </cell>
          <cell r="O17">
            <v>-14.142749999999978</v>
          </cell>
          <cell r="P17">
            <v>4339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4339</v>
          </cell>
          <cell r="V17">
            <v>0</v>
          </cell>
          <cell r="W17">
            <v>134.393</v>
          </cell>
          <cell r="X17">
            <v>1076.76</v>
          </cell>
          <cell r="Y17">
            <v>134.393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4339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1090.903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4339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1076.76</v>
          </cell>
          <cell r="BC17">
            <v>4339</v>
          </cell>
          <cell r="BD17">
            <v>2984.19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556.65800000000002</v>
          </cell>
          <cell r="E6">
            <v>263.23500000000001</v>
          </cell>
          <cell r="F6">
            <v>293.423</v>
          </cell>
          <cell r="G6">
            <v>35.280999999999999</v>
          </cell>
          <cell r="H6">
            <v>0</v>
          </cell>
          <cell r="I6">
            <v>208.08199999999999</v>
          </cell>
          <cell r="J6">
            <v>2.2309999999999999</v>
          </cell>
          <cell r="K6">
            <v>2.4870000000000001</v>
          </cell>
          <cell r="L6">
            <v>0</v>
          </cell>
          <cell r="M6">
            <v>0</v>
          </cell>
          <cell r="N6">
            <v>203.364</v>
          </cell>
          <cell r="O6">
            <v>0</v>
          </cell>
          <cell r="P6">
            <v>835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835</v>
          </cell>
          <cell r="V6">
            <v>0</v>
          </cell>
          <cell r="W6">
            <v>0.60599999999999998</v>
          </cell>
          <cell r="X6">
            <v>208.08199999999999</v>
          </cell>
          <cell r="Y6">
            <v>5.3239999999999998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203.364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208.08199999999999</v>
          </cell>
          <cell r="BC6">
            <v>835</v>
          </cell>
          <cell r="BD6">
            <v>556.65800000000002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510.04899999999998</v>
          </cell>
          <cell r="E7">
            <v>240.92</v>
          </cell>
          <cell r="F7">
            <v>269.12900000000002</v>
          </cell>
          <cell r="G7">
            <v>35.286999999999999</v>
          </cell>
          <cell r="H7">
            <v>0</v>
          </cell>
          <cell r="I7">
            <v>190.47499999999999</v>
          </cell>
          <cell r="J7">
            <v>1.857</v>
          </cell>
          <cell r="K7">
            <v>2.0750000000000002</v>
          </cell>
          <cell r="L7">
            <v>0</v>
          </cell>
          <cell r="M7">
            <v>0</v>
          </cell>
          <cell r="N7">
            <v>186.54300000000001</v>
          </cell>
          <cell r="O7">
            <v>0</v>
          </cell>
          <cell r="P7">
            <v>766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766</v>
          </cell>
          <cell r="V7">
            <v>0</v>
          </cell>
          <cell r="W7">
            <v>0.63700000000000001</v>
          </cell>
          <cell r="X7">
            <v>190.47499999999999</v>
          </cell>
          <cell r="Y7">
            <v>4.5690000000000008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186.54300000000001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190.47499999999999</v>
          </cell>
          <cell r="BC7">
            <v>766</v>
          </cell>
          <cell r="BD7">
            <v>510.04899999999998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481.03800000000001</v>
          </cell>
          <cell r="E8">
            <v>227.39099999999999</v>
          </cell>
          <cell r="F8">
            <v>253.64699999999999</v>
          </cell>
          <cell r="G8">
            <v>35.131</v>
          </cell>
          <cell r="H8">
            <v>0</v>
          </cell>
          <cell r="I8">
            <v>179.048</v>
          </cell>
          <cell r="J8">
            <v>1.8720000000000001</v>
          </cell>
          <cell r="K8">
            <v>2.0880000000000001</v>
          </cell>
          <cell r="L8">
            <v>0</v>
          </cell>
          <cell r="M8">
            <v>0</v>
          </cell>
          <cell r="N8">
            <v>175.08799999999999</v>
          </cell>
          <cell r="O8">
            <v>0</v>
          </cell>
          <cell r="P8">
            <v>719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719</v>
          </cell>
          <cell r="V8">
            <v>0</v>
          </cell>
          <cell r="W8">
            <v>0.83499999999999996</v>
          </cell>
          <cell r="X8">
            <v>179.048</v>
          </cell>
          <cell r="Y8">
            <v>4.7949999999999999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175.08799999999999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179.048</v>
          </cell>
          <cell r="BC8">
            <v>719</v>
          </cell>
          <cell r="BD8">
            <v>481.03800000000001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269.79500000000002</v>
          </cell>
          <cell r="E9">
            <v>128.482</v>
          </cell>
          <cell r="F9">
            <v>141.31299999999999</v>
          </cell>
          <cell r="G9">
            <v>32.802</v>
          </cell>
          <cell r="H9">
            <v>0</v>
          </cell>
          <cell r="I9">
            <v>107.337</v>
          </cell>
          <cell r="J9">
            <v>1.2190000000000001</v>
          </cell>
          <cell r="K9">
            <v>1.341</v>
          </cell>
          <cell r="L9">
            <v>0</v>
          </cell>
          <cell r="M9">
            <v>0</v>
          </cell>
          <cell r="N9">
            <v>104.777</v>
          </cell>
          <cell r="O9">
            <v>0</v>
          </cell>
          <cell r="P9">
            <v>425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425</v>
          </cell>
          <cell r="V9">
            <v>0</v>
          </cell>
          <cell r="W9">
            <v>1.27</v>
          </cell>
          <cell r="X9">
            <v>107.337</v>
          </cell>
          <cell r="Y9">
            <v>3.83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104.777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107.337</v>
          </cell>
          <cell r="BC9">
            <v>425</v>
          </cell>
          <cell r="BD9">
            <v>269.79500000000002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214.821</v>
          </cell>
          <cell r="E10">
            <v>103.634</v>
          </cell>
          <cell r="F10">
            <v>111.187</v>
          </cell>
          <cell r="G10">
            <v>35.418999999999997</v>
          </cell>
          <cell r="H10">
            <v>0</v>
          </cell>
          <cell r="I10">
            <v>79.484999999999999</v>
          </cell>
          <cell r="J10">
            <v>1.05</v>
          </cell>
          <cell r="K10">
            <v>1.1259999999999999</v>
          </cell>
          <cell r="L10">
            <v>0</v>
          </cell>
          <cell r="M10">
            <v>0</v>
          </cell>
          <cell r="N10">
            <v>77.308999999999997</v>
          </cell>
          <cell r="O10">
            <v>0</v>
          </cell>
          <cell r="P10">
            <v>307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307</v>
          </cell>
          <cell r="V10">
            <v>0</v>
          </cell>
          <cell r="W10">
            <v>1.411</v>
          </cell>
          <cell r="X10">
            <v>79.484999999999999</v>
          </cell>
          <cell r="Y10">
            <v>3.5870000000000002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77.308999999999997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79.484999999999999</v>
          </cell>
          <cell r="BC10">
            <v>307</v>
          </cell>
          <cell r="BD10">
            <v>214.821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159.898</v>
          </cell>
          <cell r="E11">
            <v>76.822000000000003</v>
          </cell>
          <cell r="F11">
            <v>83.075999999999993</v>
          </cell>
          <cell r="G11">
            <v>35.271999999999998</v>
          </cell>
          <cell r="H11">
            <v>0</v>
          </cell>
          <cell r="I11">
            <v>58.822000000000003</v>
          </cell>
          <cell r="J11">
            <v>0.92700000000000005</v>
          </cell>
          <cell r="K11">
            <v>1.002</v>
          </cell>
          <cell r="L11">
            <v>0</v>
          </cell>
          <cell r="M11">
            <v>0</v>
          </cell>
          <cell r="N11">
            <v>56.893000000000001</v>
          </cell>
          <cell r="O11">
            <v>0</v>
          </cell>
          <cell r="P11">
            <v>229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229</v>
          </cell>
          <cell r="V11">
            <v>0</v>
          </cell>
          <cell r="W11">
            <v>1.4259999999999999</v>
          </cell>
          <cell r="X11">
            <v>58.822000000000003</v>
          </cell>
          <cell r="Y11">
            <v>3.355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56.893000000000001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58.822000000000003</v>
          </cell>
          <cell r="BC11">
            <v>229</v>
          </cell>
          <cell r="BD11">
            <v>159.898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145.524</v>
          </cell>
          <cell r="E12">
            <v>69.899000000000001</v>
          </cell>
          <cell r="F12">
            <v>75.625</v>
          </cell>
          <cell r="G12">
            <v>35.314999999999998</v>
          </cell>
          <cell r="H12">
            <v>0</v>
          </cell>
          <cell r="I12">
            <v>53.402999999999999</v>
          </cell>
          <cell r="J12">
            <v>0.85799999999999998</v>
          </cell>
          <cell r="K12">
            <v>0.92900000000000005</v>
          </cell>
          <cell r="L12">
            <v>0</v>
          </cell>
          <cell r="M12">
            <v>0</v>
          </cell>
          <cell r="N12">
            <v>51.616250000000001</v>
          </cell>
          <cell r="O12">
            <v>-2.5000000000119371E-4</v>
          </cell>
          <cell r="P12">
            <v>208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208</v>
          </cell>
          <cell r="V12">
            <v>0</v>
          </cell>
          <cell r="W12">
            <v>1.1639999999999999</v>
          </cell>
          <cell r="X12">
            <v>53.402999999999999</v>
          </cell>
          <cell r="Y12">
            <v>2.9509999999999996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51.616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53.402999999999999</v>
          </cell>
          <cell r="BC12">
            <v>208</v>
          </cell>
          <cell r="BD12">
            <v>145.524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146.91</v>
          </cell>
          <cell r="E13">
            <v>70.658000000000001</v>
          </cell>
          <cell r="F13">
            <v>76.251999999999995</v>
          </cell>
          <cell r="G13">
            <v>35.353000000000002</v>
          </cell>
          <cell r="H13">
            <v>0</v>
          </cell>
          <cell r="I13">
            <v>53.539000000000001</v>
          </cell>
          <cell r="J13">
            <v>0.86799999999999999</v>
          </cell>
          <cell r="K13">
            <v>0.93700000000000006</v>
          </cell>
          <cell r="L13">
            <v>0</v>
          </cell>
          <cell r="M13">
            <v>0</v>
          </cell>
          <cell r="N13">
            <v>51.733249999999998</v>
          </cell>
          <cell r="O13">
            <v>7.5000000000358114E-4</v>
          </cell>
          <cell r="P13">
            <v>208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208</v>
          </cell>
          <cell r="V13">
            <v>0</v>
          </cell>
          <cell r="W13">
            <v>1.1752499999999999</v>
          </cell>
          <cell r="X13">
            <v>53.539000000000001</v>
          </cell>
          <cell r="Y13">
            <v>2.9802499999999998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51.732999999999997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53.539000000000001</v>
          </cell>
          <cell r="BC13">
            <v>208</v>
          </cell>
          <cell r="BD13">
            <v>146.91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145.52699999999999</v>
          </cell>
          <cell r="E14">
            <v>70.183000000000007</v>
          </cell>
          <cell r="F14">
            <v>75.343999999999994</v>
          </cell>
          <cell r="G14">
            <v>35.438000000000002</v>
          </cell>
          <cell r="H14">
            <v>0</v>
          </cell>
          <cell r="I14">
            <v>52.784999999999997</v>
          </cell>
          <cell r="J14">
            <v>0.754</v>
          </cell>
          <cell r="K14">
            <v>0.81</v>
          </cell>
          <cell r="L14">
            <v>0</v>
          </cell>
          <cell r="M14">
            <v>0</v>
          </cell>
          <cell r="N14">
            <v>51.220999999999997</v>
          </cell>
          <cell r="O14">
            <v>0</v>
          </cell>
          <cell r="P14">
            <v>204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204</v>
          </cell>
          <cell r="V14">
            <v>0</v>
          </cell>
          <cell r="W14">
            <v>1.1399999999999999</v>
          </cell>
          <cell r="X14">
            <v>52.784999999999997</v>
          </cell>
          <cell r="Y14">
            <v>2.7039999999999997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51.220999999999997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52.784999999999997</v>
          </cell>
          <cell r="BC14">
            <v>204</v>
          </cell>
          <cell r="BD14">
            <v>145.52699999999999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308.52199999999999</v>
          </cell>
          <cell r="E15">
            <v>147.084</v>
          </cell>
          <cell r="F15">
            <v>161.43799999999999</v>
          </cell>
          <cell r="G15">
            <v>35.470999999999997</v>
          </cell>
          <cell r="H15">
            <v>0</v>
          </cell>
          <cell r="I15">
            <v>113.886</v>
          </cell>
          <cell r="J15">
            <v>1.331</v>
          </cell>
          <cell r="K15">
            <v>1.4610000000000001</v>
          </cell>
          <cell r="L15">
            <v>0</v>
          </cell>
          <cell r="M15">
            <v>0</v>
          </cell>
          <cell r="N15">
            <v>111.09350000000001</v>
          </cell>
          <cell r="O15">
            <v>4.9999999998817657E-4</v>
          </cell>
          <cell r="P15">
            <v>450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450</v>
          </cell>
          <cell r="V15">
            <v>0</v>
          </cell>
          <cell r="W15">
            <v>0.86424999999999996</v>
          </cell>
          <cell r="X15">
            <v>113.886</v>
          </cell>
          <cell r="Y15">
            <v>3.65625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111.09399999999999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113.886</v>
          </cell>
          <cell r="BC15">
            <v>450</v>
          </cell>
          <cell r="BD15">
            <v>308.52199999999999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486.86</v>
          </cell>
          <cell r="E16">
            <v>231.32</v>
          </cell>
          <cell r="F16">
            <v>255.54</v>
          </cell>
          <cell r="G16">
            <v>35.378999999999998</v>
          </cell>
          <cell r="H16">
            <v>0</v>
          </cell>
          <cell r="I16">
            <v>180.541</v>
          </cell>
          <cell r="J16">
            <v>1.905</v>
          </cell>
          <cell r="K16">
            <v>2.1040000000000001</v>
          </cell>
          <cell r="L16">
            <v>0</v>
          </cell>
          <cell r="M16">
            <v>0</v>
          </cell>
          <cell r="N16">
            <v>176.5325</v>
          </cell>
          <cell r="O16">
            <v>-5.0000000001659828E-4</v>
          </cell>
          <cell r="P16">
            <v>718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718</v>
          </cell>
          <cell r="V16">
            <v>0</v>
          </cell>
          <cell r="W16">
            <v>0.54474999999999996</v>
          </cell>
          <cell r="X16">
            <v>180.541</v>
          </cell>
          <cell r="Y16">
            <v>4.55375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176.53299999999999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180.541</v>
          </cell>
          <cell r="BC16">
            <v>718</v>
          </cell>
          <cell r="BD16">
            <v>486.86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409.61099999999999</v>
          </cell>
          <cell r="E17">
            <v>195.93899999999999</v>
          </cell>
          <cell r="F17">
            <v>213.672</v>
          </cell>
          <cell r="G17">
            <v>35.304000000000002</v>
          </cell>
          <cell r="H17">
            <v>0</v>
          </cell>
          <cell r="I17">
            <v>151.30600000000001</v>
          </cell>
          <cell r="J17">
            <v>1.5</v>
          </cell>
          <cell r="K17">
            <v>1.635</v>
          </cell>
          <cell r="L17">
            <v>0</v>
          </cell>
          <cell r="M17">
            <v>0</v>
          </cell>
          <cell r="N17">
            <v>148.17099999999999</v>
          </cell>
          <cell r="O17">
            <v>0</v>
          </cell>
          <cell r="P17">
            <v>594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594</v>
          </cell>
          <cell r="V17">
            <v>0</v>
          </cell>
          <cell r="W17">
            <v>0.72675000000000001</v>
          </cell>
          <cell r="X17">
            <v>151.30600000000001</v>
          </cell>
          <cell r="Y17">
            <v>3.8617499999999998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148.17099999999999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594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151.30600000000001</v>
          </cell>
          <cell r="BC17">
            <v>594</v>
          </cell>
          <cell r="BD17">
            <v>409.61099999999999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310.72899999999998</v>
          </cell>
          <cell r="E6">
            <v>132.22999999999999</v>
          </cell>
          <cell r="F6">
            <v>178.499</v>
          </cell>
          <cell r="G6">
            <v>35.281999999999996</v>
          </cell>
          <cell r="H6">
            <v>0</v>
          </cell>
          <cell r="I6">
            <v>103.711</v>
          </cell>
          <cell r="J6">
            <v>0.63400000000000001</v>
          </cell>
          <cell r="K6">
            <v>0.85499999999999998</v>
          </cell>
          <cell r="L6">
            <v>0</v>
          </cell>
          <cell r="M6">
            <v>0</v>
          </cell>
          <cell r="N6">
            <v>102.22199999999999</v>
          </cell>
          <cell r="O6">
            <v>0</v>
          </cell>
          <cell r="P6">
            <v>504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504</v>
          </cell>
          <cell r="V6">
            <v>0</v>
          </cell>
          <cell r="W6">
            <v>0.02</v>
          </cell>
          <cell r="X6">
            <v>103.711</v>
          </cell>
          <cell r="Y6">
            <v>1.5089999999999999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102.22199999999999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103.711</v>
          </cell>
          <cell r="BC6">
            <v>504</v>
          </cell>
          <cell r="BD6">
            <v>310.72899999999998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309.80700000000002</v>
          </cell>
          <cell r="E7">
            <v>131.173</v>
          </cell>
          <cell r="F7">
            <v>178.63399999999999</v>
          </cell>
          <cell r="G7">
            <v>35.284999999999997</v>
          </cell>
          <cell r="H7">
            <v>0</v>
          </cell>
          <cell r="I7">
            <v>103.619</v>
          </cell>
          <cell r="J7">
            <v>0.72899999999999998</v>
          </cell>
          <cell r="K7">
            <v>0.99299999999999999</v>
          </cell>
          <cell r="L7">
            <v>0</v>
          </cell>
          <cell r="M7">
            <v>0</v>
          </cell>
          <cell r="N7">
            <v>101.89700000000001</v>
          </cell>
          <cell r="O7">
            <v>0</v>
          </cell>
          <cell r="P7">
            <v>508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508</v>
          </cell>
          <cell r="V7">
            <v>0</v>
          </cell>
          <cell r="W7">
            <v>1.7999999999999999E-2</v>
          </cell>
          <cell r="X7">
            <v>103.619</v>
          </cell>
          <cell r="Y7">
            <v>1.74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101.89700000000001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103.619</v>
          </cell>
          <cell r="BC7">
            <v>508</v>
          </cell>
          <cell r="BD7">
            <v>309.80700000000002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316.73399999999998</v>
          </cell>
          <cell r="E8">
            <v>134.191</v>
          </cell>
          <cell r="F8">
            <v>182.54300000000001</v>
          </cell>
          <cell r="G8">
            <v>35.134999999999998</v>
          </cell>
          <cell r="H8">
            <v>0</v>
          </cell>
          <cell r="I8">
            <v>105.98</v>
          </cell>
          <cell r="J8">
            <v>0.752</v>
          </cell>
          <cell r="K8">
            <v>1.024</v>
          </cell>
          <cell r="L8">
            <v>0</v>
          </cell>
          <cell r="M8">
            <v>0</v>
          </cell>
          <cell r="N8">
            <v>104.20399999999999</v>
          </cell>
          <cell r="O8">
            <v>0</v>
          </cell>
          <cell r="P8">
            <v>519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519</v>
          </cell>
          <cell r="V8">
            <v>0</v>
          </cell>
          <cell r="W8">
            <v>1.9E-2</v>
          </cell>
          <cell r="X8">
            <v>105.98</v>
          </cell>
          <cell r="Y8">
            <v>1.7949999999999999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104.20399999999999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105.98</v>
          </cell>
          <cell r="BC8">
            <v>519</v>
          </cell>
          <cell r="BD8">
            <v>316.73399999999998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256.06</v>
          </cell>
          <cell r="E9">
            <v>108.512</v>
          </cell>
          <cell r="F9">
            <v>147.548</v>
          </cell>
          <cell r="G9">
            <v>35.225999999999999</v>
          </cell>
          <cell r="H9">
            <v>0</v>
          </cell>
          <cell r="I9">
            <v>86.004999999999995</v>
          </cell>
          <cell r="J9">
            <v>0.61599999999999999</v>
          </cell>
          <cell r="K9">
            <v>0.83799999999999997</v>
          </cell>
          <cell r="L9">
            <v>0</v>
          </cell>
          <cell r="M9">
            <v>0</v>
          </cell>
          <cell r="N9">
            <v>84.551000000000002</v>
          </cell>
          <cell r="O9">
            <v>0</v>
          </cell>
          <cell r="P9">
            <v>421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421</v>
          </cell>
          <cell r="V9">
            <v>0</v>
          </cell>
          <cell r="W9">
            <v>3.7999999999999999E-2</v>
          </cell>
          <cell r="X9">
            <v>86.004999999999995</v>
          </cell>
          <cell r="Y9">
            <v>1.492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84.551000000000002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86.004999999999995</v>
          </cell>
          <cell r="BC9">
            <v>421</v>
          </cell>
          <cell r="BD9">
            <v>256.06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168.75700000000001</v>
          </cell>
          <cell r="E10">
            <v>72.31</v>
          </cell>
          <cell r="F10">
            <v>96.447000000000003</v>
          </cell>
          <cell r="G10">
            <v>35.426000000000002</v>
          </cell>
          <cell r="H10">
            <v>0</v>
          </cell>
          <cell r="I10">
            <v>56.438000000000002</v>
          </cell>
          <cell r="J10">
            <v>0.47199999999999998</v>
          </cell>
          <cell r="K10">
            <v>0.629</v>
          </cell>
          <cell r="L10">
            <v>0</v>
          </cell>
          <cell r="M10">
            <v>0</v>
          </cell>
          <cell r="N10">
            <v>55.337000000000003</v>
          </cell>
          <cell r="O10">
            <v>0</v>
          </cell>
          <cell r="P10">
            <v>271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271</v>
          </cell>
          <cell r="V10">
            <v>0</v>
          </cell>
          <cell r="W10">
            <v>5.8999999999999997E-2</v>
          </cell>
          <cell r="X10">
            <v>56.438000000000002</v>
          </cell>
          <cell r="Y10">
            <v>1.1599999999999999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55.337000000000003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56.438000000000002</v>
          </cell>
          <cell r="BC10">
            <v>271</v>
          </cell>
          <cell r="BD10">
            <v>168.75700000000001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122.55</v>
          </cell>
          <cell r="E11">
            <v>52.706000000000003</v>
          </cell>
          <cell r="F11">
            <v>69.843999999999994</v>
          </cell>
          <cell r="G11">
            <v>35.273000000000003</v>
          </cell>
          <cell r="H11">
            <v>0</v>
          </cell>
          <cell r="I11">
            <v>41.085000000000001</v>
          </cell>
          <cell r="J11">
            <v>0.29799999999999999</v>
          </cell>
          <cell r="K11">
            <v>0.39400000000000002</v>
          </cell>
          <cell r="L11">
            <v>0</v>
          </cell>
          <cell r="M11">
            <v>0</v>
          </cell>
          <cell r="N11">
            <v>40.393000000000001</v>
          </cell>
          <cell r="O11">
            <v>0</v>
          </cell>
          <cell r="P11">
            <v>196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196</v>
          </cell>
          <cell r="V11">
            <v>0</v>
          </cell>
          <cell r="W11">
            <v>4.4999999999999998E-2</v>
          </cell>
          <cell r="X11">
            <v>41.085000000000001</v>
          </cell>
          <cell r="Y11">
            <v>0.73699999999999999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40.393000000000001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41.085000000000001</v>
          </cell>
          <cell r="BC11">
            <v>196</v>
          </cell>
          <cell r="BD11">
            <v>122.55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119.66800000000001</v>
          </cell>
          <cell r="E12">
            <v>51.601999999999997</v>
          </cell>
          <cell r="F12">
            <v>68.066000000000003</v>
          </cell>
          <cell r="G12">
            <v>35.314999999999998</v>
          </cell>
          <cell r="H12">
            <v>0</v>
          </cell>
          <cell r="I12">
            <v>40.012</v>
          </cell>
          <cell r="J12">
            <v>0.34499999999999997</v>
          </cell>
          <cell r="K12">
            <v>0.45500000000000002</v>
          </cell>
          <cell r="L12">
            <v>0</v>
          </cell>
          <cell r="M12">
            <v>0</v>
          </cell>
          <cell r="N12">
            <v>39.212499999999999</v>
          </cell>
          <cell r="O12">
            <v>-4.99999999995282E-4</v>
          </cell>
          <cell r="P12">
            <v>190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190</v>
          </cell>
          <cell r="V12">
            <v>0</v>
          </cell>
          <cell r="W12">
            <v>0.05</v>
          </cell>
          <cell r="X12">
            <v>40.012</v>
          </cell>
          <cell r="Y12">
            <v>0.85000000000000009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39.213000000000001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40.012</v>
          </cell>
          <cell r="BC12">
            <v>190</v>
          </cell>
          <cell r="BD12">
            <v>119.66800000000001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105.045</v>
          </cell>
          <cell r="E13">
            <v>44.957000000000001</v>
          </cell>
          <cell r="F13">
            <v>60.088000000000001</v>
          </cell>
          <cell r="G13">
            <v>35.353000000000002</v>
          </cell>
          <cell r="H13">
            <v>0</v>
          </cell>
          <cell r="I13">
            <v>34.915999999999997</v>
          </cell>
          <cell r="J13">
            <v>0.317</v>
          </cell>
          <cell r="K13">
            <v>0.42299999999999999</v>
          </cell>
          <cell r="L13">
            <v>0</v>
          </cell>
          <cell r="M13">
            <v>0</v>
          </cell>
          <cell r="N13">
            <v>34.176000000000002</v>
          </cell>
          <cell r="O13">
            <v>0</v>
          </cell>
          <cell r="P13">
            <v>168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168</v>
          </cell>
          <cell r="V13">
            <v>0</v>
          </cell>
          <cell r="W13">
            <v>4.725E-2</v>
          </cell>
          <cell r="X13">
            <v>34.915999999999997</v>
          </cell>
          <cell r="Y13">
            <v>0.78725000000000001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34.176000000000002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34.915999999999997</v>
          </cell>
          <cell r="BC13">
            <v>168</v>
          </cell>
          <cell r="BD13">
            <v>105.045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89.173000000000002</v>
          </cell>
          <cell r="E14">
            <v>38.429000000000002</v>
          </cell>
          <cell r="F14">
            <v>50.744</v>
          </cell>
          <cell r="G14">
            <v>35.436999999999998</v>
          </cell>
          <cell r="H14">
            <v>0</v>
          </cell>
          <cell r="I14">
            <v>29.241</v>
          </cell>
          <cell r="J14">
            <v>0.18099999999999999</v>
          </cell>
          <cell r="K14">
            <v>0.23899999999999999</v>
          </cell>
          <cell r="L14">
            <v>0</v>
          </cell>
          <cell r="M14">
            <v>0</v>
          </cell>
          <cell r="N14">
            <v>28.821750000000002</v>
          </cell>
          <cell r="O14">
            <v>-7.5000000000358114E-4</v>
          </cell>
          <cell r="P14">
            <v>139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139</v>
          </cell>
          <cell r="V14">
            <v>0</v>
          </cell>
          <cell r="W14">
            <v>4.3499999999999997E-2</v>
          </cell>
          <cell r="X14">
            <v>29.241</v>
          </cell>
          <cell r="Y14">
            <v>0.46349999999999997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28.821999999999999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29.241</v>
          </cell>
          <cell r="BC14">
            <v>139</v>
          </cell>
          <cell r="BD14">
            <v>89.173000000000002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248.02</v>
          </cell>
          <cell r="E15">
            <v>105.765</v>
          </cell>
          <cell r="F15">
            <v>142.255</v>
          </cell>
          <cell r="G15">
            <v>35.469000000000001</v>
          </cell>
          <cell r="H15">
            <v>0</v>
          </cell>
          <cell r="I15">
            <v>83.228999999999999</v>
          </cell>
          <cell r="J15">
            <v>0.623</v>
          </cell>
          <cell r="K15">
            <v>0.83799999999999997</v>
          </cell>
          <cell r="L15">
            <v>0</v>
          </cell>
          <cell r="M15">
            <v>0</v>
          </cell>
          <cell r="N15">
            <v>81.768749999999997</v>
          </cell>
          <cell r="O15">
            <v>-7.4999999999647571E-4</v>
          </cell>
          <cell r="P15">
            <v>403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403</v>
          </cell>
          <cell r="V15">
            <v>0</v>
          </cell>
          <cell r="W15">
            <v>3.0499999999999999E-2</v>
          </cell>
          <cell r="X15">
            <v>83.228999999999999</v>
          </cell>
          <cell r="Y15">
            <v>1.4914999999999998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81.769000000000005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83.228999999999999</v>
          </cell>
          <cell r="BC15">
            <v>403</v>
          </cell>
          <cell r="BD15">
            <v>248.02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285.005</v>
          </cell>
          <cell r="E16">
            <v>121.20099999999999</v>
          </cell>
          <cell r="F16">
            <v>163.804</v>
          </cell>
          <cell r="G16">
            <v>35.378999999999998</v>
          </cell>
          <cell r="H16">
            <v>0</v>
          </cell>
          <cell r="I16">
            <v>95.572000000000003</v>
          </cell>
          <cell r="J16">
            <v>0.66900000000000004</v>
          </cell>
          <cell r="K16">
            <v>0.90400000000000003</v>
          </cell>
          <cell r="L16">
            <v>0</v>
          </cell>
          <cell r="M16">
            <v>0</v>
          </cell>
          <cell r="N16">
            <v>93.998249999999999</v>
          </cell>
          <cell r="O16">
            <v>7.5000000001068656E-4</v>
          </cell>
          <cell r="P16">
            <v>465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465</v>
          </cell>
          <cell r="V16">
            <v>0</v>
          </cell>
          <cell r="W16">
            <v>1.975E-2</v>
          </cell>
          <cell r="X16">
            <v>95.572000000000003</v>
          </cell>
          <cell r="Y16">
            <v>1.5927499999999999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93.998000000000005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95.572000000000003</v>
          </cell>
          <cell r="BC16">
            <v>465</v>
          </cell>
          <cell r="BD16">
            <v>285.005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225.00899999999999</v>
          </cell>
          <cell r="E17">
            <v>96.379000000000005</v>
          </cell>
          <cell r="F17">
            <v>128.63</v>
          </cell>
          <cell r="G17">
            <v>35.304000000000002</v>
          </cell>
          <cell r="H17">
            <v>0</v>
          </cell>
          <cell r="I17">
            <v>75.968000000000004</v>
          </cell>
          <cell r="J17">
            <v>0.52800000000000002</v>
          </cell>
          <cell r="K17">
            <v>0.70499999999999996</v>
          </cell>
          <cell r="L17">
            <v>0</v>
          </cell>
          <cell r="M17">
            <v>0</v>
          </cell>
          <cell r="N17">
            <v>74.735500000000002</v>
          </cell>
          <cell r="O17">
            <v>-5.0000000000238742E-4</v>
          </cell>
          <cell r="P17">
            <v>365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365</v>
          </cell>
          <cell r="V17">
            <v>0</v>
          </cell>
          <cell r="W17">
            <v>2.1250000000000002E-2</v>
          </cell>
          <cell r="X17">
            <v>75.968000000000004</v>
          </cell>
          <cell r="Y17">
            <v>1.2542500000000001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74.736000000000004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75.968000000000004</v>
          </cell>
          <cell r="BC17">
            <v>365</v>
          </cell>
          <cell r="BD17">
            <v>225.00899999999999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501.94799999999998</v>
          </cell>
          <cell r="E6">
            <v>235.77</v>
          </cell>
          <cell r="F6">
            <v>266.178</v>
          </cell>
          <cell r="G6">
            <v>35.284999999999997</v>
          </cell>
          <cell r="H6">
            <v>0</v>
          </cell>
          <cell r="I6">
            <v>188.96299999999999</v>
          </cell>
          <cell r="J6">
            <v>2.3180000000000001</v>
          </cell>
          <cell r="K6">
            <v>2.617</v>
          </cell>
          <cell r="L6">
            <v>0</v>
          </cell>
          <cell r="M6">
            <v>0</v>
          </cell>
          <cell r="N6">
            <v>184.02799999999999</v>
          </cell>
          <cell r="O6">
            <v>0</v>
          </cell>
          <cell r="P6">
            <v>768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768</v>
          </cell>
          <cell r="V6">
            <v>0</v>
          </cell>
          <cell r="W6">
            <v>1.347</v>
          </cell>
          <cell r="X6">
            <v>188.96299999999999</v>
          </cell>
          <cell r="Y6">
            <v>6.282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184.02799999999999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188.96299999999999</v>
          </cell>
          <cell r="BC6">
            <v>768</v>
          </cell>
          <cell r="BD6">
            <v>501.94799999999998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493.22800000000001</v>
          </cell>
          <cell r="E7">
            <v>231.196</v>
          </cell>
          <cell r="F7">
            <v>262.03199999999998</v>
          </cell>
          <cell r="G7">
            <v>35.286999999999999</v>
          </cell>
          <cell r="H7">
            <v>0</v>
          </cell>
          <cell r="I7">
            <v>183.572</v>
          </cell>
          <cell r="J7">
            <v>2.2959999999999998</v>
          </cell>
          <cell r="K7">
            <v>2.6030000000000002</v>
          </cell>
          <cell r="L7">
            <v>0</v>
          </cell>
          <cell r="M7">
            <v>0</v>
          </cell>
          <cell r="N7">
            <v>178.673</v>
          </cell>
          <cell r="O7">
            <v>0</v>
          </cell>
          <cell r="P7">
            <v>749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749</v>
          </cell>
          <cell r="V7">
            <v>0</v>
          </cell>
          <cell r="W7">
            <v>1.1299999999999999</v>
          </cell>
          <cell r="X7">
            <v>183.572</v>
          </cell>
          <cell r="Y7">
            <v>6.0289999999999999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178.673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183.572</v>
          </cell>
          <cell r="BC7">
            <v>749</v>
          </cell>
          <cell r="BD7">
            <v>493.22800000000001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520.18700000000001</v>
          </cell>
          <cell r="E8">
            <v>245.125</v>
          </cell>
          <cell r="F8">
            <v>275.06200000000001</v>
          </cell>
          <cell r="G8">
            <v>35.128999999999998</v>
          </cell>
          <cell r="H8">
            <v>0</v>
          </cell>
          <cell r="I8">
            <v>194.07599999999999</v>
          </cell>
          <cell r="J8">
            <v>2.548</v>
          </cell>
          <cell r="K8">
            <v>2.859</v>
          </cell>
          <cell r="L8">
            <v>0</v>
          </cell>
          <cell r="M8">
            <v>0</v>
          </cell>
          <cell r="N8">
            <v>188.66900000000001</v>
          </cell>
          <cell r="O8">
            <v>0</v>
          </cell>
          <cell r="P8">
            <v>784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784</v>
          </cell>
          <cell r="V8">
            <v>0</v>
          </cell>
          <cell r="W8">
            <v>1.1759999999999999</v>
          </cell>
          <cell r="X8">
            <v>194.07599999999999</v>
          </cell>
          <cell r="Y8">
            <v>6.5830000000000002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188.66900000000001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784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194.07599999999999</v>
          </cell>
          <cell r="BC8">
            <v>784</v>
          </cell>
          <cell r="BD8">
            <v>520.18700000000001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359.99700000000001</v>
          </cell>
          <cell r="E9">
            <v>170.315</v>
          </cell>
          <cell r="F9">
            <v>189.68199999999999</v>
          </cell>
          <cell r="G9">
            <v>35.228000000000002</v>
          </cell>
          <cell r="H9">
            <v>0</v>
          </cell>
          <cell r="I9">
            <v>133.93700000000001</v>
          </cell>
          <cell r="J9">
            <v>1.889</v>
          </cell>
          <cell r="K9">
            <v>2.1030000000000002</v>
          </cell>
          <cell r="L9">
            <v>0</v>
          </cell>
          <cell r="M9">
            <v>0</v>
          </cell>
          <cell r="N9">
            <v>129.94499999999999</v>
          </cell>
          <cell r="O9">
            <v>0</v>
          </cell>
          <cell r="P9">
            <v>537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537</v>
          </cell>
          <cell r="V9">
            <v>0</v>
          </cell>
          <cell r="W9">
            <v>1.504</v>
          </cell>
          <cell r="X9">
            <v>133.93700000000001</v>
          </cell>
          <cell r="Y9">
            <v>5.4960000000000004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129.94499999999999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537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133.93700000000001</v>
          </cell>
          <cell r="BC9">
            <v>537</v>
          </cell>
          <cell r="BD9">
            <v>359.99700000000001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248.26300000000001</v>
          </cell>
          <cell r="E10">
            <v>118.541</v>
          </cell>
          <cell r="F10">
            <v>129.72200000000001</v>
          </cell>
          <cell r="G10">
            <v>35.420999999999999</v>
          </cell>
          <cell r="H10">
            <v>0</v>
          </cell>
          <cell r="I10">
            <v>91.888000000000005</v>
          </cell>
          <cell r="J10">
            <v>1.41</v>
          </cell>
          <cell r="K10">
            <v>1.5429999999999999</v>
          </cell>
          <cell r="L10">
            <v>0</v>
          </cell>
          <cell r="M10">
            <v>0</v>
          </cell>
          <cell r="N10">
            <v>88.935000000000002</v>
          </cell>
          <cell r="O10">
            <v>0</v>
          </cell>
          <cell r="P10">
            <v>362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362</v>
          </cell>
          <cell r="V10">
            <v>0</v>
          </cell>
          <cell r="W10">
            <v>1.59</v>
          </cell>
          <cell r="X10">
            <v>91.888000000000005</v>
          </cell>
          <cell r="Y10">
            <v>4.5430000000000001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88.935000000000002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91.888000000000005</v>
          </cell>
          <cell r="BC10">
            <v>362</v>
          </cell>
          <cell r="BD10">
            <v>248.26300000000001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189.46199999999999</v>
          </cell>
          <cell r="E11">
            <v>90.087000000000003</v>
          </cell>
          <cell r="F11">
            <v>99.375</v>
          </cell>
          <cell r="G11">
            <v>35.262999999999998</v>
          </cell>
          <cell r="H11">
            <v>0</v>
          </cell>
          <cell r="I11">
            <v>70.004000000000005</v>
          </cell>
          <cell r="J11">
            <v>1.101</v>
          </cell>
          <cell r="K11">
            <v>1.214</v>
          </cell>
          <cell r="L11">
            <v>0</v>
          </cell>
          <cell r="M11">
            <v>0</v>
          </cell>
          <cell r="N11">
            <v>67.688999999999993</v>
          </cell>
          <cell r="O11">
            <v>0</v>
          </cell>
          <cell r="P11">
            <v>278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278</v>
          </cell>
          <cell r="V11">
            <v>0</v>
          </cell>
          <cell r="W11">
            <v>1.5009999999999999</v>
          </cell>
          <cell r="X11">
            <v>70.004000000000005</v>
          </cell>
          <cell r="Y11">
            <v>3.8159999999999998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67.688999999999993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70.004000000000005</v>
          </cell>
          <cell r="BC11">
            <v>278</v>
          </cell>
          <cell r="BD11">
            <v>189.46199999999999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179.733</v>
          </cell>
          <cell r="E12">
            <v>85.816000000000003</v>
          </cell>
          <cell r="F12">
            <v>93.917000000000002</v>
          </cell>
          <cell r="G12">
            <v>35.31</v>
          </cell>
          <cell r="H12">
            <v>0</v>
          </cell>
          <cell r="I12">
            <v>66.245999999999995</v>
          </cell>
          <cell r="J12">
            <v>1.0409999999999999</v>
          </cell>
          <cell r="K12">
            <v>1.1399999999999999</v>
          </cell>
          <cell r="L12">
            <v>0</v>
          </cell>
          <cell r="M12">
            <v>0</v>
          </cell>
          <cell r="N12">
            <v>64.064999999999998</v>
          </cell>
          <cell r="O12">
            <v>0</v>
          </cell>
          <cell r="P12">
            <v>261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261</v>
          </cell>
          <cell r="V12">
            <v>0</v>
          </cell>
          <cell r="W12">
            <v>1.48725</v>
          </cell>
          <cell r="X12">
            <v>66.245999999999995</v>
          </cell>
          <cell r="Y12">
            <v>3.66825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64.064999999999998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66.245999999999995</v>
          </cell>
          <cell r="BC12">
            <v>261</v>
          </cell>
          <cell r="BD12">
            <v>179.733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165.29</v>
          </cell>
          <cell r="E13">
            <v>78.147999999999996</v>
          </cell>
          <cell r="F13">
            <v>87.141999999999996</v>
          </cell>
          <cell r="G13">
            <v>35.356000000000002</v>
          </cell>
          <cell r="H13">
            <v>0</v>
          </cell>
          <cell r="I13">
            <v>60.533999999999999</v>
          </cell>
          <cell r="J13">
            <v>0.93600000000000005</v>
          </cell>
          <cell r="K13">
            <v>1.044</v>
          </cell>
          <cell r="L13">
            <v>0</v>
          </cell>
          <cell r="M13">
            <v>0</v>
          </cell>
          <cell r="N13">
            <v>58.553249999999998</v>
          </cell>
          <cell r="O13">
            <v>7.5000000000358114E-4</v>
          </cell>
          <cell r="P13">
            <v>243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</v>
          </cell>
          <cell r="V13">
            <v>0</v>
          </cell>
          <cell r="W13">
            <v>1.63225</v>
          </cell>
          <cell r="X13">
            <v>60.533999999999999</v>
          </cell>
          <cell r="Y13">
            <v>3.61225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58.552999999999997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60.533999999999999</v>
          </cell>
          <cell r="BC13">
            <v>243</v>
          </cell>
          <cell r="BD13">
            <v>165.29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158.142</v>
          </cell>
          <cell r="E14">
            <v>75.043999999999997</v>
          </cell>
          <cell r="F14">
            <v>83.097999999999999</v>
          </cell>
          <cell r="G14">
            <v>35.436999999999998</v>
          </cell>
          <cell r="H14">
            <v>0</v>
          </cell>
          <cell r="I14">
            <v>57.195</v>
          </cell>
          <cell r="J14">
            <v>0.84899999999999998</v>
          </cell>
          <cell r="K14">
            <v>0.94</v>
          </cell>
          <cell r="L14">
            <v>0</v>
          </cell>
          <cell r="M14">
            <v>0</v>
          </cell>
          <cell r="N14">
            <v>55.406750000000002</v>
          </cell>
          <cell r="O14">
            <v>-7.4999999999647571E-4</v>
          </cell>
          <cell r="P14">
            <v>228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228</v>
          </cell>
          <cell r="V14">
            <v>0</v>
          </cell>
          <cell r="W14">
            <v>2.0787499999999999</v>
          </cell>
          <cell r="X14">
            <v>57.195</v>
          </cell>
          <cell r="Y14">
            <v>3.86775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55.406999999999996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57.195</v>
          </cell>
          <cell r="BC14">
            <v>228</v>
          </cell>
          <cell r="BD14">
            <v>158.142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367.49</v>
          </cell>
          <cell r="E15">
            <v>173.279</v>
          </cell>
          <cell r="F15">
            <v>194.21100000000001</v>
          </cell>
          <cell r="G15">
            <v>35.469000000000001</v>
          </cell>
          <cell r="H15">
            <v>0</v>
          </cell>
          <cell r="I15">
            <v>135.816</v>
          </cell>
          <cell r="J15">
            <v>1.917</v>
          </cell>
          <cell r="K15">
            <v>2.149</v>
          </cell>
          <cell r="L15">
            <v>0</v>
          </cell>
          <cell r="M15">
            <v>0</v>
          </cell>
          <cell r="N15">
            <v>131.74975000000001</v>
          </cell>
          <cell r="O15">
            <v>2.4999999999408828E-4</v>
          </cell>
          <cell r="P15">
            <v>548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548</v>
          </cell>
          <cell r="V15">
            <v>0</v>
          </cell>
          <cell r="W15">
            <v>1.7907500000000001</v>
          </cell>
          <cell r="X15">
            <v>135.816</v>
          </cell>
          <cell r="Y15">
            <v>5.8567499999999999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131.75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135.816</v>
          </cell>
          <cell r="BC15">
            <v>548</v>
          </cell>
          <cell r="BD15">
            <v>367.49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494.39299999999997</v>
          </cell>
          <cell r="E16">
            <v>230.59</v>
          </cell>
          <cell r="F16">
            <v>263.803</v>
          </cell>
          <cell r="G16">
            <v>35.378999999999998</v>
          </cell>
          <cell r="H16">
            <v>0</v>
          </cell>
          <cell r="I16">
            <v>182.83199999999999</v>
          </cell>
          <cell r="J16">
            <v>2.1779999999999999</v>
          </cell>
          <cell r="K16">
            <v>2.492</v>
          </cell>
          <cell r="L16">
            <v>0</v>
          </cell>
          <cell r="M16">
            <v>0</v>
          </cell>
          <cell r="N16">
            <v>178.16249999999999</v>
          </cell>
          <cell r="O16">
            <v>-4.9999999998817657E-4</v>
          </cell>
          <cell r="P16">
            <v>753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753</v>
          </cell>
          <cell r="V16">
            <v>0</v>
          </cell>
          <cell r="W16">
            <v>1.2210000000000001</v>
          </cell>
          <cell r="X16">
            <v>182.83199999999999</v>
          </cell>
          <cell r="Y16">
            <v>5.891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178.16300000000001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182.83199999999999</v>
          </cell>
          <cell r="BC16">
            <v>753</v>
          </cell>
          <cell r="BD16">
            <v>494.39299999999997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325.60399999999998</v>
          </cell>
          <cell r="E17">
            <v>153.82300000000001</v>
          </cell>
          <cell r="F17">
            <v>171.78100000000001</v>
          </cell>
          <cell r="G17">
            <v>35.302999999999997</v>
          </cell>
          <cell r="H17">
            <v>0</v>
          </cell>
          <cell r="I17">
            <v>119.892</v>
          </cell>
          <cell r="J17">
            <v>1.4830000000000001</v>
          </cell>
          <cell r="K17">
            <v>1.6559999999999999</v>
          </cell>
          <cell r="L17">
            <v>0</v>
          </cell>
          <cell r="M17">
            <v>0</v>
          </cell>
          <cell r="N17">
            <v>116.7525</v>
          </cell>
          <cell r="O17">
            <v>4.9999999998817657E-4</v>
          </cell>
          <cell r="P17">
            <v>482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482</v>
          </cell>
          <cell r="V17">
            <v>0</v>
          </cell>
          <cell r="W17">
            <v>2.28125</v>
          </cell>
          <cell r="X17">
            <v>119.892</v>
          </cell>
          <cell r="Y17">
            <v>5.4202500000000002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116.753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119.892</v>
          </cell>
          <cell r="BC17">
            <v>482</v>
          </cell>
          <cell r="BD17">
            <v>325.60399999999998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297.40899999999999</v>
          </cell>
          <cell r="E6">
            <v>126.399</v>
          </cell>
          <cell r="F6">
            <v>171.01</v>
          </cell>
          <cell r="G6">
            <v>35.154000000000003</v>
          </cell>
          <cell r="H6">
            <v>0</v>
          </cell>
          <cell r="I6">
            <v>98.551000000000002</v>
          </cell>
          <cell r="J6">
            <v>2.8759999999999999</v>
          </cell>
          <cell r="K6">
            <v>3.891</v>
          </cell>
          <cell r="L6">
            <v>0</v>
          </cell>
          <cell r="M6">
            <v>0</v>
          </cell>
          <cell r="N6">
            <v>91.784000000000006</v>
          </cell>
          <cell r="O6">
            <v>0</v>
          </cell>
          <cell r="P6">
            <v>480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</v>
          </cell>
          <cell r="V6">
            <v>0</v>
          </cell>
          <cell r="W6">
            <v>0.39</v>
          </cell>
          <cell r="X6">
            <v>98.551000000000002</v>
          </cell>
          <cell r="Y6">
            <v>7.1569999999999991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91.784000000000006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98.551000000000002</v>
          </cell>
          <cell r="BC6">
            <v>480</v>
          </cell>
          <cell r="BD6">
            <v>297.40899999999999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272.97500000000002</v>
          </cell>
          <cell r="E7">
            <v>115.37</v>
          </cell>
          <cell r="F7">
            <v>157.60499999999999</v>
          </cell>
          <cell r="G7">
            <v>35.445999999999998</v>
          </cell>
          <cell r="H7">
            <v>0</v>
          </cell>
          <cell r="I7">
            <v>89.468999999999994</v>
          </cell>
          <cell r="J7">
            <v>2.7250000000000001</v>
          </cell>
          <cell r="K7">
            <v>3.7229999999999999</v>
          </cell>
          <cell r="L7">
            <v>0</v>
          </cell>
          <cell r="M7">
            <v>0</v>
          </cell>
          <cell r="N7">
            <v>83.021000000000001</v>
          </cell>
          <cell r="O7">
            <v>0</v>
          </cell>
          <cell r="P7">
            <v>440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440</v>
          </cell>
          <cell r="V7">
            <v>0</v>
          </cell>
          <cell r="W7">
            <v>0.42299999999999999</v>
          </cell>
          <cell r="X7">
            <v>89.468999999999994</v>
          </cell>
          <cell r="Y7">
            <v>6.8710000000000004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83.021000000000001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89.468999999999994</v>
          </cell>
          <cell r="BC7">
            <v>440</v>
          </cell>
          <cell r="BD7">
            <v>272.97500000000002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129.672</v>
          </cell>
          <cell r="E8">
            <v>55.085999999999999</v>
          </cell>
          <cell r="F8">
            <v>74.585999999999999</v>
          </cell>
          <cell r="G8">
            <v>35.445999999999998</v>
          </cell>
          <cell r="H8">
            <v>0</v>
          </cell>
          <cell r="I8">
            <v>42.466999999999999</v>
          </cell>
          <cell r="J8">
            <v>1.2370000000000001</v>
          </cell>
          <cell r="K8">
            <v>1.6739999999999999</v>
          </cell>
          <cell r="L8">
            <v>0</v>
          </cell>
          <cell r="M8">
            <v>0</v>
          </cell>
          <cell r="N8">
            <v>39.555999999999997</v>
          </cell>
          <cell r="O8">
            <v>0</v>
          </cell>
          <cell r="P8">
            <v>207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207</v>
          </cell>
          <cell r="V8">
            <v>0</v>
          </cell>
          <cell r="W8">
            <v>0.87</v>
          </cell>
          <cell r="X8">
            <v>42.466999999999999</v>
          </cell>
          <cell r="Y8">
            <v>3.7810000000000001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39.555999999999997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42.466999999999999</v>
          </cell>
          <cell r="BC8">
            <v>207</v>
          </cell>
          <cell r="BD8">
            <v>129.672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219.14500000000001</v>
          </cell>
          <cell r="E9">
            <v>93.266999999999996</v>
          </cell>
          <cell r="F9">
            <v>125.878</v>
          </cell>
          <cell r="G9">
            <v>35.316000000000003</v>
          </cell>
          <cell r="H9">
            <v>0</v>
          </cell>
          <cell r="I9">
            <v>71.418000000000006</v>
          </cell>
          <cell r="J9">
            <v>2.262</v>
          </cell>
          <cell r="K9">
            <v>3.0529999999999999</v>
          </cell>
          <cell r="L9">
            <v>0</v>
          </cell>
          <cell r="M9">
            <v>0</v>
          </cell>
          <cell r="N9">
            <v>66.102999999999994</v>
          </cell>
          <cell r="O9">
            <v>0</v>
          </cell>
          <cell r="P9">
            <v>347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347</v>
          </cell>
          <cell r="V9">
            <v>0</v>
          </cell>
          <cell r="W9">
            <v>0.70699999999999996</v>
          </cell>
          <cell r="X9">
            <v>71.418000000000006</v>
          </cell>
          <cell r="Y9">
            <v>6.0219999999999994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66.102999999999994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71.418000000000006</v>
          </cell>
          <cell r="BC9">
            <v>347</v>
          </cell>
          <cell r="BD9">
            <v>219.14500000000001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134.857</v>
          </cell>
          <cell r="E10">
            <v>53.281999999999996</v>
          </cell>
          <cell r="F10">
            <v>81.575000000000003</v>
          </cell>
          <cell r="G10">
            <v>35.445999999999998</v>
          </cell>
          <cell r="H10">
            <v>0</v>
          </cell>
          <cell r="I10">
            <v>43.543999999999997</v>
          </cell>
          <cell r="J10">
            <v>1.208</v>
          </cell>
          <cell r="K10">
            <v>1.85</v>
          </cell>
          <cell r="L10">
            <v>0</v>
          </cell>
          <cell r="M10">
            <v>0</v>
          </cell>
          <cell r="N10">
            <v>40.485999999999997</v>
          </cell>
          <cell r="O10">
            <v>0</v>
          </cell>
          <cell r="P10">
            <v>240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240</v>
          </cell>
          <cell r="V10">
            <v>0</v>
          </cell>
          <cell r="W10">
            <v>1.1359999999999999</v>
          </cell>
          <cell r="X10">
            <v>43.543999999999997</v>
          </cell>
          <cell r="Y10">
            <v>4.194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40.485999999999997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43.543999999999997</v>
          </cell>
          <cell r="BC10">
            <v>240</v>
          </cell>
          <cell r="BD10">
            <v>134.857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67.275000000000006</v>
          </cell>
          <cell r="E11">
            <v>27.298999999999999</v>
          </cell>
          <cell r="F11">
            <v>39.975999999999999</v>
          </cell>
          <cell r="G11">
            <v>35.316000000000003</v>
          </cell>
          <cell r="H11">
            <v>0</v>
          </cell>
          <cell r="I11">
            <v>21.434999999999999</v>
          </cell>
          <cell r="J11">
            <v>0.69099999999999995</v>
          </cell>
          <cell r="K11">
            <v>1.0129999999999999</v>
          </cell>
          <cell r="L11">
            <v>0</v>
          </cell>
          <cell r="M11">
            <v>0</v>
          </cell>
          <cell r="N11">
            <v>19.731000000000002</v>
          </cell>
          <cell r="O11">
            <v>0</v>
          </cell>
          <cell r="P11">
            <v>113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113</v>
          </cell>
          <cell r="V11">
            <v>0</v>
          </cell>
          <cell r="W11">
            <v>1.927</v>
          </cell>
          <cell r="X11">
            <v>21.434999999999999</v>
          </cell>
          <cell r="Y11">
            <v>3.6309999999999998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19.731000000000002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21.434999999999999</v>
          </cell>
          <cell r="BC11">
            <v>113</v>
          </cell>
          <cell r="BD11">
            <v>67.275000000000006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87.632999999999996</v>
          </cell>
          <cell r="E12">
            <v>37.765999999999998</v>
          </cell>
          <cell r="F12">
            <v>49.866999999999997</v>
          </cell>
          <cell r="G12">
            <v>35.381</v>
          </cell>
          <cell r="H12">
            <v>0</v>
          </cell>
          <cell r="I12">
            <v>27.559000000000001</v>
          </cell>
          <cell r="J12">
            <v>0.90500000000000003</v>
          </cell>
          <cell r="K12">
            <v>1.1950000000000001</v>
          </cell>
          <cell r="L12">
            <v>0</v>
          </cell>
          <cell r="M12">
            <v>0</v>
          </cell>
          <cell r="N12">
            <v>25.459679999999999</v>
          </cell>
          <cell r="O12">
            <v>-6.7999999999912575E-4</v>
          </cell>
          <cell r="P12">
            <v>131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131</v>
          </cell>
          <cell r="V12">
            <v>0</v>
          </cell>
          <cell r="W12">
            <v>1.81376</v>
          </cell>
          <cell r="X12">
            <v>27.559000000000001</v>
          </cell>
          <cell r="Y12">
            <v>3.9137599999999999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25.46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27.559000000000001</v>
          </cell>
          <cell r="BC12">
            <v>131</v>
          </cell>
          <cell r="BD12">
            <v>87.632999999999996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65.503</v>
          </cell>
          <cell r="E13">
            <v>28.43</v>
          </cell>
          <cell r="F13">
            <v>37.073</v>
          </cell>
          <cell r="G13">
            <v>35.412999999999997</v>
          </cell>
          <cell r="H13">
            <v>0</v>
          </cell>
          <cell r="I13">
            <v>20.876000000000001</v>
          </cell>
          <cell r="J13">
            <v>0.77300000000000002</v>
          </cell>
          <cell r="K13">
            <v>1.008</v>
          </cell>
          <cell r="L13">
            <v>0</v>
          </cell>
          <cell r="M13">
            <v>0</v>
          </cell>
          <cell r="N13">
            <v>19.095839999999999</v>
          </cell>
          <cell r="O13">
            <v>-8.3999999999662123E-4</v>
          </cell>
          <cell r="P13">
            <v>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98</v>
          </cell>
          <cell r="V13">
            <v>0</v>
          </cell>
          <cell r="W13">
            <v>3.11402</v>
          </cell>
          <cell r="X13">
            <v>20.876000000000001</v>
          </cell>
          <cell r="Y13">
            <v>4.8950200000000006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19.096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20.876000000000001</v>
          </cell>
          <cell r="BC13">
            <v>98</v>
          </cell>
          <cell r="BD13">
            <v>65.503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73.177999999999997</v>
          </cell>
          <cell r="E14">
            <v>31.797999999999998</v>
          </cell>
          <cell r="F14">
            <v>41.38</v>
          </cell>
          <cell r="G14">
            <v>35.445999999999998</v>
          </cell>
          <cell r="H14">
            <v>0</v>
          </cell>
          <cell r="I14">
            <v>23.48</v>
          </cell>
          <cell r="J14">
            <v>0.72</v>
          </cell>
          <cell r="K14">
            <v>0.93600000000000005</v>
          </cell>
          <cell r="L14">
            <v>0</v>
          </cell>
          <cell r="M14">
            <v>0</v>
          </cell>
          <cell r="N14">
            <v>21.823919999999998</v>
          </cell>
          <cell r="O14">
            <v>8.000000000407681E-5</v>
          </cell>
          <cell r="P14">
            <v>110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110</v>
          </cell>
          <cell r="V14">
            <v>0</v>
          </cell>
          <cell r="W14">
            <v>2.60182</v>
          </cell>
          <cell r="X14">
            <v>23.48</v>
          </cell>
          <cell r="Y14">
            <v>4.2578200000000006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21.824000000000002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23.48</v>
          </cell>
          <cell r="BC14">
            <v>110</v>
          </cell>
          <cell r="BD14">
            <v>73.177999999999997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219.49</v>
          </cell>
          <cell r="E15">
            <v>93.480999999999995</v>
          </cell>
          <cell r="F15">
            <v>126.009</v>
          </cell>
          <cell r="G15">
            <v>35.484999999999999</v>
          </cell>
          <cell r="H15">
            <v>0</v>
          </cell>
          <cell r="I15">
            <v>71.507000000000005</v>
          </cell>
          <cell r="J15">
            <v>2.2080000000000002</v>
          </cell>
          <cell r="K15">
            <v>2.976</v>
          </cell>
          <cell r="L15">
            <v>0</v>
          </cell>
          <cell r="M15">
            <v>0</v>
          </cell>
          <cell r="N15">
            <v>66.322559999999996</v>
          </cell>
          <cell r="O15">
            <v>4.4000000001176431E-4</v>
          </cell>
          <cell r="P15">
            <v>347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347</v>
          </cell>
          <cell r="V15">
            <v>0</v>
          </cell>
          <cell r="W15">
            <v>1.4442999999999999</v>
          </cell>
          <cell r="X15">
            <v>71.507000000000005</v>
          </cell>
          <cell r="Y15">
            <v>6.6283000000000003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66.322999999999993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71.507000000000005</v>
          </cell>
          <cell r="BC15">
            <v>347</v>
          </cell>
          <cell r="BD15">
            <v>219.49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274.29899999999998</v>
          </cell>
          <cell r="E16">
            <v>117.986</v>
          </cell>
          <cell r="F16">
            <v>156.31299999999999</v>
          </cell>
          <cell r="G16">
            <v>35.347999999999999</v>
          </cell>
          <cell r="H16">
            <v>0</v>
          </cell>
          <cell r="I16">
            <v>90.156999999999996</v>
          </cell>
          <cell r="J16">
            <v>2.6440000000000001</v>
          </cell>
          <cell r="K16">
            <v>3.5030000000000001</v>
          </cell>
          <cell r="L16">
            <v>0</v>
          </cell>
          <cell r="M16">
            <v>0</v>
          </cell>
          <cell r="N16">
            <v>84.010559999999998</v>
          </cell>
          <cell r="O16">
            <v>-5.6000000000722139E-4</v>
          </cell>
          <cell r="P16">
            <v>430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430</v>
          </cell>
          <cell r="V16">
            <v>0</v>
          </cell>
          <cell r="W16">
            <v>0.94717999999999991</v>
          </cell>
          <cell r="X16">
            <v>90.156999999999996</v>
          </cell>
          <cell r="Y16">
            <v>7.0941799999999997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84.010999999999996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90.156999999999996</v>
          </cell>
          <cell r="BC16">
            <v>430</v>
          </cell>
          <cell r="BD16">
            <v>274.29899999999998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219.46600000000001</v>
          </cell>
          <cell r="E17">
            <v>95.802999999999997</v>
          </cell>
          <cell r="F17">
            <v>123.663</v>
          </cell>
          <cell r="G17">
            <v>35.283999999999999</v>
          </cell>
          <cell r="H17">
            <v>0</v>
          </cell>
          <cell r="I17">
            <v>72.090999999999994</v>
          </cell>
          <cell r="J17">
            <v>2.1829999999999998</v>
          </cell>
          <cell r="K17">
            <v>2.8180000000000001</v>
          </cell>
          <cell r="L17">
            <v>0</v>
          </cell>
          <cell r="M17">
            <v>0</v>
          </cell>
          <cell r="N17">
            <v>67.089359999999999</v>
          </cell>
          <cell r="O17">
            <v>6.3999999998998192E-4</v>
          </cell>
          <cell r="P17">
            <v>335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335</v>
          </cell>
          <cell r="V17">
            <v>0</v>
          </cell>
          <cell r="W17">
            <v>1.3194999999999999</v>
          </cell>
          <cell r="X17">
            <v>72.090999999999994</v>
          </cell>
          <cell r="Y17">
            <v>6.3204999999999991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67.088999999999999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72.090999999999994</v>
          </cell>
          <cell r="BC17">
            <v>335</v>
          </cell>
          <cell r="BD17">
            <v>219.46600000000001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1028.038</v>
          </cell>
          <cell r="E6">
            <v>466.767</v>
          </cell>
          <cell r="F6">
            <v>561.27099999999996</v>
          </cell>
          <cell r="G6">
            <v>35.154000000000003</v>
          </cell>
          <cell r="H6">
            <v>0</v>
          </cell>
          <cell r="I6">
            <v>382.779</v>
          </cell>
          <cell r="J6">
            <v>5.67</v>
          </cell>
          <cell r="K6">
            <v>6.8179999999999996</v>
          </cell>
          <cell r="L6">
            <v>0</v>
          </cell>
          <cell r="M6">
            <v>0</v>
          </cell>
          <cell r="N6">
            <v>370.291</v>
          </cell>
          <cell r="O6">
            <v>0</v>
          </cell>
          <cell r="P6">
            <v>1657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1657</v>
          </cell>
          <cell r="V6">
            <v>0</v>
          </cell>
          <cell r="W6">
            <v>0.88900000000000001</v>
          </cell>
          <cell r="X6">
            <v>382.779</v>
          </cell>
          <cell r="Y6">
            <v>13.376999999999999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370.291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382.779</v>
          </cell>
          <cell r="BC6">
            <v>1657</v>
          </cell>
          <cell r="BD6">
            <v>1028.038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866.84199999999998</v>
          </cell>
          <cell r="E7">
            <v>391.71899999999999</v>
          </cell>
          <cell r="F7">
            <v>475.12299999999999</v>
          </cell>
          <cell r="G7">
            <v>35.445999999999998</v>
          </cell>
          <cell r="H7">
            <v>0</v>
          </cell>
          <cell r="I7">
            <v>319.935</v>
          </cell>
          <cell r="J7">
            <v>5.1210000000000004</v>
          </cell>
          <cell r="K7">
            <v>6.2110000000000003</v>
          </cell>
          <cell r="L7">
            <v>0</v>
          </cell>
          <cell r="M7">
            <v>0</v>
          </cell>
          <cell r="N7">
            <v>308.60300000000001</v>
          </cell>
          <cell r="O7">
            <v>0</v>
          </cell>
          <cell r="P7">
            <v>1397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1397</v>
          </cell>
          <cell r="V7">
            <v>0</v>
          </cell>
          <cell r="W7">
            <v>0.86499999999999999</v>
          </cell>
          <cell r="X7">
            <v>319.935</v>
          </cell>
          <cell r="Y7">
            <v>12.197000000000001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308.60300000000001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319.935</v>
          </cell>
          <cell r="BC7">
            <v>1397</v>
          </cell>
          <cell r="BD7">
            <v>866.84199999999998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607.49800000000005</v>
          </cell>
          <cell r="E8">
            <v>274.928</v>
          </cell>
          <cell r="F8">
            <v>332.57</v>
          </cell>
          <cell r="G8">
            <v>35.445999999999998</v>
          </cell>
          <cell r="H8">
            <v>0</v>
          </cell>
          <cell r="I8">
            <v>223.43299999999999</v>
          </cell>
          <cell r="J8">
            <v>3.609</v>
          </cell>
          <cell r="K8">
            <v>4.3659999999999997</v>
          </cell>
          <cell r="L8">
            <v>0</v>
          </cell>
          <cell r="M8">
            <v>0</v>
          </cell>
          <cell r="N8">
            <v>215.458</v>
          </cell>
          <cell r="O8">
            <v>0</v>
          </cell>
          <cell r="P8">
            <v>973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973</v>
          </cell>
          <cell r="V8">
            <v>0</v>
          </cell>
          <cell r="W8">
            <v>1.1659999999999999</v>
          </cell>
          <cell r="X8">
            <v>223.43299999999999</v>
          </cell>
          <cell r="Y8">
            <v>9.141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973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215.458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973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223.43299999999999</v>
          </cell>
          <cell r="BC8">
            <v>973</v>
          </cell>
          <cell r="BD8">
            <v>607.49800000000005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190.739</v>
          </cell>
          <cell r="E9">
            <v>90.015000000000001</v>
          </cell>
          <cell r="F9">
            <v>100.724</v>
          </cell>
          <cell r="G9">
            <v>35.316000000000003</v>
          </cell>
          <cell r="H9">
            <v>0</v>
          </cell>
          <cell r="I9">
            <v>70.501000000000005</v>
          </cell>
          <cell r="J9">
            <v>1.3160000000000001</v>
          </cell>
          <cell r="K9">
            <v>1.4730000000000001</v>
          </cell>
          <cell r="L9">
            <v>0</v>
          </cell>
          <cell r="M9">
            <v>0</v>
          </cell>
          <cell r="N9">
            <v>67.712000000000003</v>
          </cell>
          <cell r="O9">
            <v>0</v>
          </cell>
          <cell r="P9">
            <v>284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284</v>
          </cell>
          <cell r="V9">
            <v>0</v>
          </cell>
          <cell r="W9">
            <v>1.5389999999999999</v>
          </cell>
          <cell r="X9">
            <v>70.501000000000005</v>
          </cell>
          <cell r="Y9">
            <v>4.3280000000000003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67.712000000000003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70.501000000000005</v>
          </cell>
          <cell r="BC9">
            <v>284</v>
          </cell>
          <cell r="BD9">
            <v>190.739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26.54</v>
          </cell>
          <cell r="E10">
            <v>14.436999999999999</v>
          </cell>
          <cell r="F10">
            <v>12.103</v>
          </cell>
          <cell r="G10">
            <v>35.445999999999998</v>
          </cell>
          <cell r="H10">
            <v>0</v>
          </cell>
          <cell r="I10">
            <v>9.2780000000000005</v>
          </cell>
          <cell r="J10">
            <v>0.188</v>
          </cell>
          <cell r="K10">
            <v>0.157</v>
          </cell>
          <cell r="L10">
            <v>0</v>
          </cell>
          <cell r="M10">
            <v>0</v>
          </cell>
          <cell r="N10">
            <v>8.9329999999999998</v>
          </cell>
          <cell r="O10">
            <v>0</v>
          </cell>
          <cell r="P10">
            <v>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</v>
          </cell>
          <cell r="V10">
            <v>0</v>
          </cell>
          <cell r="W10">
            <v>2.7349999999999999</v>
          </cell>
          <cell r="X10">
            <v>9.2780000000000005</v>
          </cell>
          <cell r="Y10">
            <v>3.08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8.9329999999999998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9.2780000000000005</v>
          </cell>
          <cell r="BC10">
            <v>28</v>
          </cell>
          <cell r="BD10">
            <v>26.54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11.888999999999999</v>
          </cell>
          <cell r="E11">
            <v>7.0730000000000004</v>
          </cell>
          <cell r="F11">
            <v>4.8159999999999998</v>
          </cell>
          <cell r="G11">
            <v>35.405000000000001</v>
          </cell>
          <cell r="H11">
            <v>0</v>
          </cell>
          <cell r="I11">
            <v>4.08</v>
          </cell>
          <cell r="J11">
            <v>0.11</v>
          </cell>
          <cell r="K11">
            <v>7.4999999999999997E-2</v>
          </cell>
          <cell r="L11">
            <v>0</v>
          </cell>
          <cell r="M11">
            <v>0</v>
          </cell>
          <cell r="N11">
            <v>3.895</v>
          </cell>
          <cell r="O11">
            <v>0</v>
          </cell>
          <cell r="P11">
            <v>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</v>
          </cell>
          <cell r="V11">
            <v>0</v>
          </cell>
          <cell r="W11">
            <v>3.47</v>
          </cell>
          <cell r="X11">
            <v>4.08</v>
          </cell>
          <cell r="Y11">
            <v>3.6550000000000002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3.895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4.08</v>
          </cell>
          <cell r="BC11">
            <v>10</v>
          </cell>
          <cell r="BD11">
            <v>11.888999999999999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105.673</v>
          </cell>
          <cell r="E12">
            <v>50.838000000000001</v>
          </cell>
          <cell r="F12">
            <v>54.835000000000001</v>
          </cell>
          <cell r="G12">
            <v>35.381</v>
          </cell>
          <cell r="H12">
            <v>0</v>
          </cell>
          <cell r="I12">
            <v>38.887</v>
          </cell>
          <cell r="J12">
            <v>0.73799999999999999</v>
          </cell>
          <cell r="K12">
            <v>0.79600000000000004</v>
          </cell>
          <cell r="L12">
            <v>0</v>
          </cell>
          <cell r="M12">
            <v>0</v>
          </cell>
          <cell r="N12">
            <v>37.35275</v>
          </cell>
          <cell r="O12">
            <v>2.5000000000119371E-4</v>
          </cell>
          <cell r="P12">
            <v>151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151</v>
          </cell>
          <cell r="V12">
            <v>0</v>
          </cell>
          <cell r="W12">
            <v>2.72275</v>
          </cell>
          <cell r="X12">
            <v>38.887</v>
          </cell>
          <cell r="Y12">
            <v>4.2567500000000003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37.353000000000002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38.887</v>
          </cell>
          <cell r="BC12">
            <v>151</v>
          </cell>
          <cell r="BD12">
            <v>105.673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164.91200000000001</v>
          </cell>
          <cell r="E13">
            <v>78.165999999999997</v>
          </cell>
          <cell r="F13">
            <v>86.745999999999995</v>
          </cell>
          <cell r="G13">
            <v>35.412999999999997</v>
          </cell>
          <cell r="H13">
            <v>0</v>
          </cell>
          <cell r="I13">
            <v>60.823</v>
          </cell>
          <cell r="J13">
            <v>1.1379999999999999</v>
          </cell>
          <cell r="K13">
            <v>1.2629999999999999</v>
          </cell>
          <cell r="L13">
            <v>0</v>
          </cell>
          <cell r="M13">
            <v>0</v>
          </cell>
          <cell r="N13">
            <v>58.421500000000002</v>
          </cell>
          <cell r="O13">
            <v>5.0000000000238742E-4</v>
          </cell>
          <cell r="P13">
            <v>243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</v>
          </cell>
          <cell r="V13">
            <v>0</v>
          </cell>
          <cell r="W13">
            <v>2.2117499999999999</v>
          </cell>
          <cell r="X13">
            <v>60.823</v>
          </cell>
          <cell r="Y13">
            <v>4.6127500000000001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58.421999999999997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60.823</v>
          </cell>
          <cell r="BC13">
            <v>243</v>
          </cell>
          <cell r="BD13">
            <v>164.91200000000001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154.86699999999999</v>
          </cell>
          <cell r="E14">
            <v>73.965999999999994</v>
          </cell>
          <cell r="F14">
            <v>80.900999999999996</v>
          </cell>
          <cell r="G14">
            <v>35.412999999999997</v>
          </cell>
          <cell r="H14">
            <v>0</v>
          </cell>
          <cell r="I14">
            <v>57.142000000000003</v>
          </cell>
          <cell r="J14">
            <v>1.042</v>
          </cell>
          <cell r="K14">
            <v>1.139</v>
          </cell>
          <cell r="L14">
            <v>0</v>
          </cell>
          <cell r="M14">
            <v>0</v>
          </cell>
          <cell r="N14">
            <v>54.960749999999997</v>
          </cell>
          <cell r="O14">
            <v>2.5000000000119371E-4</v>
          </cell>
          <cell r="P14">
            <v>225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225</v>
          </cell>
          <cell r="V14">
            <v>0</v>
          </cell>
          <cell r="W14">
            <v>2.3645</v>
          </cell>
          <cell r="X14">
            <v>57.142000000000003</v>
          </cell>
          <cell r="Y14">
            <v>4.5455000000000005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54.960999999999999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57.142000000000003</v>
          </cell>
          <cell r="BC14">
            <v>225</v>
          </cell>
          <cell r="BD14">
            <v>154.86699999999999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486.399</v>
          </cell>
          <cell r="E15">
            <v>225.851</v>
          </cell>
          <cell r="F15">
            <v>260.548</v>
          </cell>
          <cell r="G15">
            <v>35.478000000000002</v>
          </cell>
          <cell r="H15">
            <v>0</v>
          </cell>
          <cell r="I15">
            <v>181.071</v>
          </cell>
          <cell r="J15">
            <v>3.2429999999999999</v>
          </cell>
          <cell r="K15">
            <v>3.7410000000000001</v>
          </cell>
          <cell r="L15">
            <v>0</v>
          </cell>
          <cell r="M15">
            <v>0</v>
          </cell>
          <cell r="N15">
            <v>174.0865</v>
          </cell>
          <cell r="O15">
            <v>4.9999999998817657E-4</v>
          </cell>
          <cell r="P15">
            <v>752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752</v>
          </cell>
          <cell r="V15">
            <v>0</v>
          </cell>
          <cell r="W15">
            <v>1.9352499999999999</v>
          </cell>
          <cell r="X15">
            <v>181.071</v>
          </cell>
          <cell r="Y15">
            <v>8.9192499999999999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174.08699999999999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181.071</v>
          </cell>
          <cell r="BC15">
            <v>752</v>
          </cell>
          <cell r="BD15">
            <v>486.399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820.74800000000005</v>
          </cell>
          <cell r="E16">
            <v>377.08499999999998</v>
          </cell>
          <cell r="F16">
            <v>443.66300000000001</v>
          </cell>
          <cell r="G16">
            <v>35.347999999999999</v>
          </cell>
          <cell r="H16">
            <v>0</v>
          </cell>
          <cell r="I16">
            <v>306.21300000000002</v>
          </cell>
          <cell r="J16">
            <v>4.8339999999999996</v>
          </cell>
          <cell r="K16">
            <v>5.6870000000000003</v>
          </cell>
          <cell r="L16">
            <v>0</v>
          </cell>
          <cell r="M16">
            <v>0</v>
          </cell>
          <cell r="N16">
            <v>295.69150000000002</v>
          </cell>
          <cell r="O16">
            <v>4.9999999998817657E-4</v>
          </cell>
          <cell r="P16">
            <v>1297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1297</v>
          </cell>
          <cell r="V16">
            <v>0</v>
          </cell>
          <cell r="W16">
            <v>1.1665000000000001</v>
          </cell>
          <cell r="X16">
            <v>306.21300000000002</v>
          </cell>
          <cell r="Y16">
            <v>11.6875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295.69200000000001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306.21300000000002</v>
          </cell>
          <cell r="BC16">
            <v>1297</v>
          </cell>
          <cell r="BD16">
            <v>820.74800000000005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969.76499999999999</v>
          </cell>
          <cell r="E17">
            <v>444.28500000000003</v>
          </cell>
          <cell r="F17">
            <v>525.48</v>
          </cell>
          <cell r="G17">
            <v>35.283999999999999</v>
          </cell>
          <cell r="H17">
            <v>0</v>
          </cell>
          <cell r="I17">
            <v>361.44400000000002</v>
          </cell>
          <cell r="J17">
            <v>5.8860000000000001</v>
          </cell>
          <cell r="K17">
            <v>6.9619999999999997</v>
          </cell>
          <cell r="L17">
            <v>0</v>
          </cell>
          <cell r="M17">
            <v>0</v>
          </cell>
          <cell r="N17">
            <v>348.59575000000001</v>
          </cell>
          <cell r="O17">
            <v>2.4999999999408828E-4</v>
          </cell>
          <cell r="P17">
            <v>1539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1539</v>
          </cell>
          <cell r="V17">
            <v>0</v>
          </cell>
          <cell r="W17">
            <v>1.0745</v>
          </cell>
          <cell r="X17">
            <v>361.44400000000002</v>
          </cell>
          <cell r="Y17">
            <v>13.922499999999999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348.596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361.44400000000002</v>
          </cell>
          <cell r="BC17">
            <v>1539</v>
          </cell>
          <cell r="BD17">
            <v>969.76499999999999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1681.809</v>
          </cell>
          <cell r="E6">
            <v>761.36900000000003</v>
          </cell>
          <cell r="F6">
            <v>920.44</v>
          </cell>
          <cell r="G6">
            <v>35.281999999999996</v>
          </cell>
          <cell r="H6">
            <v>0</v>
          </cell>
          <cell r="I6">
            <v>624.75</v>
          </cell>
          <cell r="J6">
            <v>12.156000000000001</v>
          </cell>
          <cell r="K6">
            <v>14.695</v>
          </cell>
          <cell r="L6">
            <v>0</v>
          </cell>
          <cell r="M6">
            <v>0</v>
          </cell>
          <cell r="N6">
            <v>597.899</v>
          </cell>
          <cell r="O6">
            <v>0</v>
          </cell>
          <cell r="P6">
            <v>2719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2719</v>
          </cell>
          <cell r="V6">
            <v>0</v>
          </cell>
          <cell r="W6">
            <v>12.526</v>
          </cell>
          <cell r="X6">
            <v>624.75</v>
          </cell>
          <cell r="Y6">
            <v>39.376999999999995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597.899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624.75</v>
          </cell>
          <cell r="BC6">
            <v>2719</v>
          </cell>
          <cell r="BD6">
            <v>1681.809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1655.047</v>
          </cell>
          <cell r="E7">
            <v>759.02300000000002</v>
          </cell>
          <cell r="F7">
            <v>896.024</v>
          </cell>
          <cell r="G7">
            <v>35.235999999999997</v>
          </cell>
          <cell r="H7">
            <v>0</v>
          </cell>
          <cell r="I7">
            <v>622.62</v>
          </cell>
          <cell r="J7">
            <v>11.988</v>
          </cell>
          <cell r="K7">
            <v>14.151</v>
          </cell>
          <cell r="L7">
            <v>0</v>
          </cell>
          <cell r="M7">
            <v>0</v>
          </cell>
          <cell r="N7">
            <v>596.48099999999999</v>
          </cell>
          <cell r="O7">
            <v>0</v>
          </cell>
          <cell r="P7">
            <v>2646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2646</v>
          </cell>
          <cell r="V7">
            <v>0</v>
          </cell>
          <cell r="W7">
            <v>10.212999999999999</v>
          </cell>
          <cell r="X7">
            <v>622.62</v>
          </cell>
          <cell r="Y7">
            <v>36.351999999999997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596.48099999999999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622.62</v>
          </cell>
          <cell r="BC7">
            <v>2646</v>
          </cell>
          <cell r="BD7">
            <v>1655.047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1484.28</v>
          </cell>
          <cell r="E8">
            <v>678.58100000000002</v>
          </cell>
          <cell r="F8">
            <v>805.69899999999996</v>
          </cell>
          <cell r="G8">
            <v>35.155999999999999</v>
          </cell>
          <cell r="H8">
            <v>0</v>
          </cell>
          <cell r="I8">
            <v>545.80999999999995</v>
          </cell>
          <cell r="J8">
            <v>6.0609999999999999</v>
          </cell>
          <cell r="K8">
            <v>7.1959999999999997</v>
          </cell>
          <cell r="L8">
            <v>0</v>
          </cell>
          <cell r="M8">
            <v>0</v>
          </cell>
          <cell r="N8">
            <v>532.553</v>
          </cell>
          <cell r="O8">
            <v>0</v>
          </cell>
          <cell r="P8">
            <v>2333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2333</v>
          </cell>
          <cell r="V8">
            <v>0</v>
          </cell>
          <cell r="W8">
            <v>12.015000000000001</v>
          </cell>
          <cell r="X8">
            <v>545.80999999999995</v>
          </cell>
          <cell r="Y8">
            <v>25.271999999999998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2333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532.553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2333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545.80999999999995</v>
          </cell>
          <cell r="BC8">
            <v>2333</v>
          </cell>
          <cell r="BD8">
            <v>1484.28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878.29300000000001</v>
          </cell>
          <cell r="E9">
            <v>401.16399999999999</v>
          </cell>
          <cell r="F9">
            <v>477.12900000000002</v>
          </cell>
          <cell r="G9">
            <v>35.262</v>
          </cell>
          <cell r="H9">
            <v>0</v>
          </cell>
          <cell r="I9">
            <v>327.44</v>
          </cell>
          <cell r="J9">
            <v>5.4729999999999999</v>
          </cell>
          <cell r="K9">
            <v>6.51</v>
          </cell>
          <cell r="L9">
            <v>0</v>
          </cell>
          <cell r="M9">
            <v>0</v>
          </cell>
          <cell r="N9">
            <v>315.45699999999999</v>
          </cell>
          <cell r="O9">
            <v>0</v>
          </cell>
          <cell r="P9">
            <v>1402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1402</v>
          </cell>
          <cell r="V9">
            <v>0</v>
          </cell>
          <cell r="W9">
            <v>15.349</v>
          </cell>
          <cell r="X9">
            <v>327.44</v>
          </cell>
          <cell r="Y9">
            <v>27.332000000000001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315.45699999999999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327.44</v>
          </cell>
          <cell r="BC9">
            <v>1402</v>
          </cell>
          <cell r="BD9">
            <v>878.29300000000001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482.15300000000002</v>
          </cell>
          <cell r="E10">
            <v>224.44300000000001</v>
          </cell>
          <cell r="F10">
            <v>257.70999999999998</v>
          </cell>
          <cell r="G10">
            <v>35.527000000000001</v>
          </cell>
          <cell r="H10">
            <v>0</v>
          </cell>
          <cell r="I10">
            <v>180.23</v>
          </cell>
          <cell r="J10">
            <v>3.488</v>
          </cell>
          <cell r="K10">
            <v>4.0060000000000002</v>
          </cell>
          <cell r="L10">
            <v>0</v>
          </cell>
          <cell r="M10">
            <v>0</v>
          </cell>
          <cell r="N10">
            <v>172.73599999999999</v>
          </cell>
          <cell r="O10">
            <v>0</v>
          </cell>
          <cell r="P10">
            <v>745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745</v>
          </cell>
          <cell r="V10">
            <v>0</v>
          </cell>
          <cell r="W10">
            <v>17.423999999999999</v>
          </cell>
          <cell r="X10">
            <v>180.23</v>
          </cell>
          <cell r="Y10">
            <v>24.917999999999999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172.73599999999999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180.23</v>
          </cell>
          <cell r="BC10">
            <v>745</v>
          </cell>
          <cell r="BD10">
            <v>482.15300000000002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482.43799999999999</v>
          </cell>
          <cell r="E11">
            <v>223.17400000000001</v>
          </cell>
          <cell r="F11">
            <v>259.26400000000001</v>
          </cell>
          <cell r="G11">
            <v>35.402999999999999</v>
          </cell>
          <cell r="H11">
            <v>0</v>
          </cell>
          <cell r="I11">
            <v>180.29</v>
          </cell>
          <cell r="J11">
            <v>3.55</v>
          </cell>
          <cell r="K11">
            <v>4.125</v>
          </cell>
          <cell r="L11">
            <v>0</v>
          </cell>
          <cell r="M11">
            <v>0</v>
          </cell>
          <cell r="N11">
            <v>172.61500000000001</v>
          </cell>
          <cell r="O11">
            <v>0</v>
          </cell>
          <cell r="P11">
            <v>754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754</v>
          </cell>
          <cell r="V11">
            <v>0</v>
          </cell>
          <cell r="W11">
            <v>17.887</v>
          </cell>
          <cell r="X11">
            <v>180.29</v>
          </cell>
          <cell r="Y11">
            <v>25.562000000000001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754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172.61500000000001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754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180.29</v>
          </cell>
          <cell r="BC11">
            <v>754</v>
          </cell>
          <cell r="BD11">
            <v>482.43799999999999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450.84</v>
          </cell>
          <cell r="E12">
            <v>208.84700000000001</v>
          </cell>
          <cell r="F12">
            <v>241.99299999999999</v>
          </cell>
          <cell r="G12">
            <v>35.42</v>
          </cell>
          <cell r="H12">
            <v>0</v>
          </cell>
          <cell r="I12">
            <v>168.77</v>
          </cell>
          <cell r="J12">
            <v>3.4910000000000001</v>
          </cell>
          <cell r="K12">
            <v>4.0449999999999999</v>
          </cell>
          <cell r="L12">
            <v>0</v>
          </cell>
          <cell r="M12">
            <v>0</v>
          </cell>
          <cell r="N12">
            <v>161.23325</v>
          </cell>
          <cell r="O12">
            <v>7.5000000001068656E-4</v>
          </cell>
          <cell r="P12">
            <v>704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704</v>
          </cell>
          <cell r="V12">
            <v>0</v>
          </cell>
          <cell r="W12">
            <v>18.225000000000001</v>
          </cell>
          <cell r="X12">
            <v>168.77</v>
          </cell>
          <cell r="Y12">
            <v>25.761000000000003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161.233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168.77</v>
          </cell>
          <cell r="BC12">
            <v>704</v>
          </cell>
          <cell r="BD12">
            <v>450.84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408.99099999999999</v>
          </cell>
          <cell r="E13">
            <v>189.017</v>
          </cell>
          <cell r="F13">
            <v>219.97399999999999</v>
          </cell>
          <cell r="G13">
            <v>35.441000000000003</v>
          </cell>
          <cell r="H13">
            <v>0</v>
          </cell>
          <cell r="I13">
            <v>152.52000000000001</v>
          </cell>
          <cell r="J13">
            <v>3.742</v>
          </cell>
          <cell r="K13">
            <v>4.3540000000000001</v>
          </cell>
          <cell r="L13">
            <v>0</v>
          </cell>
          <cell r="M13">
            <v>0</v>
          </cell>
          <cell r="N13">
            <v>144.42400000000001</v>
          </cell>
          <cell r="O13">
            <v>0</v>
          </cell>
          <cell r="P13">
            <v>639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639</v>
          </cell>
          <cell r="V13">
            <v>0</v>
          </cell>
          <cell r="W13">
            <v>18.173500000000001</v>
          </cell>
          <cell r="X13">
            <v>152.52000000000001</v>
          </cell>
          <cell r="Y13">
            <v>26.269500000000001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144.42400000000001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152.52000000000001</v>
          </cell>
          <cell r="BC13">
            <v>639</v>
          </cell>
          <cell r="BD13">
            <v>408.99099999999999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482.423</v>
          </cell>
          <cell r="E14">
            <v>220.489</v>
          </cell>
          <cell r="F14">
            <v>261.93400000000003</v>
          </cell>
          <cell r="G14">
            <v>35.49</v>
          </cell>
          <cell r="H14">
            <v>0</v>
          </cell>
          <cell r="I14">
            <v>183.32</v>
          </cell>
          <cell r="J14">
            <v>3.7029999999999998</v>
          </cell>
          <cell r="K14">
            <v>4.399</v>
          </cell>
          <cell r="L14">
            <v>0</v>
          </cell>
          <cell r="M14">
            <v>0</v>
          </cell>
          <cell r="N14">
            <v>175.2175</v>
          </cell>
          <cell r="O14">
            <v>4.9999999998817657E-4</v>
          </cell>
          <cell r="P14">
            <v>784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784</v>
          </cell>
          <cell r="V14">
            <v>0</v>
          </cell>
          <cell r="W14">
            <v>17.305</v>
          </cell>
          <cell r="X14">
            <v>183.32</v>
          </cell>
          <cell r="Y14">
            <v>25.407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175.21799999999999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183.32</v>
          </cell>
          <cell r="BC14">
            <v>784</v>
          </cell>
          <cell r="BD14">
            <v>482.423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857.72</v>
          </cell>
          <cell r="E15">
            <v>392.46899999999999</v>
          </cell>
          <cell r="F15">
            <v>465.25099999999998</v>
          </cell>
          <cell r="G15">
            <v>35.485999999999997</v>
          </cell>
          <cell r="H15">
            <v>0</v>
          </cell>
          <cell r="I15">
            <v>325.70999999999998</v>
          </cell>
          <cell r="J15">
            <v>8.3239999999999998</v>
          </cell>
          <cell r="K15">
            <v>9.8670000000000009</v>
          </cell>
          <cell r="L15">
            <v>0</v>
          </cell>
          <cell r="M15">
            <v>0</v>
          </cell>
          <cell r="N15">
            <v>307.51900000000001</v>
          </cell>
          <cell r="O15">
            <v>0</v>
          </cell>
          <cell r="P15">
            <v>1390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1390</v>
          </cell>
          <cell r="V15">
            <v>0</v>
          </cell>
          <cell r="W15">
            <v>17.331</v>
          </cell>
          <cell r="X15">
            <v>325.70999999999998</v>
          </cell>
          <cell r="Y15">
            <v>35.522000000000006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307.51900000000001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325.70999999999998</v>
          </cell>
          <cell r="BC15">
            <v>1390</v>
          </cell>
          <cell r="BD15">
            <v>857.72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1346.5730000000001</v>
          </cell>
          <cell r="E16">
            <v>616.09799999999996</v>
          </cell>
          <cell r="F16">
            <v>730.47500000000002</v>
          </cell>
          <cell r="G16">
            <v>35.381</v>
          </cell>
          <cell r="H16">
            <v>0</v>
          </cell>
          <cell r="I16">
            <v>508.63</v>
          </cell>
          <cell r="J16">
            <v>11.096</v>
          </cell>
          <cell r="K16">
            <v>13.154999999999999</v>
          </cell>
          <cell r="L16">
            <v>0</v>
          </cell>
          <cell r="M16">
            <v>0</v>
          </cell>
          <cell r="N16">
            <v>484.37900000000002</v>
          </cell>
          <cell r="O16">
            <v>0</v>
          </cell>
          <cell r="P16">
            <v>2171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2171</v>
          </cell>
          <cell r="V16">
            <v>0</v>
          </cell>
          <cell r="W16">
            <v>15.241250000000001</v>
          </cell>
          <cell r="X16">
            <v>508.63</v>
          </cell>
          <cell r="Y16">
            <v>39.492249999999999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484.37900000000002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2171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508.63</v>
          </cell>
          <cell r="BC16">
            <v>2171</v>
          </cell>
          <cell r="BD16">
            <v>1346.5730000000001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889.495</v>
          </cell>
          <cell r="E17">
            <v>404.15800000000002</v>
          </cell>
          <cell r="F17">
            <v>485.33699999999999</v>
          </cell>
          <cell r="G17">
            <v>35.295000000000002</v>
          </cell>
          <cell r="H17">
            <v>0</v>
          </cell>
          <cell r="I17">
            <v>328.7</v>
          </cell>
          <cell r="J17">
            <v>5.407</v>
          </cell>
          <cell r="K17">
            <v>6.4930000000000003</v>
          </cell>
          <cell r="L17">
            <v>0</v>
          </cell>
          <cell r="M17">
            <v>0</v>
          </cell>
          <cell r="N17">
            <v>316.8005</v>
          </cell>
          <cell r="O17">
            <v>-4.9999999998817657E-4</v>
          </cell>
          <cell r="P17">
            <v>1421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1421</v>
          </cell>
          <cell r="V17">
            <v>0</v>
          </cell>
          <cell r="W17">
            <v>22.268750000000001</v>
          </cell>
          <cell r="X17">
            <v>328.7</v>
          </cell>
          <cell r="Y17">
            <v>34.168750000000003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1421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316.80099999999999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1421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328.7</v>
          </cell>
          <cell r="BC17">
            <v>1421</v>
          </cell>
          <cell r="BD17">
            <v>889.495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1890.787</v>
          </cell>
          <cell r="E6">
            <v>888.92200000000003</v>
          </cell>
          <cell r="F6">
            <v>1001.865</v>
          </cell>
          <cell r="G6">
            <v>35.286999999999999</v>
          </cell>
          <cell r="H6">
            <v>0</v>
          </cell>
          <cell r="I6">
            <v>717.7</v>
          </cell>
          <cell r="J6">
            <v>16.808</v>
          </cell>
          <cell r="K6">
            <v>18.943999999999999</v>
          </cell>
          <cell r="L6">
            <v>0</v>
          </cell>
          <cell r="M6">
            <v>0</v>
          </cell>
          <cell r="N6">
            <v>681.94799999999998</v>
          </cell>
          <cell r="O6">
            <v>0</v>
          </cell>
          <cell r="P6">
            <v>2912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2912</v>
          </cell>
          <cell r="V6">
            <v>0</v>
          </cell>
          <cell r="W6">
            <v>8.7530000000000001</v>
          </cell>
          <cell r="X6">
            <v>717.7</v>
          </cell>
          <cell r="Y6">
            <v>44.504999999999995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681.94799999999998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2912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717.7</v>
          </cell>
          <cell r="BC6">
            <v>2912</v>
          </cell>
          <cell r="BD6">
            <v>1890.787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1624.2149999999999</v>
          </cell>
          <cell r="E7">
            <v>758.21</v>
          </cell>
          <cell r="F7">
            <v>866.005</v>
          </cell>
          <cell r="G7">
            <v>35.232999999999997</v>
          </cell>
          <cell r="H7">
            <v>0</v>
          </cell>
          <cell r="I7">
            <v>620.65</v>
          </cell>
          <cell r="J7">
            <v>10.19</v>
          </cell>
          <cell r="K7">
            <v>11.638999999999999</v>
          </cell>
          <cell r="L7">
            <v>0</v>
          </cell>
          <cell r="M7">
            <v>0</v>
          </cell>
          <cell r="N7">
            <v>598.82100000000003</v>
          </cell>
          <cell r="O7">
            <v>0</v>
          </cell>
          <cell r="P7">
            <v>2552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2552</v>
          </cell>
          <cell r="V7">
            <v>0</v>
          </cell>
          <cell r="W7">
            <v>7.0640000000000001</v>
          </cell>
          <cell r="X7">
            <v>620.65</v>
          </cell>
          <cell r="Y7">
            <v>28.893000000000001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598.82100000000003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620.65</v>
          </cell>
          <cell r="BC7">
            <v>2552</v>
          </cell>
          <cell r="BD7">
            <v>1624.2149999999999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1096.0630000000001</v>
          </cell>
          <cell r="E8">
            <v>506.07499999999999</v>
          </cell>
          <cell r="F8">
            <v>589.98800000000006</v>
          </cell>
          <cell r="G8">
            <v>35.155999999999999</v>
          </cell>
          <cell r="H8">
            <v>0</v>
          </cell>
          <cell r="I8">
            <v>416.02</v>
          </cell>
          <cell r="J8">
            <v>4.2830000000000004</v>
          </cell>
          <cell r="K8">
            <v>4.9939999999999998</v>
          </cell>
          <cell r="L8">
            <v>0</v>
          </cell>
          <cell r="M8">
            <v>0</v>
          </cell>
          <cell r="N8">
            <v>406.74299999999999</v>
          </cell>
          <cell r="O8">
            <v>0</v>
          </cell>
          <cell r="P8">
            <v>1746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1746</v>
          </cell>
          <cell r="V8">
            <v>0</v>
          </cell>
          <cell r="W8">
            <v>10.994</v>
          </cell>
          <cell r="X8">
            <v>416.02</v>
          </cell>
          <cell r="Y8">
            <v>20.271000000000001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406.74299999999999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416.02</v>
          </cell>
          <cell r="BC8">
            <v>1746</v>
          </cell>
          <cell r="BD8">
            <v>1096.0630000000001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837.84</v>
          </cell>
          <cell r="E9">
            <v>384.91199999999998</v>
          </cell>
          <cell r="F9">
            <v>452.928</v>
          </cell>
          <cell r="G9">
            <v>35.270000000000003</v>
          </cell>
          <cell r="H9">
            <v>0</v>
          </cell>
          <cell r="I9">
            <v>318.45</v>
          </cell>
          <cell r="J9">
            <v>3.92</v>
          </cell>
          <cell r="K9">
            <v>4.6120000000000001</v>
          </cell>
          <cell r="L9">
            <v>0</v>
          </cell>
          <cell r="M9">
            <v>0</v>
          </cell>
          <cell r="N9">
            <v>309.91800000000001</v>
          </cell>
          <cell r="O9">
            <v>0</v>
          </cell>
          <cell r="P9">
            <v>1349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1349</v>
          </cell>
          <cell r="V9">
            <v>0</v>
          </cell>
          <cell r="W9">
            <v>9.2219999999999995</v>
          </cell>
          <cell r="X9">
            <v>318.45</v>
          </cell>
          <cell r="Y9">
            <v>17.753999999999998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309.91800000000001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318.45</v>
          </cell>
          <cell r="BC9">
            <v>1349</v>
          </cell>
          <cell r="BD9">
            <v>837.84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461.214</v>
          </cell>
          <cell r="E10">
            <v>211.15299999999999</v>
          </cell>
          <cell r="F10">
            <v>250.06100000000001</v>
          </cell>
          <cell r="G10">
            <v>35.527000000000001</v>
          </cell>
          <cell r="H10">
            <v>0</v>
          </cell>
          <cell r="I10">
            <v>174.51</v>
          </cell>
          <cell r="J10">
            <v>1.748</v>
          </cell>
          <cell r="K10">
            <v>2.0710000000000002</v>
          </cell>
          <cell r="L10">
            <v>0</v>
          </cell>
          <cell r="M10">
            <v>0</v>
          </cell>
          <cell r="N10">
            <v>170.691</v>
          </cell>
          <cell r="O10">
            <v>0</v>
          </cell>
          <cell r="P10">
            <v>744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744</v>
          </cell>
          <cell r="V10">
            <v>0</v>
          </cell>
          <cell r="W10">
            <v>8.9390000000000001</v>
          </cell>
          <cell r="X10">
            <v>174.51</v>
          </cell>
          <cell r="Y10">
            <v>12.757999999999999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170.691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174.51</v>
          </cell>
          <cell r="BC10">
            <v>744</v>
          </cell>
          <cell r="BD10">
            <v>461.214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453.09100000000001</v>
          </cell>
          <cell r="E11">
            <v>206.86099999999999</v>
          </cell>
          <cell r="F11">
            <v>246.23</v>
          </cell>
          <cell r="G11">
            <v>35.405000000000001</v>
          </cell>
          <cell r="H11">
            <v>0</v>
          </cell>
          <cell r="I11">
            <v>171.29</v>
          </cell>
          <cell r="J11">
            <v>2.552</v>
          </cell>
          <cell r="K11">
            <v>3.0379999999999998</v>
          </cell>
          <cell r="L11">
            <v>0</v>
          </cell>
          <cell r="M11">
            <v>0</v>
          </cell>
          <cell r="N11">
            <v>165.7</v>
          </cell>
          <cell r="O11">
            <v>0</v>
          </cell>
          <cell r="P11">
            <v>734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734</v>
          </cell>
          <cell r="V11">
            <v>0</v>
          </cell>
          <cell r="W11">
            <v>8.8049999999999997</v>
          </cell>
          <cell r="X11">
            <v>171.29</v>
          </cell>
          <cell r="Y11">
            <v>14.395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171.29</v>
          </cell>
          <cell r="BC11">
            <v>734</v>
          </cell>
          <cell r="BD11">
            <v>453.09100000000001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428.815</v>
          </cell>
          <cell r="E12">
            <v>196.197</v>
          </cell>
          <cell r="F12">
            <v>232.61799999999999</v>
          </cell>
          <cell r="G12">
            <v>35.418999999999997</v>
          </cell>
          <cell r="H12">
            <v>0</v>
          </cell>
          <cell r="I12">
            <v>160.72</v>
          </cell>
          <cell r="J12">
            <v>2.9660000000000002</v>
          </cell>
          <cell r="K12">
            <v>3.516</v>
          </cell>
          <cell r="L12">
            <v>0</v>
          </cell>
          <cell r="M12">
            <v>0</v>
          </cell>
          <cell r="N12">
            <v>154.23775000000001</v>
          </cell>
          <cell r="O12">
            <v>2.4999999999408828E-4</v>
          </cell>
          <cell r="P12">
            <v>686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686</v>
          </cell>
          <cell r="V12">
            <v>0</v>
          </cell>
          <cell r="W12">
            <v>9.7102500000000003</v>
          </cell>
          <cell r="X12">
            <v>160.72</v>
          </cell>
          <cell r="Y12">
            <v>16.192250000000001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154.238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160.72</v>
          </cell>
          <cell r="BC12">
            <v>686</v>
          </cell>
          <cell r="BD12">
            <v>428.815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353.48700000000002</v>
          </cell>
          <cell r="E13">
            <v>163.61099999999999</v>
          </cell>
          <cell r="F13">
            <v>189.876</v>
          </cell>
          <cell r="G13">
            <v>35.439</v>
          </cell>
          <cell r="H13">
            <v>0</v>
          </cell>
          <cell r="I13">
            <v>133.08000000000001</v>
          </cell>
          <cell r="J13">
            <v>2.2869999999999999</v>
          </cell>
          <cell r="K13">
            <v>2.6539999999999999</v>
          </cell>
          <cell r="L13">
            <v>0</v>
          </cell>
          <cell r="M13">
            <v>0</v>
          </cell>
          <cell r="N13">
            <v>128.13974999999999</v>
          </cell>
          <cell r="O13">
            <v>-7.4999999998226485E-4</v>
          </cell>
          <cell r="P13">
            <v>556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556</v>
          </cell>
          <cell r="V13">
            <v>0</v>
          </cell>
          <cell r="W13">
            <v>9.7240000000000002</v>
          </cell>
          <cell r="X13">
            <v>133.08000000000001</v>
          </cell>
          <cell r="Y13">
            <v>14.664999999999999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128.13999999999999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133.08000000000001</v>
          </cell>
          <cell r="BC13">
            <v>556</v>
          </cell>
          <cell r="BD13">
            <v>353.48700000000002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452.04399999999998</v>
          </cell>
          <cell r="E14">
            <v>216.74</v>
          </cell>
          <cell r="F14">
            <v>235.304</v>
          </cell>
          <cell r="G14">
            <v>35.49</v>
          </cell>
          <cell r="H14">
            <v>0</v>
          </cell>
          <cell r="I14">
            <v>170.66</v>
          </cell>
          <cell r="J14">
            <v>4.1429999999999998</v>
          </cell>
          <cell r="K14">
            <v>4.4980000000000002</v>
          </cell>
          <cell r="L14">
            <v>0</v>
          </cell>
          <cell r="M14">
            <v>0</v>
          </cell>
          <cell r="N14">
            <v>162.01974999999999</v>
          </cell>
          <cell r="O14">
            <v>-7.4999999998226485E-4</v>
          </cell>
          <cell r="P14">
            <v>667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667</v>
          </cell>
          <cell r="V14">
            <v>0</v>
          </cell>
          <cell r="W14">
            <v>9.3529999999999998</v>
          </cell>
          <cell r="X14">
            <v>170.66</v>
          </cell>
          <cell r="Y14">
            <v>17.994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667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162.02000000000001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667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170.66</v>
          </cell>
          <cell r="BC14">
            <v>667</v>
          </cell>
          <cell r="BD14">
            <v>452.04399999999998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869.875</v>
          </cell>
          <cell r="E15">
            <v>400.36700000000002</v>
          </cell>
          <cell r="F15">
            <v>469.50799999999998</v>
          </cell>
          <cell r="G15">
            <v>35.484999999999999</v>
          </cell>
          <cell r="H15">
            <v>0</v>
          </cell>
          <cell r="I15">
            <v>328.54</v>
          </cell>
          <cell r="J15">
            <v>5.9880000000000004</v>
          </cell>
          <cell r="K15">
            <v>7.0229999999999997</v>
          </cell>
          <cell r="L15">
            <v>0</v>
          </cell>
          <cell r="M15">
            <v>0</v>
          </cell>
          <cell r="N15">
            <v>315.529</v>
          </cell>
          <cell r="O15">
            <v>0</v>
          </cell>
          <cell r="P15">
            <v>1387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1387</v>
          </cell>
          <cell r="V15">
            <v>0</v>
          </cell>
          <cell r="W15">
            <v>9.1387499999999999</v>
          </cell>
          <cell r="X15">
            <v>328.54</v>
          </cell>
          <cell r="Y15">
            <v>22.149749999999997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315.529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328.54</v>
          </cell>
          <cell r="BC15">
            <v>1387</v>
          </cell>
          <cell r="BD15">
            <v>869.875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1354.2739999999999</v>
          </cell>
          <cell r="E16">
            <v>621.79600000000005</v>
          </cell>
          <cell r="F16">
            <v>732.47799999999995</v>
          </cell>
          <cell r="G16">
            <v>35.380000000000003</v>
          </cell>
          <cell r="H16">
            <v>0</v>
          </cell>
          <cell r="I16">
            <v>511.93</v>
          </cell>
          <cell r="J16">
            <v>4.0880000000000001</v>
          </cell>
          <cell r="K16">
            <v>4.8150000000000004</v>
          </cell>
          <cell r="L16">
            <v>0</v>
          </cell>
          <cell r="M16">
            <v>0</v>
          </cell>
          <cell r="N16">
            <v>503.02674999999999</v>
          </cell>
          <cell r="O16">
            <v>2.4999999999408828E-4</v>
          </cell>
          <cell r="P16">
            <v>2171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2171</v>
          </cell>
          <cell r="V16">
            <v>0</v>
          </cell>
          <cell r="W16">
            <v>5.9477500000000001</v>
          </cell>
          <cell r="X16">
            <v>511.93</v>
          </cell>
          <cell r="Y16">
            <v>14.850750000000001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503.02699999999999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2171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511.93</v>
          </cell>
          <cell r="BC16">
            <v>2171</v>
          </cell>
          <cell r="BD16">
            <v>1354.2739999999999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1425.1990000000001</v>
          </cell>
          <cell r="E17">
            <v>652.83100000000002</v>
          </cell>
          <cell r="F17">
            <v>772.36800000000005</v>
          </cell>
          <cell r="G17">
            <v>35.296999999999997</v>
          </cell>
          <cell r="H17">
            <v>0</v>
          </cell>
          <cell r="I17">
            <v>540.48</v>
          </cell>
          <cell r="J17">
            <v>13.797000000000001</v>
          </cell>
          <cell r="K17">
            <v>16.323</v>
          </cell>
          <cell r="L17">
            <v>0</v>
          </cell>
          <cell r="M17">
            <v>0</v>
          </cell>
          <cell r="N17">
            <v>510.36025000000001</v>
          </cell>
          <cell r="O17">
            <v>-2.4999999999408828E-4</v>
          </cell>
          <cell r="P17">
            <v>2302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2302</v>
          </cell>
          <cell r="V17">
            <v>0</v>
          </cell>
          <cell r="W17">
            <v>11.79725</v>
          </cell>
          <cell r="X17">
            <v>540.48</v>
          </cell>
          <cell r="Y17">
            <v>41.917250000000003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510.36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540.48</v>
          </cell>
          <cell r="BC17">
            <v>2302</v>
          </cell>
          <cell r="BD17">
            <v>1425.1990000000001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OTE"/>
      <sheetName val="Měsíční výkaz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765.60299999999995</v>
          </cell>
          <cell r="E6">
            <v>351.82600000000002</v>
          </cell>
          <cell r="F6">
            <v>413.77699999999999</v>
          </cell>
          <cell r="G6">
            <v>35.284999999999997</v>
          </cell>
          <cell r="H6">
            <v>0</v>
          </cell>
          <cell r="I6">
            <v>275.16000000000003</v>
          </cell>
          <cell r="J6">
            <v>4.6260000000000003</v>
          </cell>
          <cell r="K6">
            <v>5.44</v>
          </cell>
          <cell r="L6">
            <v>0</v>
          </cell>
          <cell r="M6">
            <v>0</v>
          </cell>
          <cell r="N6">
            <v>265.09399999999999</v>
          </cell>
          <cell r="O6">
            <v>0</v>
          </cell>
          <cell r="P6">
            <v>1165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1165</v>
          </cell>
          <cell r="V6">
            <v>0</v>
          </cell>
          <cell r="W6">
            <v>3.7149999999999999</v>
          </cell>
          <cell r="X6">
            <v>275.16000000000003</v>
          </cell>
          <cell r="Y6">
            <v>13.781000000000001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265.09399999999999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275.16000000000003</v>
          </cell>
          <cell r="BC6">
            <v>1165</v>
          </cell>
          <cell r="BD6">
            <v>765.60299999999995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643.80999999999995</v>
          </cell>
          <cell r="E7">
            <v>297.30399999999997</v>
          </cell>
          <cell r="F7">
            <v>346.50599999999997</v>
          </cell>
          <cell r="G7">
            <v>35.234000000000002</v>
          </cell>
          <cell r="H7">
            <v>0</v>
          </cell>
          <cell r="I7">
            <v>231.9</v>
          </cell>
          <cell r="J7">
            <v>3.948</v>
          </cell>
          <cell r="K7">
            <v>4.601</v>
          </cell>
          <cell r="L7">
            <v>0</v>
          </cell>
          <cell r="M7">
            <v>0</v>
          </cell>
          <cell r="N7">
            <v>223.351</v>
          </cell>
          <cell r="O7">
            <v>0</v>
          </cell>
          <cell r="P7">
            <v>973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973</v>
          </cell>
          <cell r="V7">
            <v>0</v>
          </cell>
          <cell r="W7">
            <v>3.2050000000000001</v>
          </cell>
          <cell r="X7">
            <v>231.9</v>
          </cell>
          <cell r="Y7">
            <v>11.754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973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223.351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973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231.9</v>
          </cell>
          <cell r="BC7">
            <v>973</v>
          </cell>
          <cell r="BD7">
            <v>643.80999999999995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582.57000000000005</v>
          </cell>
          <cell r="E8">
            <v>268.55099999999999</v>
          </cell>
          <cell r="F8">
            <v>314.01900000000001</v>
          </cell>
          <cell r="G8">
            <v>35.155999999999999</v>
          </cell>
          <cell r="H8">
            <v>0</v>
          </cell>
          <cell r="I8">
            <v>208.1</v>
          </cell>
          <cell r="J8">
            <v>3.133</v>
          </cell>
          <cell r="K8">
            <v>3.6640000000000001</v>
          </cell>
          <cell r="L8">
            <v>0</v>
          </cell>
          <cell r="M8">
            <v>0</v>
          </cell>
          <cell r="N8">
            <v>201.303</v>
          </cell>
          <cell r="O8">
            <v>0</v>
          </cell>
          <cell r="P8">
            <v>876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876</v>
          </cell>
          <cell r="V8">
            <v>0</v>
          </cell>
          <cell r="W8">
            <v>3.395</v>
          </cell>
          <cell r="X8">
            <v>208.1</v>
          </cell>
          <cell r="Y8">
            <v>10.192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201.303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208.1</v>
          </cell>
          <cell r="BC8">
            <v>876</v>
          </cell>
          <cell r="BD8">
            <v>582.57000000000005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379.34100000000001</v>
          </cell>
          <cell r="E9">
            <v>175.53100000000001</v>
          </cell>
          <cell r="F9">
            <v>203.81</v>
          </cell>
          <cell r="G9">
            <v>35.279000000000003</v>
          </cell>
          <cell r="H9">
            <v>0</v>
          </cell>
          <cell r="I9">
            <v>134.44999999999999</v>
          </cell>
          <cell r="J9">
            <v>1.8149999999999999</v>
          </cell>
          <cell r="K9">
            <v>2.1070000000000002</v>
          </cell>
          <cell r="L9">
            <v>0</v>
          </cell>
          <cell r="M9">
            <v>0</v>
          </cell>
          <cell r="N9">
            <v>130.52799999999999</v>
          </cell>
          <cell r="O9">
            <v>0</v>
          </cell>
          <cell r="P9">
            <v>562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562</v>
          </cell>
          <cell r="V9">
            <v>0</v>
          </cell>
          <cell r="W9">
            <v>3.7360000000000002</v>
          </cell>
          <cell r="X9">
            <v>134.44999999999999</v>
          </cell>
          <cell r="Y9">
            <v>7.6580000000000004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130.52799999999999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134.44999999999999</v>
          </cell>
          <cell r="BC9">
            <v>562</v>
          </cell>
          <cell r="BD9">
            <v>379.34100000000001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216.131</v>
          </cell>
          <cell r="E10">
            <v>100.871</v>
          </cell>
          <cell r="F10">
            <v>115.26</v>
          </cell>
          <cell r="G10">
            <v>35.533999999999999</v>
          </cell>
          <cell r="H10">
            <v>0</v>
          </cell>
          <cell r="I10">
            <v>76.09</v>
          </cell>
          <cell r="J10">
            <v>1.163</v>
          </cell>
          <cell r="K10">
            <v>1.329</v>
          </cell>
          <cell r="L10">
            <v>0</v>
          </cell>
          <cell r="M10">
            <v>0</v>
          </cell>
          <cell r="N10">
            <v>73.597999999999999</v>
          </cell>
          <cell r="O10">
            <v>0</v>
          </cell>
          <cell r="P10">
            <v>313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313</v>
          </cell>
          <cell r="V10">
            <v>0</v>
          </cell>
          <cell r="W10">
            <v>3.8759999999999999</v>
          </cell>
          <cell r="X10">
            <v>76.09</v>
          </cell>
          <cell r="Y10">
            <v>6.3680000000000003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73.597999999999999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76.09</v>
          </cell>
          <cell r="BC10">
            <v>313</v>
          </cell>
          <cell r="BD10">
            <v>216.131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201.93700000000001</v>
          </cell>
          <cell r="E11">
            <v>94.284999999999997</v>
          </cell>
          <cell r="F11">
            <v>107.652</v>
          </cell>
          <cell r="G11">
            <v>35.404000000000003</v>
          </cell>
          <cell r="H11">
            <v>0</v>
          </cell>
          <cell r="I11">
            <v>72.5</v>
          </cell>
          <cell r="J11">
            <v>1.31</v>
          </cell>
          <cell r="K11">
            <v>1.4950000000000001</v>
          </cell>
          <cell r="L11">
            <v>0</v>
          </cell>
          <cell r="M11">
            <v>0</v>
          </cell>
          <cell r="N11">
            <v>69.694999999999993</v>
          </cell>
          <cell r="O11">
            <v>0</v>
          </cell>
          <cell r="P11">
            <v>298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298</v>
          </cell>
          <cell r="V11">
            <v>0</v>
          </cell>
          <cell r="W11">
            <v>3.5209999999999999</v>
          </cell>
          <cell r="X11">
            <v>72.5</v>
          </cell>
          <cell r="Y11">
            <v>6.3260000000000005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69.694999999999993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72.5</v>
          </cell>
          <cell r="BC11">
            <v>298</v>
          </cell>
          <cell r="BD11">
            <v>201.93700000000001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201.244</v>
          </cell>
          <cell r="E12">
            <v>93.911000000000001</v>
          </cell>
          <cell r="F12">
            <v>107.333</v>
          </cell>
          <cell r="G12">
            <v>35.420999999999999</v>
          </cell>
          <cell r="H12">
            <v>0</v>
          </cell>
          <cell r="I12">
            <v>71.94</v>
          </cell>
          <cell r="J12">
            <v>1.3420000000000001</v>
          </cell>
          <cell r="K12">
            <v>1.534</v>
          </cell>
          <cell r="L12">
            <v>0</v>
          </cell>
          <cell r="M12">
            <v>0</v>
          </cell>
          <cell r="N12">
            <v>69.064499999999995</v>
          </cell>
          <cell r="O12">
            <v>-5.0000000000238742E-4</v>
          </cell>
          <cell r="P12">
            <v>296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296</v>
          </cell>
          <cell r="V12">
            <v>0</v>
          </cell>
          <cell r="W12">
            <v>3.2112500000000002</v>
          </cell>
          <cell r="X12">
            <v>71.94</v>
          </cell>
          <cell r="Y12">
            <v>6.0872500000000009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69.064999999999998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71.94</v>
          </cell>
          <cell r="BC12">
            <v>296</v>
          </cell>
          <cell r="BD12">
            <v>201.244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212.863</v>
          </cell>
          <cell r="E13">
            <v>98.885999999999996</v>
          </cell>
          <cell r="F13">
            <v>113.977</v>
          </cell>
          <cell r="G13">
            <v>35.441000000000003</v>
          </cell>
          <cell r="H13">
            <v>0</v>
          </cell>
          <cell r="I13">
            <v>74.709999999999994</v>
          </cell>
          <cell r="J13">
            <v>1.3839999999999999</v>
          </cell>
          <cell r="K13">
            <v>1.595</v>
          </cell>
          <cell r="L13">
            <v>0</v>
          </cell>
          <cell r="M13">
            <v>0</v>
          </cell>
          <cell r="N13">
            <v>71.731499999999997</v>
          </cell>
          <cell r="O13">
            <v>-5.0000000000238742E-4</v>
          </cell>
          <cell r="P13">
            <v>310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310</v>
          </cell>
          <cell r="V13">
            <v>0</v>
          </cell>
          <cell r="W13">
            <v>3.2752500000000002</v>
          </cell>
          <cell r="X13">
            <v>74.709999999999994</v>
          </cell>
          <cell r="Y13">
            <v>6.2542500000000008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71.731999999999999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74.709999999999994</v>
          </cell>
          <cell r="BC13">
            <v>310</v>
          </cell>
          <cell r="BD13">
            <v>212.863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188.32900000000001</v>
          </cell>
          <cell r="E14">
            <v>88.834000000000003</v>
          </cell>
          <cell r="F14">
            <v>99.495000000000005</v>
          </cell>
          <cell r="G14">
            <v>35.488</v>
          </cell>
          <cell r="H14">
            <v>0</v>
          </cell>
          <cell r="I14">
            <v>69.94</v>
          </cell>
          <cell r="J14">
            <v>1.665</v>
          </cell>
          <cell r="K14">
            <v>1.865</v>
          </cell>
          <cell r="L14">
            <v>0</v>
          </cell>
          <cell r="M14">
            <v>0</v>
          </cell>
          <cell r="N14">
            <v>66.410250000000005</v>
          </cell>
          <cell r="O14">
            <v>-2.5000000000829914E-4</v>
          </cell>
          <cell r="P14">
            <v>282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282</v>
          </cell>
          <cell r="V14">
            <v>0</v>
          </cell>
          <cell r="W14">
            <v>4.0830000000000002</v>
          </cell>
          <cell r="X14">
            <v>69.94</v>
          </cell>
          <cell r="Y14">
            <v>7.6130000000000004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66.41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69.94</v>
          </cell>
          <cell r="BC14">
            <v>282</v>
          </cell>
          <cell r="BD14">
            <v>188.32900000000001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330.51100000000002</v>
          </cell>
          <cell r="E15">
            <v>153.87799999999999</v>
          </cell>
          <cell r="F15">
            <v>176.63300000000001</v>
          </cell>
          <cell r="G15">
            <v>35.485999999999997</v>
          </cell>
          <cell r="H15">
            <v>0</v>
          </cell>
          <cell r="I15">
            <v>119.06</v>
          </cell>
          <cell r="J15">
            <v>2.2650000000000001</v>
          </cell>
          <cell r="K15">
            <v>2.6</v>
          </cell>
          <cell r="L15">
            <v>0</v>
          </cell>
          <cell r="M15">
            <v>0</v>
          </cell>
          <cell r="N15">
            <v>114.19475</v>
          </cell>
          <cell r="O15">
            <v>2.5000000000829914E-4</v>
          </cell>
          <cell r="P15">
            <v>492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492</v>
          </cell>
          <cell r="V15">
            <v>0</v>
          </cell>
          <cell r="W15">
            <v>4.9192499999999999</v>
          </cell>
          <cell r="X15">
            <v>119.06</v>
          </cell>
          <cell r="Y15">
            <v>9.7842500000000001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114.19499999999999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119.06</v>
          </cell>
          <cell r="BC15">
            <v>492</v>
          </cell>
          <cell r="BD15">
            <v>330.51100000000002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645.60500000000002</v>
          </cell>
          <cell r="E16">
            <v>298.50900000000001</v>
          </cell>
          <cell r="F16">
            <v>347.096</v>
          </cell>
          <cell r="G16">
            <v>35.380000000000003</v>
          </cell>
          <cell r="H16">
            <v>0</v>
          </cell>
          <cell r="I16">
            <v>237.46</v>
          </cell>
          <cell r="J16">
            <v>5.4029999999999996</v>
          </cell>
          <cell r="K16">
            <v>6.2830000000000004</v>
          </cell>
          <cell r="L16">
            <v>0</v>
          </cell>
          <cell r="M16">
            <v>0</v>
          </cell>
          <cell r="N16">
            <v>225.774</v>
          </cell>
          <cell r="O16">
            <v>0</v>
          </cell>
          <cell r="P16">
            <v>994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994</v>
          </cell>
          <cell r="V16">
            <v>0</v>
          </cell>
          <cell r="W16">
            <v>3.7845</v>
          </cell>
          <cell r="X16">
            <v>237.46</v>
          </cell>
          <cell r="Y16">
            <v>15.470499999999999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994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225.774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994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237.46</v>
          </cell>
          <cell r="BC16">
            <v>994</v>
          </cell>
          <cell r="BD16">
            <v>645.60500000000002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595.03599999999994</v>
          </cell>
          <cell r="E17">
            <v>276.64100000000002</v>
          </cell>
          <cell r="F17">
            <v>318.39499999999998</v>
          </cell>
          <cell r="G17">
            <v>35.298000000000002</v>
          </cell>
          <cell r="H17">
            <v>0</v>
          </cell>
          <cell r="I17">
            <v>210.94</v>
          </cell>
          <cell r="J17">
            <v>1.84</v>
          </cell>
          <cell r="K17">
            <v>2.1179999999999999</v>
          </cell>
          <cell r="L17">
            <v>0</v>
          </cell>
          <cell r="M17">
            <v>0</v>
          </cell>
          <cell r="N17">
            <v>206.98249999999999</v>
          </cell>
          <cell r="O17">
            <v>-4.9999999998817657E-4</v>
          </cell>
          <cell r="P17">
            <v>874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874</v>
          </cell>
          <cell r="V17">
            <v>0</v>
          </cell>
          <cell r="W17">
            <v>5.0545</v>
          </cell>
          <cell r="X17">
            <v>210.94</v>
          </cell>
          <cell r="Y17">
            <v>9.0124999999999993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206.983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210.94</v>
          </cell>
          <cell r="BC17">
            <v>874</v>
          </cell>
          <cell r="BD17">
            <v>595.03599999999994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1569.104</v>
          </cell>
          <cell r="E6">
            <v>745.73199999999997</v>
          </cell>
          <cell r="F6">
            <v>823.37199999999996</v>
          </cell>
          <cell r="G6">
            <v>35.28</v>
          </cell>
          <cell r="H6">
            <v>0</v>
          </cell>
          <cell r="I6">
            <v>589.21100000000001</v>
          </cell>
          <cell r="J6">
            <v>10.456</v>
          </cell>
          <cell r="K6">
            <v>11.544</v>
          </cell>
          <cell r="L6">
            <v>0</v>
          </cell>
          <cell r="M6">
            <v>0</v>
          </cell>
          <cell r="N6">
            <v>567.21100000000001</v>
          </cell>
          <cell r="O6">
            <v>0</v>
          </cell>
          <cell r="P6">
            <v>2342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2342</v>
          </cell>
          <cell r="V6">
            <v>0</v>
          </cell>
          <cell r="W6">
            <v>1.6879999999999999</v>
          </cell>
          <cell r="X6">
            <v>589.21100000000001</v>
          </cell>
          <cell r="Y6">
            <v>23.687999999999999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2342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567.21100000000001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2342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589.21100000000001</v>
          </cell>
          <cell r="BC6">
            <v>2342</v>
          </cell>
          <cell r="BD6">
            <v>1569.104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1229.2070000000001</v>
          </cell>
          <cell r="E7">
            <v>586.62800000000004</v>
          </cell>
          <cell r="F7">
            <v>642.57899999999995</v>
          </cell>
          <cell r="G7">
            <v>35.238</v>
          </cell>
          <cell r="H7">
            <v>0</v>
          </cell>
          <cell r="I7">
            <v>457.98599999999999</v>
          </cell>
          <cell r="J7">
            <v>7.6340000000000003</v>
          </cell>
          <cell r="K7">
            <v>8.3620000000000001</v>
          </cell>
          <cell r="L7">
            <v>0</v>
          </cell>
          <cell r="M7">
            <v>0</v>
          </cell>
          <cell r="N7">
            <v>441.99</v>
          </cell>
          <cell r="O7">
            <v>0</v>
          </cell>
          <cell r="P7">
            <v>1806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1806</v>
          </cell>
          <cell r="V7">
            <v>0</v>
          </cell>
          <cell r="W7">
            <v>1.6659999999999999</v>
          </cell>
          <cell r="X7">
            <v>457.98599999999999</v>
          </cell>
          <cell r="Y7">
            <v>17.661999999999999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441.99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1806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457.98599999999999</v>
          </cell>
          <cell r="BC7">
            <v>1806</v>
          </cell>
          <cell r="BD7">
            <v>1229.2070000000001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1261.0999999999999</v>
          </cell>
          <cell r="E8">
            <v>604.66300000000001</v>
          </cell>
          <cell r="F8">
            <v>656.43700000000001</v>
          </cell>
          <cell r="G8">
            <v>35.156999999999996</v>
          </cell>
          <cell r="H8">
            <v>0</v>
          </cell>
          <cell r="I8">
            <v>471.56700000000001</v>
          </cell>
          <cell r="J8">
            <v>8.1679999999999993</v>
          </cell>
          <cell r="K8">
            <v>8.8680000000000003</v>
          </cell>
          <cell r="L8">
            <v>0</v>
          </cell>
          <cell r="M8">
            <v>0</v>
          </cell>
          <cell r="N8">
            <v>454.53100000000001</v>
          </cell>
          <cell r="O8">
            <v>0</v>
          </cell>
          <cell r="P8">
            <v>1843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1843</v>
          </cell>
          <cell r="V8">
            <v>0</v>
          </cell>
          <cell r="W8">
            <v>2.0920000000000001</v>
          </cell>
          <cell r="X8">
            <v>471.56700000000001</v>
          </cell>
          <cell r="Y8">
            <v>19.128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454.53100000000001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471.56700000000001</v>
          </cell>
          <cell r="BC8">
            <v>1843</v>
          </cell>
          <cell r="BD8">
            <v>1261.0999999999999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924.72</v>
          </cell>
          <cell r="E9">
            <v>444.392</v>
          </cell>
          <cell r="F9">
            <v>480.32799999999997</v>
          </cell>
          <cell r="G9">
            <v>35.267000000000003</v>
          </cell>
          <cell r="H9">
            <v>0</v>
          </cell>
          <cell r="I9">
            <v>344.88799999999998</v>
          </cell>
          <cell r="J9">
            <v>6.39</v>
          </cell>
          <cell r="K9">
            <v>6.907</v>
          </cell>
          <cell r="L9">
            <v>0</v>
          </cell>
          <cell r="M9">
            <v>-9.9999999997635314E-4</v>
          </cell>
          <cell r="N9">
            <v>331.59199999999998</v>
          </cell>
          <cell r="O9">
            <v>0</v>
          </cell>
          <cell r="P9">
            <v>1342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1342</v>
          </cell>
          <cell r="V9">
            <v>0</v>
          </cell>
          <cell r="W9">
            <v>2.431</v>
          </cell>
          <cell r="X9">
            <v>344.88799999999998</v>
          </cell>
          <cell r="Y9">
            <v>15.728000000000002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331.59199999999998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1342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344.88799999999998</v>
          </cell>
          <cell r="BC9">
            <v>1342</v>
          </cell>
          <cell r="BD9">
            <v>924.72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543.36500000000001</v>
          </cell>
          <cell r="E10">
            <v>264.23399999999998</v>
          </cell>
          <cell r="F10">
            <v>279.13099999999997</v>
          </cell>
          <cell r="G10">
            <v>35.531999999999996</v>
          </cell>
          <cell r="H10">
            <v>0</v>
          </cell>
          <cell r="I10">
            <v>202.21100000000001</v>
          </cell>
          <cell r="J10">
            <v>3.577</v>
          </cell>
          <cell r="K10">
            <v>3.7789999999999999</v>
          </cell>
          <cell r="L10">
            <v>0</v>
          </cell>
          <cell r="M10">
            <v>0</v>
          </cell>
          <cell r="N10">
            <v>194.85499999999999</v>
          </cell>
          <cell r="O10">
            <v>0</v>
          </cell>
          <cell r="P10">
            <v>769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769</v>
          </cell>
          <cell r="V10">
            <v>0</v>
          </cell>
          <cell r="W10">
            <v>2.988</v>
          </cell>
          <cell r="X10">
            <v>202.21100000000001</v>
          </cell>
          <cell r="Y10">
            <v>10.343999999999999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194.85499999999999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202.21100000000001</v>
          </cell>
          <cell r="BC10">
            <v>769</v>
          </cell>
          <cell r="BD10">
            <v>543.36500000000001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480.899</v>
          </cell>
          <cell r="E11">
            <v>234.89599999999999</v>
          </cell>
          <cell r="F11">
            <v>246.00299999999999</v>
          </cell>
          <cell r="G11">
            <v>35.401000000000003</v>
          </cell>
          <cell r="H11">
            <v>0</v>
          </cell>
          <cell r="I11">
            <v>177.97300000000001</v>
          </cell>
          <cell r="J11">
            <v>3.8690000000000002</v>
          </cell>
          <cell r="K11">
            <v>4.0519999999999996</v>
          </cell>
          <cell r="L11">
            <v>0</v>
          </cell>
          <cell r="M11">
            <v>1.0000000000331966E-3</v>
          </cell>
          <cell r="N11">
            <v>170.05099999999999</v>
          </cell>
          <cell r="O11">
            <v>0</v>
          </cell>
          <cell r="P11">
            <v>671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671</v>
          </cell>
          <cell r="V11">
            <v>0</v>
          </cell>
          <cell r="W11">
            <v>3.4929999999999999</v>
          </cell>
          <cell r="X11">
            <v>177.97300000000001</v>
          </cell>
          <cell r="Y11">
            <v>11.414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170.05099999999999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177.97300000000001</v>
          </cell>
          <cell r="BC11">
            <v>671</v>
          </cell>
          <cell r="BD11">
            <v>480.899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437.35899999999998</v>
          </cell>
          <cell r="E12">
            <v>213.15700000000001</v>
          </cell>
          <cell r="F12">
            <v>224.202</v>
          </cell>
          <cell r="G12">
            <v>35.418999999999997</v>
          </cell>
          <cell r="H12">
            <v>0</v>
          </cell>
          <cell r="I12">
            <v>161.88999999999999</v>
          </cell>
          <cell r="J12">
            <v>3.3559999999999999</v>
          </cell>
          <cell r="K12">
            <v>3.53</v>
          </cell>
          <cell r="L12">
            <v>0</v>
          </cell>
          <cell r="M12">
            <v>-1.0000000000047748E-3</v>
          </cell>
          <cell r="N12">
            <v>155.005</v>
          </cell>
          <cell r="O12">
            <v>0</v>
          </cell>
          <cell r="P12">
            <v>613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613</v>
          </cell>
          <cell r="V12">
            <v>0</v>
          </cell>
          <cell r="W12">
            <v>4.1379999999999999</v>
          </cell>
          <cell r="X12">
            <v>161.88999999999999</v>
          </cell>
          <cell r="Y12">
            <v>11.023999999999999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155.005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161.88999999999999</v>
          </cell>
          <cell r="BC12">
            <v>613</v>
          </cell>
          <cell r="BD12">
            <v>437.35899999999998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436.45100000000002</v>
          </cell>
          <cell r="E13">
            <v>213.64500000000001</v>
          </cell>
          <cell r="F13">
            <v>222.80600000000001</v>
          </cell>
          <cell r="G13">
            <v>35.442</v>
          </cell>
          <cell r="H13">
            <v>0</v>
          </cell>
          <cell r="I13">
            <v>160.613</v>
          </cell>
          <cell r="J13">
            <v>4.0629999999999997</v>
          </cell>
          <cell r="K13">
            <v>4.2370000000000001</v>
          </cell>
          <cell r="L13">
            <v>0</v>
          </cell>
          <cell r="M13">
            <v>0</v>
          </cell>
          <cell r="N13">
            <v>152.31299999999999</v>
          </cell>
          <cell r="O13">
            <v>0</v>
          </cell>
          <cell r="P13">
            <v>603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603</v>
          </cell>
          <cell r="V13">
            <v>0</v>
          </cell>
          <cell r="W13">
            <v>4.1675000000000004</v>
          </cell>
          <cell r="X13">
            <v>160.613</v>
          </cell>
          <cell r="Y13">
            <v>12.467500000000001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152.31299999999999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160.613</v>
          </cell>
          <cell r="BC13">
            <v>603</v>
          </cell>
          <cell r="BD13">
            <v>436.45100000000002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539.66700000000003</v>
          </cell>
          <cell r="E14">
            <v>260.47399999999999</v>
          </cell>
          <cell r="F14">
            <v>279.19299999999998</v>
          </cell>
          <cell r="G14">
            <v>35.488999999999997</v>
          </cell>
          <cell r="H14">
            <v>0</v>
          </cell>
          <cell r="I14">
            <v>201.363</v>
          </cell>
          <cell r="J14">
            <v>3.9430000000000001</v>
          </cell>
          <cell r="K14">
            <v>4.226</v>
          </cell>
          <cell r="L14">
            <v>0</v>
          </cell>
          <cell r="M14">
            <v>0</v>
          </cell>
          <cell r="N14">
            <v>193.19399999999999</v>
          </cell>
          <cell r="O14">
            <v>0</v>
          </cell>
          <cell r="P14">
            <v>777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777</v>
          </cell>
          <cell r="V14">
            <v>0</v>
          </cell>
          <cell r="W14">
            <v>3.27075</v>
          </cell>
          <cell r="X14">
            <v>201.363</v>
          </cell>
          <cell r="Y14">
            <v>11.43975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777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193.19399999999999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777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201.363</v>
          </cell>
          <cell r="BC14">
            <v>777</v>
          </cell>
          <cell r="BD14">
            <v>539.66700000000003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931.32399999999996</v>
          </cell>
          <cell r="E15">
            <v>445.83699999999999</v>
          </cell>
          <cell r="F15">
            <v>485.48700000000002</v>
          </cell>
          <cell r="G15">
            <v>35.485999999999997</v>
          </cell>
          <cell r="H15">
            <v>0</v>
          </cell>
          <cell r="I15">
            <v>344.62900000000002</v>
          </cell>
          <cell r="J15">
            <v>5.4569999999999999</v>
          </cell>
          <cell r="K15">
            <v>5.9429999999999996</v>
          </cell>
          <cell r="L15">
            <v>0</v>
          </cell>
          <cell r="M15">
            <v>-9.9999999997635314E-4</v>
          </cell>
          <cell r="N15">
            <v>333.23</v>
          </cell>
          <cell r="O15">
            <v>0</v>
          </cell>
          <cell r="P15">
            <v>1351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1351</v>
          </cell>
          <cell r="V15">
            <v>0</v>
          </cell>
          <cell r="W15">
            <v>2.6697500000000001</v>
          </cell>
          <cell r="X15">
            <v>344.62900000000002</v>
          </cell>
          <cell r="Y15">
            <v>14.069749999999999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333.23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344.62900000000002</v>
          </cell>
          <cell r="BC15">
            <v>1351</v>
          </cell>
          <cell r="BD15">
            <v>931.32399999999996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1656.27</v>
          </cell>
          <cell r="E16">
            <v>790.06600000000003</v>
          </cell>
          <cell r="F16">
            <v>866.20399999999995</v>
          </cell>
          <cell r="G16">
            <v>35.380000000000003</v>
          </cell>
          <cell r="H16">
            <v>0</v>
          </cell>
          <cell r="I16">
            <v>623.52200000000005</v>
          </cell>
          <cell r="J16">
            <v>10.878</v>
          </cell>
          <cell r="K16">
            <v>11.926</v>
          </cell>
          <cell r="L16">
            <v>0</v>
          </cell>
          <cell r="M16">
            <v>0</v>
          </cell>
          <cell r="N16">
            <v>600.71799999999996</v>
          </cell>
          <cell r="O16">
            <v>0</v>
          </cell>
          <cell r="P16">
            <v>2461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2461</v>
          </cell>
          <cell r="V16">
            <v>0</v>
          </cell>
          <cell r="W16">
            <v>1.593</v>
          </cell>
          <cell r="X16">
            <v>623.52200000000005</v>
          </cell>
          <cell r="Y16">
            <v>24.397000000000002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2461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600.71799999999996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2461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623.52200000000005</v>
          </cell>
          <cell r="BC16">
            <v>2461</v>
          </cell>
          <cell r="BD16">
            <v>1656.27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1859.827</v>
          </cell>
          <cell r="E17">
            <v>885.81</v>
          </cell>
          <cell r="F17">
            <v>974.01700000000005</v>
          </cell>
          <cell r="G17">
            <v>35.296999999999997</v>
          </cell>
          <cell r="H17">
            <v>0</v>
          </cell>
          <cell r="I17">
            <v>693.70100000000002</v>
          </cell>
          <cell r="J17">
            <v>11.379</v>
          </cell>
          <cell r="K17">
            <v>12.512</v>
          </cell>
          <cell r="L17">
            <v>0</v>
          </cell>
          <cell r="M17">
            <v>0</v>
          </cell>
          <cell r="N17">
            <v>669.81</v>
          </cell>
          <cell r="O17">
            <v>0</v>
          </cell>
          <cell r="P17">
            <v>2746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2746</v>
          </cell>
          <cell r="V17">
            <v>0</v>
          </cell>
          <cell r="W17">
            <v>1.4790000000000001</v>
          </cell>
          <cell r="X17">
            <v>693.70100000000002</v>
          </cell>
          <cell r="Y17">
            <v>25.369999999999997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669.81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693.70100000000002</v>
          </cell>
          <cell r="BC17">
            <v>2746</v>
          </cell>
          <cell r="BD17">
            <v>1859.827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ED plyn"/>
      <sheetName val="Měsíční výkaz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2095.0149999999999</v>
          </cell>
          <cell r="E6">
            <v>994.54</v>
          </cell>
          <cell r="F6">
            <v>1100.4749999999999</v>
          </cell>
          <cell r="G6">
            <v>35.286999999999999</v>
          </cell>
          <cell r="H6">
            <v>0</v>
          </cell>
          <cell r="I6">
            <v>786.50300000000004</v>
          </cell>
          <cell r="J6">
            <v>7.5830000000000002</v>
          </cell>
          <cell r="K6">
            <v>8.39</v>
          </cell>
          <cell r="L6">
            <v>0</v>
          </cell>
          <cell r="M6">
            <v>0</v>
          </cell>
          <cell r="N6">
            <v>770.53</v>
          </cell>
          <cell r="O6">
            <v>0</v>
          </cell>
          <cell r="P6">
            <v>3133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3133</v>
          </cell>
          <cell r="V6">
            <v>0</v>
          </cell>
          <cell r="W6">
            <v>3.742</v>
          </cell>
          <cell r="X6">
            <v>786.50300000000004</v>
          </cell>
          <cell r="Y6">
            <v>19.715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770.53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786.50300000000004</v>
          </cell>
          <cell r="BC6">
            <v>3133</v>
          </cell>
          <cell r="BD6">
            <v>2095.0149999999999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2048.0160000000001</v>
          </cell>
          <cell r="E7">
            <v>968.32399999999996</v>
          </cell>
          <cell r="F7">
            <v>1079.692</v>
          </cell>
          <cell r="G7">
            <v>35.232999999999997</v>
          </cell>
          <cell r="H7">
            <v>0</v>
          </cell>
          <cell r="I7">
            <v>774.53099999999995</v>
          </cell>
          <cell r="J7">
            <v>8.1839999999999993</v>
          </cell>
          <cell r="K7">
            <v>9.125</v>
          </cell>
          <cell r="L7">
            <v>0</v>
          </cell>
          <cell r="M7">
            <v>0</v>
          </cell>
          <cell r="N7">
            <v>757.22199999999998</v>
          </cell>
          <cell r="O7">
            <v>0</v>
          </cell>
          <cell r="P7">
            <v>3109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3109</v>
          </cell>
          <cell r="V7">
            <v>0</v>
          </cell>
          <cell r="W7">
            <v>3.468</v>
          </cell>
          <cell r="X7">
            <v>774.53099999999995</v>
          </cell>
          <cell r="Y7">
            <v>20.776999999999997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3109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757.22199999999998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3109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774.53099999999995</v>
          </cell>
          <cell r="BC7">
            <v>3109</v>
          </cell>
          <cell r="BD7">
            <v>2048.0160000000001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2202.8670000000002</v>
          </cell>
          <cell r="E8">
            <v>1044.8109999999999</v>
          </cell>
          <cell r="F8">
            <v>1158.056</v>
          </cell>
          <cell r="G8">
            <v>35.155999999999999</v>
          </cell>
          <cell r="H8">
            <v>0</v>
          </cell>
          <cell r="I8">
            <v>856.6</v>
          </cell>
          <cell r="J8">
            <v>20.852</v>
          </cell>
          <cell r="K8">
            <v>23.111999999999998</v>
          </cell>
          <cell r="L8">
            <v>0</v>
          </cell>
          <cell r="M8">
            <v>0</v>
          </cell>
          <cell r="N8">
            <v>812.63599999999997</v>
          </cell>
          <cell r="O8">
            <v>0</v>
          </cell>
          <cell r="P8">
            <v>3418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3418</v>
          </cell>
          <cell r="V8">
            <v>0</v>
          </cell>
          <cell r="W8">
            <v>3.7120000000000002</v>
          </cell>
          <cell r="X8">
            <v>856.6</v>
          </cell>
          <cell r="Y8">
            <v>47.676000000000002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812.63599999999997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856.6</v>
          </cell>
          <cell r="BC8">
            <v>3418</v>
          </cell>
          <cell r="BD8">
            <v>2202.8670000000002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1849.5129999999999</v>
          </cell>
          <cell r="E9">
            <v>878.24900000000002</v>
          </cell>
          <cell r="F9">
            <v>971.26400000000001</v>
          </cell>
          <cell r="G9">
            <v>35.270000000000003</v>
          </cell>
          <cell r="H9">
            <v>0</v>
          </cell>
          <cell r="I9">
            <v>679.93299999999999</v>
          </cell>
          <cell r="J9">
            <v>7.5999999999999998E-2</v>
          </cell>
          <cell r="K9">
            <v>8.3000000000000004E-2</v>
          </cell>
          <cell r="L9">
            <v>0</v>
          </cell>
          <cell r="M9">
            <v>0</v>
          </cell>
          <cell r="N9">
            <v>679.774</v>
          </cell>
          <cell r="O9">
            <v>0</v>
          </cell>
          <cell r="P9">
            <v>2707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2707</v>
          </cell>
          <cell r="V9">
            <v>0</v>
          </cell>
          <cell r="W9">
            <v>4.3380000000000001</v>
          </cell>
          <cell r="X9">
            <v>679.93299999999999</v>
          </cell>
          <cell r="Y9">
            <v>4.4969999999999999</v>
          </cell>
          <cell r="Z9">
            <v>0</v>
          </cell>
          <cell r="AA9">
            <v>0</v>
          </cell>
          <cell r="AB9">
            <v>0</v>
          </cell>
          <cell r="AC9">
            <v>-1.9428902930940239E-16</v>
          </cell>
          <cell r="AD9">
            <v>0</v>
          </cell>
          <cell r="AE9">
            <v>2707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679.774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679.93299999999999</v>
          </cell>
          <cell r="BC9">
            <v>2707</v>
          </cell>
          <cell r="BD9">
            <v>1849.5129999999999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1216.249</v>
          </cell>
          <cell r="E10">
            <v>560.24</v>
          </cell>
          <cell r="F10">
            <v>656.00900000000001</v>
          </cell>
          <cell r="G10">
            <v>35.527000000000001</v>
          </cell>
          <cell r="H10">
            <v>0</v>
          </cell>
          <cell r="I10">
            <v>450.255</v>
          </cell>
          <cell r="J10">
            <v>2.218</v>
          </cell>
          <cell r="K10">
            <v>2.5979999999999999</v>
          </cell>
          <cell r="L10">
            <v>0</v>
          </cell>
          <cell r="M10">
            <v>0</v>
          </cell>
          <cell r="N10">
            <v>445.43900000000002</v>
          </cell>
          <cell r="O10">
            <v>0</v>
          </cell>
          <cell r="P10">
            <v>1898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1898</v>
          </cell>
          <cell r="V10">
            <v>0</v>
          </cell>
          <cell r="W10">
            <v>5.2560000000000002</v>
          </cell>
          <cell r="X10">
            <v>450.255</v>
          </cell>
          <cell r="Y10">
            <v>10.071999999999999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445.43900000000002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450.255</v>
          </cell>
          <cell r="BC10">
            <v>1898</v>
          </cell>
          <cell r="BD10">
            <v>1216.249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1012.803</v>
          </cell>
          <cell r="E11">
            <v>467.66399999999999</v>
          </cell>
          <cell r="F11">
            <v>545.13900000000001</v>
          </cell>
          <cell r="G11">
            <v>35.405000000000001</v>
          </cell>
          <cell r="H11">
            <v>0</v>
          </cell>
          <cell r="I11">
            <v>380.08800000000002</v>
          </cell>
          <cell r="J11">
            <v>4.8630000000000004</v>
          </cell>
          <cell r="K11">
            <v>5.6680000000000001</v>
          </cell>
          <cell r="L11">
            <v>0</v>
          </cell>
          <cell r="M11">
            <v>0</v>
          </cell>
          <cell r="N11">
            <v>369.55700000000002</v>
          </cell>
          <cell r="O11">
            <v>0</v>
          </cell>
          <cell r="P11">
            <v>1595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1595</v>
          </cell>
          <cell r="V11">
            <v>0</v>
          </cell>
          <cell r="W11">
            <v>3.9220000000000002</v>
          </cell>
          <cell r="X11">
            <v>380.08800000000002</v>
          </cell>
          <cell r="Y11">
            <v>14.453000000000001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369.55700000000002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380.08800000000002</v>
          </cell>
          <cell r="BC11">
            <v>1595</v>
          </cell>
          <cell r="BD11">
            <v>1012.803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1006.1609999999999</v>
          </cell>
          <cell r="E12">
            <v>459.90699999999998</v>
          </cell>
          <cell r="F12">
            <v>546.25400000000002</v>
          </cell>
          <cell r="G12">
            <v>35.418999999999997</v>
          </cell>
          <cell r="H12">
            <v>0</v>
          </cell>
          <cell r="I12">
            <v>378.4</v>
          </cell>
          <cell r="J12">
            <v>4.5759999999999996</v>
          </cell>
          <cell r="K12">
            <v>5.4359999999999999</v>
          </cell>
          <cell r="L12">
            <v>0</v>
          </cell>
          <cell r="M12">
            <v>0</v>
          </cell>
          <cell r="N12">
            <v>368.38799999999998</v>
          </cell>
          <cell r="O12">
            <v>0</v>
          </cell>
          <cell r="P12">
            <v>1618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1618</v>
          </cell>
          <cell r="V12">
            <v>0</v>
          </cell>
          <cell r="W12">
            <v>3.5647500000000001</v>
          </cell>
          <cell r="X12">
            <v>378.4</v>
          </cell>
          <cell r="Y12">
            <v>13.576750000000001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368.38799999999998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378.4</v>
          </cell>
          <cell r="BC12">
            <v>1618</v>
          </cell>
          <cell r="BD12">
            <v>1006.1609999999999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1059.049</v>
          </cell>
          <cell r="E13">
            <v>485.726</v>
          </cell>
          <cell r="F13">
            <v>573.32299999999998</v>
          </cell>
          <cell r="G13">
            <v>35.439</v>
          </cell>
          <cell r="H13">
            <v>0</v>
          </cell>
          <cell r="I13">
            <v>395.13</v>
          </cell>
          <cell r="J13">
            <v>4.9950000000000001</v>
          </cell>
          <cell r="K13">
            <v>5.8959999999999999</v>
          </cell>
          <cell r="L13">
            <v>0</v>
          </cell>
          <cell r="M13">
            <v>0</v>
          </cell>
          <cell r="N13">
            <v>384.23874999999998</v>
          </cell>
          <cell r="O13">
            <v>2.4999999999408828E-4</v>
          </cell>
          <cell r="P13">
            <v>1679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1679</v>
          </cell>
          <cell r="V13">
            <v>0</v>
          </cell>
          <cell r="W13">
            <v>3.85825</v>
          </cell>
          <cell r="X13">
            <v>395.13</v>
          </cell>
          <cell r="Y13">
            <v>14.74925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384.23899999999998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395.13</v>
          </cell>
          <cell r="BC13">
            <v>1679</v>
          </cell>
          <cell r="BD13">
            <v>1059.049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618.572</v>
          </cell>
          <cell r="E14">
            <v>291.14100000000002</v>
          </cell>
          <cell r="F14">
            <v>327.43099999999998</v>
          </cell>
          <cell r="G14">
            <v>35.49</v>
          </cell>
          <cell r="H14">
            <v>0</v>
          </cell>
          <cell r="I14">
            <v>233.16</v>
          </cell>
          <cell r="J14">
            <v>2.786</v>
          </cell>
          <cell r="K14">
            <v>3.1339999999999999</v>
          </cell>
          <cell r="L14">
            <v>0</v>
          </cell>
          <cell r="M14">
            <v>0</v>
          </cell>
          <cell r="N14">
            <v>227.24</v>
          </cell>
          <cell r="O14">
            <v>0</v>
          </cell>
          <cell r="P14">
            <v>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944</v>
          </cell>
          <cell r="V14">
            <v>0</v>
          </cell>
          <cell r="W14">
            <v>4.2702499999999999</v>
          </cell>
          <cell r="X14">
            <v>233.16</v>
          </cell>
          <cell r="Y14">
            <v>10.190249999999999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227.24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233.16</v>
          </cell>
          <cell r="BC14">
            <v>944</v>
          </cell>
          <cell r="BD14">
            <v>618.572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59.131</v>
          </cell>
          <cell r="E15">
            <v>30.248999999999999</v>
          </cell>
          <cell r="F15">
            <v>28.882000000000001</v>
          </cell>
          <cell r="G15">
            <v>35.484999999999999</v>
          </cell>
          <cell r="H15">
            <v>0</v>
          </cell>
          <cell r="I15">
            <v>22.11</v>
          </cell>
          <cell r="J15">
            <v>0.27600000000000002</v>
          </cell>
          <cell r="K15">
            <v>0.26300000000000001</v>
          </cell>
          <cell r="L15">
            <v>0</v>
          </cell>
          <cell r="M15">
            <v>0</v>
          </cell>
          <cell r="N15">
            <v>21.57075</v>
          </cell>
          <cell r="O15">
            <v>2.49999999997641E-4</v>
          </cell>
          <cell r="P15">
            <v>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</v>
          </cell>
          <cell r="V15">
            <v>0</v>
          </cell>
          <cell r="W15">
            <v>5.4467499999999998</v>
          </cell>
          <cell r="X15">
            <v>22.11</v>
          </cell>
          <cell r="Y15">
            <v>5.9857499999999995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21.571000000000002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22.11</v>
          </cell>
          <cell r="BC15">
            <v>76</v>
          </cell>
          <cell r="BD15">
            <v>59.131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1229.941</v>
          </cell>
          <cell r="E16">
            <v>578.58299999999997</v>
          </cell>
          <cell r="F16">
            <v>651.35799999999995</v>
          </cell>
          <cell r="G16">
            <v>35.380000000000003</v>
          </cell>
          <cell r="H16">
            <v>0</v>
          </cell>
          <cell r="I16">
            <v>465.85</v>
          </cell>
          <cell r="J16">
            <v>5.508</v>
          </cell>
          <cell r="K16">
            <v>6.2</v>
          </cell>
          <cell r="L16">
            <v>0</v>
          </cell>
          <cell r="M16">
            <v>0</v>
          </cell>
          <cell r="N16">
            <v>454.14224999999999</v>
          </cell>
          <cell r="O16">
            <v>-2.4999999993724487E-4</v>
          </cell>
          <cell r="P16">
            <v>1888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1888</v>
          </cell>
          <cell r="V16">
            <v>0</v>
          </cell>
          <cell r="W16">
            <v>4.8397500000000004</v>
          </cell>
          <cell r="X16">
            <v>465.85</v>
          </cell>
          <cell r="Y16">
            <v>16.547750000000001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454.142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465.85</v>
          </cell>
          <cell r="BC16">
            <v>1888</v>
          </cell>
          <cell r="BD16">
            <v>1229.941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1578.37</v>
          </cell>
          <cell r="E17">
            <v>740.13099999999997</v>
          </cell>
          <cell r="F17">
            <v>838.23900000000003</v>
          </cell>
          <cell r="G17">
            <v>35.296999999999997</v>
          </cell>
          <cell r="H17">
            <v>0</v>
          </cell>
          <cell r="I17">
            <v>598.45000000000005</v>
          </cell>
          <cell r="J17">
            <v>5.9240000000000004</v>
          </cell>
          <cell r="K17">
            <v>6.7089999999999996</v>
          </cell>
          <cell r="L17">
            <v>0</v>
          </cell>
          <cell r="M17">
            <v>0</v>
          </cell>
          <cell r="N17">
            <v>585.81700000000001</v>
          </cell>
          <cell r="O17">
            <v>0</v>
          </cell>
          <cell r="P17">
            <v>2440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2440</v>
          </cell>
          <cell r="V17">
            <v>0</v>
          </cell>
          <cell r="W17">
            <v>4.1692499999999999</v>
          </cell>
          <cell r="X17">
            <v>598.45000000000005</v>
          </cell>
          <cell r="Y17">
            <v>16.802250000000001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585.81700000000001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598.45000000000005</v>
          </cell>
          <cell r="BC17">
            <v>2440</v>
          </cell>
          <cell r="BD17">
            <v>1578.37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1158.3969999999999</v>
          </cell>
          <cell r="E6">
            <v>558.27599999999995</v>
          </cell>
          <cell r="F6">
            <v>600.12099999999998</v>
          </cell>
          <cell r="G6">
            <v>35.286999999999999</v>
          </cell>
          <cell r="H6">
            <v>0</v>
          </cell>
          <cell r="I6">
            <v>428.7</v>
          </cell>
          <cell r="J6">
            <v>6.1779999999999999</v>
          </cell>
          <cell r="K6">
            <v>6.6420000000000003</v>
          </cell>
          <cell r="L6">
            <v>0</v>
          </cell>
          <cell r="M6">
            <v>0</v>
          </cell>
          <cell r="N6">
            <v>415.88</v>
          </cell>
          <cell r="O6">
            <v>0</v>
          </cell>
          <cell r="P6">
            <v>1659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1659</v>
          </cell>
          <cell r="V6">
            <v>0</v>
          </cell>
          <cell r="W6">
            <v>5.4710000000000001</v>
          </cell>
          <cell r="X6">
            <v>428.7</v>
          </cell>
          <cell r="Y6">
            <v>18.291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415.88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428.7</v>
          </cell>
          <cell r="BC6">
            <v>1659</v>
          </cell>
          <cell r="BD6">
            <v>1158.3969999999999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1143.203</v>
          </cell>
          <cell r="E7">
            <v>553.67399999999998</v>
          </cell>
          <cell r="F7">
            <v>589.529</v>
          </cell>
          <cell r="G7">
            <v>35.235999999999997</v>
          </cell>
          <cell r="H7">
            <v>0</v>
          </cell>
          <cell r="I7">
            <v>428.37</v>
          </cell>
          <cell r="J7">
            <v>6.1319999999999997</v>
          </cell>
          <cell r="K7">
            <v>6.5289999999999999</v>
          </cell>
          <cell r="L7">
            <v>0</v>
          </cell>
          <cell r="M7">
            <v>0</v>
          </cell>
          <cell r="N7">
            <v>415.709</v>
          </cell>
          <cell r="O7">
            <v>0</v>
          </cell>
          <cell r="P7">
            <v>1642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1642</v>
          </cell>
          <cell r="V7">
            <v>0</v>
          </cell>
          <cell r="W7">
            <v>3.6469999999999998</v>
          </cell>
          <cell r="X7">
            <v>428.37</v>
          </cell>
          <cell r="Y7">
            <v>16.308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415.709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428.37</v>
          </cell>
          <cell r="BC7">
            <v>1642</v>
          </cell>
          <cell r="BD7">
            <v>1143.203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977.68</v>
          </cell>
          <cell r="E8">
            <v>471.38</v>
          </cell>
          <cell r="F8">
            <v>506.3</v>
          </cell>
          <cell r="G8">
            <v>35.155000000000001</v>
          </cell>
          <cell r="H8">
            <v>0</v>
          </cell>
          <cell r="I8">
            <v>363.36</v>
          </cell>
          <cell r="J8">
            <v>4.9459999999999997</v>
          </cell>
          <cell r="K8">
            <v>5.3129999999999997</v>
          </cell>
          <cell r="L8">
            <v>0</v>
          </cell>
          <cell r="M8">
            <v>0</v>
          </cell>
          <cell r="N8">
            <v>353.101</v>
          </cell>
          <cell r="O8">
            <v>0</v>
          </cell>
          <cell r="P8">
            <v>1405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1405</v>
          </cell>
          <cell r="V8">
            <v>0</v>
          </cell>
          <cell r="W8">
            <v>5.0190000000000001</v>
          </cell>
          <cell r="X8">
            <v>363.36</v>
          </cell>
          <cell r="Y8">
            <v>15.278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353.101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363.36</v>
          </cell>
          <cell r="BC8">
            <v>1405</v>
          </cell>
          <cell r="BD8">
            <v>977.68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704.45500000000004</v>
          </cell>
          <cell r="E9">
            <v>339.98700000000002</v>
          </cell>
          <cell r="F9">
            <v>364.46800000000002</v>
          </cell>
          <cell r="G9">
            <v>35.29</v>
          </cell>
          <cell r="H9">
            <v>0</v>
          </cell>
          <cell r="I9">
            <v>261.97000000000003</v>
          </cell>
          <cell r="J9">
            <v>3.68</v>
          </cell>
          <cell r="K9">
            <v>3.9449999999999998</v>
          </cell>
          <cell r="L9">
            <v>0</v>
          </cell>
          <cell r="M9">
            <v>0</v>
          </cell>
          <cell r="N9">
            <v>254.345</v>
          </cell>
          <cell r="O9">
            <v>0</v>
          </cell>
          <cell r="P9">
            <v>1011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1011</v>
          </cell>
          <cell r="V9">
            <v>0</v>
          </cell>
          <cell r="W9">
            <v>5.1109999999999998</v>
          </cell>
          <cell r="X9">
            <v>261.97000000000003</v>
          </cell>
          <cell r="Y9">
            <v>12.736000000000001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254.345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261.97000000000003</v>
          </cell>
          <cell r="BC9">
            <v>1011</v>
          </cell>
          <cell r="BD9">
            <v>704.45500000000004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503.19</v>
          </cell>
          <cell r="E10">
            <v>242.53399999999999</v>
          </cell>
          <cell r="F10">
            <v>260.65600000000001</v>
          </cell>
          <cell r="G10">
            <v>35.526000000000003</v>
          </cell>
          <cell r="H10">
            <v>0</v>
          </cell>
          <cell r="I10">
            <v>186.87</v>
          </cell>
          <cell r="J10">
            <v>2.2759999999999998</v>
          </cell>
          <cell r="K10">
            <v>2.4460000000000002</v>
          </cell>
          <cell r="L10">
            <v>0</v>
          </cell>
          <cell r="M10">
            <v>0</v>
          </cell>
          <cell r="N10">
            <v>182.148</v>
          </cell>
          <cell r="O10">
            <v>0</v>
          </cell>
          <cell r="P10">
            <v>723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723</v>
          </cell>
          <cell r="V10">
            <v>0</v>
          </cell>
          <cell r="W10">
            <v>5.0309999999999997</v>
          </cell>
          <cell r="X10">
            <v>186.87</v>
          </cell>
          <cell r="Y10">
            <v>9.7530000000000001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182.148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186.87</v>
          </cell>
          <cell r="BC10">
            <v>723</v>
          </cell>
          <cell r="BD10">
            <v>503.19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448.1</v>
          </cell>
          <cell r="E11">
            <v>216.61</v>
          </cell>
          <cell r="F11">
            <v>231.49</v>
          </cell>
          <cell r="G11">
            <v>35.402000000000001</v>
          </cell>
          <cell r="H11">
            <v>0</v>
          </cell>
          <cell r="I11">
            <v>167.91</v>
          </cell>
          <cell r="J11">
            <v>3.2480000000000002</v>
          </cell>
          <cell r="K11">
            <v>3.472</v>
          </cell>
          <cell r="L11">
            <v>0</v>
          </cell>
          <cell r="M11">
            <v>0</v>
          </cell>
          <cell r="N11">
            <v>161.19</v>
          </cell>
          <cell r="O11">
            <v>0</v>
          </cell>
          <cell r="P11">
            <v>646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646</v>
          </cell>
          <cell r="V11">
            <v>0</v>
          </cell>
          <cell r="W11">
            <v>5.4219999999999997</v>
          </cell>
          <cell r="X11">
            <v>167.91</v>
          </cell>
          <cell r="Y11">
            <v>12.141999999999999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161.19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167.91</v>
          </cell>
          <cell r="BC11">
            <v>646</v>
          </cell>
          <cell r="BD11">
            <v>448.1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367.63900000000001</v>
          </cell>
          <cell r="E12">
            <v>176.86799999999999</v>
          </cell>
          <cell r="F12">
            <v>190.77099999999999</v>
          </cell>
          <cell r="G12">
            <v>35.42</v>
          </cell>
          <cell r="H12">
            <v>0</v>
          </cell>
          <cell r="I12">
            <v>136.75</v>
          </cell>
          <cell r="J12">
            <v>2.008</v>
          </cell>
          <cell r="K12">
            <v>2.1659999999999999</v>
          </cell>
          <cell r="L12">
            <v>0</v>
          </cell>
          <cell r="M12">
            <v>0</v>
          </cell>
          <cell r="N12">
            <v>132.57525000000001</v>
          </cell>
          <cell r="O12">
            <v>7.4999999998226485E-4</v>
          </cell>
          <cell r="P12">
            <v>531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531</v>
          </cell>
          <cell r="V12">
            <v>0</v>
          </cell>
          <cell r="W12">
            <v>5.6412500000000003</v>
          </cell>
          <cell r="X12">
            <v>136.75</v>
          </cell>
          <cell r="Y12">
            <v>9.8152499999999989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132.57499999999999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136.75</v>
          </cell>
          <cell r="BC12">
            <v>531</v>
          </cell>
          <cell r="BD12">
            <v>367.63900000000001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278.64499999999998</v>
          </cell>
          <cell r="E13">
            <v>135.34399999999999</v>
          </cell>
          <cell r="F13">
            <v>143.30099999999999</v>
          </cell>
          <cell r="G13">
            <v>35.435000000000002</v>
          </cell>
          <cell r="H13">
            <v>0</v>
          </cell>
          <cell r="I13">
            <v>102.58</v>
          </cell>
          <cell r="J13">
            <v>1.1339999999999999</v>
          </cell>
          <cell r="K13">
            <v>1.2</v>
          </cell>
          <cell r="L13">
            <v>0</v>
          </cell>
          <cell r="M13">
            <v>0</v>
          </cell>
          <cell r="N13">
            <v>100.246</v>
          </cell>
          <cell r="O13">
            <v>0</v>
          </cell>
          <cell r="P13">
            <v>391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391</v>
          </cell>
          <cell r="V13">
            <v>0</v>
          </cell>
          <cell r="W13">
            <v>5.9497499999999999</v>
          </cell>
          <cell r="X13">
            <v>102.58</v>
          </cell>
          <cell r="Y13">
            <v>8.2837499999999995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100.246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102.58</v>
          </cell>
          <cell r="BC13">
            <v>391</v>
          </cell>
          <cell r="BD13">
            <v>278.64499999999998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314.12700000000001</v>
          </cell>
          <cell r="E14">
            <v>153.02099999999999</v>
          </cell>
          <cell r="F14">
            <v>161.10599999999999</v>
          </cell>
          <cell r="G14">
            <v>35.488</v>
          </cell>
          <cell r="H14">
            <v>0</v>
          </cell>
          <cell r="I14">
            <v>116.88</v>
          </cell>
          <cell r="J14">
            <v>1.7</v>
          </cell>
          <cell r="K14">
            <v>1.79</v>
          </cell>
          <cell r="L14">
            <v>0</v>
          </cell>
          <cell r="M14">
            <v>0</v>
          </cell>
          <cell r="N14">
            <v>113.39075</v>
          </cell>
          <cell r="O14">
            <v>-7.5000000001068656E-4</v>
          </cell>
          <cell r="P14">
            <v>443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443</v>
          </cell>
          <cell r="V14">
            <v>0</v>
          </cell>
          <cell r="W14">
            <v>6.7080000000000002</v>
          </cell>
          <cell r="X14">
            <v>116.88</v>
          </cell>
          <cell r="Y14">
            <v>10.198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113.39100000000001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116.88</v>
          </cell>
          <cell r="BC14">
            <v>443</v>
          </cell>
          <cell r="BD14">
            <v>314.12700000000001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601.07899999999995</v>
          </cell>
          <cell r="E15">
            <v>289.20499999999998</v>
          </cell>
          <cell r="F15">
            <v>311.87400000000002</v>
          </cell>
          <cell r="G15">
            <v>35.484000000000002</v>
          </cell>
          <cell r="H15">
            <v>0</v>
          </cell>
          <cell r="I15">
            <v>223.07</v>
          </cell>
          <cell r="J15">
            <v>3.0550000000000002</v>
          </cell>
          <cell r="K15">
            <v>3.2949999999999999</v>
          </cell>
          <cell r="L15">
            <v>0</v>
          </cell>
          <cell r="M15">
            <v>0</v>
          </cell>
          <cell r="N15">
            <v>216.71950000000001</v>
          </cell>
          <cell r="O15">
            <v>4.9999999998817657E-4</v>
          </cell>
          <cell r="P15">
            <v>866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866</v>
          </cell>
          <cell r="V15">
            <v>0</v>
          </cell>
          <cell r="W15">
            <v>6.5984999999999996</v>
          </cell>
          <cell r="X15">
            <v>223.07</v>
          </cell>
          <cell r="Y15">
            <v>12.948499999999999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216.72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223.07</v>
          </cell>
          <cell r="BC15">
            <v>866</v>
          </cell>
          <cell r="BD15">
            <v>601.07899999999995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1131.3019999999999</v>
          </cell>
          <cell r="E16">
            <v>549.35699999999997</v>
          </cell>
          <cell r="F16">
            <v>581.94500000000005</v>
          </cell>
          <cell r="G16">
            <v>35.380000000000003</v>
          </cell>
          <cell r="H16">
            <v>0</v>
          </cell>
          <cell r="I16">
            <v>422.44</v>
          </cell>
          <cell r="J16">
            <v>5.8460000000000001</v>
          </cell>
          <cell r="K16">
            <v>6.1929999999999996</v>
          </cell>
          <cell r="L16">
            <v>0</v>
          </cell>
          <cell r="M16">
            <v>0</v>
          </cell>
          <cell r="N16">
            <v>410.4015</v>
          </cell>
          <cell r="O16">
            <v>-4.9999999998817657E-4</v>
          </cell>
          <cell r="P16">
            <v>1611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1611</v>
          </cell>
          <cell r="V16">
            <v>0</v>
          </cell>
          <cell r="W16">
            <v>4.3425000000000002</v>
          </cell>
          <cell r="X16">
            <v>422.44</v>
          </cell>
          <cell r="Y16">
            <v>16.381499999999999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1611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410.40199999999999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1611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422.44</v>
          </cell>
          <cell r="BC16">
            <v>1611</v>
          </cell>
          <cell r="BD16">
            <v>1131.3019999999999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1019.269</v>
          </cell>
          <cell r="E17">
            <v>494.43</v>
          </cell>
          <cell r="F17">
            <v>524.83900000000006</v>
          </cell>
          <cell r="G17">
            <v>35.298000000000002</v>
          </cell>
          <cell r="H17">
            <v>0</v>
          </cell>
          <cell r="I17">
            <v>380.75</v>
          </cell>
          <cell r="J17">
            <v>5.9820000000000002</v>
          </cell>
          <cell r="K17">
            <v>6.35</v>
          </cell>
          <cell r="L17">
            <v>0</v>
          </cell>
          <cell r="M17">
            <v>0</v>
          </cell>
          <cell r="N17">
            <v>368.41849999999999</v>
          </cell>
          <cell r="O17">
            <v>-5.0000000004501999E-4</v>
          </cell>
          <cell r="P17">
            <v>1455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1455</v>
          </cell>
          <cell r="V17">
            <v>0</v>
          </cell>
          <cell r="W17">
            <v>6.0380000000000003</v>
          </cell>
          <cell r="X17">
            <v>380.75</v>
          </cell>
          <cell r="Y17">
            <v>18.37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1455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368.41899999999998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1455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380.75</v>
          </cell>
          <cell r="BC17">
            <v>1455</v>
          </cell>
          <cell r="BD17">
            <v>1019.269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Hodnocení Přelouč"/>
      <sheetName val="OTE"/>
      <sheetName val="plyn"/>
      <sheetName val="evidence ED"/>
      <sheetName val="patní měřiče-DPS"/>
      <sheetName val="teplo"/>
      <sheetName val="spotřeba elektřiny DPS"/>
      <sheetName val="voda"/>
      <sheetName val="importy"/>
      <sheetName val="GJ - VS"/>
      <sheetName val="Fakturace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Odběratelé"/>
      <sheetName val="Stropovani_EE_ZP"/>
      <sheetName val="MTH kotlů"/>
      <sheetName val="Odběratelé GJ m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List1"/>
      <sheetName val="List2"/>
      <sheetName val="Export"/>
      <sheetName val="ExportDB"/>
      <sheetName val="Schémata"/>
      <sheetName val="Bilance"/>
      <sheetName val="List4"/>
      <sheetName val="evidence nad 300 kW"/>
      <sheetName val="evidence do 300 kW"/>
      <sheetName val="Lis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264.72000000000003</v>
          </cell>
          <cell r="E6">
            <v>113.67400000000001</v>
          </cell>
          <cell r="F6">
            <v>151.04599999999999</v>
          </cell>
          <cell r="G6">
            <v>35.281999999999996</v>
          </cell>
          <cell r="H6">
            <v>0</v>
          </cell>
          <cell r="I6">
            <v>98.671999999999997</v>
          </cell>
          <cell r="J6">
            <v>0.66600000000000004</v>
          </cell>
          <cell r="K6">
            <v>0.88400000000000001</v>
          </cell>
          <cell r="L6">
            <v>0</v>
          </cell>
          <cell r="M6">
            <v>0</v>
          </cell>
          <cell r="N6">
            <v>97.122</v>
          </cell>
          <cell r="O6">
            <v>0</v>
          </cell>
          <cell r="P6">
            <v>472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472</v>
          </cell>
          <cell r="V6">
            <v>0</v>
          </cell>
          <cell r="W6">
            <v>1.0999999999999999E-2</v>
          </cell>
          <cell r="X6">
            <v>98.671999999999997</v>
          </cell>
          <cell r="Y6">
            <v>1.5609999999999999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97.122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94</v>
          </cell>
          <cell r="AZ6">
            <v>378</v>
          </cell>
          <cell r="BA6">
            <v>0</v>
          </cell>
          <cell r="BB6">
            <v>98.671999999999997</v>
          </cell>
          <cell r="BC6">
            <v>472</v>
          </cell>
          <cell r="BD6">
            <v>264.72000000000003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207.18899999999999</v>
          </cell>
          <cell r="E7">
            <v>88.873999999999995</v>
          </cell>
          <cell r="F7">
            <v>118.315</v>
          </cell>
          <cell r="G7">
            <v>35.284999999999997</v>
          </cell>
          <cell r="H7">
            <v>0</v>
          </cell>
          <cell r="I7">
            <v>77.412000000000006</v>
          </cell>
          <cell r="J7">
            <v>0.65700000000000003</v>
          </cell>
          <cell r="K7">
            <v>0.875</v>
          </cell>
          <cell r="L7">
            <v>0</v>
          </cell>
          <cell r="M7">
            <v>0</v>
          </cell>
          <cell r="N7">
            <v>75.88</v>
          </cell>
          <cell r="O7">
            <v>0</v>
          </cell>
          <cell r="P7">
            <v>371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371</v>
          </cell>
          <cell r="V7">
            <v>0</v>
          </cell>
          <cell r="W7">
            <v>1.7000000000000001E-2</v>
          </cell>
          <cell r="X7">
            <v>77.412000000000006</v>
          </cell>
          <cell r="Y7">
            <v>1.5489999999999999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75.88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74</v>
          </cell>
          <cell r="AZ7">
            <v>297</v>
          </cell>
          <cell r="BA7">
            <v>0</v>
          </cell>
          <cell r="BB7">
            <v>77.412000000000006</v>
          </cell>
          <cell r="BC7">
            <v>371</v>
          </cell>
          <cell r="BD7">
            <v>207.18899999999999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254.13300000000001</v>
          </cell>
          <cell r="E8">
            <v>109.17700000000001</v>
          </cell>
          <cell r="F8">
            <v>144.95599999999999</v>
          </cell>
          <cell r="G8">
            <v>35.134999999999998</v>
          </cell>
          <cell r="H8">
            <v>0</v>
          </cell>
          <cell r="I8">
            <v>94.983000000000004</v>
          </cell>
          <cell r="J8">
            <v>0.69899999999999995</v>
          </cell>
          <cell r="K8">
            <v>0.92800000000000005</v>
          </cell>
          <cell r="L8">
            <v>0</v>
          </cell>
          <cell r="M8">
            <v>0</v>
          </cell>
          <cell r="N8">
            <v>93.355999999999995</v>
          </cell>
          <cell r="O8">
            <v>0</v>
          </cell>
          <cell r="P8">
            <v>454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454</v>
          </cell>
          <cell r="V8">
            <v>0</v>
          </cell>
          <cell r="W8">
            <v>1.2999999999999999E-2</v>
          </cell>
          <cell r="X8">
            <v>94.983000000000004</v>
          </cell>
          <cell r="Y8">
            <v>1.64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93.355999999999995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91</v>
          </cell>
          <cell r="AZ8">
            <v>363</v>
          </cell>
          <cell r="BA8">
            <v>0</v>
          </cell>
          <cell r="BB8">
            <v>94.983000000000004</v>
          </cell>
          <cell r="BC8">
            <v>454</v>
          </cell>
          <cell r="BD8">
            <v>254.13300000000001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213.99600000000001</v>
          </cell>
          <cell r="E9">
            <v>91.835999999999999</v>
          </cell>
          <cell r="F9">
            <v>122.16</v>
          </cell>
          <cell r="G9">
            <v>35.225999999999999</v>
          </cell>
          <cell r="H9">
            <v>0</v>
          </cell>
          <cell r="I9">
            <v>79.771000000000001</v>
          </cell>
          <cell r="J9">
            <v>0.56000000000000005</v>
          </cell>
          <cell r="K9">
            <v>0.745</v>
          </cell>
          <cell r="L9">
            <v>0</v>
          </cell>
          <cell r="M9">
            <v>0</v>
          </cell>
          <cell r="N9">
            <v>78.465999999999994</v>
          </cell>
          <cell r="O9">
            <v>0</v>
          </cell>
          <cell r="P9">
            <v>382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382</v>
          </cell>
          <cell r="V9">
            <v>0</v>
          </cell>
          <cell r="W9">
            <v>2.7E-2</v>
          </cell>
          <cell r="X9">
            <v>79.771000000000001</v>
          </cell>
          <cell r="Y9">
            <v>1.3320000000000001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78.465999999999994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76</v>
          </cell>
          <cell r="AZ9">
            <v>306</v>
          </cell>
          <cell r="BA9">
            <v>0</v>
          </cell>
          <cell r="BB9">
            <v>79.771000000000001</v>
          </cell>
          <cell r="BC9">
            <v>382</v>
          </cell>
          <cell r="BD9">
            <v>213.99600000000001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107.97199999999999</v>
          </cell>
          <cell r="E10">
            <v>46.463000000000001</v>
          </cell>
          <cell r="F10">
            <v>61.509</v>
          </cell>
          <cell r="G10">
            <v>35.426000000000002</v>
          </cell>
          <cell r="H10">
            <v>0</v>
          </cell>
          <cell r="I10">
            <v>40.076999999999998</v>
          </cell>
          <cell r="J10">
            <v>0.20300000000000001</v>
          </cell>
          <cell r="K10">
            <v>0.26900000000000002</v>
          </cell>
          <cell r="L10">
            <v>0</v>
          </cell>
          <cell r="M10">
            <v>0</v>
          </cell>
          <cell r="N10">
            <v>39.604999999999997</v>
          </cell>
          <cell r="O10">
            <v>0</v>
          </cell>
          <cell r="P10">
            <v>191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191</v>
          </cell>
          <cell r="V10">
            <v>0</v>
          </cell>
          <cell r="W10">
            <v>3.4000000000000002E-2</v>
          </cell>
          <cell r="X10">
            <v>40.076999999999998</v>
          </cell>
          <cell r="Y10">
            <v>0.50600000000000001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39.604999999999997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38</v>
          </cell>
          <cell r="AZ10">
            <v>153</v>
          </cell>
          <cell r="BA10">
            <v>0</v>
          </cell>
          <cell r="BB10">
            <v>40.076999999999998</v>
          </cell>
          <cell r="BC10">
            <v>191</v>
          </cell>
          <cell r="BD10">
            <v>107.97199999999999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114.56699999999999</v>
          </cell>
          <cell r="E11">
            <v>48.89</v>
          </cell>
          <cell r="F11">
            <v>65.677000000000007</v>
          </cell>
          <cell r="G11">
            <v>35.273000000000003</v>
          </cell>
          <cell r="H11">
            <v>0</v>
          </cell>
          <cell r="I11">
            <v>42.595999999999997</v>
          </cell>
          <cell r="J11">
            <v>0.33200000000000002</v>
          </cell>
          <cell r="K11">
            <v>0.44600000000000001</v>
          </cell>
          <cell r="L11">
            <v>0</v>
          </cell>
          <cell r="M11">
            <v>0</v>
          </cell>
          <cell r="N11">
            <v>41.817999999999998</v>
          </cell>
          <cell r="O11">
            <v>0</v>
          </cell>
          <cell r="P11">
            <v>206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206</v>
          </cell>
          <cell r="V11">
            <v>0</v>
          </cell>
          <cell r="W11">
            <v>0.151</v>
          </cell>
          <cell r="X11">
            <v>42.595999999999997</v>
          </cell>
          <cell r="Y11">
            <v>0.92900000000000005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41.817999999999998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41</v>
          </cell>
          <cell r="AZ11">
            <v>165</v>
          </cell>
          <cell r="BA11">
            <v>0</v>
          </cell>
          <cell r="BB11">
            <v>42.595999999999997</v>
          </cell>
          <cell r="BC11">
            <v>206</v>
          </cell>
          <cell r="BD11">
            <v>114.56699999999999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122.072</v>
          </cell>
          <cell r="E12">
            <v>52.070999999999998</v>
          </cell>
          <cell r="F12">
            <v>70.001000000000005</v>
          </cell>
          <cell r="G12">
            <v>35.314999999999998</v>
          </cell>
          <cell r="H12">
            <v>0</v>
          </cell>
          <cell r="I12">
            <v>45.457999999999998</v>
          </cell>
          <cell r="J12">
            <v>0.36599999999999999</v>
          </cell>
          <cell r="K12">
            <v>0.49199999999999999</v>
          </cell>
          <cell r="L12">
            <v>0</v>
          </cell>
          <cell r="M12">
            <v>0</v>
          </cell>
          <cell r="N12">
            <v>44.600250000000003</v>
          </cell>
          <cell r="O12">
            <v>-2.5000000000119371E-4</v>
          </cell>
          <cell r="P12">
            <v>220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220</v>
          </cell>
          <cell r="V12">
            <v>0</v>
          </cell>
          <cell r="W12">
            <v>0.22700000000000001</v>
          </cell>
          <cell r="X12">
            <v>45.457999999999998</v>
          </cell>
          <cell r="Y12">
            <v>1.085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44.6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44</v>
          </cell>
          <cell r="AZ12">
            <v>176</v>
          </cell>
          <cell r="BA12">
            <v>0</v>
          </cell>
          <cell r="BB12">
            <v>45.457999999999998</v>
          </cell>
          <cell r="BC12">
            <v>220</v>
          </cell>
          <cell r="BD12">
            <v>122.072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101.98399999999999</v>
          </cell>
          <cell r="E13">
            <v>43.39</v>
          </cell>
          <cell r="F13">
            <v>58.594000000000001</v>
          </cell>
          <cell r="G13">
            <v>35.353000000000002</v>
          </cell>
          <cell r="H13">
            <v>0</v>
          </cell>
          <cell r="I13">
            <v>37.848999999999997</v>
          </cell>
          <cell r="J13">
            <v>0.31900000000000001</v>
          </cell>
          <cell r="K13">
            <v>0.43</v>
          </cell>
          <cell r="L13">
            <v>0</v>
          </cell>
          <cell r="M13">
            <v>0</v>
          </cell>
          <cell r="N13">
            <v>37.100250000000003</v>
          </cell>
          <cell r="O13">
            <v>-2.5000000000829914E-4</v>
          </cell>
          <cell r="P13">
            <v>184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184</v>
          </cell>
          <cell r="V13">
            <v>0</v>
          </cell>
          <cell r="W13">
            <v>0.20974999999999999</v>
          </cell>
          <cell r="X13">
            <v>37.848999999999997</v>
          </cell>
          <cell r="Y13">
            <v>0.95874999999999999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37.1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37</v>
          </cell>
          <cell r="AZ13">
            <v>147</v>
          </cell>
          <cell r="BA13">
            <v>0</v>
          </cell>
          <cell r="BB13">
            <v>37.848999999999997</v>
          </cell>
          <cell r="BC13">
            <v>184</v>
          </cell>
          <cell r="BD13">
            <v>101.98399999999999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107.06</v>
          </cell>
          <cell r="E14">
            <v>45.597999999999999</v>
          </cell>
          <cell r="F14">
            <v>61.462000000000003</v>
          </cell>
          <cell r="G14">
            <v>35.436999999999998</v>
          </cell>
          <cell r="H14">
            <v>0</v>
          </cell>
          <cell r="I14">
            <v>39.360999999999997</v>
          </cell>
          <cell r="J14">
            <v>0.30199999999999999</v>
          </cell>
          <cell r="K14">
            <v>0.40699999999999997</v>
          </cell>
          <cell r="L14">
            <v>0</v>
          </cell>
          <cell r="M14">
            <v>0</v>
          </cell>
          <cell r="N14">
            <v>38.652000000000001</v>
          </cell>
          <cell r="O14">
            <v>0</v>
          </cell>
          <cell r="P14">
            <v>191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191</v>
          </cell>
          <cell r="V14">
            <v>0</v>
          </cell>
          <cell r="W14">
            <v>0.12425</v>
          </cell>
          <cell r="X14">
            <v>39.360999999999997</v>
          </cell>
          <cell r="Y14">
            <v>0.83324999999999994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38.652000000000001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38</v>
          </cell>
          <cell r="AZ14">
            <v>153</v>
          </cell>
          <cell r="BA14">
            <v>0</v>
          </cell>
          <cell r="BB14">
            <v>39.360999999999997</v>
          </cell>
          <cell r="BC14">
            <v>191</v>
          </cell>
          <cell r="BD14">
            <v>107.06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194.084</v>
          </cell>
          <cell r="E15">
            <v>81.899000000000001</v>
          </cell>
          <cell r="F15">
            <v>112.185</v>
          </cell>
          <cell r="G15">
            <v>35.469000000000001</v>
          </cell>
          <cell r="H15">
            <v>0</v>
          </cell>
          <cell r="I15">
            <v>71.179000000000002</v>
          </cell>
          <cell r="J15">
            <v>0.66400000000000003</v>
          </cell>
          <cell r="K15">
            <v>0.91</v>
          </cell>
          <cell r="L15">
            <v>0</v>
          </cell>
          <cell r="M15">
            <v>0</v>
          </cell>
          <cell r="N15">
            <v>69.605249999999998</v>
          </cell>
          <cell r="O15">
            <v>-2.4999999999408828E-4</v>
          </cell>
          <cell r="P15">
            <v>351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351</v>
          </cell>
          <cell r="V15">
            <v>0</v>
          </cell>
          <cell r="W15">
            <v>1.7000000000000001E-2</v>
          </cell>
          <cell r="X15">
            <v>71.179000000000002</v>
          </cell>
          <cell r="Y15">
            <v>1.591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69.605000000000004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70</v>
          </cell>
          <cell r="AZ15">
            <v>281</v>
          </cell>
          <cell r="BA15">
            <v>0</v>
          </cell>
          <cell r="BB15">
            <v>71.179000000000002</v>
          </cell>
          <cell r="BC15">
            <v>351</v>
          </cell>
          <cell r="BD15">
            <v>194.084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233.518</v>
          </cell>
          <cell r="E16">
            <v>99.619</v>
          </cell>
          <cell r="F16">
            <v>133.899</v>
          </cell>
          <cell r="G16">
            <v>35.378999999999998</v>
          </cell>
          <cell r="H16">
            <v>0</v>
          </cell>
          <cell r="I16">
            <v>85.971000000000004</v>
          </cell>
          <cell r="J16">
            <v>0.68</v>
          </cell>
          <cell r="K16">
            <v>0.91500000000000004</v>
          </cell>
          <cell r="L16">
            <v>0</v>
          </cell>
          <cell r="M16">
            <v>0</v>
          </cell>
          <cell r="N16">
            <v>84.376000000000005</v>
          </cell>
          <cell r="O16">
            <v>0</v>
          </cell>
          <cell r="P16">
            <v>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416</v>
          </cell>
          <cell r="V16">
            <v>0</v>
          </cell>
          <cell r="W16">
            <v>1.2E-2</v>
          </cell>
          <cell r="X16">
            <v>85.971000000000004</v>
          </cell>
          <cell r="Y16">
            <v>1.6070000000000002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84.376000000000005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83</v>
          </cell>
          <cell r="AZ16">
            <v>333</v>
          </cell>
          <cell r="BA16">
            <v>0</v>
          </cell>
          <cell r="BB16">
            <v>85.971000000000004</v>
          </cell>
          <cell r="BC16">
            <v>416</v>
          </cell>
          <cell r="BD16">
            <v>233.518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238.685</v>
          </cell>
          <cell r="E17">
            <v>101.601</v>
          </cell>
          <cell r="F17">
            <v>137.084</v>
          </cell>
          <cell r="G17">
            <v>35.304000000000002</v>
          </cell>
          <cell r="H17">
            <v>0</v>
          </cell>
          <cell r="I17">
            <v>87.909000000000006</v>
          </cell>
          <cell r="J17">
            <v>0.442</v>
          </cell>
          <cell r="K17">
            <v>0.59699999999999998</v>
          </cell>
          <cell r="L17">
            <v>0</v>
          </cell>
          <cell r="M17">
            <v>0</v>
          </cell>
          <cell r="N17">
            <v>86.870249999999999</v>
          </cell>
          <cell r="O17">
            <v>-2.4999999997987743E-4</v>
          </cell>
          <cell r="P17">
            <v>427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427</v>
          </cell>
          <cell r="V17">
            <v>0</v>
          </cell>
          <cell r="W17">
            <v>1.0749999999999999E-2</v>
          </cell>
          <cell r="X17">
            <v>87.909000000000006</v>
          </cell>
          <cell r="Y17">
            <v>1.04975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427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86.87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85</v>
          </cell>
          <cell r="AZ17">
            <v>342</v>
          </cell>
          <cell r="BA17">
            <v>0</v>
          </cell>
          <cell r="BB17">
            <v>87.909000000000006</v>
          </cell>
          <cell r="BC17">
            <v>427</v>
          </cell>
          <cell r="BD17">
            <v>238.685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1694.78</v>
          </cell>
          <cell r="E6">
            <v>801.44200000000001</v>
          </cell>
          <cell r="F6">
            <v>893.33799999999997</v>
          </cell>
          <cell r="G6">
            <v>35.344999999999999</v>
          </cell>
          <cell r="H6">
            <v>0</v>
          </cell>
          <cell r="I6">
            <v>630.23500000000001</v>
          </cell>
          <cell r="J6">
            <v>8.9990000000000006</v>
          </cell>
          <cell r="K6">
            <v>10.031000000000001</v>
          </cell>
          <cell r="L6">
            <v>0</v>
          </cell>
          <cell r="M6">
            <v>0</v>
          </cell>
          <cell r="N6">
            <v>611.20500000000004</v>
          </cell>
          <cell r="O6">
            <v>0</v>
          </cell>
          <cell r="P6">
            <v>2529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2529</v>
          </cell>
          <cell r="V6">
            <v>0</v>
          </cell>
          <cell r="W6">
            <v>1.863</v>
          </cell>
          <cell r="X6">
            <v>630.23500000000001</v>
          </cell>
          <cell r="Y6">
            <v>20.893000000000001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611.20500000000004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630.23500000000001</v>
          </cell>
          <cell r="BC6">
            <v>2529</v>
          </cell>
          <cell r="BD6">
            <v>1694.78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1208.817</v>
          </cell>
          <cell r="E7">
            <v>570.86400000000003</v>
          </cell>
          <cell r="F7">
            <v>637.95299999999997</v>
          </cell>
          <cell r="G7">
            <v>35.328000000000003</v>
          </cell>
          <cell r="H7">
            <v>0</v>
          </cell>
          <cell r="I7">
            <v>446.673</v>
          </cell>
          <cell r="J7">
            <v>6.5570000000000004</v>
          </cell>
          <cell r="K7">
            <v>7.3280000000000003</v>
          </cell>
          <cell r="L7">
            <v>0</v>
          </cell>
          <cell r="M7">
            <v>0</v>
          </cell>
          <cell r="N7">
            <v>432.78800000000001</v>
          </cell>
          <cell r="O7">
            <v>0</v>
          </cell>
          <cell r="P7">
            <v>1797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1797</v>
          </cell>
          <cell r="V7">
            <v>0</v>
          </cell>
          <cell r="W7">
            <v>2.1949999999999998</v>
          </cell>
          <cell r="X7">
            <v>446.673</v>
          </cell>
          <cell r="Y7">
            <v>16.080000000000002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432.78800000000001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446.673</v>
          </cell>
          <cell r="BC7">
            <v>1797</v>
          </cell>
          <cell r="BD7">
            <v>1208.817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719.60500000000002</v>
          </cell>
          <cell r="E8">
            <v>340.00900000000001</v>
          </cell>
          <cell r="F8">
            <v>379.596</v>
          </cell>
          <cell r="G8">
            <v>35.213000000000001</v>
          </cell>
          <cell r="H8">
            <v>0</v>
          </cell>
          <cell r="I8">
            <v>264.23500000000001</v>
          </cell>
          <cell r="J8">
            <v>3.7280000000000002</v>
          </cell>
          <cell r="K8">
            <v>4.1630000000000003</v>
          </cell>
          <cell r="L8">
            <v>0</v>
          </cell>
          <cell r="M8">
            <v>0</v>
          </cell>
          <cell r="N8">
            <v>256.34399999999999</v>
          </cell>
          <cell r="O8">
            <v>0</v>
          </cell>
          <cell r="P8">
            <v>1062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1062</v>
          </cell>
          <cell r="V8">
            <v>0</v>
          </cell>
          <cell r="W8">
            <v>2.2890000000000001</v>
          </cell>
          <cell r="X8">
            <v>264.23500000000001</v>
          </cell>
          <cell r="Y8">
            <v>10.18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1062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256.34399999999999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1062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264.23500000000001</v>
          </cell>
          <cell r="BC8">
            <v>1062</v>
          </cell>
          <cell r="BD8">
            <v>719.60500000000002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743.75300000000004</v>
          </cell>
          <cell r="E9">
            <v>348.67099999999999</v>
          </cell>
          <cell r="F9">
            <v>395.08199999999999</v>
          </cell>
          <cell r="G9">
            <v>35.271000000000001</v>
          </cell>
          <cell r="H9">
            <v>0</v>
          </cell>
          <cell r="I9">
            <v>271.37799999999999</v>
          </cell>
          <cell r="J9">
            <v>3.8319999999999999</v>
          </cell>
          <cell r="K9">
            <v>4.343</v>
          </cell>
          <cell r="L9">
            <v>0</v>
          </cell>
          <cell r="M9">
            <v>0</v>
          </cell>
          <cell r="N9">
            <v>263.20299999999997</v>
          </cell>
          <cell r="O9">
            <v>0</v>
          </cell>
          <cell r="P9">
            <v>1107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1107</v>
          </cell>
          <cell r="V9">
            <v>0</v>
          </cell>
          <cell r="W9">
            <v>3.0339999999999998</v>
          </cell>
          <cell r="X9">
            <v>271.37799999999999</v>
          </cell>
          <cell r="Y9">
            <v>11.209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263.20299999999997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271.37799999999999</v>
          </cell>
          <cell r="BC9">
            <v>1107</v>
          </cell>
          <cell r="BD9">
            <v>743.75300000000004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418.59300000000002</v>
          </cell>
          <cell r="E10">
            <v>200.70699999999999</v>
          </cell>
          <cell r="F10">
            <v>217.886</v>
          </cell>
          <cell r="G10">
            <v>35.457999999999998</v>
          </cell>
          <cell r="H10">
            <v>0</v>
          </cell>
          <cell r="I10">
            <v>152.50299999999999</v>
          </cell>
          <cell r="J10">
            <v>2.2269999999999999</v>
          </cell>
          <cell r="K10">
            <v>2.4169999999999998</v>
          </cell>
          <cell r="L10">
            <v>0</v>
          </cell>
          <cell r="M10">
            <v>0</v>
          </cell>
          <cell r="N10">
            <v>147.85900000000001</v>
          </cell>
          <cell r="O10">
            <v>0</v>
          </cell>
          <cell r="P10">
            <v>596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596</v>
          </cell>
          <cell r="V10">
            <v>0</v>
          </cell>
          <cell r="W10">
            <v>4.0110000000000001</v>
          </cell>
          <cell r="X10">
            <v>152.50299999999999</v>
          </cell>
          <cell r="Y10">
            <v>8.6550000000000011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147.85900000000001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152.50299999999999</v>
          </cell>
          <cell r="BC10">
            <v>596</v>
          </cell>
          <cell r="BD10">
            <v>418.59300000000002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450.79399999999998</v>
          </cell>
          <cell r="E11">
            <v>213.39500000000001</v>
          </cell>
          <cell r="F11">
            <v>237.399</v>
          </cell>
          <cell r="G11">
            <v>35.414999999999999</v>
          </cell>
          <cell r="H11">
            <v>0</v>
          </cell>
          <cell r="I11">
            <v>166.29400000000001</v>
          </cell>
          <cell r="J11">
            <v>2.5150000000000001</v>
          </cell>
          <cell r="K11">
            <v>2.798</v>
          </cell>
          <cell r="L11">
            <v>0</v>
          </cell>
          <cell r="M11">
            <v>0</v>
          </cell>
          <cell r="N11">
            <v>160.98099999999999</v>
          </cell>
          <cell r="O11">
            <v>0</v>
          </cell>
          <cell r="P11">
            <v>666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666</v>
          </cell>
          <cell r="V11">
            <v>0</v>
          </cell>
          <cell r="W11">
            <v>3.6269999999999998</v>
          </cell>
          <cell r="X11">
            <v>166.29400000000001</v>
          </cell>
          <cell r="Y11">
            <v>8.9400000000000013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160.98099999999999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166.29400000000001</v>
          </cell>
          <cell r="BC11">
            <v>666</v>
          </cell>
          <cell r="BD11">
            <v>450.79399999999998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409.85</v>
          </cell>
          <cell r="E12">
            <v>193.428</v>
          </cell>
          <cell r="F12">
            <v>216.422</v>
          </cell>
          <cell r="G12">
            <v>35.323</v>
          </cell>
          <cell r="H12">
            <v>0</v>
          </cell>
          <cell r="I12">
            <v>149.45500000000001</v>
          </cell>
          <cell r="J12">
            <v>2.294</v>
          </cell>
          <cell r="K12">
            <v>2.5670000000000002</v>
          </cell>
          <cell r="L12">
            <v>0</v>
          </cell>
          <cell r="M12">
            <v>0</v>
          </cell>
          <cell r="N12">
            <v>144.59350000000001</v>
          </cell>
          <cell r="O12">
            <v>4.9999999998817657E-4</v>
          </cell>
          <cell r="P12">
            <v>602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602</v>
          </cell>
          <cell r="V12">
            <v>0</v>
          </cell>
          <cell r="W12">
            <v>3.8612500000000001</v>
          </cell>
          <cell r="X12">
            <v>149.45500000000001</v>
          </cell>
          <cell r="Y12">
            <v>8.7222500000000007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144.59399999999999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149.45500000000001</v>
          </cell>
          <cell r="BC12">
            <v>602</v>
          </cell>
          <cell r="BD12">
            <v>409.85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401.26799999999997</v>
          </cell>
          <cell r="E13">
            <v>188.93</v>
          </cell>
          <cell r="F13">
            <v>212.33799999999999</v>
          </cell>
          <cell r="G13">
            <v>35.368000000000002</v>
          </cell>
          <cell r="H13">
            <v>0</v>
          </cell>
          <cell r="I13">
            <v>147.30500000000001</v>
          </cell>
          <cell r="J13">
            <v>2.266</v>
          </cell>
          <cell r="K13">
            <v>2.5470000000000002</v>
          </cell>
          <cell r="L13">
            <v>0</v>
          </cell>
          <cell r="M13">
            <v>0</v>
          </cell>
          <cell r="N13">
            <v>142.49199999999999</v>
          </cell>
          <cell r="O13">
            <v>0</v>
          </cell>
          <cell r="P13">
            <v>596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596</v>
          </cell>
          <cell r="V13">
            <v>0</v>
          </cell>
          <cell r="W13">
            <v>3.9060000000000001</v>
          </cell>
          <cell r="X13">
            <v>147.30500000000001</v>
          </cell>
          <cell r="Y13">
            <v>8.7190000000000012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142.49199999999999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147.30500000000001</v>
          </cell>
          <cell r="BC13">
            <v>596</v>
          </cell>
          <cell r="BD13">
            <v>401.26799999999997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465.03699999999998</v>
          </cell>
          <cell r="E14">
            <v>218.517</v>
          </cell>
          <cell r="F14">
            <v>246.52</v>
          </cell>
          <cell r="G14">
            <v>36.814</v>
          </cell>
          <cell r="H14">
            <v>0</v>
          </cell>
          <cell r="I14">
            <v>159.79900000000001</v>
          </cell>
          <cell r="J14">
            <v>2.3519999999999999</v>
          </cell>
          <cell r="K14">
            <v>2.6539999999999999</v>
          </cell>
          <cell r="L14">
            <v>0</v>
          </cell>
          <cell r="M14">
            <v>0</v>
          </cell>
          <cell r="N14">
            <v>154.79325</v>
          </cell>
          <cell r="O14">
            <v>-2.4999999999408828E-4</v>
          </cell>
          <cell r="P14">
            <v>649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649</v>
          </cell>
          <cell r="V14">
            <v>0</v>
          </cell>
          <cell r="W14">
            <v>3.5219999999999998</v>
          </cell>
          <cell r="X14">
            <v>159.79900000000001</v>
          </cell>
          <cell r="Y14">
            <v>8.5280000000000005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154.79300000000001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159.79900000000001</v>
          </cell>
          <cell r="BC14">
            <v>649</v>
          </cell>
          <cell r="BD14">
            <v>465.03699999999998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735.1</v>
          </cell>
          <cell r="E15">
            <v>345.7</v>
          </cell>
          <cell r="F15">
            <v>389.4</v>
          </cell>
          <cell r="G15">
            <v>35.494999999999997</v>
          </cell>
          <cell r="H15">
            <v>0</v>
          </cell>
          <cell r="I15">
            <v>268.05900000000003</v>
          </cell>
          <cell r="J15">
            <v>3.8140000000000001</v>
          </cell>
          <cell r="K15">
            <v>4.2960000000000003</v>
          </cell>
          <cell r="L15">
            <v>0</v>
          </cell>
          <cell r="M15">
            <v>0</v>
          </cell>
          <cell r="N15">
            <v>259.94850000000002</v>
          </cell>
          <cell r="O15">
            <v>4.9999999998817657E-4</v>
          </cell>
          <cell r="P15">
            <v>1087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1087</v>
          </cell>
          <cell r="V15">
            <v>0</v>
          </cell>
          <cell r="W15">
            <v>3.02075</v>
          </cell>
          <cell r="X15">
            <v>268.05900000000003</v>
          </cell>
          <cell r="Y15">
            <v>11.130749999999999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259.94900000000001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268.05900000000003</v>
          </cell>
          <cell r="BC15">
            <v>1087</v>
          </cell>
          <cell r="BD15">
            <v>735.1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1178.979</v>
          </cell>
          <cell r="E16">
            <v>551.19299999999998</v>
          </cell>
          <cell r="F16">
            <v>627.78599999999994</v>
          </cell>
          <cell r="G16">
            <v>35.335999999999999</v>
          </cell>
          <cell r="H16">
            <v>0</v>
          </cell>
          <cell r="I16">
            <v>431.43700000000001</v>
          </cell>
          <cell r="J16">
            <v>5.8410000000000002</v>
          </cell>
          <cell r="K16">
            <v>6.6529999999999996</v>
          </cell>
          <cell r="L16">
            <v>0</v>
          </cell>
          <cell r="M16">
            <v>0</v>
          </cell>
          <cell r="N16">
            <v>418.94299999999998</v>
          </cell>
          <cell r="O16">
            <v>0</v>
          </cell>
          <cell r="P16">
            <v>1769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1769</v>
          </cell>
          <cell r="V16">
            <v>0</v>
          </cell>
          <cell r="W16">
            <v>2.4740000000000002</v>
          </cell>
          <cell r="X16">
            <v>431.43700000000001</v>
          </cell>
          <cell r="Y16">
            <v>14.968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418.94299999999998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1769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431.43700000000001</v>
          </cell>
          <cell r="BC16">
            <v>1769</v>
          </cell>
          <cell r="BD16">
            <v>1178.979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605.0791999999999</v>
          </cell>
          <cell r="J17">
            <v>8.3879999999999999</v>
          </cell>
          <cell r="K17">
            <v>9.4920000000000009</v>
          </cell>
          <cell r="L17">
            <v>0</v>
          </cell>
          <cell r="M17">
            <v>0</v>
          </cell>
          <cell r="N17">
            <v>587.19974999999999</v>
          </cell>
          <cell r="O17">
            <v>-5.5000000008931238E-4</v>
          </cell>
          <cell r="P17">
            <v>2465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2465</v>
          </cell>
          <cell r="V17">
            <v>0</v>
          </cell>
          <cell r="W17">
            <v>1.9079999999999999</v>
          </cell>
          <cell r="X17">
            <v>605.07899999999995</v>
          </cell>
          <cell r="Y17">
            <v>19.788000000000004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587.20000000000005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605.07899999999995</v>
          </cell>
          <cell r="BC17">
            <v>2465</v>
          </cell>
          <cell r="BD17">
            <v>0</v>
          </cell>
          <cell r="BE17">
            <v>-2.0000000040454324E-4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221.88800000000001</v>
          </cell>
          <cell r="E6">
            <v>97.775000000000006</v>
          </cell>
          <cell r="F6">
            <v>124.113</v>
          </cell>
          <cell r="G6">
            <v>35.148000000000003</v>
          </cell>
          <cell r="H6">
            <v>0</v>
          </cell>
          <cell r="I6">
            <v>76.372</v>
          </cell>
          <cell r="J6">
            <v>0.80300000000000005</v>
          </cell>
          <cell r="K6">
            <v>1.0189999999999999</v>
          </cell>
          <cell r="L6">
            <v>0</v>
          </cell>
          <cell r="M6">
            <v>0</v>
          </cell>
          <cell r="N6">
            <v>74.55</v>
          </cell>
          <cell r="O6">
            <v>0</v>
          </cell>
          <cell r="P6">
            <v>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</v>
          </cell>
          <cell r="V6">
            <v>0</v>
          </cell>
          <cell r="W6">
            <v>0.111</v>
          </cell>
          <cell r="X6">
            <v>76.372</v>
          </cell>
          <cell r="Y6">
            <v>1.9330000000000001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76.372</v>
          </cell>
          <cell r="BC6">
            <v>349</v>
          </cell>
          <cell r="BD6">
            <v>221.88800000000001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270.154</v>
          </cell>
          <cell r="E7">
            <v>115.67700000000001</v>
          </cell>
          <cell r="F7">
            <v>154.477</v>
          </cell>
          <cell r="G7">
            <v>35.430999999999997</v>
          </cell>
          <cell r="H7">
            <v>0</v>
          </cell>
          <cell r="I7">
            <v>88.611999999999995</v>
          </cell>
          <cell r="J7">
            <v>2.2330000000000001</v>
          </cell>
          <cell r="K7">
            <v>2.9820000000000002</v>
          </cell>
          <cell r="L7">
            <v>0</v>
          </cell>
          <cell r="M7">
            <v>0</v>
          </cell>
          <cell r="N7">
            <v>83.397000000000006</v>
          </cell>
          <cell r="O7">
            <v>0</v>
          </cell>
          <cell r="P7">
            <v>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426</v>
          </cell>
          <cell r="V7">
            <v>0</v>
          </cell>
          <cell r="W7">
            <v>0.128</v>
          </cell>
          <cell r="X7">
            <v>88.611999999999995</v>
          </cell>
          <cell r="Y7">
            <v>5.343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83.397000000000006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88.611999999999995</v>
          </cell>
          <cell r="BC7">
            <v>426</v>
          </cell>
          <cell r="BD7">
            <v>270.154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297.99299999999999</v>
          </cell>
          <cell r="E8">
            <v>129.762</v>
          </cell>
          <cell r="F8">
            <v>168.23099999999999</v>
          </cell>
          <cell r="G8">
            <v>35.46</v>
          </cell>
          <cell r="H8">
            <v>0</v>
          </cell>
          <cell r="I8">
            <v>99.63</v>
          </cell>
          <cell r="J8">
            <v>2.6589999999999998</v>
          </cell>
          <cell r="K8">
            <v>3.448</v>
          </cell>
          <cell r="L8">
            <v>0</v>
          </cell>
          <cell r="M8">
            <v>0</v>
          </cell>
          <cell r="N8">
            <v>93.522999999999996</v>
          </cell>
          <cell r="O8">
            <v>0</v>
          </cell>
          <cell r="P8">
            <v>465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465</v>
          </cell>
          <cell r="V8">
            <v>0</v>
          </cell>
          <cell r="W8">
            <v>0.17100000000000001</v>
          </cell>
          <cell r="X8">
            <v>99.63</v>
          </cell>
          <cell r="Y8">
            <v>6.2779999999999996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93.522999999999996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99.63</v>
          </cell>
          <cell r="BC8">
            <v>465</v>
          </cell>
          <cell r="BD8">
            <v>297.99299999999999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288.15199999999999</v>
          </cell>
          <cell r="E9">
            <v>125.907</v>
          </cell>
          <cell r="F9">
            <v>162.245</v>
          </cell>
          <cell r="G9">
            <v>35.335000000000001</v>
          </cell>
          <cell r="H9">
            <v>0</v>
          </cell>
          <cell r="I9">
            <v>97.65</v>
          </cell>
          <cell r="J9">
            <v>2.5680000000000001</v>
          </cell>
          <cell r="K9">
            <v>3.31</v>
          </cell>
          <cell r="L9">
            <v>0</v>
          </cell>
          <cell r="M9">
            <v>0</v>
          </cell>
          <cell r="N9">
            <v>91.772000000000006</v>
          </cell>
          <cell r="O9">
            <v>0</v>
          </cell>
          <cell r="P9">
            <v>453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453</v>
          </cell>
          <cell r="V9">
            <v>0</v>
          </cell>
          <cell r="W9">
            <v>0.21199999999999999</v>
          </cell>
          <cell r="X9">
            <v>97.65</v>
          </cell>
          <cell r="Y9">
            <v>6.09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91.772000000000006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97.65</v>
          </cell>
          <cell r="BC9">
            <v>453</v>
          </cell>
          <cell r="BD9">
            <v>288.15199999999999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119.86199999999999</v>
          </cell>
          <cell r="E10">
            <v>52.564999999999998</v>
          </cell>
          <cell r="F10">
            <v>67.296999999999997</v>
          </cell>
          <cell r="G10">
            <v>35.450000000000003</v>
          </cell>
          <cell r="H10">
            <v>0</v>
          </cell>
          <cell r="I10">
            <v>40.14</v>
          </cell>
          <cell r="J10">
            <v>1.002</v>
          </cell>
          <cell r="K10">
            <v>1.2829999999999999</v>
          </cell>
          <cell r="L10">
            <v>0</v>
          </cell>
          <cell r="M10">
            <v>0</v>
          </cell>
          <cell r="N10">
            <v>37.854999999999997</v>
          </cell>
          <cell r="O10">
            <v>0</v>
          </cell>
          <cell r="P10">
            <v>185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185</v>
          </cell>
          <cell r="V10">
            <v>0</v>
          </cell>
          <cell r="W10">
            <v>0.48499999999999999</v>
          </cell>
          <cell r="X10">
            <v>40.14</v>
          </cell>
          <cell r="Y10">
            <v>2.77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37.854999999999997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40.14</v>
          </cell>
          <cell r="BC10">
            <v>185</v>
          </cell>
          <cell r="BD10">
            <v>119.86199999999999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104.15300000000001</v>
          </cell>
          <cell r="E11">
            <v>45.637</v>
          </cell>
          <cell r="F11">
            <v>58.515999999999998</v>
          </cell>
          <cell r="G11">
            <v>35.305999999999997</v>
          </cell>
          <cell r="H11">
            <v>0</v>
          </cell>
          <cell r="I11">
            <v>34.662999999999997</v>
          </cell>
          <cell r="J11">
            <v>0.94699999999999995</v>
          </cell>
          <cell r="K11">
            <v>1.2150000000000001</v>
          </cell>
          <cell r="L11">
            <v>0</v>
          </cell>
          <cell r="M11">
            <v>0</v>
          </cell>
          <cell r="N11">
            <v>32.500999999999998</v>
          </cell>
          <cell r="O11">
            <v>0</v>
          </cell>
          <cell r="P11">
            <v>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160</v>
          </cell>
          <cell r="V11">
            <v>0</v>
          </cell>
          <cell r="W11">
            <v>0.58799999999999997</v>
          </cell>
          <cell r="X11">
            <v>34.662999999999997</v>
          </cell>
          <cell r="Y11">
            <v>2.75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32.500999999999998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34.662999999999997</v>
          </cell>
          <cell r="BC11">
            <v>160</v>
          </cell>
          <cell r="BD11">
            <v>104.15300000000001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108.554</v>
          </cell>
          <cell r="E12">
            <v>47.348999999999997</v>
          </cell>
          <cell r="F12">
            <v>61.204999999999998</v>
          </cell>
          <cell r="G12">
            <v>35.390999999999998</v>
          </cell>
          <cell r="H12">
            <v>0</v>
          </cell>
          <cell r="I12">
            <v>36.101999999999997</v>
          </cell>
          <cell r="J12">
            <v>1</v>
          </cell>
          <cell r="K12">
            <v>1.2929999999999999</v>
          </cell>
          <cell r="L12">
            <v>0</v>
          </cell>
          <cell r="M12">
            <v>0</v>
          </cell>
          <cell r="N12">
            <v>33.809519999999999</v>
          </cell>
          <cell r="O12">
            <v>-5.2000000000163027E-4</v>
          </cell>
          <cell r="P12">
            <v>168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168</v>
          </cell>
          <cell r="V12">
            <v>0</v>
          </cell>
          <cell r="W12">
            <v>0.67001999999999995</v>
          </cell>
          <cell r="X12">
            <v>36.101999999999997</v>
          </cell>
          <cell r="Y12">
            <v>2.9630200000000002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33.81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36.101999999999997</v>
          </cell>
          <cell r="BC12">
            <v>168</v>
          </cell>
          <cell r="BD12">
            <v>108.554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87.661000000000001</v>
          </cell>
          <cell r="E13">
            <v>38.347000000000001</v>
          </cell>
          <cell r="F13">
            <v>49.314</v>
          </cell>
          <cell r="G13">
            <v>35.418999999999997</v>
          </cell>
          <cell r="H13">
            <v>0</v>
          </cell>
          <cell r="I13">
            <v>29.161000000000001</v>
          </cell>
          <cell r="J13">
            <v>0.81599999999999995</v>
          </cell>
          <cell r="K13">
            <v>1.0489999999999999</v>
          </cell>
          <cell r="L13">
            <v>0</v>
          </cell>
          <cell r="M13">
            <v>0</v>
          </cell>
          <cell r="N13">
            <v>27.295680000000001</v>
          </cell>
          <cell r="O13">
            <v>3.2000000000209639E-4</v>
          </cell>
          <cell r="P13">
            <v>135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135</v>
          </cell>
          <cell r="V13">
            <v>0</v>
          </cell>
          <cell r="W13">
            <v>0.68977999999999995</v>
          </cell>
          <cell r="X13">
            <v>29.161000000000001</v>
          </cell>
          <cell r="Y13">
            <v>2.5547799999999996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27.295999999999999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29.161000000000001</v>
          </cell>
          <cell r="BC13">
            <v>135</v>
          </cell>
          <cell r="BD13">
            <v>87.661000000000001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67.016000000000005</v>
          </cell>
          <cell r="E14">
            <v>29.408999999999999</v>
          </cell>
          <cell r="F14">
            <v>37.606999999999999</v>
          </cell>
          <cell r="G14">
            <v>35.427</v>
          </cell>
          <cell r="H14">
            <v>0</v>
          </cell>
          <cell r="I14">
            <v>22.373999999999999</v>
          </cell>
          <cell r="J14">
            <v>0.61299999999999999</v>
          </cell>
          <cell r="K14">
            <v>0.78400000000000003</v>
          </cell>
          <cell r="L14">
            <v>0</v>
          </cell>
          <cell r="M14">
            <v>0</v>
          </cell>
          <cell r="N14">
            <v>20.976959999999998</v>
          </cell>
          <cell r="O14">
            <v>4.0000000002038405E-5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0.52390000000000003</v>
          </cell>
          <cell r="X14">
            <v>22.373999999999999</v>
          </cell>
          <cell r="Y14">
            <v>1.9209000000000001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20.977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22.373999999999999</v>
          </cell>
          <cell r="BC14">
            <v>103</v>
          </cell>
          <cell r="BD14">
            <v>67.016000000000005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199.761</v>
          </cell>
          <cell r="E15">
            <v>86.218000000000004</v>
          </cell>
          <cell r="F15">
            <v>113.54300000000001</v>
          </cell>
          <cell r="G15">
            <v>35.49</v>
          </cell>
          <cell r="H15">
            <v>0</v>
          </cell>
          <cell r="I15">
            <v>67.075000000000003</v>
          </cell>
          <cell r="J15">
            <v>1.7250000000000001</v>
          </cell>
          <cell r="K15">
            <v>2.2719999999999998</v>
          </cell>
          <cell r="L15">
            <v>0</v>
          </cell>
          <cell r="M15">
            <v>0</v>
          </cell>
          <cell r="N15">
            <v>63.077760000000005</v>
          </cell>
          <cell r="O15">
            <v>2.40000000005125E-4</v>
          </cell>
          <cell r="P15">
            <v>318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318</v>
          </cell>
          <cell r="V15">
            <v>0</v>
          </cell>
          <cell r="W15">
            <v>0.28704000000000002</v>
          </cell>
          <cell r="X15">
            <v>67.075000000000003</v>
          </cell>
          <cell r="Y15">
            <v>4.2840400000000001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63.078000000000003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67.075000000000003</v>
          </cell>
          <cell r="BC15">
            <v>318</v>
          </cell>
          <cell r="BD15">
            <v>199.761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262.25599999999997</v>
          </cell>
          <cell r="E16">
            <v>113.866</v>
          </cell>
          <cell r="F16">
            <v>148.38999999999999</v>
          </cell>
          <cell r="G16">
            <v>35.351999999999997</v>
          </cell>
          <cell r="H16">
            <v>0</v>
          </cell>
          <cell r="I16">
            <v>88.456999999999994</v>
          </cell>
          <cell r="J16">
            <v>0.187</v>
          </cell>
          <cell r="K16">
            <v>0.24299999999999999</v>
          </cell>
          <cell r="L16">
            <v>0</v>
          </cell>
          <cell r="M16">
            <v>0</v>
          </cell>
          <cell r="N16">
            <v>88.026960000000003</v>
          </cell>
          <cell r="O16">
            <v>3.9999999998485691E-5</v>
          </cell>
          <cell r="P16">
            <v>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415</v>
          </cell>
          <cell r="V16">
            <v>0</v>
          </cell>
          <cell r="W16">
            <v>9.9839999999999998E-2</v>
          </cell>
          <cell r="X16">
            <v>88.456999999999994</v>
          </cell>
          <cell r="Y16">
            <v>0.52983999999999998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88.027000000000001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88.456999999999994</v>
          </cell>
          <cell r="BC16">
            <v>415</v>
          </cell>
          <cell r="BD16">
            <v>262.25599999999997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79.628</v>
          </cell>
          <cell r="J17">
            <v>4.0540000000000003</v>
          </cell>
          <cell r="K17">
            <v>5.2610000000000001</v>
          </cell>
          <cell r="L17">
            <v>0</v>
          </cell>
          <cell r="M17">
            <v>0</v>
          </cell>
          <cell r="N17">
            <v>70.313520000000011</v>
          </cell>
          <cell r="O17">
            <v>-5.200000000087357E-4</v>
          </cell>
          <cell r="P17">
            <v>372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372</v>
          </cell>
          <cell r="V17">
            <v>0</v>
          </cell>
          <cell r="W17">
            <v>0.15418000000000001</v>
          </cell>
          <cell r="X17">
            <v>79.628</v>
          </cell>
          <cell r="Y17">
            <v>9.4691800000000015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372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70.313999999999993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372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79.628</v>
          </cell>
          <cell r="BC17">
            <v>372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774.83</v>
          </cell>
          <cell r="E6">
            <v>355.54399999999998</v>
          </cell>
          <cell r="F6">
            <v>419.286</v>
          </cell>
          <cell r="G6">
            <v>35.353000000000002</v>
          </cell>
          <cell r="H6">
            <v>0</v>
          </cell>
          <cell r="I6">
            <v>283.60000000000002</v>
          </cell>
          <cell r="J6">
            <v>3.206</v>
          </cell>
          <cell r="K6">
            <v>3.7810000000000001</v>
          </cell>
          <cell r="L6">
            <v>0</v>
          </cell>
          <cell r="M6">
            <v>0</v>
          </cell>
          <cell r="N6">
            <v>276.613</v>
          </cell>
          <cell r="O6">
            <v>0</v>
          </cell>
          <cell r="P6">
            <v>1204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1204</v>
          </cell>
          <cell r="V6">
            <v>0</v>
          </cell>
          <cell r="W6">
            <v>0.82599999999999996</v>
          </cell>
          <cell r="X6">
            <v>283.60000000000002</v>
          </cell>
          <cell r="Y6">
            <v>7.8129999999999997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276.613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283.60000000000002</v>
          </cell>
          <cell r="BC6">
            <v>1204</v>
          </cell>
          <cell r="BD6">
            <v>774.83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712.29300000000001</v>
          </cell>
          <cell r="E7">
            <v>326.33999999999997</v>
          </cell>
          <cell r="F7">
            <v>385.95299999999997</v>
          </cell>
          <cell r="G7">
            <v>35.334000000000003</v>
          </cell>
          <cell r="H7">
            <v>0</v>
          </cell>
          <cell r="I7">
            <v>259.3</v>
          </cell>
          <cell r="J7">
            <v>2.2549999999999999</v>
          </cell>
          <cell r="K7">
            <v>2.6669999999999998</v>
          </cell>
          <cell r="L7">
            <v>0</v>
          </cell>
          <cell r="M7">
            <v>0</v>
          </cell>
          <cell r="N7">
            <v>254.37799999999999</v>
          </cell>
          <cell r="O7">
            <v>0</v>
          </cell>
          <cell r="P7">
            <v>1104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1104</v>
          </cell>
          <cell r="V7">
            <v>0</v>
          </cell>
          <cell r="W7">
            <v>0.751</v>
          </cell>
          <cell r="X7">
            <v>259.3</v>
          </cell>
          <cell r="Y7">
            <v>5.673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254.37799999999999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259.3</v>
          </cell>
          <cell r="BC7">
            <v>1104</v>
          </cell>
          <cell r="BD7">
            <v>712.29300000000001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681.85400000000004</v>
          </cell>
          <cell r="E8">
            <v>314.55900000000003</v>
          </cell>
          <cell r="F8">
            <v>367.29500000000002</v>
          </cell>
          <cell r="G8">
            <v>35.259</v>
          </cell>
          <cell r="H8">
            <v>0</v>
          </cell>
          <cell r="I8">
            <v>248.6</v>
          </cell>
          <cell r="J8">
            <v>2.762</v>
          </cell>
          <cell r="K8">
            <v>3.2250000000000001</v>
          </cell>
          <cell r="L8">
            <v>0</v>
          </cell>
          <cell r="M8">
            <v>0</v>
          </cell>
          <cell r="N8">
            <v>242.613</v>
          </cell>
          <cell r="O8">
            <v>0</v>
          </cell>
          <cell r="P8">
            <v>1045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1045</v>
          </cell>
          <cell r="V8">
            <v>0</v>
          </cell>
          <cell r="W8">
            <v>0.89500000000000002</v>
          </cell>
          <cell r="X8">
            <v>248.6</v>
          </cell>
          <cell r="Y8">
            <v>6.8819999999999997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242.613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248.6</v>
          </cell>
          <cell r="BC8">
            <v>1045</v>
          </cell>
          <cell r="BD8">
            <v>681.85400000000004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296.77699999999999</v>
          </cell>
          <cell r="E9">
            <v>138.18100000000001</v>
          </cell>
          <cell r="F9">
            <v>158.596</v>
          </cell>
          <cell r="G9">
            <v>35.234000000000002</v>
          </cell>
          <cell r="H9">
            <v>0</v>
          </cell>
          <cell r="I9">
            <v>107.7</v>
          </cell>
          <cell r="J9">
            <v>1.373</v>
          </cell>
          <cell r="K9">
            <v>1.5760000000000001</v>
          </cell>
          <cell r="L9">
            <v>0</v>
          </cell>
          <cell r="M9">
            <v>0</v>
          </cell>
          <cell r="N9">
            <v>104.751</v>
          </cell>
          <cell r="O9">
            <v>0</v>
          </cell>
          <cell r="P9">
            <v>445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445</v>
          </cell>
          <cell r="V9">
            <v>0</v>
          </cell>
          <cell r="W9">
            <v>2.0209999999999999</v>
          </cell>
          <cell r="X9">
            <v>107.7</v>
          </cell>
          <cell r="Y9">
            <v>4.97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104.751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107.7</v>
          </cell>
          <cell r="BC9">
            <v>445</v>
          </cell>
          <cell r="BD9">
            <v>296.77699999999999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270.04500000000002</v>
          </cell>
          <cell r="E10">
            <v>128.571</v>
          </cell>
          <cell r="F10">
            <v>141.47399999999999</v>
          </cell>
          <cell r="G10">
            <v>35.436999999999998</v>
          </cell>
          <cell r="H10">
            <v>0</v>
          </cell>
          <cell r="I10">
            <v>98.2</v>
          </cell>
          <cell r="J10">
            <v>1.397</v>
          </cell>
          <cell r="K10">
            <v>1.538</v>
          </cell>
          <cell r="L10">
            <v>0</v>
          </cell>
          <cell r="M10">
            <v>0</v>
          </cell>
          <cell r="N10">
            <v>95.265000000000001</v>
          </cell>
          <cell r="O10">
            <v>0</v>
          </cell>
          <cell r="P10">
            <v>389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389</v>
          </cell>
          <cell r="V10">
            <v>0</v>
          </cell>
          <cell r="W10">
            <v>1.4950000000000001</v>
          </cell>
          <cell r="X10">
            <v>98.2</v>
          </cell>
          <cell r="Y10">
            <v>4.43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95.265000000000001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98.2</v>
          </cell>
          <cell r="BC10">
            <v>389</v>
          </cell>
          <cell r="BD10">
            <v>270.04500000000002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237.22300000000001</v>
          </cell>
          <cell r="E11">
            <v>112.026</v>
          </cell>
          <cell r="F11">
            <v>125.197</v>
          </cell>
          <cell r="G11">
            <v>35.555</v>
          </cell>
          <cell r="H11">
            <v>0</v>
          </cell>
          <cell r="I11">
            <v>86</v>
          </cell>
          <cell r="J11">
            <v>1.276</v>
          </cell>
          <cell r="K11">
            <v>1.427</v>
          </cell>
          <cell r="L11">
            <v>0</v>
          </cell>
          <cell r="M11">
            <v>0</v>
          </cell>
          <cell r="N11">
            <v>83.296999999999997</v>
          </cell>
          <cell r="O11">
            <v>0</v>
          </cell>
          <cell r="P11">
            <v>346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346</v>
          </cell>
          <cell r="V11">
            <v>0</v>
          </cell>
          <cell r="W11">
            <v>1.3740000000000001</v>
          </cell>
          <cell r="X11">
            <v>86</v>
          </cell>
          <cell r="Y11">
            <v>4.077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83.296999999999997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</v>
          </cell>
          <cell r="BC11">
            <v>346</v>
          </cell>
          <cell r="BD11">
            <v>237.22300000000001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231.78299999999999</v>
          </cell>
          <cell r="E12">
            <v>109.551</v>
          </cell>
          <cell r="F12">
            <v>122.232</v>
          </cell>
          <cell r="G12">
            <v>35.408000000000001</v>
          </cell>
          <cell r="H12">
            <v>0</v>
          </cell>
          <cell r="I12">
            <v>83.9</v>
          </cell>
          <cell r="J12">
            <v>1.234</v>
          </cell>
          <cell r="K12">
            <v>1.3759999999999999</v>
          </cell>
          <cell r="L12">
            <v>0</v>
          </cell>
          <cell r="M12">
            <v>0</v>
          </cell>
          <cell r="N12">
            <v>81.290000000000006</v>
          </cell>
          <cell r="O12">
            <v>0</v>
          </cell>
          <cell r="P12">
            <v>337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337</v>
          </cell>
          <cell r="V12">
            <v>0</v>
          </cell>
          <cell r="W12">
            <v>1.3525</v>
          </cell>
          <cell r="X12">
            <v>83.9</v>
          </cell>
          <cell r="Y12">
            <v>3.9624999999999999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81.290000000000006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83.9</v>
          </cell>
          <cell r="BC12">
            <v>337</v>
          </cell>
          <cell r="BD12">
            <v>231.78299999999999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201.10499999999999</v>
          </cell>
          <cell r="E13">
            <v>96.341999999999999</v>
          </cell>
          <cell r="F13">
            <v>104.76300000000001</v>
          </cell>
          <cell r="G13">
            <v>35.292999999999999</v>
          </cell>
          <cell r="H13">
            <v>0</v>
          </cell>
          <cell r="I13">
            <v>74.08</v>
          </cell>
          <cell r="J13">
            <v>1.7070000000000001</v>
          </cell>
          <cell r="K13">
            <v>1.8560000000000001</v>
          </cell>
          <cell r="L13">
            <v>0</v>
          </cell>
          <cell r="M13">
            <v>0</v>
          </cell>
          <cell r="N13">
            <v>70.516249999999999</v>
          </cell>
          <cell r="O13">
            <v>7.5000000001068656E-4</v>
          </cell>
          <cell r="P13">
            <v>290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290</v>
          </cell>
          <cell r="V13">
            <v>0</v>
          </cell>
          <cell r="W13">
            <v>1.4017500000000001</v>
          </cell>
          <cell r="X13">
            <v>74.08</v>
          </cell>
          <cell r="Y13">
            <v>4.9647500000000004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70.516000000000005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74.08</v>
          </cell>
          <cell r="BC13">
            <v>290</v>
          </cell>
          <cell r="BD13">
            <v>201.10499999999999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190.179</v>
          </cell>
          <cell r="E14">
            <v>89.542000000000002</v>
          </cell>
          <cell r="F14">
            <v>100.637</v>
          </cell>
          <cell r="G14">
            <v>35.448999999999998</v>
          </cell>
          <cell r="H14">
            <v>0</v>
          </cell>
          <cell r="I14">
            <v>67.72</v>
          </cell>
          <cell r="J14">
            <v>0.43099999999999999</v>
          </cell>
          <cell r="K14">
            <v>0.48499999999999999</v>
          </cell>
          <cell r="L14">
            <v>0</v>
          </cell>
          <cell r="M14">
            <v>0</v>
          </cell>
          <cell r="N14">
            <v>66.804249999999996</v>
          </cell>
          <cell r="O14">
            <v>-2.4999999999408828E-4</v>
          </cell>
          <cell r="P14">
            <v>274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274</v>
          </cell>
          <cell r="V14">
            <v>0</v>
          </cell>
          <cell r="W14">
            <v>1.556</v>
          </cell>
          <cell r="X14">
            <v>67.72</v>
          </cell>
          <cell r="Y14">
            <v>2.472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66.804000000000002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67.72</v>
          </cell>
          <cell r="BC14">
            <v>274</v>
          </cell>
          <cell r="BD14">
            <v>190.179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380.91699999999997</v>
          </cell>
          <cell r="E15">
            <v>176.768</v>
          </cell>
          <cell r="F15">
            <v>204.149</v>
          </cell>
          <cell r="G15">
            <v>35.463999999999999</v>
          </cell>
          <cell r="H15">
            <v>0</v>
          </cell>
          <cell r="I15">
            <v>138.30000000000001</v>
          </cell>
          <cell r="J15">
            <v>1.64</v>
          </cell>
          <cell r="K15">
            <v>1.8939999999999999</v>
          </cell>
          <cell r="L15">
            <v>0</v>
          </cell>
          <cell r="M15">
            <v>0</v>
          </cell>
          <cell r="N15">
            <v>134.76575</v>
          </cell>
          <cell r="O15">
            <v>2.5000000002250999E-4</v>
          </cell>
          <cell r="P15">
            <v>575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575</v>
          </cell>
          <cell r="V15">
            <v>0</v>
          </cell>
          <cell r="W15">
            <v>1.411</v>
          </cell>
          <cell r="X15">
            <v>138.30000000000001</v>
          </cell>
          <cell r="Y15">
            <v>4.9450000000000003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134.76599999999999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138.30000000000001</v>
          </cell>
          <cell r="BC15">
            <v>575</v>
          </cell>
          <cell r="BD15">
            <v>380.91699999999997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710.14599999999996</v>
          </cell>
          <cell r="E16">
            <v>324.28800000000001</v>
          </cell>
          <cell r="F16">
            <v>385.858</v>
          </cell>
          <cell r="G16">
            <v>35.353000000000002</v>
          </cell>
          <cell r="H16">
            <v>0</v>
          </cell>
          <cell r="I16">
            <v>258.2</v>
          </cell>
          <cell r="J16">
            <v>2.536</v>
          </cell>
          <cell r="K16">
            <v>3.0169999999999999</v>
          </cell>
          <cell r="L16">
            <v>0</v>
          </cell>
          <cell r="M16">
            <v>0</v>
          </cell>
          <cell r="N16">
            <v>252.64699999999999</v>
          </cell>
          <cell r="O16">
            <v>0</v>
          </cell>
          <cell r="P16">
            <v>1106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1106</v>
          </cell>
          <cell r="V16">
            <v>0</v>
          </cell>
          <cell r="W16">
            <v>0.81374999999999997</v>
          </cell>
          <cell r="X16">
            <v>258.2</v>
          </cell>
          <cell r="Y16">
            <v>6.3667499999999997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252.64699999999999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258.2</v>
          </cell>
          <cell r="BC16">
            <v>1106</v>
          </cell>
          <cell r="BD16">
            <v>710.14599999999996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649.851</v>
          </cell>
          <cell r="E17">
            <v>296.60300000000001</v>
          </cell>
          <cell r="F17">
            <v>353.24799999999999</v>
          </cell>
          <cell r="G17">
            <v>35.268999999999998</v>
          </cell>
          <cell r="H17">
            <v>0</v>
          </cell>
          <cell r="I17">
            <v>236.5</v>
          </cell>
          <cell r="J17">
            <v>2.3479999999999999</v>
          </cell>
          <cell r="K17">
            <v>2.7970000000000002</v>
          </cell>
          <cell r="L17">
            <v>0</v>
          </cell>
          <cell r="M17">
            <v>0</v>
          </cell>
          <cell r="N17">
            <v>231.35499999999999</v>
          </cell>
          <cell r="O17">
            <v>0</v>
          </cell>
          <cell r="P17">
            <v>1014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1014</v>
          </cell>
          <cell r="V17">
            <v>0</v>
          </cell>
          <cell r="W17">
            <v>1.036</v>
          </cell>
          <cell r="X17">
            <v>236.5</v>
          </cell>
          <cell r="Y17">
            <v>6.1809999999999992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1014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231.35499999999999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1014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236.5</v>
          </cell>
          <cell r="BC17">
            <v>1014</v>
          </cell>
          <cell r="BD17">
            <v>649.851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595.78899999999999</v>
          </cell>
          <cell r="E6">
            <v>258.35899999999998</v>
          </cell>
          <cell r="F6">
            <v>337.43</v>
          </cell>
          <cell r="G6">
            <v>35.343000000000004</v>
          </cell>
          <cell r="H6">
            <v>0</v>
          </cell>
          <cell r="I6">
            <v>220.13</v>
          </cell>
          <cell r="J6">
            <v>2.6539999999999999</v>
          </cell>
          <cell r="K6">
            <v>3.4670000000000001</v>
          </cell>
          <cell r="L6">
            <v>0</v>
          </cell>
          <cell r="M6">
            <v>0</v>
          </cell>
          <cell r="N6">
            <v>214.00899999999999</v>
          </cell>
          <cell r="O6">
            <v>0</v>
          </cell>
          <cell r="P6">
            <v>1035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1035</v>
          </cell>
          <cell r="V6">
            <v>0</v>
          </cell>
          <cell r="W6">
            <v>0</v>
          </cell>
          <cell r="X6">
            <v>220.13</v>
          </cell>
          <cell r="Y6">
            <v>6.1210000000000004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214.00899999999999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220.13</v>
          </cell>
          <cell r="BC6">
            <v>1035</v>
          </cell>
          <cell r="BD6">
            <v>595.78899999999999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586.27099999999996</v>
          </cell>
          <cell r="E7">
            <v>252.78100000000001</v>
          </cell>
          <cell r="F7">
            <v>333.49</v>
          </cell>
          <cell r="G7">
            <v>35.326999999999998</v>
          </cell>
          <cell r="H7">
            <v>0</v>
          </cell>
          <cell r="I7">
            <v>213.5</v>
          </cell>
          <cell r="J7">
            <v>1.8959999999999999</v>
          </cell>
          <cell r="K7">
            <v>2.5019999999999998</v>
          </cell>
          <cell r="L7">
            <v>0</v>
          </cell>
          <cell r="M7">
            <v>0</v>
          </cell>
          <cell r="N7">
            <v>209.10175000000001</v>
          </cell>
          <cell r="O7">
            <v>2.4999999999408828E-4</v>
          </cell>
          <cell r="P7">
            <v>1014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1014</v>
          </cell>
          <cell r="V7">
            <v>0</v>
          </cell>
          <cell r="W7">
            <v>0</v>
          </cell>
          <cell r="X7">
            <v>213.5</v>
          </cell>
          <cell r="Y7">
            <v>4.3979999999999997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209.102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213.5</v>
          </cell>
          <cell r="BC7">
            <v>1014</v>
          </cell>
          <cell r="BD7">
            <v>586.27099999999996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536.48199999999997</v>
          </cell>
          <cell r="E8">
            <v>231.904</v>
          </cell>
          <cell r="F8">
            <v>304.57799999999997</v>
          </cell>
          <cell r="G8">
            <v>35.215000000000003</v>
          </cell>
          <cell r="H8">
            <v>0</v>
          </cell>
          <cell r="I8">
            <v>196.27</v>
          </cell>
          <cell r="J8">
            <v>2.0590000000000002</v>
          </cell>
          <cell r="K8">
            <v>2.7040000000000002</v>
          </cell>
          <cell r="L8">
            <v>0</v>
          </cell>
          <cell r="M8">
            <v>0</v>
          </cell>
          <cell r="N8">
            <v>191.50725</v>
          </cell>
          <cell r="O8">
            <v>-2.4999999999408828E-4</v>
          </cell>
          <cell r="P8">
            <v>928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928</v>
          </cell>
          <cell r="V8">
            <v>0</v>
          </cell>
          <cell r="W8">
            <v>0</v>
          </cell>
          <cell r="X8">
            <v>196.27</v>
          </cell>
          <cell r="Y8">
            <v>4.7629999999999999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191.50700000000001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196.27</v>
          </cell>
          <cell r="BC8">
            <v>928</v>
          </cell>
          <cell r="BD8">
            <v>536.48199999999997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213.45699999999999</v>
          </cell>
          <cell r="E9">
            <v>92.781999999999996</v>
          </cell>
          <cell r="F9">
            <v>120.675</v>
          </cell>
          <cell r="G9">
            <v>35.271000000000001</v>
          </cell>
          <cell r="H9">
            <v>0</v>
          </cell>
          <cell r="I9">
            <v>77.739999999999995</v>
          </cell>
          <cell r="J9">
            <v>0.84799999999999998</v>
          </cell>
          <cell r="K9">
            <v>1.1040000000000001</v>
          </cell>
          <cell r="L9">
            <v>0</v>
          </cell>
          <cell r="M9">
            <v>0</v>
          </cell>
          <cell r="N9">
            <v>75.787999999999997</v>
          </cell>
          <cell r="O9">
            <v>0</v>
          </cell>
          <cell r="P9">
            <v>364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364</v>
          </cell>
          <cell r="V9">
            <v>0</v>
          </cell>
          <cell r="W9">
            <v>0</v>
          </cell>
          <cell r="X9">
            <v>77.739999999999995</v>
          </cell>
          <cell r="Y9">
            <v>1.952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75.787999999999997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77.739999999999995</v>
          </cell>
          <cell r="BC9">
            <v>364</v>
          </cell>
          <cell r="BD9">
            <v>213.45699999999999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201.083</v>
          </cell>
          <cell r="E10">
            <v>87.850999999999999</v>
          </cell>
          <cell r="F10">
            <v>113.232</v>
          </cell>
          <cell r="G10">
            <v>35.450000000000003</v>
          </cell>
          <cell r="H10">
            <v>0</v>
          </cell>
          <cell r="I10">
            <v>73.058999999999997</v>
          </cell>
          <cell r="J10">
            <v>0.79600000000000004</v>
          </cell>
          <cell r="K10">
            <v>1.0269999999999999</v>
          </cell>
          <cell r="L10">
            <v>0</v>
          </cell>
          <cell r="M10">
            <v>0</v>
          </cell>
          <cell r="N10">
            <v>71.236000000000004</v>
          </cell>
          <cell r="O10">
            <v>0</v>
          </cell>
          <cell r="P10">
            <v>339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339</v>
          </cell>
          <cell r="V10">
            <v>0</v>
          </cell>
          <cell r="W10">
            <v>0</v>
          </cell>
          <cell r="X10">
            <v>73.058999999999997</v>
          </cell>
          <cell r="Y10">
            <v>1.823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71.236000000000004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73.058999999999997</v>
          </cell>
          <cell r="BC10">
            <v>339</v>
          </cell>
          <cell r="BD10">
            <v>201.083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177.54900000000001</v>
          </cell>
          <cell r="E11">
            <v>77.923000000000002</v>
          </cell>
          <cell r="F11">
            <v>99.626000000000005</v>
          </cell>
          <cell r="G11">
            <v>35.415999999999997</v>
          </cell>
          <cell r="H11">
            <v>0</v>
          </cell>
          <cell r="I11">
            <v>64.311000000000007</v>
          </cell>
          <cell r="J11">
            <v>0.754</v>
          </cell>
          <cell r="K11">
            <v>0.96499999999999997</v>
          </cell>
          <cell r="L11">
            <v>0</v>
          </cell>
          <cell r="M11">
            <v>0</v>
          </cell>
          <cell r="N11">
            <v>62.591999999999999</v>
          </cell>
          <cell r="O11">
            <v>0</v>
          </cell>
          <cell r="P11">
            <v>296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296</v>
          </cell>
          <cell r="V11">
            <v>0</v>
          </cell>
          <cell r="W11">
            <v>0</v>
          </cell>
          <cell r="X11">
            <v>64.311000000000007</v>
          </cell>
          <cell r="Y11">
            <v>1.7189999999999999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62.591999999999999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64.311000000000007</v>
          </cell>
          <cell r="BC11">
            <v>296</v>
          </cell>
          <cell r="BD11">
            <v>177.54900000000001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158.31100000000001</v>
          </cell>
          <cell r="E12">
            <v>69.819000000000003</v>
          </cell>
          <cell r="F12">
            <v>88.492000000000004</v>
          </cell>
          <cell r="G12">
            <v>35.323</v>
          </cell>
          <cell r="H12">
            <v>0</v>
          </cell>
          <cell r="I12">
            <v>57.42</v>
          </cell>
          <cell r="J12">
            <v>0.69299999999999995</v>
          </cell>
          <cell r="K12">
            <v>0.878</v>
          </cell>
          <cell r="L12">
            <v>0</v>
          </cell>
          <cell r="M12">
            <v>0</v>
          </cell>
          <cell r="N12">
            <v>55.848500000000001</v>
          </cell>
          <cell r="O12">
            <v>5.0000000000238742E-4</v>
          </cell>
          <cell r="P12">
            <v>262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262</v>
          </cell>
          <cell r="V12">
            <v>0</v>
          </cell>
          <cell r="W12">
            <v>0</v>
          </cell>
          <cell r="X12">
            <v>57.42</v>
          </cell>
          <cell r="Y12">
            <v>1.571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55.848999999999997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57.42</v>
          </cell>
          <cell r="BC12">
            <v>262</v>
          </cell>
          <cell r="BD12">
            <v>158.31100000000001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140.45599999999999</v>
          </cell>
          <cell r="E13">
            <v>61.825000000000003</v>
          </cell>
          <cell r="F13">
            <v>78.631</v>
          </cell>
          <cell r="G13">
            <v>35.368000000000002</v>
          </cell>
          <cell r="H13">
            <v>0</v>
          </cell>
          <cell r="I13">
            <v>50.670999999999999</v>
          </cell>
          <cell r="J13">
            <v>0.79</v>
          </cell>
          <cell r="K13">
            <v>1.004</v>
          </cell>
          <cell r="L13">
            <v>0</v>
          </cell>
          <cell r="M13">
            <v>0</v>
          </cell>
          <cell r="N13">
            <v>48.877000000000002</v>
          </cell>
          <cell r="O13">
            <v>0</v>
          </cell>
          <cell r="P13">
            <v>232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232</v>
          </cell>
          <cell r="V13">
            <v>0</v>
          </cell>
          <cell r="W13">
            <v>0</v>
          </cell>
          <cell r="X13">
            <v>50.670999999999999</v>
          </cell>
          <cell r="Y13">
            <v>1.794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48.877000000000002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50.670999999999999</v>
          </cell>
          <cell r="BC13">
            <v>232</v>
          </cell>
          <cell r="BD13">
            <v>140.45599999999999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183.21199999999999</v>
          </cell>
          <cell r="E14">
            <v>79.84</v>
          </cell>
          <cell r="F14">
            <v>103.372</v>
          </cell>
          <cell r="G14">
            <v>35.478999999999999</v>
          </cell>
          <cell r="H14">
            <v>0</v>
          </cell>
          <cell r="I14">
            <v>66.078999999999994</v>
          </cell>
          <cell r="J14">
            <v>0.54</v>
          </cell>
          <cell r="K14">
            <v>0.69899999999999995</v>
          </cell>
          <cell r="L14">
            <v>0</v>
          </cell>
          <cell r="M14">
            <v>0</v>
          </cell>
          <cell r="N14">
            <v>64.840249999999997</v>
          </cell>
          <cell r="O14">
            <v>-2.5000000000829914E-4</v>
          </cell>
          <cell r="P14">
            <v>308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308</v>
          </cell>
          <cell r="V14">
            <v>0</v>
          </cell>
          <cell r="W14">
            <v>0</v>
          </cell>
          <cell r="X14">
            <v>66.078999999999994</v>
          </cell>
          <cell r="Y14">
            <v>1.2389999999999999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64.84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66.078999999999994</v>
          </cell>
          <cell r="BC14">
            <v>308</v>
          </cell>
          <cell r="BD14">
            <v>183.21199999999999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330.43099999999998</v>
          </cell>
          <cell r="E15">
            <v>142.61000000000001</v>
          </cell>
          <cell r="F15">
            <v>187.821</v>
          </cell>
          <cell r="G15">
            <v>35.494999999999997</v>
          </cell>
          <cell r="H15">
            <v>0</v>
          </cell>
          <cell r="I15">
            <v>120.01</v>
          </cell>
          <cell r="J15">
            <v>1.2709999999999999</v>
          </cell>
          <cell r="K15">
            <v>1.6739999999999999</v>
          </cell>
          <cell r="L15">
            <v>0</v>
          </cell>
          <cell r="M15">
            <v>0</v>
          </cell>
          <cell r="N15">
            <v>117.06574999999999</v>
          </cell>
          <cell r="O15">
            <v>-7.4999999999647571E-4</v>
          </cell>
          <cell r="P15">
            <v>569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569</v>
          </cell>
          <cell r="V15">
            <v>0</v>
          </cell>
          <cell r="W15">
            <v>0</v>
          </cell>
          <cell r="X15">
            <v>120.01</v>
          </cell>
          <cell r="Y15">
            <v>2.9449999999999998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117.066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120.01</v>
          </cell>
          <cell r="BC15">
            <v>569</v>
          </cell>
          <cell r="BD15">
            <v>330.43099999999998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504.471</v>
          </cell>
          <cell r="E16">
            <v>217.45</v>
          </cell>
          <cell r="F16">
            <v>287.02100000000002</v>
          </cell>
          <cell r="G16">
            <v>35.332999999999998</v>
          </cell>
          <cell r="H16">
            <v>0</v>
          </cell>
          <cell r="I16">
            <v>183.3</v>
          </cell>
          <cell r="J16">
            <v>1.873</v>
          </cell>
          <cell r="K16">
            <v>2.472</v>
          </cell>
          <cell r="L16">
            <v>0</v>
          </cell>
          <cell r="M16">
            <v>0</v>
          </cell>
          <cell r="N16">
            <v>178.95574999999999</v>
          </cell>
          <cell r="O16">
            <v>-7.4999999998226485E-4</v>
          </cell>
          <cell r="P16">
            <v>871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871</v>
          </cell>
          <cell r="V16">
            <v>0</v>
          </cell>
          <cell r="W16">
            <v>0</v>
          </cell>
          <cell r="X16">
            <v>183.3</v>
          </cell>
          <cell r="Y16">
            <v>4.3449999999999998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178.95599999999999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871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183.3</v>
          </cell>
          <cell r="BC16">
            <v>871</v>
          </cell>
          <cell r="BD16">
            <v>504.471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571.77800000000002</v>
          </cell>
          <cell r="E17">
            <v>246.92699999999999</v>
          </cell>
          <cell r="F17">
            <v>324.851</v>
          </cell>
          <cell r="G17">
            <v>35.268000000000001</v>
          </cell>
          <cell r="H17">
            <v>0</v>
          </cell>
          <cell r="I17">
            <v>208.4</v>
          </cell>
          <cell r="J17">
            <v>2.165</v>
          </cell>
          <cell r="K17">
            <v>2.8479999999999999</v>
          </cell>
          <cell r="L17">
            <v>0</v>
          </cell>
          <cell r="M17">
            <v>0</v>
          </cell>
          <cell r="N17">
            <v>203.387</v>
          </cell>
          <cell r="O17">
            <v>0</v>
          </cell>
          <cell r="P17">
            <v>987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987</v>
          </cell>
          <cell r="V17">
            <v>0</v>
          </cell>
          <cell r="W17">
            <v>0</v>
          </cell>
          <cell r="X17">
            <v>208.4</v>
          </cell>
          <cell r="Y17">
            <v>5.0129999999999999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203.387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208.4</v>
          </cell>
          <cell r="BC17">
            <v>987</v>
          </cell>
          <cell r="BD17">
            <v>571.77800000000002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Měsíční výkaz"/>
      <sheetName val="Reporting"/>
      <sheetName val="Kogenerac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264.10399999999998</v>
          </cell>
          <cell r="E6">
            <v>112.121</v>
          </cell>
          <cell r="F6">
            <v>151.983</v>
          </cell>
          <cell r="G6">
            <v>35.344999999999999</v>
          </cell>
          <cell r="H6">
            <v>0</v>
          </cell>
          <cell r="I6">
            <v>91.6</v>
          </cell>
          <cell r="J6">
            <v>2.7930000000000001</v>
          </cell>
          <cell r="K6">
            <v>3.7869999999999999</v>
          </cell>
          <cell r="L6">
            <v>0</v>
          </cell>
          <cell r="M6">
            <v>0</v>
          </cell>
          <cell r="N6">
            <v>85.02</v>
          </cell>
          <cell r="O6">
            <v>0</v>
          </cell>
          <cell r="P6">
            <v>447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447</v>
          </cell>
          <cell r="V6">
            <v>0</v>
          </cell>
          <cell r="W6">
            <v>4.8000000000000001E-2</v>
          </cell>
          <cell r="X6">
            <v>91.6</v>
          </cell>
          <cell r="Y6">
            <v>6.6280000000000001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447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91.6</v>
          </cell>
          <cell r="BC6">
            <v>447</v>
          </cell>
          <cell r="BD6">
            <v>264.10399999999998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257.84300000000002</v>
          </cell>
          <cell r="E7">
            <v>108.73399999999999</v>
          </cell>
          <cell r="F7">
            <v>149.10900000000001</v>
          </cell>
          <cell r="G7">
            <v>35.326999999999998</v>
          </cell>
          <cell r="H7">
            <v>0</v>
          </cell>
          <cell r="I7">
            <v>87.71</v>
          </cell>
          <cell r="J7">
            <v>2.5249999999999999</v>
          </cell>
          <cell r="K7">
            <v>3.4620000000000002</v>
          </cell>
          <cell r="L7">
            <v>0</v>
          </cell>
          <cell r="M7">
            <v>0</v>
          </cell>
          <cell r="N7">
            <v>81.722999999999999</v>
          </cell>
          <cell r="O7">
            <v>0</v>
          </cell>
          <cell r="P7">
            <v>433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433</v>
          </cell>
          <cell r="V7">
            <v>0</v>
          </cell>
          <cell r="W7">
            <v>4.2999999999999997E-2</v>
          </cell>
          <cell r="X7">
            <v>87.71</v>
          </cell>
          <cell r="Y7">
            <v>6.03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81.722999999999999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433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87.71</v>
          </cell>
          <cell r="BC7">
            <v>433</v>
          </cell>
          <cell r="BD7">
            <v>257.84300000000002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276.65100000000001</v>
          </cell>
          <cell r="E8">
            <v>116.05800000000001</v>
          </cell>
          <cell r="F8">
            <v>160.59299999999999</v>
          </cell>
          <cell r="G8">
            <v>35.216000000000001</v>
          </cell>
          <cell r="H8">
            <v>0</v>
          </cell>
          <cell r="I8">
            <v>94.35</v>
          </cell>
          <cell r="J8">
            <v>2.8220000000000001</v>
          </cell>
          <cell r="K8">
            <v>3.9049999999999998</v>
          </cell>
          <cell r="L8">
            <v>0</v>
          </cell>
          <cell r="M8">
            <v>0</v>
          </cell>
          <cell r="N8">
            <v>87.623000000000005</v>
          </cell>
          <cell r="O8">
            <v>0</v>
          </cell>
          <cell r="P8">
            <v>470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470</v>
          </cell>
          <cell r="V8">
            <v>0</v>
          </cell>
          <cell r="W8">
            <v>4.2999999999999997E-2</v>
          </cell>
          <cell r="X8">
            <v>94.35</v>
          </cell>
          <cell r="Y8">
            <v>6.7700000000000005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87.623000000000005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470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94.35</v>
          </cell>
          <cell r="BC8">
            <v>470</v>
          </cell>
          <cell r="BD8">
            <v>276.65100000000001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165.59100000000001</v>
          </cell>
          <cell r="E9">
            <v>69.59</v>
          </cell>
          <cell r="F9">
            <v>96.001000000000005</v>
          </cell>
          <cell r="G9">
            <v>35.265000000000001</v>
          </cell>
          <cell r="H9">
            <v>0</v>
          </cell>
          <cell r="I9">
            <v>56.38</v>
          </cell>
          <cell r="J9">
            <v>1.68</v>
          </cell>
          <cell r="K9">
            <v>2.3170000000000002</v>
          </cell>
          <cell r="L9">
            <v>0</v>
          </cell>
          <cell r="M9">
            <v>0</v>
          </cell>
          <cell r="N9">
            <v>52.383000000000003</v>
          </cell>
          <cell r="O9">
            <v>0</v>
          </cell>
          <cell r="P9">
            <v>280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280</v>
          </cell>
          <cell r="V9">
            <v>0</v>
          </cell>
          <cell r="W9">
            <v>6.8000000000000005E-2</v>
          </cell>
          <cell r="X9">
            <v>56.38</v>
          </cell>
          <cell r="Y9">
            <v>4.0649999999999995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52.383000000000003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280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56.38</v>
          </cell>
          <cell r="BC9">
            <v>280</v>
          </cell>
          <cell r="BD9">
            <v>165.59100000000001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46.578000000000003</v>
          </cell>
          <cell r="E10">
            <v>19.012</v>
          </cell>
          <cell r="F10">
            <v>27.565999999999999</v>
          </cell>
          <cell r="G10">
            <v>35.341999999999999</v>
          </cell>
          <cell r="H10">
            <v>0</v>
          </cell>
          <cell r="I10">
            <v>15.71</v>
          </cell>
          <cell r="J10">
            <v>0.45700000000000002</v>
          </cell>
          <cell r="K10">
            <v>0.66200000000000003</v>
          </cell>
          <cell r="L10">
            <v>0</v>
          </cell>
          <cell r="M10">
            <v>0</v>
          </cell>
          <cell r="N10">
            <v>14.590999999999999</v>
          </cell>
          <cell r="O10">
            <v>0</v>
          </cell>
          <cell r="P10">
            <v>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</v>
          </cell>
          <cell r="V10">
            <v>0</v>
          </cell>
          <cell r="W10">
            <v>8.5999999999999993E-2</v>
          </cell>
          <cell r="X10">
            <v>15.71</v>
          </cell>
          <cell r="Y10">
            <v>1.2050000000000001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14.590999999999999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82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15.71</v>
          </cell>
          <cell r="BC10">
            <v>82</v>
          </cell>
          <cell r="BD10">
            <v>46.578000000000003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7.6999999999999999E-2</v>
          </cell>
          <cell r="E11">
            <v>7.6999999999999999E-2</v>
          </cell>
          <cell r="F11">
            <v>0</v>
          </cell>
          <cell r="G11">
            <v>35.417000000000002</v>
          </cell>
          <cell r="H11">
            <v>0</v>
          </cell>
          <cell r="I11">
            <v>0.02</v>
          </cell>
          <cell r="J11">
            <v>3.0000000000000001E-3</v>
          </cell>
          <cell r="K11">
            <v>0</v>
          </cell>
          <cell r="L11">
            <v>0</v>
          </cell>
          <cell r="M11">
            <v>0</v>
          </cell>
          <cell r="N11">
            <v>1.7000000000000001E-2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8.2000000000000003E-2</v>
          </cell>
          <cell r="X11">
            <v>0.02</v>
          </cell>
          <cell r="Y11">
            <v>8.5000000000000006E-2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1.7000000000000001E-2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0.02</v>
          </cell>
          <cell r="BC11">
            <v>0</v>
          </cell>
          <cell r="BD11">
            <v>7.6999999999999999E-2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0.17399999999999999</v>
          </cell>
          <cell r="E12">
            <v>0.17399999999999999</v>
          </cell>
          <cell r="F12">
            <v>0</v>
          </cell>
          <cell r="G12">
            <v>35.311999999999998</v>
          </cell>
          <cell r="H12">
            <v>0</v>
          </cell>
          <cell r="I12">
            <v>0.05</v>
          </cell>
          <cell r="J12">
            <v>1E-3</v>
          </cell>
          <cell r="K12">
            <v>0</v>
          </cell>
          <cell r="L12">
            <v>0</v>
          </cell>
          <cell r="M12">
            <v>0</v>
          </cell>
          <cell r="N12">
            <v>4.9200000000000001E-2</v>
          </cell>
          <cell r="O12">
            <v>-1.9999999999999879E-4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8.1900000000000001E-2</v>
          </cell>
          <cell r="X12">
            <v>0.05</v>
          </cell>
          <cell r="Y12">
            <v>8.2900000000000001E-2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4.9000000000000002E-2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0.05</v>
          </cell>
          <cell r="BC12">
            <v>0</v>
          </cell>
          <cell r="BD12">
            <v>0.17399999999999999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2.1999999999999999E-2</v>
          </cell>
          <cell r="E13">
            <v>2.1999999999999999E-2</v>
          </cell>
          <cell r="F13">
            <v>0</v>
          </cell>
          <cell r="G13">
            <v>35.368000000000002</v>
          </cell>
          <cell r="H13">
            <v>0</v>
          </cell>
          <cell r="I13">
            <v>4.0000000000000001E-3</v>
          </cell>
          <cell r="J13">
            <v>1E-3</v>
          </cell>
          <cell r="K13">
            <v>0</v>
          </cell>
          <cell r="L13">
            <v>0</v>
          </cell>
          <cell r="M13">
            <v>0</v>
          </cell>
          <cell r="N13">
            <v>3.1199999999999999E-3</v>
          </cell>
          <cell r="O13">
            <v>-1.1999999999999988E-4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8.0079999999999998E-2</v>
          </cell>
          <cell r="X13">
            <v>4.0000000000000001E-3</v>
          </cell>
          <cell r="Y13">
            <v>8.1079999999999999E-2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3.0000000000000001E-3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4.0000000000000001E-3</v>
          </cell>
          <cell r="BC13">
            <v>0</v>
          </cell>
          <cell r="BD13">
            <v>2.1999999999999999E-2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35.447000000000003</v>
          </cell>
          <cell r="H14">
            <v>0</v>
          </cell>
          <cell r="I14">
            <v>27.126000000000001</v>
          </cell>
          <cell r="J14">
            <v>0.80400000000000005</v>
          </cell>
          <cell r="K14">
            <v>1.127</v>
          </cell>
          <cell r="L14">
            <v>0</v>
          </cell>
          <cell r="M14">
            <v>0</v>
          </cell>
          <cell r="N14">
            <v>25.194959999999998</v>
          </cell>
          <cell r="O14">
            <v>4.0000000005591119E-5</v>
          </cell>
          <cell r="P14">
            <v>137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</v>
          </cell>
          <cell r="V14">
            <v>0</v>
          </cell>
          <cell r="W14">
            <v>7.306E-2</v>
          </cell>
          <cell r="X14">
            <v>27.126000000000001</v>
          </cell>
          <cell r="Y14">
            <v>2.00406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25.195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137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27.126000000000001</v>
          </cell>
          <cell r="BC14">
            <v>137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218.96700000000001</v>
          </cell>
          <cell r="E15">
            <v>91.132999999999996</v>
          </cell>
          <cell r="F15">
            <v>127.834</v>
          </cell>
          <cell r="G15">
            <v>35.494</v>
          </cell>
          <cell r="H15">
            <v>0</v>
          </cell>
          <cell r="I15">
            <v>74.260000000000005</v>
          </cell>
          <cell r="J15">
            <v>2.1930000000000001</v>
          </cell>
          <cell r="K15">
            <v>3.0760000000000001</v>
          </cell>
          <cell r="L15">
            <v>0</v>
          </cell>
          <cell r="M15">
            <v>0</v>
          </cell>
          <cell r="N15">
            <v>68.991119999999995</v>
          </cell>
          <cell r="O15">
            <v>-1.1999999998124622E-4</v>
          </cell>
          <cell r="P15">
            <v>375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375</v>
          </cell>
          <cell r="V15">
            <v>0</v>
          </cell>
          <cell r="W15">
            <v>5.6939999999999998E-2</v>
          </cell>
          <cell r="X15">
            <v>74.260000000000005</v>
          </cell>
          <cell r="Y15">
            <v>5.3259400000000001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68.991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375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74.260000000000005</v>
          </cell>
          <cell r="BC15">
            <v>375</v>
          </cell>
          <cell r="BD15">
            <v>218.96700000000001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242.714</v>
          </cell>
          <cell r="E16">
            <v>102.05</v>
          </cell>
          <cell r="F16">
            <v>140.66399999999999</v>
          </cell>
          <cell r="G16">
            <v>35.334000000000003</v>
          </cell>
          <cell r="H16">
            <v>0</v>
          </cell>
          <cell r="I16">
            <v>83.23</v>
          </cell>
          <cell r="J16">
            <v>2.4369999999999998</v>
          </cell>
          <cell r="K16">
            <v>3.359</v>
          </cell>
          <cell r="L16">
            <v>0</v>
          </cell>
          <cell r="M16">
            <v>0</v>
          </cell>
          <cell r="N16">
            <v>77.43480000000001</v>
          </cell>
          <cell r="O16">
            <v>-7.9999999999813554E-4</v>
          </cell>
          <cell r="P16">
            <v>413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413</v>
          </cell>
          <cell r="V16">
            <v>0</v>
          </cell>
          <cell r="W16">
            <v>4.7840000000000001E-2</v>
          </cell>
          <cell r="X16">
            <v>83.23</v>
          </cell>
          <cell r="Y16">
            <v>5.8438399999999993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77.435000000000002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413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83.23</v>
          </cell>
          <cell r="BC16">
            <v>413</v>
          </cell>
          <cell r="BD16">
            <v>242.714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283.74099999999999</v>
          </cell>
          <cell r="E17">
            <v>119.494</v>
          </cell>
          <cell r="F17">
            <v>164.24700000000001</v>
          </cell>
          <cell r="G17">
            <v>35.268000000000001</v>
          </cell>
          <cell r="H17">
            <v>0</v>
          </cell>
          <cell r="I17">
            <v>97.61</v>
          </cell>
          <cell r="J17">
            <v>2.835</v>
          </cell>
          <cell r="K17">
            <v>3.8959999999999999</v>
          </cell>
          <cell r="L17">
            <v>0</v>
          </cell>
          <cell r="M17">
            <v>0</v>
          </cell>
          <cell r="N17">
            <v>90.87912</v>
          </cell>
          <cell r="O17">
            <v>-1.1999999999545707E-4</v>
          </cell>
          <cell r="P17">
            <v>483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483</v>
          </cell>
          <cell r="V17">
            <v>0</v>
          </cell>
          <cell r="W17">
            <v>3.6139999999999999E-2</v>
          </cell>
          <cell r="X17">
            <v>97.61</v>
          </cell>
          <cell r="Y17">
            <v>6.7671399999999995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483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90.879000000000005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483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97.61</v>
          </cell>
          <cell r="BC17">
            <v>483</v>
          </cell>
          <cell r="BD17">
            <v>283.74099999999999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List1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872.26199999999994</v>
          </cell>
          <cell r="E6">
            <v>399.678</v>
          </cell>
          <cell r="F6">
            <v>472.584</v>
          </cell>
          <cell r="G6">
            <v>35.344000000000001</v>
          </cell>
          <cell r="H6">
            <v>0</v>
          </cell>
          <cell r="I6">
            <v>316.678</v>
          </cell>
          <cell r="J6">
            <v>3.67</v>
          </cell>
          <cell r="K6">
            <v>4.34</v>
          </cell>
          <cell r="L6">
            <v>0</v>
          </cell>
          <cell r="M6">
            <v>0</v>
          </cell>
          <cell r="N6">
            <v>308.66800000000001</v>
          </cell>
          <cell r="O6">
            <v>0</v>
          </cell>
          <cell r="P6">
            <v>1348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1348</v>
          </cell>
          <cell r="V6">
            <v>0</v>
          </cell>
          <cell r="W6">
            <v>0.72799999999999998</v>
          </cell>
          <cell r="X6">
            <v>316.678</v>
          </cell>
          <cell r="Y6">
            <v>8.7379999999999995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308.66800000000001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316.678</v>
          </cell>
          <cell r="BC6">
            <v>1348</v>
          </cell>
          <cell r="BD6">
            <v>872.26199999999994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847.12</v>
          </cell>
          <cell r="E7">
            <v>387.49099999999999</v>
          </cell>
          <cell r="F7">
            <v>459.62900000000002</v>
          </cell>
          <cell r="G7">
            <v>35.328000000000003</v>
          </cell>
          <cell r="H7">
            <v>0</v>
          </cell>
          <cell r="I7">
            <v>306.07499999999999</v>
          </cell>
          <cell r="J7">
            <v>3.4550000000000001</v>
          </cell>
          <cell r="K7">
            <v>4.0990000000000002</v>
          </cell>
          <cell r="L7">
            <v>0</v>
          </cell>
          <cell r="M7">
            <v>0</v>
          </cell>
          <cell r="N7">
            <v>298.52100000000002</v>
          </cell>
          <cell r="O7">
            <v>0</v>
          </cell>
          <cell r="P7">
            <v>1307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1307</v>
          </cell>
          <cell r="V7">
            <v>0</v>
          </cell>
          <cell r="W7">
            <v>0.56599999999999995</v>
          </cell>
          <cell r="X7">
            <v>306.07499999999999</v>
          </cell>
          <cell r="Y7">
            <v>8.120000000000001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298.52100000000002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306.07499999999999</v>
          </cell>
          <cell r="BC7">
            <v>1307</v>
          </cell>
          <cell r="BD7">
            <v>847.12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780.89800000000002</v>
          </cell>
          <cell r="E8">
            <v>353.70699999999999</v>
          </cell>
          <cell r="F8">
            <v>427.19099999999997</v>
          </cell>
          <cell r="G8">
            <v>35.216999999999999</v>
          </cell>
          <cell r="H8">
            <v>0</v>
          </cell>
          <cell r="I8">
            <v>278.98500000000001</v>
          </cell>
          <cell r="J8">
            <v>3.3039999999999998</v>
          </cell>
          <cell r="K8">
            <v>3.99</v>
          </cell>
          <cell r="L8">
            <v>0</v>
          </cell>
          <cell r="M8">
            <v>0</v>
          </cell>
          <cell r="N8">
            <v>271.69099999999997</v>
          </cell>
          <cell r="O8">
            <v>0</v>
          </cell>
          <cell r="P8">
            <v>1213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1213</v>
          </cell>
          <cell r="V8">
            <v>0</v>
          </cell>
          <cell r="W8">
            <v>0.64</v>
          </cell>
          <cell r="X8">
            <v>278.98500000000001</v>
          </cell>
          <cell r="Y8">
            <v>7.9340000000000002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271.69099999999997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278.98500000000001</v>
          </cell>
          <cell r="BC8">
            <v>1213</v>
          </cell>
          <cell r="BD8">
            <v>780.89800000000002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286.18</v>
          </cell>
          <cell r="E9">
            <v>129.88300000000001</v>
          </cell>
          <cell r="F9">
            <v>156.297</v>
          </cell>
          <cell r="G9">
            <v>35.270000000000003</v>
          </cell>
          <cell r="H9">
            <v>0</v>
          </cell>
          <cell r="I9">
            <v>102.02800000000001</v>
          </cell>
          <cell r="J9">
            <v>1.4410000000000001</v>
          </cell>
          <cell r="K9">
            <v>1.7330000000000001</v>
          </cell>
          <cell r="L9">
            <v>0</v>
          </cell>
          <cell r="M9">
            <v>0</v>
          </cell>
          <cell r="N9">
            <v>98.853999999999999</v>
          </cell>
          <cell r="O9">
            <v>0</v>
          </cell>
          <cell r="P9">
            <v>442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442</v>
          </cell>
          <cell r="V9">
            <v>0</v>
          </cell>
          <cell r="W9">
            <v>1.484</v>
          </cell>
          <cell r="X9">
            <v>102.02800000000001</v>
          </cell>
          <cell r="Y9">
            <v>4.6580000000000004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98.853999999999999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442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102.02800000000001</v>
          </cell>
          <cell r="BC9">
            <v>442</v>
          </cell>
          <cell r="BD9">
            <v>286.18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319.35399999999998</v>
          </cell>
          <cell r="E10">
            <v>144.63</v>
          </cell>
          <cell r="F10">
            <v>174.72399999999999</v>
          </cell>
          <cell r="G10">
            <v>35.451999999999998</v>
          </cell>
          <cell r="H10">
            <v>0</v>
          </cell>
          <cell r="I10">
            <v>114.047</v>
          </cell>
          <cell r="J10">
            <v>1.7969999999999999</v>
          </cell>
          <cell r="K10">
            <v>2.1720000000000002</v>
          </cell>
          <cell r="L10">
            <v>0</v>
          </cell>
          <cell r="M10">
            <v>0</v>
          </cell>
          <cell r="N10">
            <v>110.078</v>
          </cell>
          <cell r="O10">
            <v>0</v>
          </cell>
          <cell r="P10">
            <v>496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496</v>
          </cell>
          <cell r="V10">
            <v>0</v>
          </cell>
          <cell r="W10">
            <v>1.3240000000000001</v>
          </cell>
          <cell r="X10">
            <v>114.047</v>
          </cell>
          <cell r="Y10">
            <v>5.2930000000000001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110.078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114.047</v>
          </cell>
          <cell r="BC10">
            <v>496</v>
          </cell>
          <cell r="BD10">
            <v>319.35399999999998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289.13600000000002</v>
          </cell>
          <cell r="E11">
            <v>130.339</v>
          </cell>
          <cell r="F11">
            <v>158.797</v>
          </cell>
          <cell r="G11">
            <v>35.414999999999999</v>
          </cell>
          <cell r="H11">
            <v>0</v>
          </cell>
          <cell r="I11">
            <v>101.003</v>
          </cell>
          <cell r="J11">
            <v>0.77500000000000002</v>
          </cell>
          <cell r="K11">
            <v>0.94499999999999995</v>
          </cell>
          <cell r="L11">
            <v>0</v>
          </cell>
          <cell r="M11">
            <v>0</v>
          </cell>
          <cell r="N11">
            <v>99.283000000000001</v>
          </cell>
          <cell r="O11">
            <v>0</v>
          </cell>
          <cell r="P11">
            <v>443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443</v>
          </cell>
          <cell r="V11">
            <v>0</v>
          </cell>
          <cell r="W11">
            <v>1.587</v>
          </cell>
          <cell r="X11">
            <v>101.003</v>
          </cell>
          <cell r="Y11">
            <v>3.3069999999999999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99.283000000000001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101.003</v>
          </cell>
          <cell r="BC11">
            <v>443</v>
          </cell>
          <cell r="BD11">
            <v>289.13600000000002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260.98599999999999</v>
          </cell>
          <cell r="E12">
            <v>119.554</v>
          </cell>
          <cell r="F12">
            <v>141.43199999999999</v>
          </cell>
          <cell r="G12">
            <v>35.323</v>
          </cell>
          <cell r="H12">
            <v>0</v>
          </cell>
          <cell r="I12">
            <v>88.287999999999997</v>
          </cell>
          <cell r="J12">
            <v>1.7509999999999999</v>
          </cell>
          <cell r="K12">
            <v>2.0720000000000001</v>
          </cell>
          <cell r="L12">
            <v>0</v>
          </cell>
          <cell r="M12">
            <v>0</v>
          </cell>
          <cell r="N12">
            <v>84.464250000000007</v>
          </cell>
          <cell r="O12">
            <v>7.4999999998226485E-4</v>
          </cell>
          <cell r="P12">
            <v>376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376</v>
          </cell>
          <cell r="V12">
            <v>0</v>
          </cell>
          <cell r="W12">
            <v>1.7110000000000001</v>
          </cell>
          <cell r="X12">
            <v>88.287999999999997</v>
          </cell>
          <cell r="Y12">
            <v>5.5339999999999998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84.463999999999999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88.287999999999997</v>
          </cell>
          <cell r="BC12">
            <v>376</v>
          </cell>
          <cell r="BD12">
            <v>260.98599999999999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253.00899999999999</v>
          </cell>
          <cell r="E13">
            <v>109.65600000000001</v>
          </cell>
          <cell r="F13">
            <v>143.35300000000001</v>
          </cell>
          <cell r="G13">
            <v>35.368000000000002</v>
          </cell>
          <cell r="H13">
            <v>0</v>
          </cell>
          <cell r="I13">
            <v>82.230999999999995</v>
          </cell>
          <cell r="J13">
            <v>2.1829999999999998</v>
          </cell>
          <cell r="K13">
            <v>2.8530000000000002</v>
          </cell>
          <cell r="L13">
            <v>0</v>
          </cell>
          <cell r="M13">
            <v>0</v>
          </cell>
          <cell r="N13">
            <v>77.195750000000004</v>
          </cell>
          <cell r="O13">
            <v>-7.4999999999647571E-4</v>
          </cell>
          <cell r="P13">
            <v>387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387</v>
          </cell>
          <cell r="V13">
            <v>0</v>
          </cell>
          <cell r="W13">
            <v>4.1687500000000002</v>
          </cell>
          <cell r="X13">
            <v>82.230999999999995</v>
          </cell>
          <cell r="Y13">
            <v>9.2047500000000007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77.195999999999998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82.230999999999995</v>
          </cell>
          <cell r="BC13">
            <v>387</v>
          </cell>
          <cell r="BD13">
            <v>253.00899999999999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319.06099999999998</v>
          </cell>
          <cell r="E14">
            <v>139.10900000000001</v>
          </cell>
          <cell r="F14">
            <v>179.952</v>
          </cell>
          <cell r="G14">
            <v>35.479999999999997</v>
          </cell>
          <cell r="H14">
            <v>0</v>
          </cell>
          <cell r="I14">
            <v>113.378</v>
          </cell>
          <cell r="J14">
            <v>2.0880000000000001</v>
          </cell>
          <cell r="K14">
            <v>2.7</v>
          </cell>
          <cell r="L14">
            <v>0</v>
          </cell>
          <cell r="M14">
            <v>0</v>
          </cell>
          <cell r="N14">
            <v>108.5895</v>
          </cell>
          <cell r="O14">
            <v>5.0000000000238742E-4</v>
          </cell>
          <cell r="P14">
            <v>528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528</v>
          </cell>
          <cell r="V14">
            <v>0</v>
          </cell>
          <cell r="W14">
            <v>6.7337499999999997</v>
          </cell>
          <cell r="X14">
            <v>113.378</v>
          </cell>
          <cell r="Y14">
            <v>11.521750000000001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108.59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113.378</v>
          </cell>
          <cell r="BC14">
            <v>528</v>
          </cell>
          <cell r="BD14">
            <v>319.06099999999998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560.73900000000003</v>
          </cell>
          <cell r="E15">
            <v>246.79</v>
          </cell>
          <cell r="F15">
            <v>313.94900000000001</v>
          </cell>
          <cell r="G15">
            <v>35.494999999999997</v>
          </cell>
          <cell r="H15">
            <v>0</v>
          </cell>
          <cell r="I15">
            <v>199.36</v>
          </cell>
          <cell r="J15">
            <v>3.7909999999999999</v>
          </cell>
          <cell r="K15">
            <v>4.8230000000000004</v>
          </cell>
          <cell r="L15">
            <v>0</v>
          </cell>
          <cell r="M15">
            <v>0</v>
          </cell>
          <cell r="N15">
            <v>190.74549999999999</v>
          </cell>
          <cell r="O15">
            <v>5.0000000001659828E-4</v>
          </cell>
          <cell r="P15">
            <v>913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913</v>
          </cell>
          <cell r="V15">
            <v>0</v>
          </cell>
          <cell r="W15">
            <v>3.9862500000000001</v>
          </cell>
          <cell r="X15">
            <v>199.36</v>
          </cell>
          <cell r="Y15">
            <v>12.600250000000001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190.74600000000001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199.36</v>
          </cell>
          <cell r="BC15">
            <v>913</v>
          </cell>
          <cell r="BD15">
            <v>560.73900000000003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667.87300000000005</v>
          </cell>
          <cell r="E16">
            <v>297.13900000000001</v>
          </cell>
          <cell r="F16">
            <v>370.73399999999998</v>
          </cell>
          <cell r="G16">
            <v>35.332999999999998</v>
          </cell>
          <cell r="H16">
            <v>0</v>
          </cell>
          <cell r="I16">
            <v>237.33</v>
          </cell>
          <cell r="J16">
            <v>4.1669999999999998</v>
          </cell>
          <cell r="K16">
            <v>5.2</v>
          </cell>
          <cell r="L16">
            <v>0</v>
          </cell>
          <cell r="M16">
            <v>0</v>
          </cell>
          <cell r="N16">
            <v>227.96299999999999</v>
          </cell>
          <cell r="O16">
            <v>0</v>
          </cell>
          <cell r="P16">
            <v>1066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1066</v>
          </cell>
          <cell r="V16">
            <v>0</v>
          </cell>
          <cell r="W16">
            <v>0.64224999999999999</v>
          </cell>
          <cell r="X16">
            <v>237.33</v>
          </cell>
          <cell r="Y16">
            <v>10.009250000000002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227.96299999999999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237.33</v>
          </cell>
          <cell r="BC16">
            <v>1066</v>
          </cell>
          <cell r="BD16">
            <v>667.87300000000005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805.61300000000006</v>
          </cell>
          <cell r="E17">
            <v>359.548</v>
          </cell>
          <cell r="F17">
            <v>446.065</v>
          </cell>
          <cell r="G17">
            <v>35.268000000000001</v>
          </cell>
          <cell r="H17">
            <v>0</v>
          </cell>
          <cell r="I17">
            <v>285.25</v>
          </cell>
          <cell r="J17">
            <v>4.4619999999999997</v>
          </cell>
          <cell r="K17">
            <v>5.5359999999999996</v>
          </cell>
          <cell r="L17">
            <v>0</v>
          </cell>
          <cell r="M17">
            <v>0</v>
          </cell>
          <cell r="N17">
            <v>275.2525</v>
          </cell>
          <cell r="O17">
            <v>-4.9999999998817657E-4</v>
          </cell>
          <cell r="P17">
            <v>1274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1274</v>
          </cell>
          <cell r="V17">
            <v>0</v>
          </cell>
          <cell r="W17">
            <v>0.49875000000000003</v>
          </cell>
          <cell r="X17">
            <v>285.25</v>
          </cell>
          <cell r="Y17">
            <v>10.496749999999999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275.25299999999999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285.25</v>
          </cell>
          <cell r="BC17">
            <v>1274</v>
          </cell>
          <cell r="BD17">
            <v>805.61300000000006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633.91300000000001</v>
          </cell>
          <cell r="E6">
            <v>275.245</v>
          </cell>
          <cell r="F6">
            <v>358.66800000000001</v>
          </cell>
          <cell r="G6">
            <v>35.344000000000001</v>
          </cell>
          <cell r="H6">
            <v>0</v>
          </cell>
          <cell r="I6">
            <v>234.06</v>
          </cell>
          <cell r="J6">
            <v>3.1619999999999999</v>
          </cell>
          <cell r="K6">
            <v>4.1210000000000004</v>
          </cell>
          <cell r="L6">
            <v>0</v>
          </cell>
          <cell r="M6">
            <v>0</v>
          </cell>
          <cell r="N6">
            <v>226.77699999999999</v>
          </cell>
          <cell r="O6">
            <v>0</v>
          </cell>
          <cell r="P6">
            <v>1098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1098</v>
          </cell>
          <cell r="V6">
            <v>0</v>
          </cell>
          <cell r="W6">
            <v>0</v>
          </cell>
          <cell r="X6">
            <v>234.06</v>
          </cell>
          <cell r="Y6">
            <v>7.2830000000000004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226.77699999999999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234.06</v>
          </cell>
          <cell r="BC6">
            <v>1098</v>
          </cell>
          <cell r="BD6">
            <v>633.91300000000001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630.19799999999998</v>
          </cell>
          <cell r="E7">
            <v>272.58699999999999</v>
          </cell>
          <cell r="F7">
            <v>357.61099999999999</v>
          </cell>
          <cell r="G7">
            <v>35.326999999999998</v>
          </cell>
          <cell r="H7">
            <v>0</v>
          </cell>
          <cell r="I7">
            <v>229.52</v>
          </cell>
          <cell r="J7">
            <v>2.6309999999999998</v>
          </cell>
          <cell r="K7">
            <v>3.4510000000000001</v>
          </cell>
          <cell r="L7">
            <v>0</v>
          </cell>
          <cell r="M7">
            <v>0</v>
          </cell>
          <cell r="N7">
            <v>223.43774999999999</v>
          </cell>
          <cell r="O7">
            <v>2.5000000002250999E-4</v>
          </cell>
          <cell r="P7">
            <v>1084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1084</v>
          </cell>
          <cell r="V7">
            <v>0</v>
          </cell>
          <cell r="W7">
            <v>0</v>
          </cell>
          <cell r="X7">
            <v>229.52</v>
          </cell>
          <cell r="Y7">
            <v>6.0819999999999999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223.43799999999999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229.52</v>
          </cell>
          <cell r="BC7">
            <v>1084</v>
          </cell>
          <cell r="BD7">
            <v>630.19799999999998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584.89499999999998</v>
          </cell>
          <cell r="E8">
            <v>252.74199999999999</v>
          </cell>
          <cell r="F8">
            <v>332.15300000000002</v>
          </cell>
          <cell r="G8">
            <v>35.216000000000001</v>
          </cell>
          <cell r="H8">
            <v>0</v>
          </cell>
          <cell r="I8">
            <v>213.48</v>
          </cell>
          <cell r="J8">
            <v>2.7480000000000002</v>
          </cell>
          <cell r="K8">
            <v>3.6120000000000001</v>
          </cell>
          <cell r="L8">
            <v>0</v>
          </cell>
          <cell r="M8">
            <v>0</v>
          </cell>
          <cell r="N8">
            <v>207.11949999999999</v>
          </cell>
          <cell r="O8">
            <v>5.0000000001659828E-4</v>
          </cell>
          <cell r="P8">
            <v>1010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1010</v>
          </cell>
          <cell r="V8">
            <v>0</v>
          </cell>
          <cell r="W8">
            <v>0</v>
          </cell>
          <cell r="X8">
            <v>213.48</v>
          </cell>
          <cell r="Y8">
            <v>6.36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207.12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213.48</v>
          </cell>
          <cell r="BC8">
            <v>1010</v>
          </cell>
          <cell r="BD8">
            <v>584.89499999999998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214.50200000000001</v>
          </cell>
          <cell r="E9">
            <v>93.570999999999998</v>
          </cell>
          <cell r="F9">
            <v>120.931</v>
          </cell>
          <cell r="G9">
            <v>35.271000000000001</v>
          </cell>
          <cell r="H9">
            <v>0</v>
          </cell>
          <cell r="I9">
            <v>78.02</v>
          </cell>
          <cell r="J9">
            <v>1.024</v>
          </cell>
          <cell r="K9">
            <v>1.323</v>
          </cell>
          <cell r="L9">
            <v>0</v>
          </cell>
          <cell r="M9">
            <v>0</v>
          </cell>
          <cell r="N9">
            <v>75.673000000000002</v>
          </cell>
          <cell r="O9">
            <v>0</v>
          </cell>
          <cell r="P9">
            <v>363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363</v>
          </cell>
          <cell r="V9">
            <v>0</v>
          </cell>
          <cell r="W9">
            <v>0</v>
          </cell>
          <cell r="X9">
            <v>78.02</v>
          </cell>
          <cell r="Y9">
            <v>2.347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75.673000000000002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78.02</v>
          </cell>
          <cell r="BC9">
            <v>363</v>
          </cell>
          <cell r="BD9">
            <v>214.50200000000001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210.24199999999999</v>
          </cell>
          <cell r="E10">
            <v>92.594999999999999</v>
          </cell>
          <cell r="F10">
            <v>117.64700000000001</v>
          </cell>
          <cell r="G10">
            <v>35.448999999999998</v>
          </cell>
          <cell r="H10">
            <v>0</v>
          </cell>
          <cell r="I10">
            <v>76.52</v>
          </cell>
          <cell r="J10">
            <v>1.008</v>
          </cell>
          <cell r="K10">
            <v>1.2809999999999999</v>
          </cell>
          <cell r="L10">
            <v>0</v>
          </cell>
          <cell r="M10">
            <v>0</v>
          </cell>
          <cell r="N10">
            <v>74.230999999999995</v>
          </cell>
          <cell r="O10">
            <v>0</v>
          </cell>
          <cell r="P10">
            <v>350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350</v>
          </cell>
          <cell r="V10">
            <v>0</v>
          </cell>
          <cell r="W10">
            <v>0</v>
          </cell>
          <cell r="X10">
            <v>76.52</v>
          </cell>
          <cell r="Y10">
            <v>2.2889999999999997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74.230999999999995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76.52</v>
          </cell>
          <cell r="BC10">
            <v>350</v>
          </cell>
          <cell r="BD10">
            <v>210.24199999999999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185.869</v>
          </cell>
          <cell r="E11">
            <v>82.147000000000006</v>
          </cell>
          <cell r="F11">
            <v>103.72199999999999</v>
          </cell>
          <cell r="G11">
            <v>35.414000000000001</v>
          </cell>
          <cell r="H11">
            <v>0</v>
          </cell>
          <cell r="I11">
            <v>67.760000000000005</v>
          </cell>
          <cell r="J11">
            <v>1.036</v>
          </cell>
          <cell r="K11">
            <v>1.3069999999999999</v>
          </cell>
          <cell r="L11">
            <v>0</v>
          </cell>
          <cell r="M11">
            <v>0</v>
          </cell>
          <cell r="N11">
            <v>65.417000000000002</v>
          </cell>
          <cell r="O11">
            <v>0</v>
          </cell>
          <cell r="P11">
            <v>308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308</v>
          </cell>
          <cell r="V11">
            <v>0</v>
          </cell>
          <cell r="W11">
            <v>0</v>
          </cell>
          <cell r="X11">
            <v>67.760000000000005</v>
          </cell>
          <cell r="Y11">
            <v>2.343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65.417000000000002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67.760000000000005</v>
          </cell>
          <cell r="BC11">
            <v>308</v>
          </cell>
          <cell r="BD11">
            <v>185.869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158.73599999999999</v>
          </cell>
          <cell r="E12">
            <v>70.168999999999997</v>
          </cell>
          <cell r="F12">
            <v>88.566999999999993</v>
          </cell>
          <cell r="G12">
            <v>35.323</v>
          </cell>
          <cell r="H12">
            <v>0</v>
          </cell>
          <cell r="I12">
            <v>57.66</v>
          </cell>
          <cell r="J12">
            <v>0.89500000000000002</v>
          </cell>
          <cell r="K12">
            <v>1.1299999999999999</v>
          </cell>
          <cell r="L12">
            <v>0</v>
          </cell>
          <cell r="M12">
            <v>0</v>
          </cell>
          <cell r="N12">
            <v>55.634250000000002</v>
          </cell>
          <cell r="O12">
            <v>7.4999999998937028E-4</v>
          </cell>
          <cell r="P12">
            <v>262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262</v>
          </cell>
          <cell r="V12">
            <v>0</v>
          </cell>
          <cell r="W12">
            <v>0</v>
          </cell>
          <cell r="X12">
            <v>57.66</v>
          </cell>
          <cell r="Y12">
            <v>2.0249999999999999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55.634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57.66</v>
          </cell>
          <cell r="BC12">
            <v>262</v>
          </cell>
          <cell r="BD12">
            <v>158.73599999999999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149.536</v>
          </cell>
          <cell r="E13">
            <v>66.087000000000003</v>
          </cell>
          <cell r="F13">
            <v>83.448999999999998</v>
          </cell>
          <cell r="G13">
            <v>35.372</v>
          </cell>
          <cell r="H13">
            <v>0</v>
          </cell>
          <cell r="I13">
            <v>53.896000000000001</v>
          </cell>
          <cell r="J13">
            <v>0.85</v>
          </cell>
          <cell r="K13">
            <v>1.073</v>
          </cell>
          <cell r="L13">
            <v>0</v>
          </cell>
          <cell r="M13">
            <v>0</v>
          </cell>
          <cell r="N13">
            <v>51.972749999999998</v>
          </cell>
          <cell r="O13">
            <v>2.5000000000119371E-4</v>
          </cell>
          <cell r="P13">
            <v>245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245</v>
          </cell>
          <cell r="V13">
            <v>0</v>
          </cell>
          <cell r="W13">
            <v>0</v>
          </cell>
          <cell r="X13">
            <v>53.896000000000001</v>
          </cell>
          <cell r="Y13">
            <v>1.923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51.972999999999999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53.896000000000001</v>
          </cell>
          <cell r="BC13">
            <v>245</v>
          </cell>
          <cell r="BD13">
            <v>149.536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220.84200000000001</v>
          </cell>
          <cell r="E14">
            <v>96.087000000000003</v>
          </cell>
          <cell r="F14">
            <v>124.755</v>
          </cell>
          <cell r="G14">
            <v>35.478000000000002</v>
          </cell>
          <cell r="H14">
            <v>0</v>
          </cell>
          <cell r="I14">
            <v>80.444000000000003</v>
          </cell>
          <cell r="J14">
            <v>1.091</v>
          </cell>
          <cell r="K14">
            <v>1.4159999999999999</v>
          </cell>
          <cell r="L14">
            <v>0</v>
          </cell>
          <cell r="M14">
            <v>0</v>
          </cell>
          <cell r="N14">
            <v>77.936499999999995</v>
          </cell>
          <cell r="O14">
            <v>5.0000000001659828E-4</v>
          </cell>
          <cell r="P14">
            <v>376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376</v>
          </cell>
          <cell r="V14">
            <v>0</v>
          </cell>
          <cell r="W14">
            <v>0</v>
          </cell>
          <cell r="X14">
            <v>80.444000000000003</v>
          </cell>
          <cell r="Y14">
            <v>2.5069999999999997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77.936999999999998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80.444000000000003</v>
          </cell>
          <cell r="BC14">
            <v>376</v>
          </cell>
          <cell r="BD14">
            <v>220.84200000000001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335.404</v>
          </cell>
          <cell r="E15">
            <v>145.43100000000001</v>
          </cell>
          <cell r="F15">
            <v>189.97300000000001</v>
          </cell>
          <cell r="G15">
            <v>35.496000000000002</v>
          </cell>
          <cell r="H15">
            <v>0</v>
          </cell>
          <cell r="I15">
            <v>122.06</v>
          </cell>
          <cell r="J15">
            <v>1.5740000000000001</v>
          </cell>
          <cell r="K15">
            <v>2.056</v>
          </cell>
          <cell r="L15">
            <v>0</v>
          </cell>
          <cell r="M15">
            <v>0</v>
          </cell>
          <cell r="N15">
            <v>118.43049999999999</v>
          </cell>
          <cell r="O15">
            <v>-4.9999999998817657E-4</v>
          </cell>
          <cell r="P15">
            <v>574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574</v>
          </cell>
          <cell r="V15">
            <v>0</v>
          </cell>
          <cell r="W15">
            <v>0</v>
          </cell>
          <cell r="X15">
            <v>122.06</v>
          </cell>
          <cell r="Y15">
            <v>3.63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118.431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122.06</v>
          </cell>
          <cell r="BC15">
            <v>574</v>
          </cell>
          <cell r="BD15">
            <v>335.404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482.06900000000002</v>
          </cell>
          <cell r="E16">
            <v>207.61</v>
          </cell>
          <cell r="F16">
            <v>274.459</v>
          </cell>
          <cell r="G16">
            <v>35.332999999999998</v>
          </cell>
          <cell r="H16">
            <v>0</v>
          </cell>
          <cell r="I16">
            <v>175.45</v>
          </cell>
          <cell r="J16">
            <v>2.1840000000000002</v>
          </cell>
          <cell r="K16">
            <v>2.887</v>
          </cell>
          <cell r="L16">
            <v>0</v>
          </cell>
          <cell r="M16">
            <v>0</v>
          </cell>
          <cell r="N16">
            <v>170.37875</v>
          </cell>
          <cell r="O16">
            <v>2.4999999999408828E-4</v>
          </cell>
          <cell r="P16">
            <v>835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835</v>
          </cell>
          <cell r="V16">
            <v>0</v>
          </cell>
          <cell r="W16">
            <v>0</v>
          </cell>
          <cell r="X16">
            <v>175.45</v>
          </cell>
          <cell r="Y16">
            <v>5.0709999999999997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170.37899999999999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175.45</v>
          </cell>
          <cell r="BC16">
            <v>835</v>
          </cell>
          <cell r="BD16">
            <v>482.06900000000002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210.79</v>
          </cell>
          <cell r="J17">
            <v>2.605</v>
          </cell>
          <cell r="K17">
            <v>3.4430000000000001</v>
          </cell>
          <cell r="L17">
            <v>0</v>
          </cell>
          <cell r="M17">
            <v>0</v>
          </cell>
          <cell r="N17">
            <v>204.74275</v>
          </cell>
          <cell r="O17">
            <v>-7.5000000001068656E-4</v>
          </cell>
          <cell r="P17">
            <v>1003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1003</v>
          </cell>
          <cell r="V17">
            <v>0</v>
          </cell>
          <cell r="W17">
            <v>0</v>
          </cell>
          <cell r="X17">
            <v>210.79</v>
          </cell>
          <cell r="Y17">
            <v>6.048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204.74299999999999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210.79</v>
          </cell>
          <cell r="BC17">
            <v>1003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627.06299999999999</v>
          </cell>
          <cell r="E6">
            <v>273.935</v>
          </cell>
          <cell r="F6">
            <v>353.12799999999999</v>
          </cell>
          <cell r="G6">
            <v>35.344000000000001</v>
          </cell>
          <cell r="H6">
            <v>0</v>
          </cell>
          <cell r="I6">
            <v>234.23</v>
          </cell>
          <cell r="J6">
            <v>2.556</v>
          </cell>
          <cell r="K6">
            <v>3.294</v>
          </cell>
          <cell r="L6">
            <v>0</v>
          </cell>
          <cell r="M6">
            <v>0</v>
          </cell>
          <cell r="N6">
            <v>228.38</v>
          </cell>
          <cell r="O6">
            <v>0</v>
          </cell>
          <cell r="P6">
            <v>1087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1087</v>
          </cell>
          <cell r="V6">
            <v>0</v>
          </cell>
          <cell r="W6">
            <v>0</v>
          </cell>
          <cell r="X6">
            <v>234.23</v>
          </cell>
          <cell r="Y6">
            <v>5.85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228.38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234.23</v>
          </cell>
          <cell r="BC6">
            <v>1087</v>
          </cell>
          <cell r="BD6">
            <v>627.06299999999999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650.09799999999996</v>
          </cell>
          <cell r="E7">
            <v>281.7</v>
          </cell>
          <cell r="F7">
            <v>368.39800000000002</v>
          </cell>
          <cell r="G7">
            <v>35.331000000000003</v>
          </cell>
          <cell r="H7">
            <v>0</v>
          </cell>
          <cell r="I7">
            <v>239.17</v>
          </cell>
          <cell r="J7">
            <v>2.0459999999999998</v>
          </cell>
          <cell r="K7">
            <v>2.6760000000000002</v>
          </cell>
          <cell r="L7">
            <v>0</v>
          </cell>
          <cell r="M7">
            <v>0</v>
          </cell>
          <cell r="N7">
            <v>234.44800000000001</v>
          </cell>
          <cell r="O7">
            <v>0</v>
          </cell>
          <cell r="P7">
            <v>1126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1126</v>
          </cell>
          <cell r="V7">
            <v>0</v>
          </cell>
          <cell r="W7">
            <v>0</v>
          </cell>
          <cell r="X7">
            <v>239.17</v>
          </cell>
          <cell r="Y7">
            <v>4.7219999999999995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234.44800000000001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239.17</v>
          </cell>
          <cell r="BC7">
            <v>1126</v>
          </cell>
          <cell r="BD7">
            <v>650.09799999999996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656.904</v>
          </cell>
          <cell r="E8">
            <v>283.18200000000002</v>
          </cell>
          <cell r="F8">
            <v>373.72199999999998</v>
          </cell>
          <cell r="G8">
            <v>35.216000000000001</v>
          </cell>
          <cell r="H8">
            <v>0</v>
          </cell>
          <cell r="I8">
            <v>240.16</v>
          </cell>
          <cell r="J8">
            <v>2.6040000000000001</v>
          </cell>
          <cell r="K8">
            <v>3.4359999999999999</v>
          </cell>
          <cell r="L8">
            <v>0</v>
          </cell>
          <cell r="M8">
            <v>0</v>
          </cell>
          <cell r="N8">
            <v>234.12</v>
          </cell>
          <cell r="O8">
            <v>0</v>
          </cell>
          <cell r="P8">
            <v>1141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1141</v>
          </cell>
          <cell r="V8">
            <v>0</v>
          </cell>
          <cell r="W8">
            <v>0</v>
          </cell>
          <cell r="X8">
            <v>240.16</v>
          </cell>
          <cell r="Y8">
            <v>6.04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234.12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240.16</v>
          </cell>
          <cell r="BC8">
            <v>1141</v>
          </cell>
          <cell r="BD8">
            <v>656.904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234.26</v>
          </cell>
          <cell r="E9">
            <v>101.729</v>
          </cell>
          <cell r="F9">
            <v>132.53100000000001</v>
          </cell>
          <cell r="G9">
            <v>35.293999999999997</v>
          </cell>
          <cell r="H9">
            <v>0</v>
          </cell>
          <cell r="I9">
            <v>85.5</v>
          </cell>
          <cell r="J9">
            <v>0.93899999999999995</v>
          </cell>
          <cell r="K9">
            <v>1.2230000000000001</v>
          </cell>
          <cell r="L9">
            <v>0</v>
          </cell>
          <cell r="M9">
            <v>0</v>
          </cell>
          <cell r="N9">
            <v>83.337999999999994</v>
          </cell>
          <cell r="O9">
            <v>0</v>
          </cell>
          <cell r="P9">
            <v>401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401</v>
          </cell>
          <cell r="V9">
            <v>0</v>
          </cell>
          <cell r="W9">
            <v>0</v>
          </cell>
          <cell r="X9">
            <v>85.5</v>
          </cell>
          <cell r="Y9">
            <v>2.1619999999999999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83.337999999999994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85.5</v>
          </cell>
          <cell r="BC9">
            <v>401</v>
          </cell>
          <cell r="BD9">
            <v>234.26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207.93299999999999</v>
          </cell>
          <cell r="E10">
            <v>90.89</v>
          </cell>
          <cell r="F10">
            <v>117.04300000000001</v>
          </cell>
          <cell r="G10">
            <v>35.441000000000003</v>
          </cell>
          <cell r="H10">
            <v>0</v>
          </cell>
          <cell r="I10">
            <v>75.930000000000007</v>
          </cell>
          <cell r="J10">
            <v>0.92600000000000005</v>
          </cell>
          <cell r="K10">
            <v>1.1919999999999999</v>
          </cell>
          <cell r="L10">
            <v>0</v>
          </cell>
          <cell r="M10">
            <v>0</v>
          </cell>
          <cell r="N10">
            <v>73.811999999999998</v>
          </cell>
          <cell r="O10">
            <v>0</v>
          </cell>
          <cell r="P10">
            <v>352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352</v>
          </cell>
          <cell r="V10">
            <v>0</v>
          </cell>
          <cell r="W10">
            <v>0</v>
          </cell>
          <cell r="X10">
            <v>75.930000000000007</v>
          </cell>
          <cell r="Y10">
            <v>2.1179999999999999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73.811999999999998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75.930000000000007</v>
          </cell>
          <cell r="BC10">
            <v>352</v>
          </cell>
          <cell r="BD10">
            <v>207.93299999999999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208.27099999999999</v>
          </cell>
          <cell r="E11">
            <v>91.706000000000003</v>
          </cell>
          <cell r="F11">
            <v>116.565</v>
          </cell>
          <cell r="G11">
            <v>35.412999999999997</v>
          </cell>
          <cell r="H11">
            <v>0</v>
          </cell>
          <cell r="I11">
            <v>76.27</v>
          </cell>
          <cell r="J11">
            <v>0.99199999999999999</v>
          </cell>
          <cell r="K11">
            <v>1.2609999999999999</v>
          </cell>
          <cell r="L11">
            <v>0</v>
          </cell>
          <cell r="M11">
            <v>0</v>
          </cell>
          <cell r="N11">
            <v>74.016999999999996</v>
          </cell>
          <cell r="O11">
            <v>0</v>
          </cell>
          <cell r="P11">
            <v>349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349</v>
          </cell>
          <cell r="V11">
            <v>0</v>
          </cell>
          <cell r="W11">
            <v>0</v>
          </cell>
          <cell r="X11">
            <v>76.27</v>
          </cell>
          <cell r="Y11">
            <v>2.2530000000000001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74.016999999999996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76.27</v>
          </cell>
          <cell r="BC11">
            <v>349</v>
          </cell>
          <cell r="BD11">
            <v>208.27099999999999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179.46799999999999</v>
          </cell>
          <cell r="E12">
            <v>79.278000000000006</v>
          </cell>
          <cell r="F12">
            <v>100.19</v>
          </cell>
          <cell r="G12">
            <v>35.322000000000003</v>
          </cell>
          <cell r="H12">
            <v>0</v>
          </cell>
          <cell r="I12">
            <v>65.72</v>
          </cell>
          <cell r="J12">
            <v>0.84899999999999998</v>
          </cell>
          <cell r="K12">
            <v>1.073</v>
          </cell>
          <cell r="L12">
            <v>0</v>
          </cell>
          <cell r="M12">
            <v>0</v>
          </cell>
          <cell r="N12">
            <v>63.797249999999998</v>
          </cell>
          <cell r="O12">
            <v>7.4999999999647571E-4</v>
          </cell>
          <cell r="P12">
            <v>299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299</v>
          </cell>
          <cell r="V12">
            <v>0</v>
          </cell>
          <cell r="W12">
            <v>0</v>
          </cell>
          <cell r="X12">
            <v>65.72</v>
          </cell>
          <cell r="Y12">
            <v>1.9219999999999999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63.796999999999997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65.72</v>
          </cell>
          <cell r="BC12">
            <v>299</v>
          </cell>
          <cell r="BD12">
            <v>179.46799999999999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135.29300000000001</v>
          </cell>
          <cell r="E13">
            <v>59.753999999999998</v>
          </cell>
          <cell r="F13">
            <v>75.539000000000001</v>
          </cell>
          <cell r="G13">
            <v>35.356999999999999</v>
          </cell>
          <cell r="H13">
            <v>0</v>
          </cell>
          <cell r="I13">
            <v>48.78</v>
          </cell>
          <cell r="J13">
            <v>0.52800000000000002</v>
          </cell>
          <cell r="K13">
            <v>0.66800000000000004</v>
          </cell>
          <cell r="L13">
            <v>0</v>
          </cell>
          <cell r="M13">
            <v>0</v>
          </cell>
          <cell r="N13">
            <v>47.584000000000003</v>
          </cell>
          <cell r="O13">
            <v>0</v>
          </cell>
          <cell r="P13">
            <v>222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222</v>
          </cell>
          <cell r="V13">
            <v>0</v>
          </cell>
          <cell r="W13">
            <v>0</v>
          </cell>
          <cell r="X13">
            <v>48.78</v>
          </cell>
          <cell r="Y13">
            <v>1.1960000000000002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47.584000000000003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48.78</v>
          </cell>
          <cell r="BC13">
            <v>222</v>
          </cell>
          <cell r="BD13">
            <v>135.29300000000001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240.59899999999999</v>
          </cell>
          <cell r="E14">
            <v>104.839</v>
          </cell>
          <cell r="F14">
            <v>135.76</v>
          </cell>
          <cell r="G14">
            <v>35.476999999999997</v>
          </cell>
          <cell r="H14">
            <v>0</v>
          </cell>
          <cell r="I14">
            <v>87.95</v>
          </cell>
          <cell r="J14">
            <v>0.85699999999999998</v>
          </cell>
          <cell r="K14">
            <v>1.109</v>
          </cell>
          <cell r="L14">
            <v>0</v>
          </cell>
          <cell r="M14">
            <v>0</v>
          </cell>
          <cell r="N14">
            <v>85.983999999999995</v>
          </cell>
          <cell r="O14">
            <v>0</v>
          </cell>
          <cell r="P14">
            <v>410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410</v>
          </cell>
          <cell r="V14">
            <v>0</v>
          </cell>
          <cell r="W14">
            <v>0</v>
          </cell>
          <cell r="X14">
            <v>87.95</v>
          </cell>
          <cell r="Y14">
            <v>1.966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85.983999999999995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87.95</v>
          </cell>
          <cell r="BC14">
            <v>410</v>
          </cell>
          <cell r="BD14">
            <v>240.59899999999999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399.45600000000002</v>
          </cell>
          <cell r="E15">
            <v>173.38800000000001</v>
          </cell>
          <cell r="F15">
            <v>226.06800000000001</v>
          </cell>
          <cell r="G15">
            <v>35.494999999999997</v>
          </cell>
          <cell r="H15">
            <v>0</v>
          </cell>
          <cell r="I15">
            <v>146.79</v>
          </cell>
          <cell r="J15">
            <v>1.6439999999999999</v>
          </cell>
          <cell r="K15">
            <v>2.1440000000000001</v>
          </cell>
          <cell r="L15">
            <v>0</v>
          </cell>
          <cell r="M15">
            <v>0</v>
          </cell>
          <cell r="N15">
            <v>143.00225</v>
          </cell>
          <cell r="O15">
            <v>-2.5000000002250999E-4</v>
          </cell>
          <cell r="P15">
            <v>689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689</v>
          </cell>
          <cell r="V15">
            <v>0</v>
          </cell>
          <cell r="W15">
            <v>0</v>
          </cell>
          <cell r="X15">
            <v>146.79</v>
          </cell>
          <cell r="Y15">
            <v>3.7880000000000003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689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143.00200000000001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689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146.79</v>
          </cell>
          <cell r="BC15">
            <v>689</v>
          </cell>
          <cell r="BD15">
            <v>399.45600000000002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566.50800000000004</v>
          </cell>
          <cell r="E16">
            <v>246.39699999999999</v>
          </cell>
          <cell r="F16">
            <v>320.11099999999999</v>
          </cell>
          <cell r="G16">
            <v>35.335000000000001</v>
          </cell>
          <cell r="H16">
            <v>0</v>
          </cell>
          <cell r="I16">
            <v>208.68</v>
          </cell>
          <cell r="J16">
            <v>2.0070000000000001</v>
          </cell>
          <cell r="K16">
            <v>2.6080000000000001</v>
          </cell>
          <cell r="L16">
            <v>0</v>
          </cell>
          <cell r="M16">
            <v>0</v>
          </cell>
          <cell r="N16">
            <v>204.065</v>
          </cell>
          <cell r="O16">
            <v>0</v>
          </cell>
          <cell r="P16">
            <v>976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976</v>
          </cell>
          <cell r="V16">
            <v>0</v>
          </cell>
          <cell r="W16">
            <v>0</v>
          </cell>
          <cell r="X16">
            <v>208.68</v>
          </cell>
          <cell r="Y16">
            <v>4.6150000000000002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204.065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208.68</v>
          </cell>
          <cell r="BC16">
            <v>976</v>
          </cell>
          <cell r="BD16">
            <v>566.50800000000004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230.92</v>
          </cell>
          <cell r="J17">
            <v>2.0099999999999998</v>
          </cell>
          <cell r="K17">
            <v>2.6040000000000001</v>
          </cell>
          <cell r="L17">
            <v>0</v>
          </cell>
          <cell r="M17">
            <v>0</v>
          </cell>
          <cell r="N17">
            <v>226.30625000000001</v>
          </cell>
          <cell r="O17">
            <v>-2.5000000002250999E-4</v>
          </cell>
          <cell r="P17">
            <v>1077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1077</v>
          </cell>
          <cell r="V17">
            <v>0</v>
          </cell>
          <cell r="W17">
            <v>0</v>
          </cell>
          <cell r="X17">
            <v>230.92</v>
          </cell>
          <cell r="Y17">
            <v>4.6139999999999999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226.30600000000001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230.92</v>
          </cell>
          <cell r="BC17">
            <v>1077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účinnosti"/>
      <sheetName val="Přehled Provozu"/>
      <sheetName val="Reporting"/>
      <sheetName val="Kogenerace"/>
      <sheetName val="MTH kotle"/>
      <sheetName val="Měsíční výkaz"/>
      <sheetName val="Vyhodnocení PROVO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1832.9690000000001</v>
          </cell>
          <cell r="E6">
            <v>872.49900000000002</v>
          </cell>
          <cell r="F6">
            <v>960.47</v>
          </cell>
          <cell r="G6">
            <v>35.281999999999996</v>
          </cell>
          <cell r="H6">
            <v>0</v>
          </cell>
          <cell r="I6">
            <v>728.24</v>
          </cell>
          <cell r="J6">
            <v>8.3780000000000001</v>
          </cell>
          <cell r="K6">
            <v>9.2219999999999995</v>
          </cell>
          <cell r="L6">
            <v>0</v>
          </cell>
          <cell r="M6">
            <v>0</v>
          </cell>
          <cell r="N6">
            <v>710.64</v>
          </cell>
          <cell r="O6">
            <v>0</v>
          </cell>
          <cell r="P6">
            <v>2886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2886</v>
          </cell>
          <cell r="V6">
            <v>0</v>
          </cell>
          <cell r="W6">
            <v>4436.0140000000001</v>
          </cell>
          <cell r="X6">
            <v>728.24</v>
          </cell>
          <cell r="Y6">
            <v>4453.6140000000005</v>
          </cell>
          <cell r="Z6">
            <v>0</v>
          </cell>
          <cell r="AA6">
            <v>0</v>
          </cell>
          <cell r="AB6">
            <v>0</v>
          </cell>
          <cell r="AC6">
            <v>3.6415315207705135E-13</v>
          </cell>
          <cell r="AD6">
            <v>0</v>
          </cell>
          <cell r="AE6">
            <v>2886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710.64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728.24</v>
          </cell>
          <cell r="BC6">
            <v>2886</v>
          </cell>
          <cell r="BD6">
            <v>1832.9690000000001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1687.6320000000001</v>
          </cell>
          <cell r="E7">
            <v>798.08399999999995</v>
          </cell>
          <cell r="F7">
            <v>889.548</v>
          </cell>
          <cell r="G7">
            <v>35.284999999999997</v>
          </cell>
          <cell r="H7">
            <v>0</v>
          </cell>
          <cell r="I7">
            <v>667.9</v>
          </cell>
          <cell r="J7">
            <v>6.4219999999999997</v>
          </cell>
          <cell r="K7">
            <v>7.1580000000000004</v>
          </cell>
          <cell r="L7">
            <v>0</v>
          </cell>
          <cell r="M7">
            <v>0</v>
          </cell>
          <cell r="N7">
            <v>654.32000000000005</v>
          </cell>
          <cell r="O7">
            <v>0</v>
          </cell>
          <cell r="P7">
            <v>2680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2680</v>
          </cell>
          <cell r="V7">
            <v>0</v>
          </cell>
          <cell r="W7">
            <v>3547.4349999999999</v>
          </cell>
          <cell r="X7">
            <v>667.9</v>
          </cell>
          <cell r="Y7">
            <v>3561.0149999999999</v>
          </cell>
          <cell r="Z7">
            <v>0</v>
          </cell>
          <cell r="AA7">
            <v>0</v>
          </cell>
          <cell r="AB7">
            <v>0</v>
          </cell>
          <cell r="AC7">
            <v>-7.2830630415410269E-14</v>
          </cell>
          <cell r="AD7">
            <v>0</v>
          </cell>
          <cell r="AE7">
            <v>2680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654.32000000000005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667.9</v>
          </cell>
          <cell r="BC7">
            <v>2680</v>
          </cell>
          <cell r="BD7">
            <v>1687.6320000000001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1630.394</v>
          </cell>
          <cell r="E8">
            <v>770.22500000000002</v>
          </cell>
          <cell r="F8">
            <v>860.16899999999998</v>
          </cell>
          <cell r="G8">
            <v>35.134999999999998</v>
          </cell>
          <cell r="H8">
            <v>0</v>
          </cell>
          <cell r="I8">
            <v>641.23</v>
          </cell>
          <cell r="J8">
            <v>4.0439999999999996</v>
          </cell>
          <cell r="K8">
            <v>4.516</v>
          </cell>
          <cell r="L8">
            <v>0</v>
          </cell>
          <cell r="M8">
            <v>0</v>
          </cell>
          <cell r="N8">
            <v>632.66999999999996</v>
          </cell>
          <cell r="O8">
            <v>0</v>
          </cell>
          <cell r="P8">
            <v>2578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2578</v>
          </cell>
          <cell r="V8">
            <v>0</v>
          </cell>
          <cell r="W8">
            <v>2727.72</v>
          </cell>
          <cell r="X8">
            <v>641.23</v>
          </cell>
          <cell r="Y8">
            <v>2736.2799999999997</v>
          </cell>
          <cell r="Z8">
            <v>0</v>
          </cell>
          <cell r="AA8">
            <v>0</v>
          </cell>
          <cell r="AB8">
            <v>0</v>
          </cell>
          <cell r="AC8">
            <v>-5.4178883601707639E-14</v>
          </cell>
          <cell r="AD8">
            <v>0</v>
          </cell>
          <cell r="AE8">
            <v>2578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632.66999999999996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2578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641.23</v>
          </cell>
          <cell r="BC8">
            <v>2578</v>
          </cell>
          <cell r="BD8">
            <v>1630.394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461.29399999999998</v>
          </cell>
          <cell r="E9">
            <v>218.15199999999999</v>
          </cell>
          <cell r="F9">
            <v>243.142</v>
          </cell>
          <cell r="G9">
            <v>35.246000000000002</v>
          </cell>
          <cell r="H9">
            <v>0</v>
          </cell>
          <cell r="I9">
            <v>180.69</v>
          </cell>
          <cell r="J9">
            <v>1.248</v>
          </cell>
          <cell r="K9">
            <v>1.3919999999999999</v>
          </cell>
          <cell r="L9">
            <v>0</v>
          </cell>
          <cell r="M9">
            <v>0</v>
          </cell>
          <cell r="N9">
            <v>178.05</v>
          </cell>
          <cell r="O9">
            <v>0</v>
          </cell>
          <cell r="P9">
            <v>725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725</v>
          </cell>
          <cell r="V9">
            <v>0</v>
          </cell>
          <cell r="W9">
            <v>4495.2060000000001</v>
          </cell>
          <cell r="X9">
            <v>180.69</v>
          </cell>
          <cell r="Y9">
            <v>4497.8460000000005</v>
          </cell>
          <cell r="Z9">
            <v>0</v>
          </cell>
          <cell r="AA9">
            <v>0</v>
          </cell>
          <cell r="AB9">
            <v>0</v>
          </cell>
          <cell r="AC9">
            <v>3.2751579226442118E-13</v>
          </cell>
          <cell r="AD9">
            <v>0</v>
          </cell>
          <cell r="AE9">
            <v>725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178.05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180.69</v>
          </cell>
          <cell r="BC9">
            <v>725</v>
          </cell>
          <cell r="BD9">
            <v>461.29399999999998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123.86199999999999</v>
          </cell>
          <cell r="E10">
            <v>59.174999999999997</v>
          </cell>
          <cell r="F10">
            <v>64.686999999999998</v>
          </cell>
          <cell r="G10">
            <v>35.423999999999999</v>
          </cell>
          <cell r="H10">
            <v>0</v>
          </cell>
          <cell r="I10">
            <v>48.28</v>
          </cell>
          <cell r="J10">
            <v>0.42</v>
          </cell>
          <cell r="K10">
            <v>0.46</v>
          </cell>
          <cell r="L10">
            <v>0</v>
          </cell>
          <cell r="M10">
            <v>0</v>
          </cell>
          <cell r="N10">
            <v>47.4</v>
          </cell>
          <cell r="O10">
            <v>0</v>
          </cell>
          <cell r="P10">
            <v>190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190</v>
          </cell>
          <cell r="V10">
            <v>0</v>
          </cell>
          <cell r="W10">
            <v>4790.893</v>
          </cell>
          <cell r="X10">
            <v>48.28</v>
          </cell>
          <cell r="Y10">
            <v>4791.7730000000001</v>
          </cell>
          <cell r="Z10">
            <v>0</v>
          </cell>
          <cell r="AA10">
            <v>0</v>
          </cell>
          <cell r="AB10">
            <v>0</v>
          </cell>
          <cell r="AC10">
            <v>1.0913492332065289E-13</v>
          </cell>
          <cell r="AD10">
            <v>0</v>
          </cell>
          <cell r="AE10">
            <v>190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47.4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48.28</v>
          </cell>
          <cell r="BC10">
            <v>190</v>
          </cell>
          <cell r="BD10">
            <v>123.86199999999999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31.815000000000001</v>
          </cell>
          <cell r="E11">
            <v>15.318</v>
          </cell>
          <cell r="F11">
            <v>16.497</v>
          </cell>
          <cell r="G11">
            <v>35.265000000000001</v>
          </cell>
          <cell r="H11">
            <v>0</v>
          </cell>
          <cell r="I11">
            <v>12.38</v>
          </cell>
          <cell r="J11">
            <v>0.13</v>
          </cell>
          <cell r="K11">
            <v>0.14000000000000001</v>
          </cell>
          <cell r="L11">
            <v>0</v>
          </cell>
          <cell r="M11">
            <v>0</v>
          </cell>
          <cell r="N11">
            <v>12.11</v>
          </cell>
          <cell r="O11">
            <v>0</v>
          </cell>
          <cell r="P11">
            <v>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48</v>
          </cell>
          <cell r="V11">
            <v>0</v>
          </cell>
          <cell r="W11">
            <v>4763.6949999999997</v>
          </cell>
          <cell r="X11">
            <v>12.38</v>
          </cell>
          <cell r="Y11">
            <v>4763.9650000000001</v>
          </cell>
          <cell r="Z11">
            <v>0</v>
          </cell>
          <cell r="AA11">
            <v>0</v>
          </cell>
          <cell r="AB11">
            <v>0</v>
          </cell>
          <cell r="AC11">
            <v>4.3653969328261155E-13</v>
          </cell>
          <cell r="AD11">
            <v>0</v>
          </cell>
          <cell r="AE11">
            <v>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12.11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12.38</v>
          </cell>
          <cell r="BC11">
            <v>48</v>
          </cell>
          <cell r="BD11">
            <v>31.815000000000001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19.576000000000001</v>
          </cell>
          <cell r="E12">
            <v>9.35</v>
          </cell>
          <cell r="F12">
            <v>10.226000000000001</v>
          </cell>
          <cell r="G12">
            <v>35.316000000000003</v>
          </cell>
          <cell r="H12">
            <v>0</v>
          </cell>
          <cell r="I12">
            <v>7.62</v>
          </cell>
          <cell r="J12">
            <v>8.5999999999999993E-2</v>
          </cell>
          <cell r="K12">
            <v>9.4E-2</v>
          </cell>
          <cell r="L12">
            <v>0</v>
          </cell>
          <cell r="M12">
            <v>0</v>
          </cell>
          <cell r="N12">
            <v>7.44</v>
          </cell>
          <cell r="O12">
            <v>0</v>
          </cell>
          <cell r="P12">
            <v>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</v>
          </cell>
          <cell r="V12">
            <v>0</v>
          </cell>
          <cell r="W12">
            <v>4914.7214999999997</v>
          </cell>
          <cell r="X12">
            <v>7.62</v>
          </cell>
          <cell r="Y12">
            <v>4914.9014999999999</v>
          </cell>
          <cell r="Z12">
            <v>0</v>
          </cell>
          <cell r="AA12">
            <v>0</v>
          </cell>
          <cell r="AB12">
            <v>0</v>
          </cell>
          <cell r="AC12">
            <v>2.9104496590548479E-13</v>
          </cell>
          <cell r="AD12">
            <v>0</v>
          </cell>
          <cell r="AE12">
            <v>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7.44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7.62</v>
          </cell>
          <cell r="BC12">
            <v>30</v>
          </cell>
          <cell r="BD12">
            <v>19.576000000000001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30.303999999999998</v>
          </cell>
          <cell r="E13">
            <v>14.574999999999999</v>
          </cell>
          <cell r="F13">
            <v>15.728999999999999</v>
          </cell>
          <cell r="G13">
            <v>35.356999999999999</v>
          </cell>
          <cell r="H13">
            <v>0</v>
          </cell>
          <cell r="I13">
            <v>11.84</v>
          </cell>
          <cell r="J13">
            <v>0.13900000000000001</v>
          </cell>
          <cell r="K13">
            <v>0.151</v>
          </cell>
          <cell r="L13">
            <v>0</v>
          </cell>
          <cell r="M13">
            <v>0</v>
          </cell>
          <cell r="N13">
            <v>11.55</v>
          </cell>
          <cell r="O13">
            <v>0</v>
          </cell>
          <cell r="P13">
            <v>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</v>
          </cell>
          <cell r="V13">
            <v>0</v>
          </cell>
          <cell r="W13">
            <v>4953.8244999999997</v>
          </cell>
          <cell r="X13">
            <v>11.84</v>
          </cell>
          <cell r="Y13">
            <v>4954.1144999999997</v>
          </cell>
          <cell r="Z13">
            <v>0</v>
          </cell>
          <cell r="AA13">
            <v>0</v>
          </cell>
          <cell r="AB13">
            <v>0</v>
          </cell>
          <cell r="AC13">
            <v>-3.6387559632089506E-14</v>
          </cell>
          <cell r="AD13">
            <v>0</v>
          </cell>
          <cell r="AE13">
            <v>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11.84</v>
          </cell>
          <cell r="BC13">
            <v>46</v>
          </cell>
          <cell r="BD13">
            <v>30.303999999999998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87.903000000000006</v>
          </cell>
          <cell r="E14">
            <v>42.079000000000001</v>
          </cell>
          <cell r="F14">
            <v>45.823999999999998</v>
          </cell>
          <cell r="G14">
            <v>35.436999999999998</v>
          </cell>
          <cell r="H14">
            <v>0</v>
          </cell>
          <cell r="I14">
            <v>35.200000000000003</v>
          </cell>
          <cell r="J14">
            <v>0.33500000000000002</v>
          </cell>
          <cell r="K14">
            <v>0.36499999999999999</v>
          </cell>
          <cell r="L14">
            <v>0</v>
          </cell>
          <cell r="M14">
            <v>0</v>
          </cell>
          <cell r="N14">
            <v>34.5</v>
          </cell>
          <cell r="O14">
            <v>0</v>
          </cell>
          <cell r="P14">
            <v>138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138</v>
          </cell>
          <cell r="V14">
            <v>0</v>
          </cell>
          <cell r="W14">
            <v>4808.2212499999996</v>
          </cell>
          <cell r="X14">
            <v>35.200000000000003</v>
          </cell>
          <cell r="Y14">
            <v>4808.9212499999994</v>
          </cell>
          <cell r="Z14">
            <v>0</v>
          </cell>
          <cell r="AA14">
            <v>0</v>
          </cell>
          <cell r="AB14">
            <v>0</v>
          </cell>
          <cell r="AC14">
            <v>-1.819100425848319E-13</v>
          </cell>
          <cell r="AD14">
            <v>0</v>
          </cell>
          <cell r="AE14">
            <v>138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35.200000000000003</v>
          </cell>
          <cell r="BC14">
            <v>138</v>
          </cell>
          <cell r="BD14">
            <v>87.903000000000006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963.43200000000002</v>
          </cell>
          <cell r="E15">
            <v>452.11200000000002</v>
          </cell>
          <cell r="F15">
            <v>511.32</v>
          </cell>
          <cell r="G15">
            <v>35.470999999999997</v>
          </cell>
          <cell r="H15">
            <v>0</v>
          </cell>
          <cell r="I15">
            <v>382.91</v>
          </cell>
          <cell r="J15">
            <v>3.3180000000000001</v>
          </cell>
          <cell r="K15">
            <v>3.7519999999999998</v>
          </cell>
          <cell r="L15">
            <v>0</v>
          </cell>
          <cell r="M15">
            <v>0</v>
          </cell>
          <cell r="N15">
            <v>375.84</v>
          </cell>
          <cell r="O15">
            <v>0</v>
          </cell>
          <cell r="P15">
            <v>1559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1559</v>
          </cell>
          <cell r="V15">
            <v>0</v>
          </cell>
          <cell r="W15">
            <v>4660.0484999999999</v>
          </cell>
          <cell r="X15">
            <v>382.91</v>
          </cell>
          <cell r="Y15">
            <v>4667.1184999999996</v>
          </cell>
          <cell r="Z15">
            <v>0</v>
          </cell>
          <cell r="AA15">
            <v>0</v>
          </cell>
          <cell r="AB15">
            <v>0</v>
          </cell>
          <cell r="AC15">
            <v>-2.9087843245179101E-13</v>
          </cell>
          <cell r="AD15">
            <v>0</v>
          </cell>
          <cell r="AE15">
            <v>1559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375.84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382.91</v>
          </cell>
          <cell r="BC15">
            <v>1559</v>
          </cell>
          <cell r="BD15">
            <v>963.43200000000002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1728.4490000000001</v>
          </cell>
          <cell r="E16">
            <v>813.25199999999995</v>
          </cell>
          <cell r="F16">
            <v>915.197</v>
          </cell>
          <cell r="G16">
            <v>35.378999999999998</v>
          </cell>
          <cell r="H16">
            <v>0</v>
          </cell>
          <cell r="I16">
            <v>672.38</v>
          </cell>
          <cell r="J16">
            <v>10.050000000000001</v>
          </cell>
          <cell r="K16">
            <v>11.31</v>
          </cell>
          <cell r="L16">
            <v>0</v>
          </cell>
          <cell r="M16">
            <v>0</v>
          </cell>
          <cell r="N16">
            <v>651.02</v>
          </cell>
          <cell r="O16">
            <v>0</v>
          </cell>
          <cell r="P16">
            <v>2724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2724</v>
          </cell>
          <cell r="V16">
            <v>0</v>
          </cell>
          <cell r="W16">
            <v>3383.5169999999998</v>
          </cell>
          <cell r="X16">
            <v>672.38</v>
          </cell>
          <cell r="Y16">
            <v>3404.877</v>
          </cell>
          <cell r="Z16">
            <v>0</v>
          </cell>
          <cell r="AA16">
            <v>0</v>
          </cell>
          <cell r="AB16">
            <v>0</v>
          </cell>
          <cell r="AC16">
            <v>1.2612133559741778E-13</v>
          </cell>
          <cell r="AD16">
            <v>0</v>
          </cell>
          <cell r="AE16">
            <v>2724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651.02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2724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672.38</v>
          </cell>
          <cell r="BC16">
            <v>2724</v>
          </cell>
          <cell r="BD16">
            <v>1728.4490000000001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1896.4449999999999</v>
          </cell>
          <cell r="E17">
            <v>892.59199999999998</v>
          </cell>
          <cell r="F17">
            <v>1003.853</v>
          </cell>
          <cell r="G17">
            <v>35.304000000000002</v>
          </cell>
          <cell r="H17">
            <v>0</v>
          </cell>
          <cell r="I17">
            <v>740.23</v>
          </cell>
          <cell r="J17">
            <v>8.3209999999999997</v>
          </cell>
          <cell r="K17">
            <v>9.359</v>
          </cell>
          <cell r="L17">
            <v>0</v>
          </cell>
          <cell r="M17">
            <v>0</v>
          </cell>
          <cell r="N17">
            <v>722.55</v>
          </cell>
          <cell r="O17">
            <v>0</v>
          </cell>
          <cell r="P17">
            <v>2997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2997</v>
          </cell>
          <cell r="V17">
            <v>0</v>
          </cell>
          <cell r="W17">
            <v>3381.1320000000001</v>
          </cell>
          <cell r="X17">
            <v>740.23</v>
          </cell>
          <cell r="Y17">
            <v>3398.8119999999999</v>
          </cell>
          <cell r="Z17">
            <v>0</v>
          </cell>
          <cell r="AA17">
            <v>0</v>
          </cell>
          <cell r="AB17">
            <v>0</v>
          </cell>
          <cell r="AC17">
            <v>-1.6342482922482304E-13</v>
          </cell>
          <cell r="AD17">
            <v>0</v>
          </cell>
          <cell r="AE17">
            <v>2997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722.55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740.23</v>
          </cell>
          <cell r="BC17">
            <v>2997</v>
          </cell>
          <cell r="BD17">
            <v>1896.4449999999999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773.32100000000003</v>
          </cell>
          <cell r="E6">
            <v>352.74900000000002</v>
          </cell>
          <cell r="F6">
            <v>420.572</v>
          </cell>
          <cell r="G6">
            <v>35.271999999999998</v>
          </cell>
          <cell r="H6">
            <v>0</v>
          </cell>
          <cell r="I6">
            <v>283.54000000000002</v>
          </cell>
          <cell r="J6">
            <v>2.6030000000000002</v>
          </cell>
          <cell r="K6">
            <v>3.1040000000000001</v>
          </cell>
          <cell r="L6">
            <v>0</v>
          </cell>
          <cell r="M6">
            <v>0</v>
          </cell>
          <cell r="N6">
            <v>277.83300000000003</v>
          </cell>
          <cell r="O6">
            <v>0</v>
          </cell>
          <cell r="P6">
            <v>1217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1217</v>
          </cell>
          <cell r="V6">
            <v>0</v>
          </cell>
          <cell r="W6">
            <v>0.877</v>
          </cell>
          <cell r="X6">
            <v>283.54000000000002</v>
          </cell>
          <cell r="Y6">
            <v>6.5840000000000005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277.83300000000003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283.54000000000002</v>
          </cell>
          <cell r="BC6">
            <v>1217</v>
          </cell>
          <cell r="BD6">
            <v>773.32100000000003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659.6</v>
          </cell>
          <cell r="E7">
            <v>303.30700000000002</v>
          </cell>
          <cell r="F7">
            <v>356.29300000000001</v>
          </cell>
          <cell r="G7">
            <v>35.124000000000002</v>
          </cell>
          <cell r="H7">
            <v>0</v>
          </cell>
          <cell r="I7">
            <v>242.38</v>
          </cell>
          <cell r="J7">
            <v>2.1160000000000001</v>
          </cell>
          <cell r="K7">
            <v>2.4860000000000002</v>
          </cell>
          <cell r="L7">
            <v>0</v>
          </cell>
          <cell r="M7">
            <v>0</v>
          </cell>
          <cell r="N7">
            <v>237.77799999999999</v>
          </cell>
          <cell r="O7">
            <v>0</v>
          </cell>
          <cell r="P7">
            <v>1025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1025</v>
          </cell>
          <cell r="V7">
            <v>0</v>
          </cell>
          <cell r="W7">
            <v>0.82099999999999995</v>
          </cell>
          <cell r="X7">
            <v>242.38</v>
          </cell>
          <cell r="Y7">
            <v>5.423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237.77799999999999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242.38</v>
          </cell>
          <cell r="BC7">
            <v>1025</v>
          </cell>
          <cell r="BD7">
            <v>659.6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583.51700000000005</v>
          </cell>
          <cell r="E8">
            <v>270.55900000000003</v>
          </cell>
          <cell r="F8">
            <v>312.95800000000003</v>
          </cell>
          <cell r="G8">
            <v>35.170999999999999</v>
          </cell>
          <cell r="H8">
            <v>0</v>
          </cell>
          <cell r="I8">
            <v>214.21</v>
          </cell>
          <cell r="J8">
            <v>2.698</v>
          </cell>
          <cell r="K8">
            <v>3.121</v>
          </cell>
          <cell r="L8">
            <v>0</v>
          </cell>
          <cell r="M8">
            <v>0</v>
          </cell>
          <cell r="N8">
            <v>208.39099999999999</v>
          </cell>
          <cell r="O8">
            <v>0</v>
          </cell>
          <cell r="P8">
            <v>892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892</v>
          </cell>
          <cell r="V8">
            <v>0</v>
          </cell>
          <cell r="W8">
            <v>1.0369999999999999</v>
          </cell>
          <cell r="X8">
            <v>214.21</v>
          </cell>
          <cell r="Y8">
            <v>6.8559999999999999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892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208.39099999999999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892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214.21</v>
          </cell>
          <cell r="BC8">
            <v>892</v>
          </cell>
          <cell r="BD8">
            <v>583.51700000000005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386.16199999999998</v>
          </cell>
          <cell r="E9">
            <v>179.4</v>
          </cell>
          <cell r="F9">
            <v>206.762</v>
          </cell>
          <cell r="G9">
            <v>35.392000000000003</v>
          </cell>
          <cell r="H9">
            <v>0</v>
          </cell>
          <cell r="I9">
            <v>141.96</v>
          </cell>
          <cell r="J9">
            <v>0.73199999999999998</v>
          </cell>
          <cell r="K9">
            <v>0.84399999999999997</v>
          </cell>
          <cell r="L9">
            <v>0</v>
          </cell>
          <cell r="M9">
            <v>0</v>
          </cell>
          <cell r="N9">
            <v>140.38399999999999</v>
          </cell>
          <cell r="O9">
            <v>0</v>
          </cell>
          <cell r="P9">
            <v>589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589</v>
          </cell>
          <cell r="V9">
            <v>0</v>
          </cell>
          <cell r="W9">
            <v>1.1759999999999999</v>
          </cell>
          <cell r="X9">
            <v>141.96</v>
          </cell>
          <cell r="Y9">
            <v>2.7519999999999998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140.38399999999999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141.96</v>
          </cell>
          <cell r="BC9">
            <v>589</v>
          </cell>
          <cell r="BD9">
            <v>386.16199999999998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219.489</v>
          </cell>
          <cell r="E10">
            <v>104.40600000000001</v>
          </cell>
          <cell r="F10">
            <v>115.083</v>
          </cell>
          <cell r="G10">
            <v>35.509</v>
          </cell>
          <cell r="H10">
            <v>0</v>
          </cell>
          <cell r="I10">
            <v>80.39</v>
          </cell>
          <cell r="J10">
            <v>1.2669999999999999</v>
          </cell>
          <cell r="K10">
            <v>1.397</v>
          </cell>
          <cell r="L10">
            <v>0</v>
          </cell>
          <cell r="M10">
            <v>0</v>
          </cell>
          <cell r="N10">
            <v>77.725999999999999</v>
          </cell>
          <cell r="O10">
            <v>0</v>
          </cell>
          <cell r="P10">
            <v>319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319</v>
          </cell>
          <cell r="V10">
            <v>0</v>
          </cell>
          <cell r="W10">
            <v>1.534</v>
          </cell>
          <cell r="X10">
            <v>80.39</v>
          </cell>
          <cell r="Y10">
            <v>4.1979999999999995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77.725999999999999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80.39</v>
          </cell>
          <cell r="BC10">
            <v>319</v>
          </cell>
          <cell r="BD10">
            <v>219.489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193.12200000000001</v>
          </cell>
          <cell r="E11">
            <v>92.331000000000003</v>
          </cell>
          <cell r="F11">
            <v>100.791</v>
          </cell>
          <cell r="G11">
            <v>35.481000000000002</v>
          </cell>
          <cell r="H11">
            <v>0</v>
          </cell>
          <cell r="I11">
            <v>70.739999999999995</v>
          </cell>
          <cell r="J11">
            <v>0.97699999999999998</v>
          </cell>
          <cell r="K11">
            <v>1.0660000000000001</v>
          </cell>
          <cell r="L11">
            <v>0</v>
          </cell>
          <cell r="M11">
            <v>0</v>
          </cell>
          <cell r="N11">
            <v>68.697000000000003</v>
          </cell>
          <cell r="O11">
            <v>0</v>
          </cell>
          <cell r="P11">
            <v>278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278</v>
          </cell>
          <cell r="V11">
            <v>0</v>
          </cell>
          <cell r="W11">
            <v>1.4219999999999999</v>
          </cell>
          <cell r="X11">
            <v>70.739999999999995</v>
          </cell>
          <cell r="Y11">
            <v>3.4649999999999999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68.697000000000003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70.739999999999995</v>
          </cell>
          <cell r="BC11">
            <v>278</v>
          </cell>
          <cell r="BD11">
            <v>193.12200000000001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177.59100000000001</v>
          </cell>
          <cell r="E12">
            <v>85.472999999999999</v>
          </cell>
          <cell r="F12">
            <v>92.117999999999995</v>
          </cell>
          <cell r="G12">
            <v>35.427999999999997</v>
          </cell>
          <cell r="H12">
            <v>0</v>
          </cell>
          <cell r="I12">
            <v>64.95</v>
          </cell>
          <cell r="J12">
            <v>0.875</v>
          </cell>
          <cell r="K12">
            <v>0.94299999999999995</v>
          </cell>
          <cell r="L12">
            <v>0</v>
          </cell>
          <cell r="M12">
            <v>0</v>
          </cell>
          <cell r="N12">
            <v>63.131250000000001</v>
          </cell>
          <cell r="O12">
            <v>7.5000000000358114E-4</v>
          </cell>
          <cell r="P12">
            <v>252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252</v>
          </cell>
          <cell r="V12">
            <v>0</v>
          </cell>
          <cell r="W12">
            <v>1.4637500000000001</v>
          </cell>
          <cell r="X12">
            <v>64.95</v>
          </cell>
          <cell r="Y12">
            <v>3.2817500000000002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63.131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64.95</v>
          </cell>
          <cell r="BC12">
            <v>252</v>
          </cell>
          <cell r="BD12">
            <v>177.59100000000001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186.75299999999999</v>
          </cell>
          <cell r="E13">
            <v>90.302999999999997</v>
          </cell>
          <cell r="F13">
            <v>96.45</v>
          </cell>
          <cell r="G13">
            <v>35.43</v>
          </cell>
          <cell r="H13">
            <v>0</v>
          </cell>
          <cell r="I13">
            <v>68.14</v>
          </cell>
          <cell r="J13">
            <v>1.1830000000000001</v>
          </cell>
          <cell r="K13">
            <v>1.2629999999999999</v>
          </cell>
          <cell r="L13">
            <v>0</v>
          </cell>
          <cell r="M13">
            <v>0</v>
          </cell>
          <cell r="N13">
            <v>65.694000000000003</v>
          </cell>
          <cell r="O13">
            <v>0</v>
          </cell>
          <cell r="P13">
            <v>262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262</v>
          </cell>
          <cell r="V13">
            <v>0</v>
          </cell>
          <cell r="W13">
            <v>1.4397500000000001</v>
          </cell>
          <cell r="X13">
            <v>68.14</v>
          </cell>
          <cell r="Y13">
            <v>3.8857499999999998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65.694000000000003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68.14</v>
          </cell>
          <cell r="BC13">
            <v>262</v>
          </cell>
          <cell r="BD13">
            <v>186.75299999999999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182.458</v>
          </cell>
          <cell r="E14">
            <v>87.454999999999998</v>
          </cell>
          <cell r="F14">
            <v>95.003</v>
          </cell>
          <cell r="G14">
            <v>35.493000000000002</v>
          </cell>
          <cell r="H14">
            <v>0</v>
          </cell>
          <cell r="I14">
            <v>66.739999999999995</v>
          </cell>
          <cell r="J14">
            <v>0.86099999999999999</v>
          </cell>
          <cell r="K14">
            <v>0.93500000000000005</v>
          </cell>
          <cell r="L14">
            <v>0</v>
          </cell>
          <cell r="M14">
            <v>0</v>
          </cell>
          <cell r="N14">
            <v>64.944249999999997</v>
          </cell>
          <cell r="O14">
            <v>-2.5000000000829914E-4</v>
          </cell>
          <cell r="P14">
            <v>261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261</v>
          </cell>
          <cell r="V14">
            <v>0</v>
          </cell>
          <cell r="W14">
            <v>1.5587500000000001</v>
          </cell>
          <cell r="X14">
            <v>66.739999999999995</v>
          </cell>
          <cell r="Y14">
            <v>3.3547500000000001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64.944000000000003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66.739999999999995</v>
          </cell>
          <cell r="BC14">
            <v>261</v>
          </cell>
          <cell r="BD14">
            <v>182.458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330.67399999999998</v>
          </cell>
          <cell r="E15">
            <v>154.69900000000001</v>
          </cell>
          <cell r="F15">
            <v>175.97499999999999</v>
          </cell>
          <cell r="G15">
            <v>35.481999999999999</v>
          </cell>
          <cell r="H15">
            <v>0</v>
          </cell>
          <cell r="I15">
            <v>121.12</v>
          </cell>
          <cell r="J15">
            <v>1.347</v>
          </cell>
          <cell r="K15">
            <v>1.532</v>
          </cell>
          <cell r="L15">
            <v>0</v>
          </cell>
          <cell r="M15">
            <v>0</v>
          </cell>
          <cell r="N15">
            <v>118.2415</v>
          </cell>
          <cell r="O15">
            <v>-4.9999999998817657E-4</v>
          </cell>
          <cell r="P15">
            <v>496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496</v>
          </cell>
          <cell r="V15">
            <v>0</v>
          </cell>
          <cell r="W15">
            <v>1.3647499999999999</v>
          </cell>
          <cell r="X15">
            <v>121.12</v>
          </cell>
          <cell r="Y15">
            <v>4.2437500000000004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118.242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121.12</v>
          </cell>
          <cell r="BC15">
            <v>496</v>
          </cell>
          <cell r="BD15">
            <v>330.67399999999998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633.577</v>
          </cell>
          <cell r="E16">
            <v>290.57100000000003</v>
          </cell>
          <cell r="F16">
            <v>343.00599999999997</v>
          </cell>
          <cell r="G16">
            <v>35.369999999999997</v>
          </cell>
          <cell r="H16">
            <v>0</v>
          </cell>
          <cell r="I16">
            <v>232.49</v>
          </cell>
          <cell r="J16">
            <v>2.5870000000000002</v>
          </cell>
          <cell r="K16">
            <v>3.0539999999999998</v>
          </cell>
          <cell r="L16">
            <v>0</v>
          </cell>
          <cell r="M16">
            <v>0</v>
          </cell>
          <cell r="N16">
            <v>226.84899999999999</v>
          </cell>
          <cell r="O16">
            <v>0</v>
          </cell>
          <cell r="P16">
            <v>988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988</v>
          </cell>
          <cell r="V16">
            <v>0</v>
          </cell>
          <cell r="W16">
            <v>0.95174999999999998</v>
          </cell>
          <cell r="X16">
            <v>232.49</v>
          </cell>
          <cell r="Y16">
            <v>6.5927499999999997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226.84899999999999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232.49</v>
          </cell>
          <cell r="BC16">
            <v>988</v>
          </cell>
          <cell r="BD16">
            <v>633.577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532.923</v>
          </cell>
          <cell r="E17">
            <v>244.57599999999999</v>
          </cell>
          <cell r="F17">
            <v>288.34699999999998</v>
          </cell>
          <cell r="G17">
            <v>35.197000000000003</v>
          </cell>
          <cell r="H17">
            <v>0</v>
          </cell>
          <cell r="I17">
            <v>194.85</v>
          </cell>
          <cell r="J17">
            <v>1.4219999999999999</v>
          </cell>
          <cell r="K17">
            <v>1.677</v>
          </cell>
          <cell r="L17">
            <v>0</v>
          </cell>
          <cell r="M17">
            <v>0</v>
          </cell>
          <cell r="N17">
            <v>191.751</v>
          </cell>
          <cell r="O17">
            <v>0</v>
          </cell>
          <cell r="P17">
            <v>827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827</v>
          </cell>
          <cell r="V17">
            <v>0</v>
          </cell>
          <cell r="W17">
            <v>1.2927500000000001</v>
          </cell>
          <cell r="X17">
            <v>194.85</v>
          </cell>
          <cell r="Y17">
            <v>4.39175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827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191.751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827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194.85</v>
          </cell>
          <cell r="BC17">
            <v>827</v>
          </cell>
          <cell r="BD17">
            <v>532.923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1338.971</v>
          </cell>
          <cell r="E6">
            <v>642.38499999999999</v>
          </cell>
          <cell r="F6">
            <v>696.58600000000001</v>
          </cell>
          <cell r="G6">
            <v>35.267000000000003</v>
          </cell>
          <cell r="H6">
            <v>0</v>
          </cell>
          <cell r="I6">
            <v>501.05700000000002</v>
          </cell>
          <cell r="J6">
            <v>4.6950000000000003</v>
          </cell>
          <cell r="K6">
            <v>5.0910000000000002</v>
          </cell>
          <cell r="L6">
            <v>0</v>
          </cell>
          <cell r="M6">
            <v>0</v>
          </cell>
          <cell r="N6">
            <v>491.27100000000002</v>
          </cell>
          <cell r="O6">
            <v>0</v>
          </cell>
          <cell r="P6">
            <v>1956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1956</v>
          </cell>
          <cell r="V6">
            <v>0</v>
          </cell>
          <cell r="W6">
            <v>1.0189999999999999</v>
          </cell>
          <cell r="X6">
            <v>501.05700000000002</v>
          </cell>
          <cell r="Y6">
            <v>10.805000000000001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491.27100000000002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501.05700000000002</v>
          </cell>
          <cell r="BC6">
            <v>1956</v>
          </cell>
          <cell r="BD6">
            <v>1338.971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1212.0740000000001</v>
          </cell>
          <cell r="E7">
            <v>594.08500000000004</v>
          </cell>
          <cell r="F7">
            <v>617.98900000000003</v>
          </cell>
          <cell r="G7">
            <v>35.112000000000002</v>
          </cell>
          <cell r="H7">
            <v>0</v>
          </cell>
          <cell r="I7">
            <v>457.428</v>
          </cell>
          <cell r="J7">
            <v>5.4710000000000001</v>
          </cell>
          <cell r="K7">
            <v>5.6920000000000002</v>
          </cell>
          <cell r="L7">
            <v>0</v>
          </cell>
          <cell r="M7">
            <v>0</v>
          </cell>
          <cell r="N7">
            <v>446.26499999999999</v>
          </cell>
          <cell r="O7">
            <v>0</v>
          </cell>
          <cell r="P7">
            <v>1713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1713</v>
          </cell>
          <cell r="V7">
            <v>0</v>
          </cell>
          <cell r="W7">
            <v>1.014</v>
          </cell>
          <cell r="X7">
            <v>457.428</v>
          </cell>
          <cell r="Y7">
            <v>12.177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446.26499999999999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1713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457.428</v>
          </cell>
          <cell r="BC7">
            <v>1713</v>
          </cell>
          <cell r="BD7">
            <v>1212.0740000000001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1160.1320000000001</v>
          </cell>
          <cell r="E8">
            <v>563.42899999999997</v>
          </cell>
          <cell r="F8">
            <v>596.70299999999997</v>
          </cell>
          <cell r="G8">
            <v>35.168999999999997</v>
          </cell>
          <cell r="H8">
            <v>0</v>
          </cell>
          <cell r="I8">
            <v>428.84100000000001</v>
          </cell>
          <cell r="J8">
            <v>4.5780000000000003</v>
          </cell>
          <cell r="K8">
            <v>4.8479999999999999</v>
          </cell>
          <cell r="L8">
            <v>0</v>
          </cell>
          <cell r="M8">
            <v>0</v>
          </cell>
          <cell r="N8">
            <v>419.41500000000002</v>
          </cell>
          <cell r="O8">
            <v>0</v>
          </cell>
          <cell r="P8">
            <v>1635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1635</v>
          </cell>
          <cell r="V8">
            <v>0</v>
          </cell>
          <cell r="W8">
            <v>1.365</v>
          </cell>
          <cell r="X8">
            <v>428.84100000000001</v>
          </cell>
          <cell r="Y8">
            <v>10.791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419.41500000000002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428.84100000000001</v>
          </cell>
          <cell r="BC8">
            <v>1635</v>
          </cell>
          <cell r="BD8">
            <v>1160.1320000000001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739.46400000000006</v>
          </cell>
          <cell r="E9">
            <v>358.47500000000002</v>
          </cell>
          <cell r="F9">
            <v>380.98899999999998</v>
          </cell>
          <cell r="G9">
            <v>35.374000000000002</v>
          </cell>
          <cell r="H9">
            <v>0</v>
          </cell>
          <cell r="I9">
            <v>273.12400000000002</v>
          </cell>
          <cell r="J9">
            <v>3.3580000000000001</v>
          </cell>
          <cell r="K9">
            <v>3.5680000000000001</v>
          </cell>
          <cell r="L9">
            <v>0</v>
          </cell>
          <cell r="M9">
            <v>0</v>
          </cell>
          <cell r="N9">
            <v>266.19799999999998</v>
          </cell>
          <cell r="O9">
            <v>0</v>
          </cell>
          <cell r="P9">
            <v>1045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1045</v>
          </cell>
          <cell r="V9">
            <v>0</v>
          </cell>
          <cell r="W9">
            <v>1.865</v>
          </cell>
          <cell r="X9">
            <v>273.12400000000002</v>
          </cell>
          <cell r="Y9">
            <v>8.7910000000000004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266.19799999999998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273.12400000000002</v>
          </cell>
          <cell r="BC9">
            <v>1045</v>
          </cell>
          <cell r="BD9">
            <v>739.46400000000006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344.78199999999998</v>
          </cell>
          <cell r="E10">
            <v>165.10300000000001</v>
          </cell>
          <cell r="F10">
            <v>179.679</v>
          </cell>
          <cell r="G10">
            <v>35.514000000000003</v>
          </cell>
          <cell r="H10">
            <v>0</v>
          </cell>
          <cell r="I10">
            <v>125.83499999999999</v>
          </cell>
          <cell r="J10">
            <v>1.597</v>
          </cell>
          <cell r="K10">
            <v>1.738</v>
          </cell>
          <cell r="L10">
            <v>0</v>
          </cell>
          <cell r="M10">
            <v>0</v>
          </cell>
          <cell r="N10">
            <v>122.5</v>
          </cell>
          <cell r="O10">
            <v>0</v>
          </cell>
          <cell r="P10">
            <v>493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493</v>
          </cell>
          <cell r="V10">
            <v>0</v>
          </cell>
          <cell r="W10">
            <v>2.573</v>
          </cell>
          <cell r="X10">
            <v>125.83499999999999</v>
          </cell>
          <cell r="Y10">
            <v>5.9079999999999995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122.5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125.83499999999999</v>
          </cell>
          <cell r="BC10">
            <v>493</v>
          </cell>
          <cell r="BD10">
            <v>344.78199999999998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327.92399999999998</v>
          </cell>
          <cell r="E11">
            <v>155.131</v>
          </cell>
          <cell r="F11">
            <v>172.79300000000001</v>
          </cell>
          <cell r="G11">
            <v>35.487000000000002</v>
          </cell>
          <cell r="H11">
            <v>0</v>
          </cell>
          <cell r="I11">
            <v>119.70399999999999</v>
          </cell>
          <cell r="J11">
            <v>1.7030000000000001</v>
          </cell>
          <cell r="K11">
            <v>1.8959999999999999</v>
          </cell>
          <cell r="L11">
            <v>0</v>
          </cell>
          <cell r="M11">
            <v>0</v>
          </cell>
          <cell r="N11">
            <v>116.105</v>
          </cell>
          <cell r="O11">
            <v>0</v>
          </cell>
          <cell r="P11">
            <v>480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480</v>
          </cell>
          <cell r="V11">
            <v>0</v>
          </cell>
          <cell r="W11">
            <v>2.4550000000000001</v>
          </cell>
          <cell r="X11">
            <v>119.70399999999999</v>
          </cell>
          <cell r="Y11">
            <v>6.0540000000000003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480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116.105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480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119.70399999999999</v>
          </cell>
          <cell r="BC11">
            <v>480</v>
          </cell>
          <cell r="BD11">
            <v>327.92399999999998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289.291</v>
          </cell>
          <cell r="E12">
            <v>136.36500000000001</v>
          </cell>
          <cell r="F12">
            <v>152.92599999999999</v>
          </cell>
          <cell r="G12">
            <v>35.427</v>
          </cell>
          <cell r="H12">
            <v>0</v>
          </cell>
          <cell r="I12">
            <v>104.28</v>
          </cell>
          <cell r="J12">
            <v>1.1140000000000001</v>
          </cell>
          <cell r="K12">
            <v>1.2490000000000001</v>
          </cell>
          <cell r="L12">
            <v>0</v>
          </cell>
          <cell r="M12">
            <v>0</v>
          </cell>
          <cell r="N12">
            <v>101.9165</v>
          </cell>
          <cell r="O12">
            <v>5.0000000000238742E-4</v>
          </cell>
          <cell r="P12">
            <v>421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421</v>
          </cell>
          <cell r="V12">
            <v>0</v>
          </cell>
          <cell r="W12">
            <v>1.8985000000000001</v>
          </cell>
          <cell r="X12">
            <v>104.28</v>
          </cell>
          <cell r="Y12">
            <v>4.2615000000000007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101.917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104.28</v>
          </cell>
          <cell r="BC12">
            <v>421</v>
          </cell>
          <cell r="BD12">
            <v>289.291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297.06900000000002</v>
          </cell>
          <cell r="E13">
            <v>141.935</v>
          </cell>
          <cell r="F13">
            <v>155.13399999999999</v>
          </cell>
          <cell r="G13">
            <v>35.429000000000002</v>
          </cell>
          <cell r="H13">
            <v>0</v>
          </cell>
          <cell r="I13">
            <v>109.282</v>
          </cell>
          <cell r="J13">
            <v>2.1360000000000001</v>
          </cell>
          <cell r="K13">
            <v>2.335</v>
          </cell>
          <cell r="L13">
            <v>0</v>
          </cell>
          <cell r="M13">
            <v>0</v>
          </cell>
          <cell r="N13">
            <v>104.8105</v>
          </cell>
          <cell r="O13">
            <v>5.0000000000238742E-4</v>
          </cell>
          <cell r="P13">
            <v>430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430</v>
          </cell>
          <cell r="V13">
            <v>0</v>
          </cell>
          <cell r="W13">
            <v>1.6507499999999999</v>
          </cell>
          <cell r="X13">
            <v>109.282</v>
          </cell>
          <cell r="Y13">
            <v>6.1217500000000005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104.81100000000001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109.282</v>
          </cell>
          <cell r="BC13">
            <v>430</v>
          </cell>
          <cell r="BD13">
            <v>297.06900000000002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281.113</v>
          </cell>
          <cell r="E14">
            <v>132.625</v>
          </cell>
          <cell r="F14">
            <v>148.488</v>
          </cell>
          <cell r="G14">
            <v>35.49</v>
          </cell>
          <cell r="H14">
            <v>0</v>
          </cell>
          <cell r="I14">
            <v>103.21</v>
          </cell>
          <cell r="J14">
            <v>1.361</v>
          </cell>
          <cell r="K14">
            <v>1.524</v>
          </cell>
          <cell r="L14">
            <v>0</v>
          </cell>
          <cell r="M14">
            <v>0</v>
          </cell>
          <cell r="N14">
            <v>100.3245</v>
          </cell>
          <cell r="O14">
            <v>4.9999999998817657E-4</v>
          </cell>
          <cell r="P14">
            <v>416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416</v>
          </cell>
          <cell r="V14">
            <v>0</v>
          </cell>
          <cell r="W14">
            <v>1.72525</v>
          </cell>
          <cell r="X14">
            <v>103.21</v>
          </cell>
          <cell r="Y14">
            <v>4.6102499999999997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100.325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103.21</v>
          </cell>
          <cell r="BC14">
            <v>416</v>
          </cell>
          <cell r="BD14">
            <v>281.113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498.52600000000001</v>
          </cell>
          <cell r="E15">
            <v>238.846</v>
          </cell>
          <cell r="F15">
            <v>259.68</v>
          </cell>
          <cell r="G15">
            <v>35.482999999999997</v>
          </cell>
          <cell r="H15">
            <v>0</v>
          </cell>
          <cell r="I15">
            <v>184.21</v>
          </cell>
          <cell r="J15">
            <v>2.1179999999999999</v>
          </cell>
          <cell r="K15">
            <v>2.302</v>
          </cell>
          <cell r="L15">
            <v>0</v>
          </cell>
          <cell r="M15">
            <v>0</v>
          </cell>
          <cell r="N15">
            <v>179.78975</v>
          </cell>
          <cell r="O15">
            <v>2.5000000002250999E-4</v>
          </cell>
          <cell r="P15">
            <v>721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721</v>
          </cell>
          <cell r="V15">
            <v>0</v>
          </cell>
          <cell r="W15">
            <v>1.75125</v>
          </cell>
          <cell r="X15">
            <v>184.21</v>
          </cell>
          <cell r="Y15">
            <v>6.1712499999999997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184.21</v>
          </cell>
          <cell r="BC15">
            <v>721</v>
          </cell>
          <cell r="BD15">
            <v>498.52600000000001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1006.212</v>
          </cell>
          <cell r="E16">
            <v>481.50700000000001</v>
          </cell>
          <cell r="F16">
            <v>524.70500000000004</v>
          </cell>
          <cell r="G16">
            <v>35.368000000000002</v>
          </cell>
          <cell r="H16">
            <v>0</v>
          </cell>
          <cell r="I16">
            <v>371.14790000000005</v>
          </cell>
          <cell r="J16">
            <v>2.9630000000000001</v>
          </cell>
          <cell r="K16">
            <v>3.2290000000000001</v>
          </cell>
          <cell r="L16">
            <v>0</v>
          </cell>
          <cell r="M16">
            <v>0</v>
          </cell>
          <cell r="N16">
            <v>364.95625000000001</v>
          </cell>
          <cell r="O16">
            <v>-3.4999999996898623E-4</v>
          </cell>
          <cell r="P16">
            <v>1456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1456</v>
          </cell>
          <cell r="V16">
            <v>0</v>
          </cell>
          <cell r="W16">
            <v>1.2442500000000001</v>
          </cell>
          <cell r="X16">
            <v>371.14800000000002</v>
          </cell>
          <cell r="Y16">
            <v>7.4362500000000002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364.95600000000002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371.14800000000002</v>
          </cell>
          <cell r="BC16">
            <v>1456</v>
          </cell>
          <cell r="BD16">
            <v>1006.212</v>
          </cell>
          <cell r="BE16">
            <v>1.0000000020227162E-4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947.803</v>
          </cell>
          <cell r="E17">
            <v>456.38499999999999</v>
          </cell>
          <cell r="F17">
            <v>491.41800000000001</v>
          </cell>
          <cell r="G17">
            <v>35.195999999999998</v>
          </cell>
          <cell r="H17">
            <v>0</v>
          </cell>
          <cell r="I17">
            <v>352.39409999999998</v>
          </cell>
          <cell r="J17">
            <v>4.0750000000000002</v>
          </cell>
          <cell r="K17">
            <v>4.3879999999999999</v>
          </cell>
          <cell r="L17">
            <v>0</v>
          </cell>
          <cell r="M17">
            <v>0</v>
          </cell>
          <cell r="N17">
            <v>343.93099999999998</v>
          </cell>
          <cell r="O17">
            <v>1.0000000003174137E-4</v>
          </cell>
          <cell r="P17">
            <v>1366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1366</v>
          </cell>
          <cell r="V17">
            <v>0</v>
          </cell>
          <cell r="W17">
            <v>1.48875</v>
          </cell>
          <cell r="X17">
            <v>352.39400000000001</v>
          </cell>
          <cell r="Y17">
            <v>9.9517500000000005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343.93099999999998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352.39400000000001</v>
          </cell>
          <cell r="BC17">
            <v>1366</v>
          </cell>
          <cell r="BD17">
            <v>947.803</v>
          </cell>
          <cell r="BE17">
            <v>-9.9999999747524271E-5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2437.587</v>
          </cell>
          <cell r="E6">
            <v>1157.058</v>
          </cell>
          <cell r="F6">
            <v>1280.529</v>
          </cell>
          <cell r="G6">
            <v>35.155000000000001</v>
          </cell>
          <cell r="H6">
            <v>0</v>
          </cell>
          <cell r="I6">
            <v>924.16</v>
          </cell>
          <cell r="J6">
            <v>9.7560000000000002</v>
          </cell>
          <cell r="K6">
            <v>10.798</v>
          </cell>
          <cell r="L6">
            <v>0</v>
          </cell>
          <cell r="M6">
            <v>0</v>
          </cell>
          <cell r="N6">
            <v>903.60599999999999</v>
          </cell>
          <cell r="O6">
            <v>0</v>
          </cell>
          <cell r="P6">
            <v>3682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3682</v>
          </cell>
          <cell r="V6">
            <v>0</v>
          </cell>
          <cell r="W6">
            <v>1.3580000000000001</v>
          </cell>
          <cell r="X6">
            <v>924.16</v>
          </cell>
          <cell r="Y6">
            <v>21.912000000000003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903.60599999999999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924.16</v>
          </cell>
          <cell r="BC6">
            <v>3682</v>
          </cell>
          <cell r="BD6">
            <v>2437.587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2405.2269999999999</v>
          </cell>
          <cell r="E7">
            <v>1137.4649999999999</v>
          </cell>
          <cell r="F7">
            <v>1267.7619999999999</v>
          </cell>
          <cell r="G7">
            <v>35.337000000000003</v>
          </cell>
          <cell r="H7">
            <v>0</v>
          </cell>
          <cell r="I7">
            <v>904.7</v>
          </cell>
          <cell r="J7">
            <v>11.27</v>
          </cell>
          <cell r="K7">
            <v>12.561999999999999</v>
          </cell>
          <cell r="L7">
            <v>0</v>
          </cell>
          <cell r="M7">
            <v>0</v>
          </cell>
          <cell r="N7">
            <v>880.86800000000005</v>
          </cell>
          <cell r="O7">
            <v>0</v>
          </cell>
          <cell r="P7">
            <v>3630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3630</v>
          </cell>
          <cell r="V7">
            <v>0</v>
          </cell>
          <cell r="W7">
            <v>0.95099999999999996</v>
          </cell>
          <cell r="X7">
            <v>904.7</v>
          </cell>
          <cell r="Y7">
            <v>24.783000000000001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880.86800000000005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904.7</v>
          </cell>
          <cell r="BC7">
            <v>3630</v>
          </cell>
          <cell r="BD7">
            <v>2405.2269999999999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2450.1759999999999</v>
          </cell>
          <cell r="E8">
            <v>1157.1659999999999</v>
          </cell>
          <cell r="F8">
            <v>1293.01</v>
          </cell>
          <cell r="G8">
            <v>35.46</v>
          </cell>
          <cell r="H8">
            <v>0</v>
          </cell>
          <cell r="I8">
            <v>921.54</v>
          </cell>
          <cell r="J8">
            <v>7.8869999999999996</v>
          </cell>
          <cell r="K8">
            <v>8.8130000000000006</v>
          </cell>
          <cell r="L8">
            <v>0</v>
          </cell>
          <cell r="M8">
            <v>0</v>
          </cell>
          <cell r="N8">
            <v>904.84</v>
          </cell>
          <cell r="O8">
            <v>0</v>
          </cell>
          <cell r="P8">
            <v>3707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3707</v>
          </cell>
          <cell r="V8">
            <v>0</v>
          </cell>
          <cell r="W8">
            <v>0.98799999999999999</v>
          </cell>
          <cell r="X8">
            <v>921.54</v>
          </cell>
          <cell r="Y8">
            <v>17.687999999999999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3707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904.84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3707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921.54</v>
          </cell>
          <cell r="BC8">
            <v>3707</v>
          </cell>
          <cell r="BD8">
            <v>2450.1759999999999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1753.86</v>
          </cell>
          <cell r="E9">
            <v>829.42899999999997</v>
          </cell>
          <cell r="F9">
            <v>924.43100000000004</v>
          </cell>
          <cell r="G9">
            <v>35.325000000000003</v>
          </cell>
          <cell r="H9">
            <v>0</v>
          </cell>
          <cell r="I9">
            <v>658.22</v>
          </cell>
          <cell r="J9">
            <v>5.3239999999999998</v>
          </cell>
          <cell r="K9">
            <v>5.9329999999999998</v>
          </cell>
          <cell r="L9">
            <v>0</v>
          </cell>
          <cell r="M9">
            <v>0</v>
          </cell>
          <cell r="N9">
            <v>646.96299999999997</v>
          </cell>
          <cell r="O9">
            <v>0</v>
          </cell>
          <cell r="P9">
            <v>2641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2641</v>
          </cell>
          <cell r="V9">
            <v>0</v>
          </cell>
          <cell r="W9">
            <v>1.2490000000000001</v>
          </cell>
          <cell r="X9">
            <v>658.22</v>
          </cell>
          <cell r="Y9">
            <v>12.506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2641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646.96299999999997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2641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658.22</v>
          </cell>
          <cell r="BC9">
            <v>2641</v>
          </cell>
          <cell r="BD9">
            <v>1753.86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843.49300000000005</v>
          </cell>
          <cell r="E10">
            <v>400.25200000000001</v>
          </cell>
          <cell r="F10">
            <v>443.24099999999999</v>
          </cell>
          <cell r="G10">
            <v>35.447000000000003</v>
          </cell>
          <cell r="H10">
            <v>0</v>
          </cell>
          <cell r="I10">
            <v>314.8</v>
          </cell>
          <cell r="J10">
            <v>2.613</v>
          </cell>
          <cell r="K10">
            <v>2.8929999999999998</v>
          </cell>
          <cell r="L10">
            <v>0</v>
          </cell>
          <cell r="M10">
            <v>0</v>
          </cell>
          <cell r="N10">
            <v>309.29399999999998</v>
          </cell>
          <cell r="O10">
            <v>0</v>
          </cell>
          <cell r="P10">
            <v>1255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1255</v>
          </cell>
          <cell r="V10">
            <v>0</v>
          </cell>
          <cell r="W10">
            <v>2.0009999999999999</v>
          </cell>
          <cell r="X10">
            <v>314.8</v>
          </cell>
          <cell r="Y10">
            <v>7.5069999999999997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309.29399999999998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314.8</v>
          </cell>
          <cell r="BC10">
            <v>1255</v>
          </cell>
          <cell r="BD10">
            <v>843.49300000000005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706.88300000000004</v>
          </cell>
          <cell r="E11">
            <v>335.79500000000002</v>
          </cell>
          <cell r="F11">
            <v>371.08800000000002</v>
          </cell>
          <cell r="G11">
            <v>35.305999999999997</v>
          </cell>
          <cell r="H11">
            <v>0</v>
          </cell>
          <cell r="I11">
            <v>262.67</v>
          </cell>
          <cell r="J11">
            <v>2.3580000000000001</v>
          </cell>
          <cell r="K11">
            <v>2.6059999999999999</v>
          </cell>
          <cell r="L11">
            <v>0</v>
          </cell>
          <cell r="M11">
            <v>0</v>
          </cell>
          <cell r="N11">
            <v>257.70600000000002</v>
          </cell>
          <cell r="O11">
            <v>0</v>
          </cell>
          <cell r="P11">
            <v>1045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1045</v>
          </cell>
          <cell r="V11">
            <v>0</v>
          </cell>
          <cell r="W11">
            <v>2.069</v>
          </cell>
          <cell r="X11">
            <v>262.67</v>
          </cell>
          <cell r="Y11">
            <v>7.0330000000000004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1045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257.70600000000002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1045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262.67</v>
          </cell>
          <cell r="BC11">
            <v>1045</v>
          </cell>
          <cell r="BD11">
            <v>706.88300000000004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697.02099999999996</v>
          </cell>
          <cell r="E12">
            <v>328.95299999999997</v>
          </cell>
          <cell r="F12">
            <v>368.06799999999998</v>
          </cell>
          <cell r="G12">
            <v>35.39</v>
          </cell>
          <cell r="H12">
            <v>0</v>
          </cell>
          <cell r="I12">
            <v>256.45</v>
          </cell>
          <cell r="J12">
            <v>2.3260000000000001</v>
          </cell>
          <cell r="K12">
            <v>2.6030000000000002</v>
          </cell>
          <cell r="L12">
            <v>0</v>
          </cell>
          <cell r="M12">
            <v>0</v>
          </cell>
          <cell r="N12">
            <v>251.5205</v>
          </cell>
          <cell r="O12">
            <v>4.9999999998817657E-4</v>
          </cell>
          <cell r="P12">
            <v>1033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1033</v>
          </cell>
          <cell r="V12">
            <v>0</v>
          </cell>
          <cell r="W12">
            <v>2.1395</v>
          </cell>
          <cell r="X12">
            <v>256.45</v>
          </cell>
          <cell r="Y12">
            <v>7.0685000000000002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251.52099999999999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256.45</v>
          </cell>
          <cell r="BC12">
            <v>1033</v>
          </cell>
          <cell r="BD12">
            <v>697.02099999999996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630.03300000000002</v>
          </cell>
          <cell r="E13">
            <v>294.666</v>
          </cell>
          <cell r="F13">
            <v>335.36700000000002</v>
          </cell>
          <cell r="G13">
            <v>35.408999999999999</v>
          </cell>
          <cell r="H13">
            <v>0</v>
          </cell>
          <cell r="I13">
            <v>256.27</v>
          </cell>
          <cell r="J13">
            <v>2.343</v>
          </cell>
          <cell r="K13">
            <v>2.6669999999999998</v>
          </cell>
          <cell r="L13">
            <v>0</v>
          </cell>
          <cell r="M13">
            <v>0</v>
          </cell>
          <cell r="N13">
            <v>251.26025000000001</v>
          </cell>
          <cell r="O13">
            <v>-2.5000000002250999E-4</v>
          </cell>
          <cell r="P13">
            <v>1050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1050</v>
          </cell>
          <cell r="V13">
            <v>0</v>
          </cell>
          <cell r="W13">
            <v>2.0724999999999998</v>
          </cell>
          <cell r="X13">
            <v>256.27</v>
          </cell>
          <cell r="Y13">
            <v>7.0824999999999996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251.26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256.27</v>
          </cell>
          <cell r="BC13">
            <v>1050</v>
          </cell>
          <cell r="BD13">
            <v>630.03300000000002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784.05899999999997</v>
          </cell>
          <cell r="E14">
            <v>350.53300000000002</v>
          </cell>
          <cell r="F14">
            <v>433.52600000000001</v>
          </cell>
          <cell r="G14">
            <v>35.445999999999998</v>
          </cell>
          <cell r="H14">
            <v>0</v>
          </cell>
          <cell r="I14">
            <v>250.43</v>
          </cell>
          <cell r="J14">
            <v>2.3759999999999999</v>
          </cell>
          <cell r="K14">
            <v>2.9380000000000002</v>
          </cell>
          <cell r="L14">
            <v>0</v>
          </cell>
          <cell r="M14">
            <v>0</v>
          </cell>
          <cell r="N14">
            <v>245.11574999999999</v>
          </cell>
          <cell r="O14">
            <v>2.5000000002250999E-4</v>
          </cell>
          <cell r="P14">
            <v>1115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1115</v>
          </cell>
          <cell r="V14">
            <v>0</v>
          </cell>
          <cell r="W14">
            <v>1.5242500000000001</v>
          </cell>
          <cell r="X14">
            <v>250.43</v>
          </cell>
          <cell r="Y14">
            <v>6.8382500000000004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245.11600000000001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250.43</v>
          </cell>
          <cell r="BC14">
            <v>1115</v>
          </cell>
          <cell r="BD14">
            <v>784.05899999999997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1360.5060000000001</v>
          </cell>
          <cell r="E15">
            <v>637.93600000000004</v>
          </cell>
          <cell r="F15">
            <v>722.57</v>
          </cell>
          <cell r="G15">
            <v>35.488999999999997</v>
          </cell>
          <cell r="H15">
            <v>0</v>
          </cell>
          <cell r="I15">
            <v>506.67</v>
          </cell>
          <cell r="J15">
            <v>4.0110000000000001</v>
          </cell>
          <cell r="K15">
            <v>4.5430000000000001</v>
          </cell>
          <cell r="L15">
            <v>0</v>
          </cell>
          <cell r="M15">
            <v>0</v>
          </cell>
          <cell r="N15">
            <v>498.11649999999997</v>
          </cell>
          <cell r="O15">
            <v>-4.9999999998817657E-4</v>
          </cell>
          <cell r="P15">
            <v>2066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2066</v>
          </cell>
          <cell r="V15">
            <v>0</v>
          </cell>
          <cell r="W15">
            <v>1.6559999999999999</v>
          </cell>
          <cell r="X15">
            <v>506.67</v>
          </cell>
          <cell r="Y15">
            <v>10.210000000000001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498.11700000000002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506.67</v>
          </cell>
          <cell r="BC15">
            <v>2066</v>
          </cell>
          <cell r="BD15">
            <v>1360.5060000000001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1744.194</v>
          </cell>
          <cell r="E16">
            <v>814.19200000000001</v>
          </cell>
          <cell r="F16">
            <v>930.00199999999995</v>
          </cell>
          <cell r="G16">
            <v>35.351999999999997</v>
          </cell>
          <cell r="H16">
            <v>0</v>
          </cell>
          <cell r="I16">
            <v>631.79999999999995</v>
          </cell>
          <cell r="J16">
            <v>4.665</v>
          </cell>
          <cell r="K16">
            <v>5.3280000000000003</v>
          </cell>
          <cell r="L16">
            <v>0</v>
          </cell>
          <cell r="M16">
            <v>0</v>
          </cell>
          <cell r="N16">
            <v>621.80700000000002</v>
          </cell>
          <cell r="O16">
            <v>0</v>
          </cell>
          <cell r="P16">
            <v>2598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2598</v>
          </cell>
          <cell r="V16">
            <v>0</v>
          </cell>
          <cell r="W16">
            <v>1.51325</v>
          </cell>
          <cell r="X16">
            <v>631.79999999999995</v>
          </cell>
          <cell r="Y16">
            <v>11.50625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621.80700000000002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631.79999999999995</v>
          </cell>
          <cell r="BC16">
            <v>2598</v>
          </cell>
          <cell r="BD16">
            <v>1744.194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1651.7940000000001</v>
          </cell>
          <cell r="E17">
            <v>775.28800000000001</v>
          </cell>
          <cell r="F17">
            <v>876.50599999999997</v>
          </cell>
          <cell r="G17">
            <v>35.295000000000002</v>
          </cell>
          <cell r="H17">
            <v>0</v>
          </cell>
          <cell r="I17">
            <v>633.16999999999996</v>
          </cell>
          <cell r="J17">
            <v>4.5330000000000004</v>
          </cell>
          <cell r="K17">
            <v>5.125</v>
          </cell>
          <cell r="L17">
            <v>0</v>
          </cell>
          <cell r="M17">
            <v>0</v>
          </cell>
          <cell r="N17">
            <v>623.51149999999996</v>
          </cell>
          <cell r="O17">
            <v>4.9999999998817657E-4</v>
          </cell>
          <cell r="P17">
            <v>2577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2577</v>
          </cell>
          <cell r="V17">
            <v>0</v>
          </cell>
          <cell r="W17">
            <v>1.4910000000000001</v>
          </cell>
          <cell r="X17">
            <v>633.16999999999996</v>
          </cell>
          <cell r="Y17">
            <v>11.149000000000001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2577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623.51199999999994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2577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633.16999999999996</v>
          </cell>
          <cell r="BC17">
            <v>2577</v>
          </cell>
          <cell r="BD17">
            <v>1651.7940000000001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2374.7339999999999</v>
          </cell>
          <cell r="E6">
            <v>1134.471</v>
          </cell>
          <cell r="F6">
            <v>1240.2629999999999</v>
          </cell>
          <cell r="G6">
            <v>35.28</v>
          </cell>
          <cell r="H6">
            <v>0</v>
          </cell>
          <cell r="I6">
            <v>886.75199999999995</v>
          </cell>
          <cell r="J6">
            <v>12.920999999999999</v>
          </cell>
          <cell r="K6">
            <v>14.125</v>
          </cell>
          <cell r="L6">
            <v>0</v>
          </cell>
          <cell r="M6">
            <v>0</v>
          </cell>
          <cell r="N6">
            <v>859.70600000000002</v>
          </cell>
          <cell r="O6">
            <v>0</v>
          </cell>
          <cell r="P6">
            <v>3490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3490</v>
          </cell>
          <cell r="V6">
            <v>0</v>
          </cell>
          <cell r="W6">
            <v>0.85199999999999998</v>
          </cell>
          <cell r="X6">
            <v>886.75199999999995</v>
          </cell>
          <cell r="Y6">
            <v>27.898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859.70600000000002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886.75199999999995</v>
          </cell>
          <cell r="BC6">
            <v>3490</v>
          </cell>
          <cell r="BD6">
            <v>2374.7339999999999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2281.3420000000001</v>
          </cell>
          <cell r="E7">
            <v>1071.2460000000001</v>
          </cell>
          <cell r="F7">
            <v>1210.096</v>
          </cell>
          <cell r="G7">
            <v>35.287999999999997</v>
          </cell>
          <cell r="H7">
            <v>0</v>
          </cell>
          <cell r="I7">
            <v>856.24</v>
          </cell>
          <cell r="J7">
            <v>11.394</v>
          </cell>
          <cell r="K7">
            <v>12.871</v>
          </cell>
          <cell r="L7">
            <v>0</v>
          </cell>
          <cell r="M7">
            <v>0</v>
          </cell>
          <cell r="N7">
            <v>831.97500000000002</v>
          </cell>
          <cell r="O7">
            <v>0</v>
          </cell>
          <cell r="P7">
            <v>3482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3482</v>
          </cell>
          <cell r="V7">
            <v>0</v>
          </cell>
          <cell r="W7">
            <v>0.52800000000000002</v>
          </cell>
          <cell r="X7">
            <v>856.24</v>
          </cell>
          <cell r="Y7">
            <v>24.792999999999999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831.97500000000002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856.24</v>
          </cell>
          <cell r="BC7">
            <v>3482</v>
          </cell>
          <cell r="BD7">
            <v>2281.3420000000001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2275.299</v>
          </cell>
          <cell r="E8">
            <v>1070.9090000000001</v>
          </cell>
          <cell r="F8">
            <v>1204.3900000000001</v>
          </cell>
          <cell r="G8">
            <v>35.128999999999998</v>
          </cell>
          <cell r="H8">
            <v>0</v>
          </cell>
          <cell r="I8">
            <v>851.62800000000004</v>
          </cell>
          <cell r="J8">
            <v>10.638</v>
          </cell>
          <cell r="K8">
            <v>11.964</v>
          </cell>
          <cell r="L8">
            <v>0</v>
          </cell>
          <cell r="M8">
            <v>0</v>
          </cell>
          <cell r="N8">
            <v>829.02599999999995</v>
          </cell>
          <cell r="O8">
            <v>0</v>
          </cell>
          <cell r="P8">
            <v>3448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3448</v>
          </cell>
          <cell r="V8">
            <v>0</v>
          </cell>
          <cell r="W8">
            <v>0.753</v>
          </cell>
          <cell r="X8">
            <v>851.62800000000004</v>
          </cell>
          <cell r="Y8">
            <v>23.355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829.02599999999995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3448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851.62800000000004</v>
          </cell>
          <cell r="BC8">
            <v>3448</v>
          </cell>
          <cell r="BD8">
            <v>2275.299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1589.894</v>
          </cell>
          <cell r="E9">
            <v>756.447</v>
          </cell>
          <cell r="F9">
            <v>833.447</v>
          </cell>
          <cell r="G9">
            <v>35.225000000000001</v>
          </cell>
          <cell r="H9">
            <v>0</v>
          </cell>
          <cell r="I9">
            <v>591.96500000000003</v>
          </cell>
          <cell r="J9">
            <v>8.484</v>
          </cell>
          <cell r="K9">
            <v>9.3469999999999995</v>
          </cell>
          <cell r="L9">
            <v>0</v>
          </cell>
          <cell r="M9">
            <v>0</v>
          </cell>
          <cell r="N9">
            <v>574.13400000000001</v>
          </cell>
          <cell r="O9">
            <v>0</v>
          </cell>
          <cell r="P9">
            <v>2348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2348</v>
          </cell>
          <cell r="V9">
            <v>0</v>
          </cell>
          <cell r="W9">
            <v>1.4390000000000001</v>
          </cell>
          <cell r="X9">
            <v>591.96500000000003</v>
          </cell>
          <cell r="Y9">
            <v>19.27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574.13400000000001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2348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591.96500000000003</v>
          </cell>
          <cell r="BC9">
            <v>2348</v>
          </cell>
          <cell r="BD9">
            <v>1589.894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780.13400000000001</v>
          </cell>
          <cell r="E10">
            <v>371.84899999999999</v>
          </cell>
          <cell r="F10">
            <v>408.28500000000003</v>
          </cell>
          <cell r="G10">
            <v>35.426000000000002</v>
          </cell>
          <cell r="H10">
            <v>0</v>
          </cell>
          <cell r="I10">
            <v>290.43</v>
          </cell>
          <cell r="J10">
            <v>4.2949999999999999</v>
          </cell>
          <cell r="K10">
            <v>4.7160000000000002</v>
          </cell>
          <cell r="L10">
            <v>0</v>
          </cell>
          <cell r="M10">
            <v>0</v>
          </cell>
          <cell r="N10">
            <v>281.41899999999998</v>
          </cell>
          <cell r="O10">
            <v>0</v>
          </cell>
          <cell r="P10">
            <v>1148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1148</v>
          </cell>
          <cell r="V10">
            <v>0</v>
          </cell>
          <cell r="W10">
            <v>2.2400000000000002</v>
          </cell>
          <cell r="X10">
            <v>290.43</v>
          </cell>
          <cell r="Y10">
            <v>11.250999999999999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281.41899999999998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290.43</v>
          </cell>
          <cell r="BC10">
            <v>1148</v>
          </cell>
          <cell r="BD10">
            <v>780.13400000000001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744.18100000000004</v>
          </cell>
          <cell r="E11">
            <v>351.54700000000003</v>
          </cell>
          <cell r="F11">
            <v>392.63400000000001</v>
          </cell>
          <cell r="G11">
            <v>35.274999999999999</v>
          </cell>
          <cell r="H11">
            <v>0</v>
          </cell>
          <cell r="I11">
            <v>276.81400000000002</v>
          </cell>
          <cell r="J11">
            <v>4.4470000000000001</v>
          </cell>
          <cell r="K11">
            <v>4.9669999999999996</v>
          </cell>
          <cell r="L11">
            <v>0</v>
          </cell>
          <cell r="M11">
            <v>0</v>
          </cell>
          <cell r="N11">
            <v>267.39999999999998</v>
          </cell>
          <cell r="O11">
            <v>0</v>
          </cell>
          <cell r="P11">
            <v>1113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1113</v>
          </cell>
          <cell r="V11">
            <v>0</v>
          </cell>
          <cell r="W11">
            <v>2.2490000000000001</v>
          </cell>
          <cell r="X11">
            <v>276.81400000000002</v>
          </cell>
          <cell r="Y11">
            <v>11.663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267.39999999999998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276.81400000000002</v>
          </cell>
          <cell r="BC11">
            <v>1113</v>
          </cell>
          <cell r="BD11">
            <v>744.18100000000004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626.23099999999999</v>
          </cell>
          <cell r="E12">
            <v>297.88299999999998</v>
          </cell>
          <cell r="F12">
            <v>328.34800000000001</v>
          </cell>
          <cell r="G12">
            <v>35.314</v>
          </cell>
          <cell r="H12">
            <v>0</v>
          </cell>
          <cell r="I12">
            <v>232.601</v>
          </cell>
          <cell r="J12">
            <v>3.9769999999999999</v>
          </cell>
          <cell r="K12">
            <v>4.3840000000000003</v>
          </cell>
          <cell r="L12">
            <v>0</v>
          </cell>
          <cell r="M12">
            <v>0</v>
          </cell>
          <cell r="N12">
            <v>224.2405</v>
          </cell>
          <cell r="O12">
            <v>-4.9999999998817657E-4</v>
          </cell>
          <cell r="P12">
            <v>923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923</v>
          </cell>
          <cell r="V12">
            <v>0</v>
          </cell>
          <cell r="W12">
            <v>2.5535000000000001</v>
          </cell>
          <cell r="X12">
            <v>232.601</v>
          </cell>
          <cell r="Y12">
            <v>10.9145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224.24100000000001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923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232.601</v>
          </cell>
          <cell r="BC12">
            <v>923</v>
          </cell>
          <cell r="BD12">
            <v>626.23099999999999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460.03300000000002</v>
          </cell>
          <cell r="E13">
            <v>216.92400000000001</v>
          </cell>
          <cell r="F13">
            <v>243.10900000000001</v>
          </cell>
          <cell r="G13">
            <v>35.33</v>
          </cell>
          <cell r="H13">
            <v>0</v>
          </cell>
          <cell r="I13">
            <v>170.03100000000001</v>
          </cell>
          <cell r="J13">
            <v>2.89</v>
          </cell>
          <cell r="K13">
            <v>3.238</v>
          </cell>
          <cell r="L13">
            <v>0</v>
          </cell>
          <cell r="M13">
            <v>0</v>
          </cell>
          <cell r="N13">
            <v>163.90299999999999</v>
          </cell>
          <cell r="O13">
            <v>0</v>
          </cell>
          <cell r="P13">
            <v>686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686</v>
          </cell>
          <cell r="V13">
            <v>0</v>
          </cell>
          <cell r="W13">
            <v>3.0409999999999999</v>
          </cell>
          <cell r="X13">
            <v>170.03100000000001</v>
          </cell>
          <cell r="Y13">
            <v>9.1690000000000005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163.90299999999999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170.03100000000001</v>
          </cell>
          <cell r="BC13">
            <v>686</v>
          </cell>
          <cell r="BD13">
            <v>460.03300000000002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634.15300000000002</v>
          </cell>
          <cell r="E14">
            <v>302.00200000000001</v>
          </cell>
          <cell r="F14">
            <v>332.15100000000001</v>
          </cell>
          <cell r="G14">
            <v>35.444000000000003</v>
          </cell>
          <cell r="H14">
            <v>0</v>
          </cell>
          <cell r="I14">
            <v>234.88499999999999</v>
          </cell>
          <cell r="J14">
            <v>3.3959999999999999</v>
          </cell>
          <cell r="K14">
            <v>3.7360000000000002</v>
          </cell>
          <cell r="L14">
            <v>0</v>
          </cell>
          <cell r="M14">
            <v>0</v>
          </cell>
          <cell r="N14">
            <v>227.75299999999999</v>
          </cell>
          <cell r="O14">
            <v>0</v>
          </cell>
          <cell r="P14">
            <v>930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930</v>
          </cell>
          <cell r="V14">
            <v>0</v>
          </cell>
          <cell r="W14">
            <v>2.4474999999999998</v>
          </cell>
          <cell r="X14">
            <v>234.88499999999999</v>
          </cell>
          <cell r="Y14">
            <v>9.5794999999999995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227.75299999999999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234.88499999999999</v>
          </cell>
          <cell r="BC14">
            <v>930</v>
          </cell>
          <cell r="BD14">
            <v>634.15300000000002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1740.836</v>
          </cell>
          <cell r="E15">
            <v>821.05200000000002</v>
          </cell>
          <cell r="F15">
            <v>919.78399999999999</v>
          </cell>
          <cell r="G15">
            <v>35.472000000000001</v>
          </cell>
          <cell r="H15">
            <v>0</v>
          </cell>
          <cell r="I15">
            <v>647.42399999999998</v>
          </cell>
          <cell r="J15">
            <v>8.734</v>
          </cell>
          <cell r="K15">
            <v>9.7840000000000007</v>
          </cell>
          <cell r="L15">
            <v>0</v>
          </cell>
          <cell r="M15">
            <v>0</v>
          </cell>
          <cell r="N15">
            <v>628.90625</v>
          </cell>
          <cell r="O15">
            <v>-2.500000000509317E-4</v>
          </cell>
          <cell r="P15">
            <v>2611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2611</v>
          </cell>
          <cell r="V15">
            <v>0</v>
          </cell>
          <cell r="W15">
            <v>1.4007499999999999</v>
          </cell>
          <cell r="X15">
            <v>647.42399999999998</v>
          </cell>
          <cell r="Y15">
            <v>19.918749999999999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628.90599999999995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647.42399999999998</v>
          </cell>
          <cell r="BC15">
            <v>2611</v>
          </cell>
          <cell r="BD15">
            <v>1740.836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2067.989</v>
          </cell>
          <cell r="E16">
            <v>979.69899999999996</v>
          </cell>
          <cell r="F16">
            <v>1088.29</v>
          </cell>
          <cell r="G16">
            <v>35.378999999999998</v>
          </cell>
          <cell r="H16">
            <v>0</v>
          </cell>
          <cell r="I16">
            <v>768.43700000000001</v>
          </cell>
          <cell r="J16">
            <v>11.132</v>
          </cell>
          <cell r="K16">
            <v>12.366</v>
          </cell>
          <cell r="L16">
            <v>0</v>
          </cell>
          <cell r="M16">
            <v>0</v>
          </cell>
          <cell r="N16">
            <v>744.93949999999995</v>
          </cell>
          <cell r="O16">
            <v>-4.9999999987448973E-4</v>
          </cell>
          <cell r="P16">
            <v>3073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3073</v>
          </cell>
          <cell r="V16">
            <v>0</v>
          </cell>
          <cell r="W16">
            <v>1.0024999999999999</v>
          </cell>
          <cell r="X16">
            <v>768.43700000000001</v>
          </cell>
          <cell r="Y16">
            <v>24.500499999999999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744.94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768.43700000000001</v>
          </cell>
          <cell r="BC16">
            <v>3073</v>
          </cell>
          <cell r="BD16">
            <v>2067.989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2105.6619999999998</v>
          </cell>
          <cell r="E17">
            <v>1011.682</v>
          </cell>
          <cell r="F17">
            <v>1093.98</v>
          </cell>
          <cell r="G17">
            <v>35.302</v>
          </cell>
          <cell r="H17">
            <v>0</v>
          </cell>
          <cell r="I17">
            <v>780.14800000000002</v>
          </cell>
          <cell r="J17">
            <v>13.78</v>
          </cell>
          <cell r="K17">
            <v>14.901</v>
          </cell>
          <cell r="L17">
            <v>0</v>
          </cell>
          <cell r="M17">
            <v>0</v>
          </cell>
          <cell r="N17">
            <v>751.46675000000005</v>
          </cell>
          <cell r="O17">
            <v>2.500000000509317E-4</v>
          </cell>
          <cell r="P17">
            <v>3037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3037</v>
          </cell>
          <cell r="V17">
            <v>0</v>
          </cell>
          <cell r="W17">
            <v>1.2685</v>
          </cell>
          <cell r="X17">
            <v>780.14800000000002</v>
          </cell>
          <cell r="Y17">
            <v>29.949499999999997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3037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751.46699999999998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3037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780.14800000000002</v>
          </cell>
          <cell r="BC17">
            <v>3037</v>
          </cell>
          <cell r="BD17">
            <v>2105.6619999999998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681.31100000000004</v>
          </cell>
          <cell r="E6">
            <v>311.14400000000001</v>
          </cell>
          <cell r="F6">
            <v>370.16699999999997</v>
          </cell>
          <cell r="G6">
            <v>35.284999999999997</v>
          </cell>
          <cell r="H6">
            <v>0</v>
          </cell>
          <cell r="I6">
            <v>248.43</v>
          </cell>
          <cell r="J6">
            <v>3.052</v>
          </cell>
          <cell r="K6">
            <v>3.6309999999999998</v>
          </cell>
          <cell r="L6">
            <v>0</v>
          </cell>
          <cell r="M6">
            <v>0</v>
          </cell>
          <cell r="N6">
            <v>241.74700000000001</v>
          </cell>
          <cell r="O6">
            <v>0</v>
          </cell>
          <cell r="P6">
            <v>1064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1064</v>
          </cell>
          <cell r="V6">
            <v>0</v>
          </cell>
          <cell r="W6">
            <v>0.96099999999999997</v>
          </cell>
          <cell r="X6">
            <v>248.43</v>
          </cell>
          <cell r="Y6">
            <v>7.6440000000000001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1064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241.74700000000001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1064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248.43</v>
          </cell>
          <cell r="BC6">
            <v>1064</v>
          </cell>
          <cell r="BD6">
            <v>681.31100000000004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567.32100000000003</v>
          </cell>
          <cell r="E7">
            <v>260.44</v>
          </cell>
          <cell r="F7">
            <v>306.88099999999997</v>
          </cell>
          <cell r="G7">
            <v>35.287999999999997</v>
          </cell>
          <cell r="H7">
            <v>0</v>
          </cell>
          <cell r="I7">
            <v>210.28100000000001</v>
          </cell>
          <cell r="J7">
            <v>3.9169999999999998</v>
          </cell>
          <cell r="K7">
            <v>4.6159999999999997</v>
          </cell>
          <cell r="L7">
            <v>0</v>
          </cell>
          <cell r="M7">
            <v>0</v>
          </cell>
          <cell r="N7">
            <v>201.74799999999999</v>
          </cell>
          <cell r="O7">
            <v>0</v>
          </cell>
          <cell r="P7">
            <v>892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892</v>
          </cell>
          <cell r="V7">
            <v>0</v>
          </cell>
          <cell r="W7">
            <v>0.95</v>
          </cell>
          <cell r="X7">
            <v>210.28100000000001</v>
          </cell>
          <cell r="Y7">
            <v>9.4829999999999988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201.74799999999999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210.28100000000001</v>
          </cell>
          <cell r="BC7">
            <v>892</v>
          </cell>
          <cell r="BD7">
            <v>567.32100000000003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516.04399999999998</v>
          </cell>
          <cell r="E8">
            <v>237.02</v>
          </cell>
          <cell r="F8">
            <v>279.024</v>
          </cell>
          <cell r="G8">
            <v>35.128</v>
          </cell>
          <cell r="H8">
            <v>0</v>
          </cell>
          <cell r="I8">
            <v>189.477</v>
          </cell>
          <cell r="J8">
            <v>3.0880000000000001</v>
          </cell>
          <cell r="K8">
            <v>3.6349999999999998</v>
          </cell>
          <cell r="L8">
            <v>0</v>
          </cell>
          <cell r="M8">
            <v>0</v>
          </cell>
          <cell r="N8">
            <v>182.75399999999999</v>
          </cell>
          <cell r="O8">
            <v>0</v>
          </cell>
          <cell r="P8">
            <v>803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803</v>
          </cell>
          <cell r="V8">
            <v>0</v>
          </cell>
          <cell r="W8">
            <v>1.0649999999999999</v>
          </cell>
          <cell r="X8">
            <v>189.477</v>
          </cell>
          <cell r="Y8">
            <v>7.7880000000000003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182.75399999999999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189.477</v>
          </cell>
          <cell r="BC8">
            <v>803</v>
          </cell>
          <cell r="BD8">
            <v>516.04399999999998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349.14</v>
          </cell>
          <cell r="E9">
            <v>161.32599999999999</v>
          </cell>
          <cell r="F9">
            <v>187.81399999999999</v>
          </cell>
          <cell r="G9">
            <v>35.216000000000001</v>
          </cell>
          <cell r="H9">
            <v>0</v>
          </cell>
          <cell r="I9">
            <v>127.652</v>
          </cell>
          <cell r="J9">
            <v>1.9990000000000001</v>
          </cell>
          <cell r="K9">
            <v>2.327</v>
          </cell>
          <cell r="L9">
            <v>0</v>
          </cell>
          <cell r="M9">
            <v>0</v>
          </cell>
          <cell r="N9">
            <v>123.32599999999999</v>
          </cell>
          <cell r="O9">
            <v>0</v>
          </cell>
          <cell r="P9">
            <v>535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535</v>
          </cell>
          <cell r="V9">
            <v>0</v>
          </cell>
          <cell r="W9">
            <v>1.1599999999999999</v>
          </cell>
          <cell r="X9">
            <v>127.652</v>
          </cell>
          <cell r="Y9">
            <v>5.4860000000000007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123.32599999999999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127.652</v>
          </cell>
          <cell r="BC9">
            <v>535</v>
          </cell>
          <cell r="BD9">
            <v>349.14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196.79</v>
          </cell>
          <cell r="E10">
            <v>92.204999999999998</v>
          </cell>
          <cell r="F10">
            <v>104.58499999999999</v>
          </cell>
          <cell r="G10">
            <v>35.421999999999997</v>
          </cell>
          <cell r="H10">
            <v>0</v>
          </cell>
          <cell r="I10">
            <v>71.754999999999995</v>
          </cell>
          <cell r="J10">
            <v>1.0760000000000001</v>
          </cell>
          <cell r="K10">
            <v>1.22</v>
          </cell>
          <cell r="L10">
            <v>0</v>
          </cell>
          <cell r="M10">
            <v>0</v>
          </cell>
          <cell r="N10">
            <v>69.459000000000003</v>
          </cell>
          <cell r="O10">
            <v>0</v>
          </cell>
          <cell r="P10">
            <v>293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293</v>
          </cell>
          <cell r="V10">
            <v>0</v>
          </cell>
          <cell r="W10">
            <v>1.44</v>
          </cell>
          <cell r="X10">
            <v>71.754999999999995</v>
          </cell>
          <cell r="Y10">
            <v>3.7360000000000002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69.459000000000003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71.754999999999995</v>
          </cell>
          <cell r="BC10">
            <v>293</v>
          </cell>
          <cell r="BD10">
            <v>196.79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173.17599999999999</v>
          </cell>
          <cell r="E11">
            <v>80.275999999999996</v>
          </cell>
          <cell r="F11">
            <v>92.9</v>
          </cell>
          <cell r="G11">
            <v>35.28</v>
          </cell>
          <cell r="H11">
            <v>0</v>
          </cell>
          <cell r="I11">
            <v>62.887999999999998</v>
          </cell>
          <cell r="J11">
            <v>0.76200000000000001</v>
          </cell>
          <cell r="K11">
            <v>0.88200000000000001</v>
          </cell>
          <cell r="L11">
            <v>0</v>
          </cell>
          <cell r="M11">
            <v>0</v>
          </cell>
          <cell r="N11">
            <v>61.244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1.5189999999999999</v>
          </cell>
          <cell r="X11">
            <v>62.887999999999998</v>
          </cell>
          <cell r="Y11">
            <v>3.1630000000000003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61.244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62.887999999999998</v>
          </cell>
          <cell r="BC11">
            <v>262</v>
          </cell>
          <cell r="BD11">
            <v>173.17599999999999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163.03899999999999</v>
          </cell>
          <cell r="E12">
            <v>77.216999999999999</v>
          </cell>
          <cell r="F12">
            <v>85.822000000000003</v>
          </cell>
          <cell r="G12">
            <v>35.314999999999998</v>
          </cell>
          <cell r="H12">
            <v>0</v>
          </cell>
          <cell r="I12">
            <v>59.481999999999999</v>
          </cell>
          <cell r="J12">
            <v>1.0409999999999999</v>
          </cell>
          <cell r="K12">
            <v>1.157</v>
          </cell>
          <cell r="L12">
            <v>0</v>
          </cell>
          <cell r="M12">
            <v>0</v>
          </cell>
          <cell r="N12">
            <v>57.283499999999997</v>
          </cell>
          <cell r="O12">
            <v>5.0000000000949285E-4</v>
          </cell>
          <cell r="P12">
            <v>238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238</v>
          </cell>
          <cell r="V12">
            <v>0</v>
          </cell>
          <cell r="W12">
            <v>1.6519999999999999</v>
          </cell>
          <cell r="X12">
            <v>59.481999999999999</v>
          </cell>
          <cell r="Y12">
            <v>3.8499999999999996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57.283999999999999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59.481999999999999</v>
          </cell>
          <cell r="BC12">
            <v>238</v>
          </cell>
          <cell r="BD12">
            <v>163.03899999999999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167.203</v>
          </cell>
          <cell r="E13">
            <v>79.77</v>
          </cell>
          <cell r="F13">
            <v>87.433000000000007</v>
          </cell>
          <cell r="G13">
            <v>35.354999999999997</v>
          </cell>
          <cell r="H13">
            <v>0</v>
          </cell>
          <cell r="I13">
            <v>62.091000000000001</v>
          </cell>
          <cell r="J13">
            <v>1.6559999999999999</v>
          </cell>
          <cell r="K13">
            <v>1.8149999999999999</v>
          </cell>
          <cell r="L13">
            <v>0</v>
          </cell>
          <cell r="M13">
            <v>0</v>
          </cell>
          <cell r="N13">
            <v>58.619500000000002</v>
          </cell>
          <cell r="O13">
            <v>5.0000000000238742E-4</v>
          </cell>
          <cell r="P13">
            <v>245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245</v>
          </cell>
          <cell r="V13">
            <v>0</v>
          </cell>
          <cell r="W13">
            <v>1.6545000000000001</v>
          </cell>
          <cell r="X13">
            <v>62.091000000000001</v>
          </cell>
          <cell r="Y13">
            <v>5.1255000000000006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58.62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62.091000000000001</v>
          </cell>
          <cell r="BC13">
            <v>245</v>
          </cell>
          <cell r="BD13">
            <v>167.203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191.334</v>
          </cell>
          <cell r="E14">
            <v>89.144999999999996</v>
          </cell>
          <cell r="F14">
            <v>102.18899999999999</v>
          </cell>
          <cell r="G14">
            <v>35.438000000000002</v>
          </cell>
          <cell r="H14">
            <v>0</v>
          </cell>
          <cell r="I14">
            <v>70.03</v>
          </cell>
          <cell r="J14">
            <v>1.4630000000000001</v>
          </cell>
          <cell r="K14">
            <v>1.677</v>
          </cell>
          <cell r="L14">
            <v>0</v>
          </cell>
          <cell r="M14">
            <v>0</v>
          </cell>
          <cell r="N14">
            <v>66.890749999999997</v>
          </cell>
          <cell r="O14">
            <v>-7.4999999999647571E-4</v>
          </cell>
          <cell r="P14">
            <v>289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289</v>
          </cell>
          <cell r="V14">
            <v>0</v>
          </cell>
          <cell r="W14">
            <v>1.482</v>
          </cell>
          <cell r="X14">
            <v>70.03</v>
          </cell>
          <cell r="Y14">
            <v>4.6219999999999999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66.891000000000005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70.03</v>
          </cell>
          <cell r="BC14">
            <v>289</v>
          </cell>
          <cell r="BD14">
            <v>191.334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403.79899999999998</v>
          </cell>
          <cell r="E15">
            <v>187.22200000000001</v>
          </cell>
          <cell r="F15">
            <v>216.577</v>
          </cell>
          <cell r="G15">
            <v>35.470999999999997</v>
          </cell>
          <cell r="H15">
            <v>0</v>
          </cell>
          <cell r="I15">
            <v>148.15799999999999</v>
          </cell>
          <cell r="J15">
            <v>2.3149999999999999</v>
          </cell>
          <cell r="K15">
            <v>2.6779999999999999</v>
          </cell>
          <cell r="L15">
            <v>0</v>
          </cell>
          <cell r="M15">
            <v>0</v>
          </cell>
          <cell r="N15">
            <v>143.16499999999999</v>
          </cell>
          <cell r="O15">
            <v>0</v>
          </cell>
          <cell r="P15">
            <v>617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617</v>
          </cell>
          <cell r="V15">
            <v>0</v>
          </cell>
          <cell r="W15">
            <v>1.1355</v>
          </cell>
          <cell r="X15">
            <v>148.15799999999999</v>
          </cell>
          <cell r="Y15">
            <v>6.1285000000000007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143.16499999999999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148.15799999999999</v>
          </cell>
          <cell r="BC15">
            <v>617</v>
          </cell>
          <cell r="BD15">
            <v>403.79899999999998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607.60900000000004</v>
          </cell>
          <cell r="E16">
            <v>278.67399999999998</v>
          </cell>
          <cell r="F16">
            <v>328.935</v>
          </cell>
          <cell r="G16">
            <v>35.378</v>
          </cell>
          <cell r="H16">
            <v>0</v>
          </cell>
          <cell r="I16">
            <v>223.80199999999999</v>
          </cell>
          <cell r="J16">
            <v>3.6709999999999998</v>
          </cell>
          <cell r="K16">
            <v>4.3330000000000002</v>
          </cell>
          <cell r="L16">
            <v>0</v>
          </cell>
          <cell r="M16">
            <v>0</v>
          </cell>
          <cell r="N16">
            <v>215.79724999999999</v>
          </cell>
          <cell r="O16">
            <v>7.5000000001068656E-4</v>
          </cell>
          <cell r="P16">
            <v>951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951</v>
          </cell>
          <cell r="V16">
            <v>0</v>
          </cell>
          <cell r="W16">
            <v>0.83299999999999996</v>
          </cell>
          <cell r="X16">
            <v>223.80199999999999</v>
          </cell>
          <cell r="Y16">
            <v>8.8369999999999997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215.797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223.80199999999999</v>
          </cell>
          <cell r="BC16">
            <v>951</v>
          </cell>
          <cell r="BD16">
            <v>607.60900000000004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553.75900000000001</v>
          </cell>
          <cell r="E17">
            <v>254.22399999999999</v>
          </cell>
          <cell r="F17">
            <v>299.53500000000003</v>
          </cell>
          <cell r="G17">
            <v>35.304000000000002</v>
          </cell>
          <cell r="H17">
            <v>0</v>
          </cell>
          <cell r="I17">
            <v>204.874</v>
          </cell>
          <cell r="J17">
            <v>3.2930000000000001</v>
          </cell>
          <cell r="K17">
            <v>3.88</v>
          </cell>
          <cell r="L17">
            <v>0</v>
          </cell>
          <cell r="M17">
            <v>0</v>
          </cell>
          <cell r="N17">
            <v>197.70099999999999</v>
          </cell>
          <cell r="O17">
            <v>0</v>
          </cell>
          <cell r="P17">
            <v>869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869</v>
          </cell>
          <cell r="V17">
            <v>0</v>
          </cell>
          <cell r="W17">
            <v>1.026</v>
          </cell>
          <cell r="X17">
            <v>204.874</v>
          </cell>
          <cell r="Y17">
            <v>8.1989999999999998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869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197.70099999999999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869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204.874</v>
          </cell>
          <cell r="BC17">
            <v>869</v>
          </cell>
          <cell r="BD17">
            <v>553.75900000000001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1975.44</v>
          </cell>
          <cell r="E6">
            <v>925.85599999999999</v>
          </cell>
          <cell r="F6">
            <v>1049.5840000000001</v>
          </cell>
          <cell r="G6">
            <v>35.280999999999999</v>
          </cell>
          <cell r="H6">
            <v>0</v>
          </cell>
          <cell r="I6">
            <v>726.03099999999995</v>
          </cell>
          <cell r="J6">
            <v>8.5419999999999998</v>
          </cell>
          <cell r="K6">
            <v>9.6829999999999998</v>
          </cell>
          <cell r="L6">
            <v>0</v>
          </cell>
          <cell r="M6">
            <v>0</v>
          </cell>
          <cell r="N6">
            <v>707.80600000000004</v>
          </cell>
          <cell r="O6">
            <v>0</v>
          </cell>
          <cell r="P6">
            <v>2963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2963</v>
          </cell>
          <cell r="V6">
            <v>0</v>
          </cell>
          <cell r="W6">
            <v>1.141</v>
          </cell>
          <cell r="X6">
            <v>726.03099999999995</v>
          </cell>
          <cell r="Y6">
            <v>19.366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707.80600000000004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726.03099999999995</v>
          </cell>
          <cell r="BC6">
            <v>2963</v>
          </cell>
          <cell r="BD6">
            <v>1975.44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1589.6469999999999</v>
          </cell>
          <cell r="E7">
            <v>742.51700000000005</v>
          </cell>
          <cell r="F7">
            <v>847.13</v>
          </cell>
          <cell r="G7">
            <v>35.286000000000001</v>
          </cell>
          <cell r="H7">
            <v>0</v>
          </cell>
          <cell r="I7">
            <v>583.85199999999998</v>
          </cell>
          <cell r="J7">
            <v>5.806</v>
          </cell>
          <cell r="K7">
            <v>6.6239999999999997</v>
          </cell>
          <cell r="L7">
            <v>0</v>
          </cell>
          <cell r="M7">
            <v>0</v>
          </cell>
          <cell r="N7">
            <v>571.42200000000003</v>
          </cell>
          <cell r="O7">
            <v>0</v>
          </cell>
          <cell r="P7">
            <v>2398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2398</v>
          </cell>
          <cell r="V7">
            <v>0</v>
          </cell>
          <cell r="W7">
            <v>1.6859999999999999</v>
          </cell>
          <cell r="X7">
            <v>583.85199999999998</v>
          </cell>
          <cell r="Y7">
            <v>14.116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2398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571.42200000000003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2398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583.85199999999998</v>
          </cell>
          <cell r="BC7">
            <v>2398</v>
          </cell>
          <cell r="BD7">
            <v>1589.6469999999999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1264.5319999999999</v>
          </cell>
          <cell r="E8">
            <v>593.59400000000005</v>
          </cell>
          <cell r="F8">
            <v>670.93799999999999</v>
          </cell>
          <cell r="G8">
            <v>35.130000000000003</v>
          </cell>
          <cell r="H8">
            <v>0</v>
          </cell>
          <cell r="I8">
            <v>460.54700000000003</v>
          </cell>
          <cell r="J8">
            <v>5.1379999999999999</v>
          </cell>
          <cell r="K8">
            <v>5.8070000000000004</v>
          </cell>
          <cell r="L8">
            <v>0</v>
          </cell>
          <cell r="M8">
            <v>0</v>
          </cell>
          <cell r="N8">
            <v>449.60199999999998</v>
          </cell>
          <cell r="O8">
            <v>0</v>
          </cell>
          <cell r="P8">
            <v>1874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1874</v>
          </cell>
          <cell r="V8">
            <v>0</v>
          </cell>
          <cell r="W8">
            <v>1.911</v>
          </cell>
          <cell r="X8">
            <v>460.54700000000003</v>
          </cell>
          <cell r="Y8">
            <v>12.856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449.60199999999998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460.54700000000003</v>
          </cell>
          <cell r="BC8">
            <v>1874</v>
          </cell>
          <cell r="BD8">
            <v>1264.5319999999999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771.38800000000003</v>
          </cell>
          <cell r="E9">
            <v>365.8</v>
          </cell>
          <cell r="F9">
            <v>405.58800000000002</v>
          </cell>
          <cell r="G9">
            <v>35.250999999999998</v>
          </cell>
          <cell r="H9">
            <v>0</v>
          </cell>
          <cell r="I9">
            <v>281.34300000000002</v>
          </cell>
          <cell r="J9">
            <v>3.645</v>
          </cell>
          <cell r="K9">
            <v>4.0410000000000004</v>
          </cell>
          <cell r="L9">
            <v>0</v>
          </cell>
          <cell r="M9">
            <v>0</v>
          </cell>
          <cell r="N9">
            <v>273.65699999999998</v>
          </cell>
          <cell r="O9">
            <v>0</v>
          </cell>
          <cell r="P9">
            <v>1123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1123</v>
          </cell>
          <cell r="V9">
            <v>0</v>
          </cell>
          <cell r="W9">
            <v>2.0640000000000001</v>
          </cell>
          <cell r="X9">
            <v>281.34300000000002</v>
          </cell>
          <cell r="Y9">
            <v>9.75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273.65699999999998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281.34300000000002</v>
          </cell>
          <cell r="BC9">
            <v>1123</v>
          </cell>
          <cell r="BD9">
            <v>771.38800000000003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524.25099999999998</v>
          </cell>
          <cell r="E10">
            <v>249.941</v>
          </cell>
          <cell r="F10">
            <v>274.31</v>
          </cell>
          <cell r="G10">
            <v>35.420999999999999</v>
          </cell>
          <cell r="H10">
            <v>0</v>
          </cell>
          <cell r="I10">
            <v>190.83799999999999</v>
          </cell>
          <cell r="J10">
            <v>2.976</v>
          </cell>
          <cell r="K10">
            <v>3.2669999999999999</v>
          </cell>
          <cell r="L10">
            <v>0</v>
          </cell>
          <cell r="M10">
            <v>0</v>
          </cell>
          <cell r="N10">
            <v>184.595</v>
          </cell>
          <cell r="O10">
            <v>0</v>
          </cell>
          <cell r="P10">
            <v>754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754</v>
          </cell>
          <cell r="V10">
            <v>0</v>
          </cell>
          <cell r="W10">
            <v>2.5289999999999999</v>
          </cell>
          <cell r="X10">
            <v>190.83799999999999</v>
          </cell>
          <cell r="Y10">
            <v>8.7720000000000002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754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184.595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754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190.83799999999999</v>
          </cell>
          <cell r="BC10">
            <v>754</v>
          </cell>
          <cell r="BD10">
            <v>524.25099999999998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516.57100000000003</v>
          </cell>
          <cell r="E11">
            <v>245.99700000000001</v>
          </cell>
          <cell r="F11">
            <v>270.57400000000001</v>
          </cell>
          <cell r="G11">
            <v>35.273000000000003</v>
          </cell>
          <cell r="H11">
            <v>0</v>
          </cell>
          <cell r="I11">
            <v>189.15799999999999</v>
          </cell>
          <cell r="J11">
            <v>2.5129999999999999</v>
          </cell>
          <cell r="K11">
            <v>2.7639999999999998</v>
          </cell>
          <cell r="L11">
            <v>0</v>
          </cell>
          <cell r="M11">
            <v>0</v>
          </cell>
          <cell r="N11">
            <v>183.881</v>
          </cell>
          <cell r="O11">
            <v>0</v>
          </cell>
          <cell r="P11">
            <v>749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749</v>
          </cell>
          <cell r="V11">
            <v>0</v>
          </cell>
          <cell r="W11">
            <v>2.4020000000000001</v>
          </cell>
          <cell r="X11">
            <v>189.15799999999999</v>
          </cell>
          <cell r="Y11">
            <v>7.6789999999999994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183.881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189.15799999999999</v>
          </cell>
          <cell r="BC11">
            <v>749</v>
          </cell>
          <cell r="BD11">
            <v>516.57100000000003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502.24599999999998</v>
          </cell>
          <cell r="E12">
            <v>239.642</v>
          </cell>
          <cell r="F12">
            <v>262.60399999999998</v>
          </cell>
          <cell r="G12">
            <v>35.314</v>
          </cell>
          <cell r="H12">
            <v>0</v>
          </cell>
          <cell r="I12">
            <v>183.273</v>
          </cell>
          <cell r="J12">
            <v>2.5750000000000002</v>
          </cell>
          <cell r="K12">
            <v>2.8210000000000002</v>
          </cell>
          <cell r="L12">
            <v>0</v>
          </cell>
          <cell r="M12">
            <v>0</v>
          </cell>
          <cell r="N12">
            <v>177.87700000000001</v>
          </cell>
          <cell r="O12">
            <v>0</v>
          </cell>
          <cell r="P12">
            <v>723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723</v>
          </cell>
          <cell r="V12">
            <v>0</v>
          </cell>
          <cell r="W12">
            <v>2.5162499999999999</v>
          </cell>
          <cell r="X12">
            <v>183.273</v>
          </cell>
          <cell r="Y12">
            <v>7.9122500000000002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177.87700000000001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723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183.273</v>
          </cell>
          <cell r="BC12">
            <v>723</v>
          </cell>
          <cell r="BD12">
            <v>502.24599999999998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322.91000000000003</v>
          </cell>
          <cell r="E13">
            <v>157.279</v>
          </cell>
          <cell r="F13">
            <v>165.631</v>
          </cell>
          <cell r="G13">
            <v>35.357999999999997</v>
          </cell>
          <cell r="H13">
            <v>0</v>
          </cell>
          <cell r="I13">
            <v>117.114</v>
          </cell>
          <cell r="J13">
            <v>1.6879999999999999</v>
          </cell>
          <cell r="K13">
            <v>1.7769999999999999</v>
          </cell>
          <cell r="L13">
            <v>0</v>
          </cell>
          <cell r="M13">
            <v>0</v>
          </cell>
          <cell r="N13">
            <v>113.64875000000001</v>
          </cell>
          <cell r="O13">
            <v>2.4999999999408828E-4</v>
          </cell>
          <cell r="P13">
            <v>444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444</v>
          </cell>
          <cell r="V13">
            <v>0</v>
          </cell>
          <cell r="W13">
            <v>2.2447499999999998</v>
          </cell>
          <cell r="X13">
            <v>117.114</v>
          </cell>
          <cell r="Y13">
            <v>5.7097499999999997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113.649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117.114</v>
          </cell>
          <cell r="BC13">
            <v>444</v>
          </cell>
          <cell r="BD13">
            <v>322.91000000000003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496.49</v>
          </cell>
          <cell r="E14">
            <v>236.73500000000001</v>
          </cell>
          <cell r="F14">
            <v>259.755</v>
          </cell>
          <cell r="G14">
            <v>35.439</v>
          </cell>
          <cell r="H14">
            <v>0</v>
          </cell>
          <cell r="I14">
            <v>181.01</v>
          </cell>
          <cell r="J14">
            <v>2.226</v>
          </cell>
          <cell r="K14">
            <v>2.4420000000000002</v>
          </cell>
          <cell r="L14">
            <v>0</v>
          </cell>
          <cell r="M14">
            <v>0</v>
          </cell>
          <cell r="N14">
            <v>176.34200000000001</v>
          </cell>
          <cell r="O14">
            <v>0</v>
          </cell>
          <cell r="P14">
            <v>715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715</v>
          </cell>
          <cell r="V14">
            <v>0</v>
          </cell>
          <cell r="W14">
            <v>2.2192500000000002</v>
          </cell>
          <cell r="X14">
            <v>181.01</v>
          </cell>
          <cell r="Y14">
            <v>6.8872499999999999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176.34200000000001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181.01</v>
          </cell>
          <cell r="BC14">
            <v>715</v>
          </cell>
          <cell r="BD14">
            <v>496.49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942.96400000000006</v>
          </cell>
          <cell r="E15">
            <v>448.17399999999998</v>
          </cell>
          <cell r="F15">
            <v>494.79</v>
          </cell>
          <cell r="G15">
            <v>35.47</v>
          </cell>
          <cell r="H15">
            <v>0</v>
          </cell>
          <cell r="I15">
            <v>345.709</v>
          </cell>
          <cell r="J15">
            <v>3.9239999999999999</v>
          </cell>
          <cell r="K15">
            <v>4.3319999999999999</v>
          </cell>
          <cell r="L15">
            <v>0</v>
          </cell>
          <cell r="M15">
            <v>0</v>
          </cell>
          <cell r="N15">
            <v>337.45274999999998</v>
          </cell>
          <cell r="O15">
            <v>2.500000000509317E-4</v>
          </cell>
          <cell r="P15">
            <v>1374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1374</v>
          </cell>
          <cell r="V15">
            <v>0</v>
          </cell>
          <cell r="W15">
            <v>1.8652500000000001</v>
          </cell>
          <cell r="X15">
            <v>345.709</v>
          </cell>
          <cell r="Y15">
            <v>10.12125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337.45299999999997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345.709</v>
          </cell>
          <cell r="BC15">
            <v>1374</v>
          </cell>
          <cell r="BD15">
            <v>942.96400000000006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1592.4110000000001</v>
          </cell>
          <cell r="E16">
            <v>754.01800000000003</v>
          </cell>
          <cell r="F16">
            <v>838.39300000000003</v>
          </cell>
          <cell r="G16">
            <v>35.378999999999998</v>
          </cell>
          <cell r="H16">
            <v>0</v>
          </cell>
          <cell r="I16">
            <v>585.08399999999995</v>
          </cell>
          <cell r="J16">
            <v>6.4240000000000004</v>
          </cell>
          <cell r="K16">
            <v>7.1429999999999998</v>
          </cell>
          <cell r="L16">
            <v>0</v>
          </cell>
          <cell r="M16">
            <v>0</v>
          </cell>
          <cell r="N16">
            <v>571.51750000000004</v>
          </cell>
          <cell r="O16">
            <v>-5.0000000010186341E-4</v>
          </cell>
          <cell r="P16">
            <v>2342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2342</v>
          </cell>
          <cell r="V16">
            <v>0</v>
          </cell>
          <cell r="W16">
            <v>1.3187500000000001</v>
          </cell>
          <cell r="X16">
            <v>585.08399999999995</v>
          </cell>
          <cell r="Y16">
            <v>14.88575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571.51800000000003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2342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585.08399999999995</v>
          </cell>
          <cell r="BC16">
            <v>2342</v>
          </cell>
          <cell r="BD16">
            <v>1592.4110000000001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1589.652</v>
          </cell>
          <cell r="E17">
            <v>753.35199999999998</v>
          </cell>
          <cell r="F17">
            <v>836.3</v>
          </cell>
          <cell r="G17">
            <v>35.304000000000002</v>
          </cell>
          <cell r="H17">
            <v>0</v>
          </cell>
          <cell r="I17">
            <v>586.78099999999995</v>
          </cell>
          <cell r="J17">
            <v>6.8120000000000003</v>
          </cell>
          <cell r="K17">
            <v>7.5620000000000003</v>
          </cell>
          <cell r="L17">
            <v>0</v>
          </cell>
          <cell r="M17">
            <v>0</v>
          </cell>
          <cell r="N17">
            <v>572.40650000000005</v>
          </cell>
          <cell r="O17">
            <v>4.9999999987448973E-4</v>
          </cell>
          <cell r="P17">
            <v>2345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2345</v>
          </cell>
          <cell r="V17">
            <v>0</v>
          </cell>
          <cell r="W17">
            <v>1.627</v>
          </cell>
          <cell r="X17">
            <v>586.78099999999995</v>
          </cell>
          <cell r="Y17">
            <v>16.001000000000001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572.40700000000004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586.78099999999995</v>
          </cell>
          <cell r="BC17">
            <v>2345</v>
          </cell>
          <cell r="BD17">
            <v>1589.652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kotelna pošta"/>
      <sheetName val="MTH kotlů"/>
      <sheetName val="plyn"/>
      <sheetName val="elektřina"/>
      <sheetName val="evidence plynu k ED"/>
      <sheetName val="Teplo"/>
      <sheetName val="voda"/>
      <sheetName val="Spotřeba tepla kancelář"/>
      <sheetName val="importy"/>
      <sheetName val="Fakturace"/>
      <sheetName val="Odběratelé"/>
      <sheetName val="patní měřiče"/>
      <sheetName val="hodnocení Volyně"/>
      <sheetName val="Měrné spotřeby"/>
      <sheetName val="Odběratelé GJ m2"/>
      <sheetName val="Spotřeby elektřiny DPS"/>
      <sheetName val="hlášení MPO"/>
      <sheetName val="ERU-1"/>
      <sheetName val="OTE"/>
      <sheetName val="měrné ukazatele"/>
      <sheetName val="evidenc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801.16300000000001</v>
          </cell>
          <cell r="E6">
            <v>364.113</v>
          </cell>
          <cell r="F6">
            <v>437.05</v>
          </cell>
          <cell r="G6">
            <v>35.302</v>
          </cell>
          <cell r="H6">
            <v>0</v>
          </cell>
          <cell r="I6">
            <v>297.14400000000001</v>
          </cell>
          <cell r="J6">
            <v>3.3460000000000001</v>
          </cell>
          <cell r="K6">
            <v>4.0170000000000003</v>
          </cell>
          <cell r="L6">
            <v>2.7410000000000001</v>
          </cell>
          <cell r="M6">
            <v>-0.36699999999997734</v>
          </cell>
          <cell r="N6">
            <v>287.40699999999998</v>
          </cell>
          <cell r="O6">
            <v>0</v>
          </cell>
          <cell r="P6">
            <v>1284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1284</v>
          </cell>
          <cell r="V6">
            <v>0</v>
          </cell>
          <cell r="W6">
            <v>2.0110000000000001</v>
          </cell>
          <cell r="X6">
            <v>297.14400000000001</v>
          </cell>
          <cell r="Y6">
            <v>12.115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287.40699999999998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313.29600000000005</v>
          </cell>
          <cell r="AZ6">
            <v>970.70399999999995</v>
          </cell>
          <cell r="BA6">
            <v>0</v>
          </cell>
          <cell r="BB6">
            <v>297.14400000000001</v>
          </cell>
          <cell r="BC6">
            <v>1284</v>
          </cell>
          <cell r="BD6">
            <v>801.16300000000001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761.38699999999994</v>
          </cell>
          <cell r="E7">
            <v>345.84300000000002</v>
          </cell>
          <cell r="F7">
            <v>415.54399999999998</v>
          </cell>
          <cell r="G7">
            <v>35.298000000000002</v>
          </cell>
          <cell r="H7">
            <v>0</v>
          </cell>
          <cell r="I7">
            <v>282.04500000000002</v>
          </cell>
          <cell r="J7">
            <v>2.6720000000000002</v>
          </cell>
          <cell r="K7">
            <v>3.21</v>
          </cell>
          <cell r="L7">
            <v>2.4300000000000002</v>
          </cell>
          <cell r="M7">
            <v>1.1102230246251565E-14</v>
          </cell>
          <cell r="N7">
            <v>273.733</v>
          </cell>
          <cell r="O7">
            <v>0</v>
          </cell>
          <cell r="P7">
            <v>1220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1220</v>
          </cell>
          <cell r="V7">
            <v>0</v>
          </cell>
          <cell r="W7">
            <v>1.6719999999999999</v>
          </cell>
          <cell r="X7">
            <v>282.04500000000002</v>
          </cell>
          <cell r="Y7">
            <v>9.984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273.733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297.67999999999995</v>
          </cell>
          <cell r="AZ7">
            <v>922.32</v>
          </cell>
          <cell r="BA7">
            <v>0</v>
          </cell>
          <cell r="BB7">
            <v>282.04500000000002</v>
          </cell>
          <cell r="BC7">
            <v>1220</v>
          </cell>
          <cell r="BD7">
            <v>761.38699999999994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703.27300000000002</v>
          </cell>
          <cell r="E8">
            <v>318.22699999999998</v>
          </cell>
          <cell r="F8">
            <v>385.04599999999999</v>
          </cell>
          <cell r="G8">
            <v>35.301000000000002</v>
          </cell>
          <cell r="H8">
            <v>0</v>
          </cell>
          <cell r="I8">
            <v>257.81099999999998</v>
          </cell>
          <cell r="J8">
            <v>3.9</v>
          </cell>
          <cell r="K8">
            <v>4.7190000000000003</v>
          </cell>
          <cell r="L8">
            <v>2.0840000000000001</v>
          </cell>
          <cell r="M8">
            <v>-2.6201263381153694E-14</v>
          </cell>
          <cell r="N8">
            <v>247.108</v>
          </cell>
          <cell r="O8">
            <v>0</v>
          </cell>
          <cell r="P8">
            <v>1123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1123</v>
          </cell>
          <cell r="V8">
            <v>0</v>
          </cell>
          <cell r="W8">
            <v>2.2309999999999999</v>
          </cell>
          <cell r="X8">
            <v>257.81099999999998</v>
          </cell>
          <cell r="Y8">
            <v>12.933999999999999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247.108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274.01199999999994</v>
          </cell>
          <cell r="AZ8">
            <v>848.98800000000006</v>
          </cell>
          <cell r="BA8">
            <v>0</v>
          </cell>
          <cell r="BB8">
            <v>257.81099999999998</v>
          </cell>
          <cell r="BC8">
            <v>1123</v>
          </cell>
          <cell r="BD8">
            <v>703.27300000000002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489.15499999999997</v>
          </cell>
          <cell r="E9">
            <v>219.398</v>
          </cell>
          <cell r="F9">
            <v>269.75700000000001</v>
          </cell>
          <cell r="G9">
            <v>35.286999999999999</v>
          </cell>
          <cell r="H9">
            <v>0</v>
          </cell>
          <cell r="I9">
            <v>175.315</v>
          </cell>
          <cell r="J9">
            <v>1.123</v>
          </cell>
          <cell r="K9">
            <v>1.381</v>
          </cell>
          <cell r="L9">
            <v>1.298</v>
          </cell>
          <cell r="M9">
            <v>-7.7715611723760958E-15</v>
          </cell>
          <cell r="N9">
            <v>171.51300000000001</v>
          </cell>
          <cell r="O9">
            <v>0</v>
          </cell>
          <cell r="P9">
            <v>776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776</v>
          </cell>
          <cell r="V9">
            <v>0</v>
          </cell>
          <cell r="W9">
            <v>2.609</v>
          </cell>
          <cell r="X9">
            <v>175.315</v>
          </cell>
          <cell r="Y9">
            <v>6.4109999999999996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171.51300000000001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189.34400000000005</v>
          </cell>
          <cell r="AZ9">
            <v>586.65599999999995</v>
          </cell>
          <cell r="BA9">
            <v>0</v>
          </cell>
          <cell r="BB9">
            <v>175.315</v>
          </cell>
          <cell r="BC9">
            <v>776</v>
          </cell>
          <cell r="BD9">
            <v>489.15499999999997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282.67700000000002</v>
          </cell>
          <cell r="E10">
            <v>125.861</v>
          </cell>
          <cell r="F10">
            <v>156.816</v>
          </cell>
          <cell r="G10">
            <v>35.409999999999997</v>
          </cell>
          <cell r="H10">
            <v>0</v>
          </cell>
          <cell r="I10">
            <v>100.994</v>
          </cell>
          <cell r="J10">
            <v>1.6970000000000001</v>
          </cell>
          <cell r="K10">
            <v>2.1150000000000002</v>
          </cell>
          <cell r="L10">
            <v>0.53100000000000003</v>
          </cell>
          <cell r="M10">
            <v>3.219646771412954E-15</v>
          </cell>
          <cell r="N10">
            <v>96.650999999999996</v>
          </cell>
          <cell r="O10">
            <v>0</v>
          </cell>
          <cell r="P10">
            <v>453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453</v>
          </cell>
          <cell r="V10">
            <v>0</v>
          </cell>
          <cell r="W10">
            <v>2.79</v>
          </cell>
          <cell r="X10">
            <v>100.994</v>
          </cell>
          <cell r="Y10">
            <v>7.133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96.650999999999996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110.53199999999998</v>
          </cell>
          <cell r="AZ10">
            <v>342.46800000000002</v>
          </cell>
          <cell r="BA10">
            <v>0</v>
          </cell>
          <cell r="BB10">
            <v>100.994</v>
          </cell>
          <cell r="BC10">
            <v>453</v>
          </cell>
          <cell r="BD10">
            <v>282.67700000000002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202.51900000000001</v>
          </cell>
          <cell r="E11">
            <v>89.611999999999995</v>
          </cell>
          <cell r="F11">
            <v>112.907</v>
          </cell>
          <cell r="G11">
            <v>35.524000000000001</v>
          </cell>
          <cell r="H11">
            <v>0</v>
          </cell>
          <cell r="I11">
            <v>70.549000000000007</v>
          </cell>
          <cell r="J11">
            <v>0.376</v>
          </cell>
          <cell r="K11">
            <v>0.47399999999999998</v>
          </cell>
          <cell r="L11">
            <v>0.32200000000000001</v>
          </cell>
          <cell r="M11">
            <v>1.1268763699945339E-14</v>
          </cell>
          <cell r="N11">
            <v>69.376999999999995</v>
          </cell>
          <cell r="O11">
            <v>0</v>
          </cell>
          <cell r="P11">
            <v>320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320</v>
          </cell>
          <cell r="V11">
            <v>0</v>
          </cell>
          <cell r="W11">
            <v>2.5630000000000002</v>
          </cell>
          <cell r="X11">
            <v>70.549000000000007</v>
          </cell>
          <cell r="Y11">
            <v>3.7350000000000003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69.376999999999995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78.079999999999984</v>
          </cell>
          <cell r="AZ11">
            <v>241.92000000000002</v>
          </cell>
          <cell r="BA11">
            <v>0</v>
          </cell>
          <cell r="BB11">
            <v>70.549000000000007</v>
          </cell>
          <cell r="BC11">
            <v>320</v>
          </cell>
          <cell r="BD11">
            <v>202.51900000000001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198.74299999999999</v>
          </cell>
          <cell r="E12">
            <v>86.95</v>
          </cell>
          <cell r="F12">
            <v>111.79300000000001</v>
          </cell>
          <cell r="G12">
            <v>35.344000000000001</v>
          </cell>
          <cell r="H12">
            <v>0</v>
          </cell>
          <cell r="I12">
            <v>68.486999999999995</v>
          </cell>
          <cell r="J12">
            <v>1.1240000000000001</v>
          </cell>
          <cell r="K12">
            <v>1.4450000000000001</v>
          </cell>
          <cell r="L12">
            <v>0.317</v>
          </cell>
          <cell r="M12">
            <v>-7.5000000000097211E-4</v>
          </cell>
          <cell r="N12">
            <v>65.601749999999996</v>
          </cell>
          <cell r="O12">
            <v>0</v>
          </cell>
          <cell r="P12">
            <v>317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317</v>
          </cell>
          <cell r="V12">
            <v>0</v>
          </cell>
          <cell r="W12">
            <v>2.7602500000000001</v>
          </cell>
          <cell r="X12">
            <v>68.486999999999995</v>
          </cell>
          <cell r="Y12">
            <v>5.6462500000000002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65.602000000000004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77.347999999999985</v>
          </cell>
          <cell r="AZ12">
            <v>239.65200000000002</v>
          </cell>
          <cell r="BA12">
            <v>0</v>
          </cell>
          <cell r="BB12">
            <v>68.486999999999995</v>
          </cell>
          <cell r="BC12">
            <v>317</v>
          </cell>
          <cell r="BD12">
            <v>198.74299999999999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190.60400000000001</v>
          </cell>
          <cell r="E13">
            <v>83.344999999999999</v>
          </cell>
          <cell r="F13">
            <v>107.259</v>
          </cell>
          <cell r="G13">
            <v>35.363</v>
          </cell>
          <cell r="H13">
            <v>0</v>
          </cell>
          <cell r="I13">
            <v>65.400999999999996</v>
          </cell>
          <cell r="J13">
            <v>0.84499999999999997</v>
          </cell>
          <cell r="K13">
            <v>1.087</v>
          </cell>
          <cell r="L13">
            <v>0.29799999999999999</v>
          </cell>
          <cell r="M13">
            <v>-3.0531133177191805E-15</v>
          </cell>
          <cell r="N13">
            <v>63.170999999999999</v>
          </cell>
          <cell r="O13">
            <v>0</v>
          </cell>
          <cell r="P13">
            <v>303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303</v>
          </cell>
          <cell r="V13">
            <v>0</v>
          </cell>
          <cell r="W13">
            <v>2.8235000000000001</v>
          </cell>
          <cell r="X13">
            <v>65.400999999999996</v>
          </cell>
          <cell r="Y13">
            <v>5.0534999999999997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63.170999999999999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73.931999999999988</v>
          </cell>
          <cell r="AZ13">
            <v>229.06800000000001</v>
          </cell>
          <cell r="BA13">
            <v>0</v>
          </cell>
          <cell r="BB13">
            <v>65.400999999999996</v>
          </cell>
          <cell r="BC13">
            <v>303</v>
          </cell>
          <cell r="BD13">
            <v>190.60400000000001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223.35300000000001</v>
          </cell>
          <cell r="E14">
            <v>98.497</v>
          </cell>
          <cell r="F14">
            <v>124.85599999999999</v>
          </cell>
          <cell r="G14">
            <v>35.447000000000003</v>
          </cell>
          <cell r="H14">
            <v>0</v>
          </cell>
          <cell r="I14">
            <v>77.793000000000006</v>
          </cell>
          <cell r="J14">
            <v>0.63200000000000001</v>
          </cell>
          <cell r="K14">
            <v>0.80200000000000005</v>
          </cell>
          <cell r="L14">
            <v>0.48199999999999998</v>
          </cell>
          <cell r="M14">
            <v>1.0880185641326534E-14</v>
          </cell>
          <cell r="N14">
            <v>75.876999999999995</v>
          </cell>
          <cell r="O14">
            <v>0</v>
          </cell>
          <cell r="P14">
            <v>355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355</v>
          </cell>
          <cell r="V14">
            <v>0</v>
          </cell>
          <cell r="W14">
            <v>3.2145000000000001</v>
          </cell>
          <cell r="X14">
            <v>77.793000000000006</v>
          </cell>
          <cell r="Y14">
            <v>5.1305000000000005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75.876999999999995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86.62</v>
          </cell>
          <cell r="AZ14">
            <v>268.38</v>
          </cell>
          <cell r="BA14">
            <v>0</v>
          </cell>
          <cell r="BB14">
            <v>77.793000000000006</v>
          </cell>
          <cell r="BC14">
            <v>355</v>
          </cell>
          <cell r="BD14">
            <v>223.35300000000001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465.47</v>
          </cell>
          <cell r="E15">
            <v>208.15</v>
          </cell>
          <cell r="F15">
            <v>257.32</v>
          </cell>
          <cell r="G15">
            <v>35.517000000000003</v>
          </cell>
          <cell r="H15">
            <v>0</v>
          </cell>
          <cell r="I15">
            <v>166.726</v>
          </cell>
          <cell r="J15">
            <v>1.7689999999999999</v>
          </cell>
          <cell r="K15">
            <v>2.1869999999999998</v>
          </cell>
          <cell r="L15">
            <v>1.339</v>
          </cell>
          <cell r="M15">
            <v>-1.2434497875801753E-14</v>
          </cell>
          <cell r="N15">
            <v>161.43100000000001</v>
          </cell>
          <cell r="O15">
            <v>0</v>
          </cell>
          <cell r="P15">
            <v>742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742</v>
          </cell>
          <cell r="V15">
            <v>0</v>
          </cell>
          <cell r="W15">
            <v>3.1392500000000001</v>
          </cell>
          <cell r="X15">
            <v>166.726</v>
          </cell>
          <cell r="Y15">
            <v>8.4342500000000005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161.43100000000001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181.048</v>
          </cell>
          <cell r="AZ15">
            <v>560.952</v>
          </cell>
          <cell r="BA15">
            <v>0</v>
          </cell>
          <cell r="BB15">
            <v>166.726</v>
          </cell>
          <cell r="BC15">
            <v>742</v>
          </cell>
          <cell r="BD15">
            <v>465.47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691.45100000000002</v>
          </cell>
          <cell r="E16">
            <v>311.05200000000002</v>
          </cell>
          <cell r="F16">
            <v>380.399</v>
          </cell>
          <cell r="G16">
            <v>35.340000000000003</v>
          </cell>
          <cell r="H16">
            <v>0</v>
          </cell>
          <cell r="I16">
            <v>250.761</v>
          </cell>
          <cell r="J16">
            <v>3.6320000000000001</v>
          </cell>
          <cell r="K16">
            <v>4.4420000000000002</v>
          </cell>
          <cell r="L16">
            <v>2.1080000000000001</v>
          </cell>
          <cell r="M16">
            <v>7.4999999999869615E-4</v>
          </cell>
          <cell r="N16">
            <v>240.57825</v>
          </cell>
          <cell r="O16">
            <v>0</v>
          </cell>
          <cell r="P16">
            <v>1104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1104</v>
          </cell>
          <cell r="V16">
            <v>0</v>
          </cell>
          <cell r="W16">
            <v>2.2832499999999998</v>
          </cell>
          <cell r="X16">
            <v>250.761</v>
          </cell>
          <cell r="Y16">
            <v>12.465250000000001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240.578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269.37599999999998</v>
          </cell>
          <cell r="AZ16">
            <v>834.62400000000002</v>
          </cell>
          <cell r="BA16">
            <v>0</v>
          </cell>
          <cell r="BB16">
            <v>250.761</v>
          </cell>
          <cell r="BC16">
            <v>1104</v>
          </cell>
          <cell r="BD16">
            <v>691.45100000000002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683.53099999999995</v>
          </cell>
          <cell r="E17">
            <v>307.14100000000002</v>
          </cell>
          <cell r="F17">
            <v>376.39</v>
          </cell>
          <cell r="G17">
            <v>35.253</v>
          </cell>
          <cell r="H17">
            <v>0</v>
          </cell>
          <cell r="I17">
            <v>247.97900000000001</v>
          </cell>
          <cell r="J17">
            <v>3.2549999999999999</v>
          </cell>
          <cell r="K17">
            <v>3.9889999999999999</v>
          </cell>
          <cell r="L17">
            <v>2.101</v>
          </cell>
          <cell r="M17">
            <v>-4.9999999998906475E-4</v>
          </cell>
          <cell r="N17">
            <v>238.6345</v>
          </cell>
          <cell r="O17">
            <v>0</v>
          </cell>
          <cell r="P17">
            <v>1094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1094</v>
          </cell>
          <cell r="V17">
            <v>0</v>
          </cell>
          <cell r="W17">
            <v>2.71</v>
          </cell>
          <cell r="X17">
            <v>247.97900000000001</v>
          </cell>
          <cell r="Y17">
            <v>12.055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238.63499999999999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266.93600000000004</v>
          </cell>
          <cell r="AZ17">
            <v>827.06399999999996</v>
          </cell>
          <cell r="BA17">
            <v>0</v>
          </cell>
          <cell r="BB17">
            <v>247.97900000000001</v>
          </cell>
          <cell r="BC17">
            <v>1094</v>
          </cell>
          <cell r="BD17">
            <v>683.53099999999995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 LK"/>
      <sheetName val="TČ"/>
      <sheetName val="Reporting NKTC"/>
      <sheetName val="Kotle"/>
      <sheetName val="evidence k ED"/>
      <sheetName val="Evidence"/>
      <sheetName val="MPO"/>
      <sheetName val="OTE"/>
      <sheetName val="ERU NKTC"/>
      <sheetName val="ERU LK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Bilance"/>
      <sheetName val="List1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A6" t="str">
            <v>Leden</v>
          </cell>
          <cell r="B6">
            <v>1</v>
          </cell>
          <cell r="C6" t="str">
            <v>OK</v>
          </cell>
          <cell r="D6">
            <v>2018.204</v>
          </cell>
          <cell r="E6">
            <v>910.38099999999997</v>
          </cell>
          <cell r="F6">
            <v>1107.8230000000001</v>
          </cell>
          <cell r="G6">
            <v>35.28</v>
          </cell>
          <cell r="H6">
            <v>0</v>
          </cell>
          <cell r="I6">
            <v>759.22900000000004</v>
          </cell>
          <cell r="J6">
            <v>14.035</v>
          </cell>
          <cell r="K6">
            <v>17.077999999999999</v>
          </cell>
          <cell r="L6">
            <v>0</v>
          </cell>
          <cell r="M6">
            <v>0</v>
          </cell>
          <cell r="N6">
            <v>728.11599999999999</v>
          </cell>
          <cell r="O6">
            <v>0</v>
          </cell>
          <cell r="P6">
            <v>3326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3326</v>
          </cell>
          <cell r="V6">
            <v>0</v>
          </cell>
          <cell r="W6">
            <v>1.3440000000000001</v>
          </cell>
          <cell r="X6">
            <v>759.22900000000004</v>
          </cell>
          <cell r="Y6">
            <v>32.457000000000001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728.11599999999999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759.22900000000004</v>
          </cell>
          <cell r="BC6">
            <v>3326</v>
          </cell>
          <cell r="BD6">
            <v>2018.204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1772.84</v>
          </cell>
          <cell r="E7">
            <v>798.18499999999995</v>
          </cell>
          <cell r="F7">
            <v>974.65499999999997</v>
          </cell>
          <cell r="G7">
            <v>35.286999999999999</v>
          </cell>
          <cell r="H7">
            <v>0</v>
          </cell>
          <cell r="I7">
            <v>667.66399999999999</v>
          </cell>
          <cell r="J7">
            <v>11.052</v>
          </cell>
          <cell r="K7">
            <v>13.494999999999999</v>
          </cell>
          <cell r="L7">
            <v>0</v>
          </cell>
          <cell r="M7">
            <v>0</v>
          </cell>
          <cell r="N7">
            <v>643.11699999999996</v>
          </cell>
          <cell r="O7">
            <v>0</v>
          </cell>
          <cell r="P7">
            <v>2935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2935</v>
          </cell>
          <cell r="V7">
            <v>0</v>
          </cell>
          <cell r="W7">
            <v>1.335</v>
          </cell>
          <cell r="X7">
            <v>667.66399999999999</v>
          </cell>
          <cell r="Y7">
            <v>25.881999999999998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643.11699999999996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667.66399999999999</v>
          </cell>
          <cell r="BC7">
            <v>2935</v>
          </cell>
          <cell r="BD7">
            <v>1772.84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1260.1369999999999</v>
          </cell>
          <cell r="E8">
            <v>570.29700000000003</v>
          </cell>
          <cell r="F8">
            <v>689.84</v>
          </cell>
          <cell r="G8">
            <v>35.133000000000003</v>
          </cell>
          <cell r="H8">
            <v>0</v>
          </cell>
          <cell r="I8">
            <v>475.12799999999999</v>
          </cell>
          <cell r="J8">
            <v>11.362</v>
          </cell>
          <cell r="K8">
            <v>13.744</v>
          </cell>
          <cell r="L8">
            <v>0</v>
          </cell>
          <cell r="M8">
            <v>0</v>
          </cell>
          <cell r="N8">
            <v>450.02199999999999</v>
          </cell>
          <cell r="O8">
            <v>0</v>
          </cell>
          <cell r="P8">
            <v>2069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2069</v>
          </cell>
          <cell r="V8">
            <v>0</v>
          </cell>
          <cell r="W8">
            <v>2.4670000000000001</v>
          </cell>
          <cell r="X8">
            <v>475.12799999999999</v>
          </cell>
          <cell r="Y8">
            <v>27.573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450.02199999999999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475.12799999999999</v>
          </cell>
          <cell r="BC8">
            <v>2069</v>
          </cell>
          <cell r="BD8">
            <v>1260.1369999999999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1006.662</v>
          </cell>
          <cell r="E9">
            <v>457.77300000000002</v>
          </cell>
          <cell r="F9">
            <v>548.88900000000001</v>
          </cell>
          <cell r="G9">
            <v>35.216999999999999</v>
          </cell>
          <cell r="H9">
            <v>0</v>
          </cell>
          <cell r="I9">
            <v>372.51900000000001</v>
          </cell>
          <cell r="J9">
            <v>3.71</v>
          </cell>
          <cell r="K9">
            <v>4.4489999999999998</v>
          </cell>
          <cell r="L9">
            <v>0</v>
          </cell>
          <cell r="M9">
            <v>0</v>
          </cell>
          <cell r="N9">
            <v>364.36</v>
          </cell>
          <cell r="O9">
            <v>0</v>
          </cell>
          <cell r="P9">
            <v>1608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1608</v>
          </cell>
          <cell r="V9">
            <v>0</v>
          </cell>
          <cell r="W9">
            <v>2.6040000000000001</v>
          </cell>
          <cell r="X9">
            <v>372.51900000000001</v>
          </cell>
          <cell r="Y9">
            <v>10.762999999999998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364.36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372.51900000000001</v>
          </cell>
          <cell r="BC9">
            <v>1608</v>
          </cell>
          <cell r="BD9">
            <v>1006.662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528.05700000000002</v>
          </cell>
          <cell r="E10">
            <v>242.02500000000001</v>
          </cell>
          <cell r="F10">
            <v>286.03199999999998</v>
          </cell>
          <cell r="G10">
            <v>35.427</v>
          </cell>
          <cell r="H10">
            <v>0</v>
          </cell>
          <cell r="I10">
            <v>194.37899999999999</v>
          </cell>
          <cell r="J10">
            <v>3.6579999999999999</v>
          </cell>
          <cell r="K10">
            <v>4.3230000000000004</v>
          </cell>
          <cell r="L10">
            <v>0</v>
          </cell>
          <cell r="M10">
            <v>0</v>
          </cell>
          <cell r="N10">
            <v>186.398</v>
          </cell>
          <cell r="O10">
            <v>0</v>
          </cell>
          <cell r="P10">
            <v>827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827</v>
          </cell>
          <cell r="V10">
            <v>0</v>
          </cell>
          <cell r="W10">
            <v>2.9910000000000001</v>
          </cell>
          <cell r="X10">
            <v>194.37899999999999</v>
          </cell>
          <cell r="Y10">
            <v>10.972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186.398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194.37899999999999</v>
          </cell>
          <cell r="BC10">
            <v>827</v>
          </cell>
          <cell r="BD10">
            <v>528.05700000000002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440.75700000000001</v>
          </cell>
          <cell r="E11">
            <v>201.57499999999999</v>
          </cell>
          <cell r="F11">
            <v>239.18199999999999</v>
          </cell>
          <cell r="G11">
            <v>35.287999999999997</v>
          </cell>
          <cell r="H11">
            <v>0</v>
          </cell>
          <cell r="I11">
            <v>161.76499999999999</v>
          </cell>
          <cell r="J11">
            <v>3.1909999999999998</v>
          </cell>
          <cell r="K11">
            <v>3.786</v>
          </cell>
          <cell r="L11">
            <v>0</v>
          </cell>
          <cell r="M11">
            <v>0</v>
          </cell>
          <cell r="N11">
            <v>154.78800000000001</v>
          </cell>
          <cell r="O11">
            <v>0</v>
          </cell>
          <cell r="P11">
            <v>691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691</v>
          </cell>
          <cell r="V11">
            <v>0</v>
          </cell>
          <cell r="W11">
            <v>2.306</v>
          </cell>
          <cell r="X11">
            <v>161.76499999999999</v>
          </cell>
          <cell r="Y11">
            <v>9.2830000000000013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154.78800000000001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161.76499999999999</v>
          </cell>
          <cell r="BC11">
            <v>691</v>
          </cell>
          <cell r="BD11">
            <v>440.75700000000001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307.53300000000002</v>
          </cell>
          <cell r="E12">
            <v>140.82499999999999</v>
          </cell>
          <cell r="F12">
            <v>166.708</v>
          </cell>
          <cell r="G12">
            <v>35.313000000000002</v>
          </cell>
          <cell r="H12">
            <v>0</v>
          </cell>
          <cell r="I12">
            <v>112.39700000000001</v>
          </cell>
          <cell r="J12">
            <v>2.2690000000000001</v>
          </cell>
          <cell r="K12">
            <v>2.6859999999999999</v>
          </cell>
          <cell r="L12">
            <v>0</v>
          </cell>
          <cell r="M12">
            <v>0</v>
          </cell>
          <cell r="N12">
            <v>107.44175</v>
          </cell>
          <cell r="O12">
            <v>2.5000000000829914E-4</v>
          </cell>
          <cell r="P12">
            <v>479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479</v>
          </cell>
          <cell r="V12">
            <v>0</v>
          </cell>
          <cell r="W12">
            <v>2.0379999999999998</v>
          </cell>
          <cell r="X12">
            <v>112.39700000000001</v>
          </cell>
          <cell r="Y12">
            <v>6.9930000000000003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107.44199999999999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112.39700000000001</v>
          </cell>
          <cell r="BC12">
            <v>479</v>
          </cell>
          <cell r="BD12">
            <v>307.53300000000002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462.81900000000002</v>
          </cell>
          <cell r="E13">
            <v>211.5</v>
          </cell>
          <cell r="F13">
            <v>251.31899999999999</v>
          </cell>
          <cell r="G13">
            <v>35.354999999999997</v>
          </cell>
          <cell r="H13">
            <v>0</v>
          </cell>
          <cell r="I13">
            <v>171.11689999999999</v>
          </cell>
          <cell r="J13">
            <v>3.581</v>
          </cell>
          <cell r="K13">
            <v>4.2549999999999999</v>
          </cell>
          <cell r="L13">
            <v>0</v>
          </cell>
          <cell r="M13">
            <v>0</v>
          </cell>
          <cell r="N13">
            <v>163.28025</v>
          </cell>
          <cell r="O13">
            <v>6.5000000000736691E-4</v>
          </cell>
          <cell r="P13">
            <v>732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732</v>
          </cell>
          <cell r="V13">
            <v>0</v>
          </cell>
          <cell r="W13">
            <v>2.1444999999999999</v>
          </cell>
          <cell r="X13">
            <v>171.11699999999999</v>
          </cell>
          <cell r="Y13">
            <v>9.9804999999999993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163.28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171.11699999999999</v>
          </cell>
          <cell r="BC13">
            <v>732</v>
          </cell>
          <cell r="BD13">
            <v>462.81900000000002</v>
          </cell>
          <cell r="BE13">
            <v>9.9999999974897946E-5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465.18400000000003</v>
          </cell>
          <cell r="E14">
            <v>213.518</v>
          </cell>
          <cell r="F14">
            <v>251.666</v>
          </cell>
          <cell r="G14">
            <v>35.436</v>
          </cell>
          <cell r="H14">
            <v>0</v>
          </cell>
          <cell r="I14">
            <v>172.983</v>
          </cell>
          <cell r="J14">
            <v>3.3969999999999998</v>
          </cell>
          <cell r="K14">
            <v>4.0049999999999999</v>
          </cell>
          <cell r="L14">
            <v>0</v>
          </cell>
          <cell r="M14">
            <v>0</v>
          </cell>
          <cell r="N14">
            <v>165.58099999999999</v>
          </cell>
          <cell r="O14">
            <v>0</v>
          </cell>
          <cell r="P14">
            <v>734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734</v>
          </cell>
          <cell r="V14">
            <v>0</v>
          </cell>
          <cell r="W14">
            <v>1.9862500000000001</v>
          </cell>
          <cell r="X14">
            <v>172.983</v>
          </cell>
          <cell r="Y14">
            <v>9.3882499999999993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165.58099999999999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172.983</v>
          </cell>
          <cell r="BC14">
            <v>734</v>
          </cell>
          <cell r="BD14">
            <v>465.18400000000003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1431.2</v>
          </cell>
          <cell r="E15">
            <v>645.86699999999996</v>
          </cell>
          <cell r="F15">
            <v>785.33299999999997</v>
          </cell>
          <cell r="G15">
            <v>35.473999999999997</v>
          </cell>
          <cell r="H15">
            <v>0</v>
          </cell>
          <cell r="I15">
            <v>535.48099999999999</v>
          </cell>
          <cell r="J15">
            <v>9.109</v>
          </cell>
          <cell r="K15">
            <v>11.076000000000001</v>
          </cell>
          <cell r="L15">
            <v>0</v>
          </cell>
          <cell r="M15">
            <v>0</v>
          </cell>
          <cell r="N15">
            <v>515.29650000000004</v>
          </cell>
          <cell r="O15">
            <v>-5.0000000010186341E-4</v>
          </cell>
          <cell r="P15">
            <v>2344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2344</v>
          </cell>
          <cell r="V15">
            <v>0</v>
          </cell>
          <cell r="W15">
            <v>1.2982499999999999</v>
          </cell>
          <cell r="X15">
            <v>535.48099999999999</v>
          </cell>
          <cell r="Y15">
            <v>21.483250000000002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515.29700000000003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535.48099999999999</v>
          </cell>
          <cell r="BC15">
            <v>2344</v>
          </cell>
          <cell r="BD15">
            <v>1431.2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2258.7579999999998</v>
          </cell>
          <cell r="E16">
            <v>1010.575</v>
          </cell>
          <cell r="F16">
            <v>1248.183</v>
          </cell>
          <cell r="G16">
            <v>35.377000000000002</v>
          </cell>
          <cell r="H16">
            <v>0</v>
          </cell>
          <cell r="I16">
            <v>837.75</v>
          </cell>
          <cell r="J16">
            <v>17.82</v>
          </cell>
          <cell r="K16">
            <v>22.01</v>
          </cell>
          <cell r="L16">
            <v>0</v>
          </cell>
          <cell r="M16">
            <v>0</v>
          </cell>
          <cell r="N16">
            <v>797.91949999999997</v>
          </cell>
          <cell r="O16">
            <v>4.9999999998817657E-4</v>
          </cell>
          <cell r="P16">
            <v>3725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3725</v>
          </cell>
          <cell r="V16">
            <v>0</v>
          </cell>
          <cell r="W16">
            <v>0.64624999999999999</v>
          </cell>
          <cell r="X16">
            <v>837.75</v>
          </cell>
          <cell r="Y16">
            <v>40.47625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3725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797.92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3725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837.75</v>
          </cell>
          <cell r="BC16">
            <v>3725</v>
          </cell>
          <cell r="BD16">
            <v>2258.7579999999998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2425.627</v>
          </cell>
          <cell r="E17">
            <v>1088.7809999999999</v>
          </cell>
          <cell r="F17">
            <v>1336.846</v>
          </cell>
          <cell r="G17">
            <v>35.304000000000002</v>
          </cell>
          <cell r="H17">
            <v>0</v>
          </cell>
          <cell r="I17">
            <v>899.27700000000004</v>
          </cell>
          <cell r="J17">
            <v>11.717000000000001</v>
          </cell>
          <cell r="K17">
            <v>14.385999999999999</v>
          </cell>
          <cell r="L17">
            <v>0</v>
          </cell>
          <cell r="M17">
            <v>0</v>
          </cell>
          <cell r="N17">
            <v>873.17399999999998</v>
          </cell>
          <cell r="O17">
            <v>0</v>
          </cell>
          <cell r="P17">
            <v>3975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3975</v>
          </cell>
          <cell r="V17">
            <v>0</v>
          </cell>
          <cell r="W17">
            <v>0.61775000000000002</v>
          </cell>
          <cell r="X17">
            <v>899.27700000000004</v>
          </cell>
          <cell r="Y17">
            <v>26.720750000000002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3975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873.17399999999998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3975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899.27700000000004</v>
          </cell>
          <cell r="BC17">
            <v>3975</v>
          </cell>
          <cell r="BD17">
            <v>2425.627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1992.616</v>
          </cell>
          <cell r="E28">
            <v>937.21299999999997</v>
          </cell>
          <cell r="F28">
            <v>1055.403</v>
          </cell>
          <cell r="G28">
            <v>35.28</v>
          </cell>
          <cell r="H28">
            <v>0</v>
          </cell>
          <cell r="I28">
            <v>744.69799999999998</v>
          </cell>
          <cell r="J28">
            <v>6.4649999999999999</v>
          </cell>
          <cell r="K28">
            <v>7.28</v>
          </cell>
          <cell r="L28">
            <v>0</v>
          </cell>
          <cell r="M28">
            <v>0</v>
          </cell>
          <cell r="N28">
            <v>730.95299999999997</v>
          </cell>
          <cell r="O28">
            <v>0</v>
          </cell>
          <cell r="P28">
            <v>3019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3019</v>
          </cell>
          <cell r="V28">
            <v>0</v>
          </cell>
          <cell r="W28">
            <v>1.121</v>
          </cell>
          <cell r="X28">
            <v>744.69799999999998</v>
          </cell>
          <cell r="Y28">
            <v>14.866000000000001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3019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730.95299999999997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3019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744.69799999999998</v>
          </cell>
          <cell r="BC28">
            <v>3019</v>
          </cell>
          <cell r="BD28">
            <v>1992.616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1730.0650000000001</v>
          </cell>
          <cell r="E29">
            <v>814.34900000000005</v>
          </cell>
          <cell r="F29">
            <v>915.71600000000001</v>
          </cell>
          <cell r="G29">
            <v>35.286999999999999</v>
          </cell>
          <cell r="H29">
            <v>0</v>
          </cell>
          <cell r="I29">
            <v>646.47400000000005</v>
          </cell>
          <cell r="J29">
            <v>5.8339999999999996</v>
          </cell>
          <cell r="K29">
            <v>6.56</v>
          </cell>
          <cell r="L29">
            <v>0</v>
          </cell>
          <cell r="M29">
            <v>0</v>
          </cell>
          <cell r="N29">
            <v>634.08000000000004</v>
          </cell>
          <cell r="O29">
            <v>0</v>
          </cell>
          <cell r="P29">
            <v>2617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2617</v>
          </cell>
          <cell r="V29">
            <v>0</v>
          </cell>
          <cell r="W29">
            <v>1.173</v>
          </cell>
          <cell r="X29">
            <v>646.47400000000005</v>
          </cell>
          <cell r="Y29">
            <v>13.566999999999998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2617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634.08000000000004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2617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646.47400000000005</v>
          </cell>
          <cell r="BC29">
            <v>2617</v>
          </cell>
          <cell r="BD29">
            <v>1730.0650000000001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1852.864</v>
          </cell>
          <cell r="E30">
            <v>864.15300000000002</v>
          </cell>
          <cell r="F30">
            <v>988.71100000000001</v>
          </cell>
          <cell r="G30">
            <v>35.133000000000003</v>
          </cell>
          <cell r="H30">
            <v>0</v>
          </cell>
          <cell r="I30">
            <v>681.00699999999995</v>
          </cell>
          <cell r="J30">
            <v>6.5529999999999999</v>
          </cell>
          <cell r="K30">
            <v>7.4969999999999999</v>
          </cell>
          <cell r="L30">
            <v>0</v>
          </cell>
          <cell r="M30">
            <v>0</v>
          </cell>
          <cell r="N30">
            <v>666.95699999999999</v>
          </cell>
          <cell r="O30">
            <v>0</v>
          </cell>
          <cell r="P30">
            <v>2805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2805</v>
          </cell>
          <cell r="V30">
            <v>0</v>
          </cell>
          <cell r="W30">
            <v>0.82799999999999996</v>
          </cell>
          <cell r="X30">
            <v>681.00699999999995</v>
          </cell>
          <cell r="Y30">
            <v>14.878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2805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666.95699999999999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2805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681.00699999999995</v>
          </cell>
          <cell r="BC30">
            <v>2805</v>
          </cell>
          <cell r="BD30">
            <v>1852.864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1253.5940000000001</v>
          </cell>
          <cell r="E31">
            <v>591.41099999999994</v>
          </cell>
          <cell r="F31">
            <v>662.18299999999999</v>
          </cell>
          <cell r="G31">
            <v>35.216999999999999</v>
          </cell>
          <cell r="H31">
            <v>0</v>
          </cell>
          <cell r="I31">
            <v>474.1</v>
          </cell>
          <cell r="J31">
            <v>4.4180000000000001</v>
          </cell>
          <cell r="K31">
            <v>4.9470000000000001</v>
          </cell>
          <cell r="L31">
            <v>0</v>
          </cell>
          <cell r="M31">
            <v>0</v>
          </cell>
          <cell r="N31">
            <v>464.73500000000001</v>
          </cell>
          <cell r="O31">
            <v>0</v>
          </cell>
          <cell r="P31">
            <v>1911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1911</v>
          </cell>
          <cell r="V31">
            <v>0</v>
          </cell>
          <cell r="W31">
            <v>1.9750000000000001</v>
          </cell>
          <cell r="X31">
            <v>474.1</v>
          </cell>
          <cell r="Y31">
            <v>11.34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1911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464.73500000000001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1911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474.1</v>
          </cell>
          <cell r="BC31">
            <v>1911</v>
          </cell>
          <cell r="BD31">
            <v>1253.5940000000001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507.75700000000001</v>
          </cell>
          <cell r="E32">
            <v>239.977</v>
          </cell>
          <cell r="F32">
            <v>267.77999999999997</v>
          </cell>
          <cell r="G32">
            <v>35.427</v>
          </cell>
          <cell r="H32">
            <v>0</v>
          </cell>
          <cell r="I32">
            <v>191.18299999999999</v>
          </cell>
          <cell r="J32">
            <v>1.954</v>
          </cell>
          <cell r="K32">
            <v>2.1800000000000002</v>
          </cell>
          <cell r="L32">
            <v>0</v>
          </cell>
          <cell r="M32">
            <v>0</v>
          </cell>
          <cell r="N32">
            <v>187.04900000000001</v>
          </cell>
          <cell r="O32">
            <v>0</v>
          </cell>
          <cell r="P32">
            <v>768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768</v>
          </cell>
          <cell r="V32">
            <v>0</v>
          </cell>
          <cell r="W32">
            <v>2.6579999999999999</v>
          </cell>
          <cell r="X32">
            <v>191.18299999999999</v>
          </cell>
          <cell r="Y32">
            <v>6.7919999999999998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768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187.04900000000001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768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191.18299999999999</v>
          </cell>
          <cell r="BC32">
            <v>768</v>
          </cell>
          <cell r="BD32">
            <v>507.75700000000001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447.71199999999999</v>
          </cell>
          <cell r="E33">
            <v>211.131</v>
          </cell>
          <cell r="F33">
            <v>236.58099999999999</v>
          </cell>
          <cell r="G33">
            <v>35.287999999999997</v>
          </cell>
          <cell r="H33">
            <v>0</v>
          </cell>
          <cell r="I33">
            <v>168.57</v>
          </cell>
          <cell r="J33">
            <v>1.8779999999999999</v>
          </cell>
          <cell r="K33">
            <v>2.1040000000000001</v>
          </cell>
          <cell r="L33">
            <v>0</v>
          </cell>
          <cell r="M33">
            <v>0</v>
          </cell>
          <cell r="N33">
            <v>164.58799999999999</v>
          </cell>
          <cell r="O33">
            <v>0</v>
          </cell>
          <cell r="P33">
            <v>680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680</v>
          </cell>
          <cell r="V33">
            <v>0</v>
          </cell>
          <cell r="W33">
            <v>1.772</v>
          </cell>
          <cell r="X33">
            <v>168.57</v>
          </cell>
          <cell r="Y33">
            <v>5.7540000000000004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680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164.58799999999999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680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168.57</v>
          </cell>
          <cell r="BC33">
            <v>680</v>
          </cell>
          <cell r="BD33">
            <v>447.71199999999999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604.78800000000001</v>
          </cell>
          <cell r="E34">
            <v>283.50099999999998</v>
          </cell>
          <cell r="F34">
            <v>321.28699999999998</v>
          </cell>
          <cell r="G34">
            <v>35.313000000000002</v>
          </cell>
          <cell r="H34">
            <v>0</v>
          </cell>
          <cell r="I34">
            <v>226.48099999999999</v>
          </cell>
          <cell r="J34">
            <v>2.6059999999999999</v>
          </cell>
          <cell r="K34">
            <v>2.9540000000000002</v>
          </cell>
          <cell r="L34">
            <v>0</v>
          </cell>
          <cell r="M34">
            <v>0</v>
          </cell>
          <cell r="N34">
            <v>220.92075</v>
          </cell>
          <cell r="O34">
            <v>2.4999999999408828E-4</v>
          </cell>
          <cell r="P34">
            <v>924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924</v>
          </cell>
          <cell r="V34">
            <v>0</v>
          </cell>
          <cell r="W34">
            <v>1.48525</v>
          </cell>
          <cell r="X34">
            <v>226.48099999999999</v>
          </cell>
          <cell r="Y34">
            <v>7.0452500000000002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924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220.92099999999999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924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226.48099999999999</v>
          </cell>
          <cell r="BC34">
            <v>924</v>
          </cell>
          <cell r="BD34">
            <v>604.78800000000001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509.41</v>
          </cell>
          <cell r="E35">
            <v>241.24</v>
          </cell>
          <cell r="F35">
            <v>268.17</v>
          </cell>
          <cell r="G35">
            <v>35.354999999999997</v>
          </cell>
          <cell r="H35">
            <v>0</v>
          </cell>
          <cell r="I35">
            <v>190.41149999999999</v>
          </cell>
          <cell r="J35">
            <v>2.3170000000000002</v>
          </cell>
          <cell r="K35">
            <v>2.5760000000000001</v>
          </cell>
          <cell r="L35">
            <v>0</v>
          </cell>
          <cell r="M35">
            <v>0</v>
          </cell>
          <cell r="N35">
            <v>185.51875000000001</v>
          </cell>
          <cell r="O35">
            <v>-2.5000000002250999E-4</v>
          </cell>
          <cell r="P35">
            <v>762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762</v>
          </cell>
          <cell r="V35">
            <v>0</v>
          </cell>
          <cell r="W35">
            <v>1.5389999999999999</v>
          </cell>
          <cell r="X35">
            <v>190.41200000000001</v>
          </cell>
          <cell r="Y35">
            <v>6.4320000000000004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762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185.51900000000001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762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190.41200000000001</v>
          </cell>
          <cell r="BC35">
            <v>762</v>
          </cell>
          <cell r="BD35">
            <v>509.41</v>
          </cell>
          <cell r="BE35">
            <v>5.0000000010186341E-4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487.96499999999997</v>
          </cell>
          <cell r="E36">
            <v>231.44499999999999</v>
          </cell>
          <cell r="F36">
            <v>256.52</v>
          </cell>
          <cell r="G36">
            <v>35.436</v>
          </cell>
          <cell r="H36">
            <v>0</v>
          </cell>
          <cell r="I36">
            <v>181.452</v>
          </cell>
          <cell r="J36">
            <v>1.9470000000000001</v>
          </cell>
          <cell r="K36">
            <v>2.1579999999999999</v>
          </cell>
          <cell r="L36">
            <v>0</v>
          </cell>
          <cell r="M36">
            <v>0</v>
          </cell>
          <cell r="N36">
            <v>177.34725</v>
          </cell>
          <cell r="O36">
            <v>-2.4999999999408828E-4</v>
          </cell>
          <cell r="P36">
            <v>724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724</v>
          </cell>
          <cell r="V36">
            <v>0</v>
          </cell>
          <cell r="W36">
            <v>1.45225</v>
          </cell>
          <cell r="X36">
            <v>181.452</v>
          </cell>
          <cell r="Y36">
            <v>5.5572500000000007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724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177.34700000000001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724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181.452</v>
          </cell>
          <cell r="BC36">
            <v>724</v>
          </cell>
          <cell r="BD36">
            <v>487.96499999999997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486.82900000000001</v>
          </cell>
          <cell r="E37">
            <v>229.74299999999999</v>
          </cell>
          <cell r="F37">
            <v>257.08600000000001</v>
          </cell>
          <cell r="G37">
            <v>35.473999999999997</v>
          </cell>
          <cell r="H37">
            <v>0</v>
          </cell>
          <cell r="I37">
            <v>185.18299999999999</v>
          </cell>
          <cell r="J37">
            <v>1.8560000000000001</v>
          </cell>
          <cell r="K37">
            <v>2.077</v>
          </cell>
          <cell r="L37">
            <v>0</v>
          </cell>
          <cell r="M37">
            <v>0</v>
          </cell>
          <cell r="N37">
            <v>181.24975000000001</v>
          </cell>
          <cell r="O37">
            <v>2.4999999999408828E-4</v>
          </cell>
          <cell r="P37">
            <v>746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746</v>
          </cell>
          <cell r="V37">
            <v>0</v>
          </cell>
          <cell r="W37">
            <v>1.5914999999999999</v>
          </cell>
          <cell r="X37">
            <v>185.18299999999999</v>
          </cell>
          <cell r="Y37">
            <v>5.5244999999999997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746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181.25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746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185.18299999999999</v>
          </cell>
          <cell r="BC37">
            <v>746</v>
          </cell>
          <cell r="BD37">
            <v>486.82900000000001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1587.48</v>
          </cell>
          <cell r="E38">
            <v>752.19500000000005</v>
          </cell>
          <cell r="F38">
            <v>835.28499999999997</v>
          </cell>
          <cell r="G38">
            <v>35.377000000000002</v>
          </cell>
          <cell r="H38">
            <v>0</v>
          </cell>
          <cell r="I38">
            <v>604.85199999999998</v>
          </cell>
          <cell r="J38">
            <v>5.8959999999999999</v>
          </cell>
          <cell r="K38">
            <v>6.548</v>
          </cell>
          <cell r="L38">
            <v>0</v>
          </cell>
          <cell r="M38">
            <v>0</v>
          </cell>
          <cell r="N38">
            <v>592.40774999999996</v>
          </cell>
          <cell r="O38">
            <v>2.500000000509317E-4</v>
          </cell>
          <cell r="P38">
            <v>2418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2418</v>
          </cell>
          <cell r="V38">
            <v>0</v>
          </cell>
          <cell r="W38">
            <v>0.83925000000000005</v>
          </cell>
          <cell r="X38">
            <v>604.85199999999998</v>
          </cell>
          <cell r="Y38">
            <v>13.283249999999999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2418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592.40800000000002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2418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604.85199999999998</v>
          </cell>
          <cell r="BC38">
            <v>2418</v>
          </cell>
          <cell r="BD38">
            <v>1587.48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Chyba</v>
          </cell>
          <cell r="D39">
            <v>2074.5219999999999</v>
          </cell>
          <cell r="E39">
            <v>984.70600000000002</v>
          </cell>
          <cell r="F39">
            <v>1089.816</v>
          </cell>
          <cell r="G39">
            <v>35.304000000000002</v>
          </cell>
          <cell r="H39">
            <v>0</v>
          </cell>
          <cell r="I39">
            <v>789.35299999999995</v>
          </cell>
          <cell r="J39">
            <v>7.8019999999999996</v>
          </cell>
          <cell r="K39">
            <v>8.6349999999999998</v>
          </cell>
          <cell r="L39">
            <v>0</v>
          </cell>
          <cell r="M39">
            <v>0</v>
          </cell>
          <cell r="N39">
            <v>772.91525000000001</v>
          </cell>
          <cell r="O39">
            <v>7.4999999992542143E-4</v>
          </cell>
          <cell r="P39">
            <v>3145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3145</v>
          </cell>
          <cell r="V39">
            <v>0</v>
          </cell>
          <cell r="W39">
            <v>0.62775000000000003</v>
          </cell>
          <cell r="X39">
            <v>789.35299999999995</v>
          </cell>
          <cell r="Y39">
            <v>17.064749999999997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3145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772.91499999999996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3145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789.35299999999995</v>
          </cell>
          <cell r="BC39">
            <v>3145</v>
          </cell>
          <cell r="BD39">
            <v>2074.5219999999999</v>
          </cell>
          <cell r="BE39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623.90599999999995</v>
          </cell>
          <cell r="E6">
            <v>276.43</v>
          </cell>
          <cell r="F6">
            <v>347.476</v>
          </cell>
          <cell r="G6">
            <v>35.28</v>
          </cell>
          <cell r="H6">
            <v>0</v>
          </cell>
          <cell r="I6">
            <v>227.833</v>
          </cell>
          <cell r="J6">
            <v>2.8769999999999998</v>
          </cell>
          <cell r="K6">
            <v>3.617</v>
          </cell>
          <cell r="L6">
            <v>0</v>
          </cell>
          <cell r="M6">
            <v>0</v>
          </cell>
          <cell r="N6">
            <v>221.339</v>
          </cell>
          <cell r="O6">
            <v>0</v>
          </cell>
          <cell r="P6">
            <v>1031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1031</v>
          </cell>
          <cell r="V6">
            <v>0</v>
          </cell>
          <cell r="W6">
            <v>0.996</v>
          </cell>
          <cell r="X6">
            <v>227.833</v>
          </cell>
          <cell r="Y6">
            <v>7.49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221.339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227.833</v>
          </cell>
          <cell r="BC6">
            <v>1031</v>
          </cell>
          <cell r="BD6">
            <v>623.90599999999995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548.11800000000005</v>
          </cell>
          <cell r="E7">
            <v>240.97499999999999</v>
          </cell>
          <cell r="F7">
            <v>307.14299999999997</v>
          </cell>
          <cell r="G7">
            <v>35.280999999999999</v>
          </cell>
          <cell r="H7">
            <v>0</v>
          </cell>
          <cell r="I7">
            <v>199.63</v>
          </cell>
          <cell r="J7">
            <v>2.8620000000000001</v>
          </cell>
          <cell r="K7">
            <v>3.6469999999999998</v>
          </cell>
          <cell r="L7">
            <v>0</v>
          </cell>
          <cell r="M7">
            <v>0</v>
          </cell>
          <cell r="N7">
            <v>193.12100000000001</v>
          </cell>
          <cell r="O7">
            <v>0</v>
          </cell>
          <cell r="P7">
            <v>916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916</v>
          </cell>
          <cell r="V7">
            <v>0</v>
          </cell>
          <cell r="W7">
            <v>0.98499999999999999</v>
          </cell>
          <cell r="X7">
            <v>199.63</v>
          </cell>
          <cell r="Y7">
            <v>7.4940000000000007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193.12100000000001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199.63</v>
          </cell>
          <cell r="BC7">
            <v>916</v>
          </cell>
          <cell r="BD7">
            <v>548.11800000000005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547.23299999999995</v>
          </cell>
          <cell r="E8">
            <v>239.084</v>
          </cell>
          <cell r="F8">
            <v>308.149</v>
          </cell>
          <cell r="G8">
            <v>35.134999999999998</v>
          </cell>
          <cell r="H8">
            <v>0</v>
          </cell>
          <cell r="I8">
            <v>197.2</v>
          </cell>
          <cell r="J8">
            <v>2.302</v>
          </cell>
          <cell r="K8">
            <v>2.968</v>
          </cell>
          <cell r="L8">
            <v>0</v>
          </cell>
          <cell r="M8">
            <v>0</v>
          </cell>
          <cell r="N8">
            <v>191.93</v>
          </cell>
          <cell r="O8">
            <v>0</v>
          </cell>
          <cell r="P8">
            <v>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915</v>
          </cell>
          <cell r="V8">
            <v>0</v>
          </cell>
          <cell r="W8">
            <v>1.01</v>
          </cell>
          <cell r="X8">
            <v>197.2</v>
          </cell>
          <cell r="Y8">
            <v>6.2799999999999994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191.93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197.2</v>
          </cell>
          <cell r="BC8">
            <v>915</v>
          </cell>
          <cell r="BD8">
            <v>547.23299999999995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471.40199999999999</v>
          </cell>
          <cell r="E9">
            <v>207.16399999999999</v>
          </cell>
          <cell r="F9">
            <v>264.238</v>
          </cell>
          <cell r="G9">
            <v>35.238999999999997</v>
          </cell>
          <cell r="H9">
            <v>0</v>
          </cell>
          <cell r="I9">
            <v>172.04499999999999</v>
          </cell>
          <cell r="J9">
            <v>2.5609999999999999</v>
          </cell>
          <cell r="K9">
            <v>3.2669999999999999</v>
          </cell>
          <cell r="L9">
            <v>0</v>
          </cell>
          <cell r="M9">
            <v>0</v>
          </cell>
          <cell r="N9">
            <v>166.21700000000001</v>
          </cell>
          <cell r="O9">
            <v>0</v>
          </cell>
          <cell r="P9">
            <v>790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790</v>
          </cell>
          <cell r="V9">
            <v>0</v>
          </cell>
          <cell r="W9">
            <v>0.92300000000000004</v>
          </cell>
          <cell r="X9">
            <v>172.04499999999999</v>
          </cell>
          <cell r="Y9">
            <v>6.7509999999999994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166.21700000000001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172.04499999999999</v>
          </cell>
          <cell r="BC9">
            <v>790</v>
          </cell>
          <cell r="BD9">
            <v>471.40199999999999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367.87599999999998</v>
          </cell>
          <cell r="E10">
            <v>163.012</v>
          </cell>
          <cell r="F10">
            <v>204.864</v>
          </cell>
          <cell r="G10">
            <v>35.423000000000002</v>
          </cell>
          <cell r="H10">
            <v>0</v>
          </cell>
          <cell r="I10">
            <v>133.50200000000001</v>
          </cell>
          <cell r="J10">
            <v>1.9590000000000001</v>
          </cell>
          <cell r="K10">
            <v>2.4620000000000002</v>
          </cell>
          <cell r="L10">
            <v>0</v>
          </cell>
          <cell r="M10">
            <v>0</v>
          </cell>
          <cell r="N10">
            <v>129.08099999999999</v>
          </cell>
          <cell r="O10">
            <v>0</v>
          </cell>
          <cell r="P10">
            <v>604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604</v>
          </cell>
          <cell r="V10">
            <v>0</v>
          </cell>
          <cell r="W10">
            <v>1.105</v>
          </cell>
          <cell r="X10">
            <v>133.50200000000001</v>
          </cell>
          <cell r="Y10">
            <v>5.5259999999999998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129.08099999999999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133.50200000000001</v>
          </cell>
          <cell r="BC10">
            <v>604</v>
          </cell>
          <cell r="BD10">
            <v>367.87599999999998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260.625</v>
          </cell>
          <cell r="E11">
            <v>115.696</v>
          </cell>
          <cell r="F11">
            <v>144.929</v>
          </cell>
          <cell r="G11">
            <v>35.277999999999999</v>
          </cell>
          <cell r="H11">
            <v>0</v>
          </cell>
          <cell r="I11">
            <v>94.242999999999995</v>
          </cell>
          <cell r="J11">
            <v>1.2709999999999999</v>
          </cell>
          <cell r="K11">
            <v>1.593</v>
          </cell>
          <cell r="L11">
            <v>0</v>
          </cell>
          <cell r="M11">
            <v>0</v>
          </cell>
          <cell r="N11">
            <v>91.379000000000005</v>
          </cell>
          <cell r="O11">
            <v>0</v>
          </cell>
          <cell r="P11">
            <v>425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425</v>
          </cell>
          <cell r="V11">
            <v>0</v>
          </cell>
          <cell r="W11">
            <v>1.2729999999999999</v>
          </cell>
          <cell r="X11">
            <v>94.242999999999995</v>
          </cell>
          <cell r="Y11">
            <v>4.1369999999999996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91.379000000000005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94.242999999999995</v>
          </cell>
          <cell r="BC11">
            <v>425</v>
          </cell>
          <cell r="BD11">
            <v>260.625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278.73200000000003</v>
          </cell>
          <cell r="E12">
            <v>122.992</v>
          </cell>
          <cell r="F12">
            <v>155.74</v>
          </cell>
          <cell r="G12">
            <v>35.311</v>
          </cell>
          <cell r="H12">
            <v>0</v>
          </cell>
          <cell r="I12">
            <v>100.91</v>
          </cell>
          <cell r="J12">
            <v>1.6379999999999999</v>
          </cell>
          <cell r="K12">
            <v>2.0750000000000002</v>
          </cell>
          <cell r="L12">
            <v>0</v>
          </cell>
          <cell r="M12">
            <v>0</v>
          </cell>
          <cell r="N12">
            <v>97.196749999999994</v>
          </cell>
          <cell r="O12">
            <v>2.4999999999408828E-4</v>
          </cell>
          <cell r="P12">
            <v>460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460</v>
          </cell>
          <cell r="V12">
            <v>0</v>
          </cell>
          <cell r="W12">
            <v>1.4092499999999999</v>
          </cell>
          <cell r="X12">
            <v>100.91</v>
          </cell>
          <cell r="Y12">
            <v>5.1222500000000002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97.197000000000003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100.91</v>
          </cell>
          <cell r="BC12">
            <v>460</v>
          </cell>
          <cell r="BD12">
            <v>278.73200000000003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227.26599999999999</v>
          </cell>
          <cell r="E13">
            <v>99.911000000000001</v>
          </cell>
          <cell r="F13">
            <v>127.355</v>
          </cell>
          <cell r="G13">
            <v>35.344999999999999</v>
          </cell>
          <cell r="H13">
            <v>0</v>
          </cell>
          <cell r="I13">
            <v>81.938000000000002</v>
          </cell>
          <cell r="J13">
            <v>1.3280000000000001</v>
          </cell>
          <cell r="K13">
            <v>1.6930000000000001</v>
          </cell>
          <cell r="L13">
            <v>0</v>
          </cell>
          <cell r="M13">
            <v>0</v>
          </cell>
          <cell r="N13">
            <v>78.916499999999999</v>
          </cell>
          <cell r="O13">
            <v>5.0000000000238742E-4</v>
          </cell>
          <cell r="P13">
            <v>376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376</v>
          </cell>
          <cell r="V13">
            <v>0</v>
          </cell>
          <cell r="W13">
            <v>1.6274999999999999</v>
          </cell>
          <cell r="X13">
            <v>81.938000000000002</v>
          </cell>
          <cell r="Y13">
            <v>4.6485000000000003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78.917000000000002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81.938000000000002</v>
          </cell>
          <cell r="BC13">
            <v>376</v>
          </cell>
          <cell r="BD13">
            <v>227.26599999999999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262.822</v>
          </cell>
          <cell r="E14">
            <v>115.577</v>
          </cell>
          <cell r="F14">
            <v>147.245</v>
          </cell>
          <cell r="G14">
            <v>35.436999999999998</v>
          </cell>
          <cell r="H14">
            <v>0</v>
          </cell>
          <cell r="I14">
            <v>94.628</v>
          </cell>
          <cell r="J14">
            <v>1.3620000000000001</v>
          </cell>
          <cell r="K14">
            <v>1.7350000000000001</v>
          </cell>
          <cell r="L14">
            <v>0</v>
          </cell>
          <cell r="M14">
            <v>0</v>
          </cell>
          <cell r="N14">
            <v>91.531000000000006</v>
          </cell>
          <cell r="O14">
            <v>0</v>
          </cell>
          <cell r="P14">
            <v>434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434</v>
          </cell>
          <cell r="V14">
            <v>0</v>
          </cell>
          <cell r="W14">
            <v>1.2742500000000001</v>
          </cell>
          <cell r="X14">
            <v>94.628</v>
          </cell>
          <cell r="Y14">
            <v>4.3712500000000007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91.531000000000006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94.628</v>
          </cell>
          <cell r="BC14">
            <v>434</v>
          </cell>
          <cell r="BD14">
            <v>262.822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503.94</v>
          </cell>
          <cell r="E15">
            <v>218.90299999999999</v>
          </cell>
          <cell r="F15">
            <v>285.03699999999998</v>
          </cell>
          <cell r="G15">
            <v>35.470999999999997</v>
          </cell>
          <cell r="H15">
            <v>0</v>
          </cell>
          <cell r="I15">
            <v>179.62200000000001</v>
          </cell>
          <cell r="J15">
            <v>2.4649999999999999</v>
          </cell>
          <cell r="K15">
            <v>3.21</v>
          </cell>
          <cell r="L15">
            <v>0</v>
          </cell>
          <cell r="M15">
            <v>0</v>
          </cell>
          <cell r="N15">
            <v>173.94649999999999</v>
          </cell>
          <cell r="O15">
            <v>5.0000000001659828E-4</v>
          </cell>
          <cell r="P15">
            <v>842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842</v>
          </cell>
          <cell r="V15">
            <v>0</v>
          </cell>
          <cell r="W15">
            <v>0.93174999999999997</v>
          </cell>
          <cell r="X15">
            <v>179.62200000000001</v>
          </cell>
          <cell r="Y15">
            <v>6.6067499999999999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173.947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179.62200000000001</v>
          </cell>
          <cell r="BC15">
            <v>842</v>
          </cell>
          <cell r="BD15">
            <v>503.94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571.25800000000004</v>
          </cell>
          <cell r="E16">
            <v>246.988</v>
          </cell>
          <cell r="F16">
            <v>324.27</v>
          </cell>
          <cell r="G16">
            <v>35.380000000000003</v>
          </cell>
          <cell r="H16">
            <v>0</v>
          </cell>
          <cell r="I16">
            <v>205.44</v>
          </cell>
          <cell r="J16">
            <v>2.6640000000000001</v>
          </cell>
          <cell r="K16">
            <v>3.4980000000000002</v>
          </cell>
          <cell r="L16">
            <v>0</v>
          </cell>
          <cell r="M16">
            <v>0</v>
          </cell>
          <cell r="N16">
            <v>199.27775</v>
          </cell>
          <cell r="O16">
            <v>2.5000000002250999E-4</v>
          </cell>
          <cell r="P16">
            <v>971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971</v>
          </cell>
          <cell r="V16">
            <v>0</v>
          </cell>
          <cell r="W16">
            <v>0.88449999999999995</v>
          </cell>
          <cell r="X16">
            <v>205.44</v>
          </cell>
          <cell r="Y16">
            <v>7.0465000000000009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199.27799999999999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971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205.44</v>
          </cell>
          <cell r="BC16">
            <v>971</v>
          </cell>
          <cell r="BD16">
            <v>571.25800000000004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580.66499999999996</v>
          </cell>
          <cell r="E17">
            <v>250.678</v>
          </cell>
          <cell r="F17">
            <v>329.98700000000002</v>
          </cell>
          <cell r="G17">
            <v>35.304000000000002</v>
          </cell>
          <cell r="H17">
            <v>0</v>
          </cell>
          <cell r="I17">
            <v>209.32900000000001</v>
          </cell>
          <cell r="J17">
            <v>3.0510000000000002</v>
          </cell>
          <cell r="K17">
            <v>4.016</v>
          </cell>
          <cell r="L17">
            <v>0</v>
          </cell>
          <cell r="M17">
            <v>0</v>
          </cell>
          <cell r="N17">
            <v>202.26150000000001</v>
          </cell>
          <cell r="O17">
            <v>5.0000000001659828E-4</v>
          </cell>
          <cell r="P17">
            <v>992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992</v>
          </cell>
          <cell r="V17">
            <v>0</v>
          </cell>
          <cell r="W17">
            <v>0.94899999999999995</v>
          </cell>
          <cell r="X17">
            <v>209.32900000000001</v>
          </cell>
          <cell r="Y17">
            <v>8.016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202.262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209.32900000000001</v>
          </cell>
          <cell r="BC17">
            <v>992</v>
          </cell>
          <cell r="BD17">
            <v>580.66499999999996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476.69400000000002</v>
          </cell>
          <cell r="E6">
            <v>223.43899999999999</v>
          </cell>
          <cell r="F6">
            <v>253.255</v>
          </cell>
          <cell r="G6">
            <v>35.283000000000001</v>
          </cell>
          <cell r="H6">
            <v>0</v>
          </cell>
          <cell r="I6">
            <v>175.22900000000001</v>
          </cell>
          <cell r="J6">
            <v>1.7869999999999999</v>
          </cell>
          <cell r="K6">
            <v>2.0259999999999998</v>
          </cell>
          <cell r="L6">
            <v>0</v>
          </cell>
          <cell r="M6">
            <v>0</v>
          </cell>
          <cell r="N6">
            <v>171.416</v>
          </cell>
          <cell r="O6">
            <v>0</v>
          </cell>
          <cell r="P6">
            <v>715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715</v>
          </cell>
          <cell r="V6">
            <v>0</v>
          </cell>
          <cell r="W6">
            <v>0.73599999999999999</v>
          </cell>
          <cell r="X6">
            <v>175.22900000000001</v>
          </cell>
          <cell r="Y6">
            <v>4.5489999999999995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171.416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175.22900000000001</v>
          </cell>
          <cell r="BC6">
            <v>715</v>
          </cell>
          <cell r="BD6">
            <v>476.69400000000002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378.73</v>
          </cell>
          <cell r="E7">
            <v>179.49299999999999</v>
          </cell>
          <cell r="F7">
            <v>199.23699999999999</v>
          </cell>
          <cell r="G7">
            <v>35.286000000000001</v>
          </cell>
          <cell r="H7">
            <v>0</v>
          </cell>
          <cell r="I7">
            <v>140.64099999999999</v>
          </cell>
          <cell r="J7">
            <v>1.78</v>
          </cell>
          <cell r="K7">
            <v>1.9750000000000001</v>
          </cell>
          <cell r="L7">
            <v>0</v>
          </cell>
          <cell r="M7">
            <v>0</v>
          </cell>
          <cell r="N7">
            <v>136.886</v>
          </cell>
          <cell r="O7">
            <v>0</v>
          </cell>
          <cell r="P7">
            <v>562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562</v>
          </cell>
          <cell r="V7">
            <v>0</v>
          </cell>
          <cell r="W7">
            <v>0.79900000000000004</v>
          </cell>
          <cell r="X7">
            <v>140.64099999999999</v>
          </cell>
          <cell r="Y7">
            <v>4.5540000000000003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136.886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562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140.64099999999999</v>
          </cell>
          <cell r="BC7">
            <v>562</v>
          </cell>
          <cell r="BD7">
            <v>378.73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326.94400000000002</v>
          </cell>
          <cell r="E8">
            <v>156.96700000000001</v>
          </cell>
          <cell r="F8">
            <v>169.977</v>
          </cell>
          <cell r="G8">
            <v>35.131999999999998</v>
          </cell>
          <cell r="H8">
            <v>0</v>
          </cell>
          <cell r="I8">
            <v>119.79300000000001</v>
          </cell>
          <cell r="J8">
            <v>1.008</v>
          </cell>
          <cell r="K8">
            <v>1.0920000000000001</v>
          </cell>
          <cell r="L8">
            <v>0</v>
          </cell>
          <cell r="M8">
            <v>0</v>
          </cell>
          <cell r="N8">
            <v>117.693</v>
          </cell>
          <cell r="O8">
            <v>0</v>
          </cell>
          <cell r="P8">
            <v>467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467</v>
          </cell>
          <cell r="V8">
            <v>0</v>
          </cell>
          <cell r="W8">
            <v>1.0309999999999999</v>
          </cell>
          <cell r="X8">
            <v>119.79300000000001</v>
          </cell>
          <cell r="Y8">
            <v>3.1310000000000002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117.693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119.79300000000001</v>
          </cell>
          <cell r="BC8">
            <v>467</v>
          </cell>
          <cell r="BD8">
            <v>326.94400000000002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215.94499999999999</v>
          </cell>
          <cell r="E9">
            <v>105.244</v>
          </cell>
          <cell r="F9">
            <v>110.70099999999999</v>
          </cell>
          <cell r="G9">
            <v>35.250999999999998</v>
          </cell>
          <cell r="H9">
            <v>0</v>
          </cell>
          <cell r="I9">
            <v>80.018000000000001</v>
          </cell>
          <cell r="J9">
            <v>1.286</v>
          </cell>
          <cell r="K9">
            <v>1.3520000000000001</v>
          </cell>
          <cell r="L9">
            <v>0</v>
          </cell>
          <cell r="M9">
            <v>0</v>
          </cell>
          <cell r="N9">
            <v>77.38</v>
          </cell>
          <cell r="O9">
            <v>0</v>
          </cell>
          <cell r="P9">
            <v>303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303</v>
          </cell>
          <cell r="V9">
            <v>0</v>
          </cell>
          <cell r="W9">
            <v>1.268</v>
          </cell>
          <cell r="X9">
            <v>80.018000000000001</v>
          </cell>
          <cell r="Y9">
            <v>3.9059999999999997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77.38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80.018000000000001</v>
          </cell>
          <cell r="BC9">
            <v>303</v>
          </cell>
          <cell r="BD9">
            <v>215.94499999999999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183.04599999999999</v>
          </cell>
          <cell r="E10">
            <v>88.415000000000006</v>
          </cell>
          <cell r="F10">
            <v>94.631</v>
          </cell>
          <cell r="G10">
            <v>35.421999999999997</v>
          </cell>
          <cell r="H10">
            <v>0</v>
          </cell>
          <cell r="I10">
            <v>67.477999999999994</v>
          </cell>
          <cell r="J10">
            <v>0.88800000000000001</v>
          </cell>
          <cell r="K10">
            <v>0.95099999999999996</v>
          </cell>
          <cell r="L10">
            <v>0</v>
          </cell>
          <cell r="M10">
            <v>0</v>
          </cell>
          <cell r="N10">
            <v>65.638999999999996</v>
          </cell>
          <cell r="O10">
            <v>0</v>
          </cell>
          <cell r="P10">
            <v>260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260</v>
          </cell>
          <cell r="V10">
            <v>0</v>
          </cell>
          <cell r="W10">
            <v>1.3340000000000001</v>
          </cell>
          <cell r="X10">
            <v>67.477999999999994</v>
          </cell>
          <cell r="Y10">
            <v>3.173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65.638999999999996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67.477999999999994</v>
          </cell>
          <cell r="BC10">
            <v>260</v>
          </cell>
          <cell r="BD10">
            <v>183.04599999999999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145.637</v>
          </cell>
          <cell r="E11">
            <v>69.585999999999999</v>
          </cell>
          <cell r="F11">
            <v>76.051000000000002</v>
          </cell>
          <cell r="G11">
            <v>35.279000000000003</v>
          </cell>
          <cell r="H11">
            <v>0</v>
          </cell>
          <cell r="I11">
            <v>53.374000000000002</v>
          </cell>
          <cell r="J11">
            <v>0.63700000000000001</v>
          </cell>
          <cell r="K11">
            <v>0.69699999999999995</v>
          </cell>
          <cell r="L11">
            <v>0</v>
          </cell>
          <cell r="M11">
            <v>0</v>
          </cell>
          <cell r="N11">
            <v>52.04</v>
          </cell>
          <cell r="O11">
            <v>0</v>
          </cell>
          <cell r="P11">
            <v>210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210</v>
          </cell>
          <cell r="V11">
            <v>0</v>
          </cell>
          <cell r="W11">
            <v>1.4610000000000001</v>
          </cell>
          <cell r="X11">
            <v>53.374000000000002</v>
          </cell>
          <cell r="Y11">
            <v>2.7949999999999999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53.374000000000002</v>
          </cell>
          <cell r="BC11">
            <v>210</v>
          </cell>
          <cell r="BD11">
            <v>145.637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144.33099999999999</v>
          </cell>
          <cell r="E12">
            <v>70.106999999999999</v>
          </cell>
          <cell r="F12">
            <v>74.224000000000004</v>
          </cell>
          <cell r="G12">
            <v>35.314</v>
          </cell>
          <cell r="H12">
            <v>0</v>
          </cell>
          <cell r="I12">
            <v>53.524000000000001</v>
          </cell>
          <cell r="J12">
            <v>0.98</v>
          </cell>
          <cell r="K12">
            <v>1.0369999999999999</v>
          </cell>
          <cell r="L12">
            <v>0</v>
          </cell>
          <cell r="M12">
            <v>0</v>
          </cell>
          <cell r="N12">
            <v>51.506999999999998</v>
          </cell>
          <cell r="O12">
            <v>0</v>
          </cell>
          <cell r="P12">
            <v>204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204</v>
          </cell>
          <cell r="V12">
            <v>0</v>
          </cell>
          <cell r="W12">
            <v>1.5542499999999999</v>
          </cell>
          <cell r="X12">
            <v>53.524000000000001</v>
          </cell>
          <cell r="Y12">
            <v>3.57125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51.506999999999998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53.524000000000001</v>
          </cell>
          <cell r="BC12">
            <v>204</v>
          </cell>
          <cell r="BD12">
            <v>144.33099999999999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127.842</v>
          </cell>
          <cell r="E13">
            <v>61.012999999999998</v>
          </cell>
          <cell r="F13">
            <v>66.828999999999994</v>
          </cell>
          <cell r="G13">
            <v>35.347999999999999</v>
          </cell>
          <cell r="H13">
            <v>0</v>
          </cell>
          <cell r="I13">
            <v>46.41</v>
          </cell>
          <cell r="J13">
            <v>0.46500000000000002</v>
          </cell>
          <cell r="K13">
            <v>0.51</v>
          </cell>
          <cell r="L13">
            <v>0</v>
          </cell>
          <cell r="M13">
            <v>0</v>
          </cell>
          <cell r="N13">
            <v>45.435250000000003</v>
          </cell>
          <cell r="O13">
            <v>-2.5000000000829914E-4</v>
          </cell>
          <cell r="P13">
            <v>183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</v>
          </cell>
          <cell r="V13">
            <v>0</v>
          </cell>
          <cell r="W13">
            <v>1.64975</v>
          </cell>
          <cell r="X13">
            <v>46.41</v>
          </cell>
          <cell r="Y13">
            <v>2.6247500000000001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45.435000000000002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46.41</v>
          </cell>
          <cell r="BC13">
            <v>183</v>
          </cell>
          <cell r="BD13">
            <v>127.842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149.34100000000001</v>
          </cell>
          <cell r="E14">
            <v>71.463999999999999</v>
          </cell>
          <cell r="F14">
            <v>77.876999999999995</v>
          </cell>
          <cell r="G14">
            <v>35.438000000000002</v>
          </cell>
          <cell r="H14">
            <v>0</v>
          </cell>
          <cell r="I14">
            <v>55.058999999999997</v>
          </cell>
          <cell r="J14">
            <v>0.75800000000000001</v>
          </cell>
          <cell r="K14">
            <v>0.82599999999999996</v>
          </cell>
          <cell r="L14">
            <v>0</v>
          </cell>
          <cell r="M14">
            <v>0</v>
          </cell>
          <cell r="N14">
            <v>53.475499999999997</v>
          </cell>
          <cell r="O14">
            <v>-5.0000000000238742E-4</v>
          </cell>
          <cell r="P14">
            <v>216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216</v>
          </cell>
          <cell r="V14">
            <v>0</v>
          </cell>
          <cell r="W14">
            <v>1.4305000000000001</v>
          </cell>
          <cell r="X14">
            <v>55.058999999999997</v>
          </cell>
          <cell r="Y14">
            <v>3.0145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53.475999999999999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55.058999999999997</v>
          </cell>
          <cell r="BC14">
            <v>216</v>
          </cell>
          <cell r="BD14">
            <v>149.34100000000001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277.42500000000001</v>
          </cell>
          <cell r="E15">
            <v>132.74100000000001</v>
          </cell>
          <cell r="F15">
            <v>144.684</v>
          </cell>
          <cell r="G15">
            <v>35.469000000000001</v>
          </cell>
          <cell r="H15">
            <v>0</v>
          </cell>
          <cell r="I15">
            <v>102.70399999999999</v>
          </cell>
          <cell r="J15">
            <v>1.204</v>
          </cell>
          <cell r="K15">
            <v>1.3129999999999999</v>
          </cell>
          <cell r="L15">
            <v>0</v>
          </cell>
          <cell r="M15">
            <v>0</v>
          </cell>
          <cell r="N15">
            <v>100.18675</v>
          </cell>
          <cell r="O15">
            <v>2.4999999999408828E-4</v>
          </cell>
          <cell r="P15">
            <v>403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403</v>
          </cell>
          <cell r="V15">
            <v>0</v>
          </cell>
          <cell r="W15">
            <v>1.11425</v>
          </cell>
          <cell r="X15">
            <v>102.70399999999999</v>
          </cell>
          <cell r="Y15">
            <v>3.6312499999999996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100.187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102.70399999999999</v>
          </cell>
          <cell r="BC15">
            <v>403</v>
          </cell>
          <cell r="BD15">
            <v>277.42500000000001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431.18900000000002</v>
          </cell>
          <cell r="E16">
            <v>203.846</v>
          </cell>
          <cell r="F16">
            <v>227.34299999999999</v>
          </cell>
          <cell r="G16">
            <v>35.378</v>
          </cell>
          <cell r="H16">
            <v>0</v>
          </cell>
          <cell r="I16">
            <v>159.90100000000001</v>
          </cell>
          <cell r="J16">
            <v>1.6859999999999999</v>
          </cell>
          <cell r="K16">
            <v>1.88</v>
          </cell>
          <cell r="L16">
            <v>0</v>
          </cell>
          <cell r="M16">
            <v>0</v>
          </cell>
          <cell r="N16">
            <v>156.33475000000001</v>
          </cell>
          <cell r="O16">
            <v>2.4999999999408828E-4</v>
          </cell>
          <cell r="P16">
            <v>642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642</v>
          </cell>
          <cell r="V16">
            <v>0</v>
          </cell>
          <cell r="W16">
            <v>0.74299999999999999</v>
          </cell>
          <cell r="X16">
            <v>159.90100000000001</v>
          </cell>
          <cell r="Y16">
            <v>4.3090000000000002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156.33500000000001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642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159.90100000000001</v>
          </cell>
          <cell r="BC16">
            <v>642</v>
          </cell>
          <cell r="BD16">
            <v>431.18900000000002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381.36900000000003</v>
          </cell>
          <cell r="E17">
            <v>181.72499999999999</v>
          </cell>
          <cell r="F17">
            <v>199.64400000000001</v>
          </cell>
          <cell r="G17">
            <v>35.302999999999997</v>
          </cell>
          <cell r="H17">
            <v>0</v>
          </cell>
          <cell r="I17">
            <v>141.59299999999999</v>
          </cell>
          <cell r="J17">
            <v>1.4790000000000001</v>
          </cell>
          <cell r="K17">
            <v>1.625</v>
          </cell>
          <cell r="L17">
            <v>0</v>
          </cell>
          <cell r="M17">
            <v>0</v>
          </cell>
          <cell r="N17">
            <v>138.48849999999999</v>
          </cell>
          <cell r="O17">
            <v>4.9999999998817657E-4</v>
          </cell>
          <cell r="P17">
            <v>560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560</v>
          </cell>
          <cell r="V17">
            <v>0</v>
          </cell>
          <cell r="W17">
            <v>0.96150000000000002</v>
          </cell>
          <cell r="X17">
            <v>141.59299999999999</v>
          </cell>
          <cell r="Y17">
            <v>4.0655000000000001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560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138.489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560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141.59299999999999</v>
          </cell>
          <cell r="BC17">
            <v>560</v>
          </cell>
          <cell r="BD17">
            <v>381.36900000000003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286.22399999999999</v>
          </cell>
          <cell r="E6">
            <v>126.593</v>
          </cell>
          <cell r="F6">
            <v>159.631</v>
          </cell>
          <cell r="G6">
            <v>35.369999999999997</v>
          </cell>
          <cell r="H6">
            <v>0</v>
          </cell>
          <cell r="I6">
            <v>99.57</v>
          </cell>
          <cell r="J6">
            <v>0.5</v>
          </cell>
          <cell r="K6">
            <v>0.63</v>
          </cell>
          <cell r="L6">
            <v>0</v>
          </cell>
          <cell r="M6">
            <v>0</v>
          </cell>
          <cell r="N6">
            <v>98.44</v>
          </cell>
          <cell r="O6">
            <v>0</v>
          </cell>
          <cell r="P6">
            <v>452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452</v>
          </cell>
          <cell r="V6">
            <v>0</v>
          </cell>
          <cell r="W6">
            <v>5.1999999999999998E-2</v>
          </cell>
          <cell r="X6">
            <v>99.57</v>
          </cell>
          <cell r="Y6">
            <v>1.1819999999999999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98.44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99.57</v>
          </cell>
          <cell r="BC6">
            <v>452</v>
          </cell>
          <cell r="BD6">
            <v>286.22399999999999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264.68400000000003</v>
          </cell>
          <cell r="E7">
            <v>117.72</v>
          </cell>
          <cell r="F7">
            <v>146.964</v>
          </cell>
          <cell r="G7">
            <v>35.457999999999998</v>
          </cell>
          <cell r="H7">
            <v>0</v>
          </cell>
          <cell r="I7">
            <v>92.116</v>
          </cell>
          <cell r="J7">
            <v>0.44400000000000001</v>
          </cell>
          <cell r="K7">
            <v>0.55400000000000005</v>
          </cell>
          <cell r="L7">
            <v>0</v>
          </cell>
          <cell r="M7">
            <v>0</v>
          </cell>
          <cell r="N7">
            <v>91.117999999999995</v>
          </cell>
          <cell r="O7">
            <v>0</v>
          </cell>
          <cell r="P7">
            <v>414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414</v>
          </cell>
          <cell r="V7">
            <v>0</v>
          </cell>
          <cell r="W7">
            <v>0.05</v>
          </cell>
          <cell r="X7">
            <v>92.116</v>
          </cell>
          <cell r="Y7">
            <v>1.048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91.117999999999995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92.116</v>
          </cell>
          <cell r="BC7">
            <v>414</v>
          </cell>
          <cell r="BD7">
            <v>264.68400000000003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300</v>
          </cell>
          <cell r="E8">
            <v>132.66300000000001</v>
          </cell>
          <cell r="F8">
            <v>167.33699999999999</v>
          </cell>
          <cell r="G8">
            <v>35.485999999999997</v>
          </cell>
          <cell r="H8">
            <v>0</v>
          </cell>
          <cell r="I8">
            <v>104.384</v>
          </cell>
          <cell r="J8">
            <v>0.498</v>
          </cell>
          <cell r="K8">
            <v>0.629</v>
          </cell>
          <cell r="L8">
            <v>0</v>
          </cell>
          <cell r="M8">
            <v>0</v>
          </cell>
          <cell r="N8">
            <v>103.25700000000001</v>
          </cell>
          <cell r="O8">
            <v>0</v>
          </cell>
          <cell r="P8">
            <v>474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474</v>
          </cell>
          <cell r="V8">
            <v>0</v>
          </cell>
          <cell r="W8">
            <v>4.9000000000000002E-2</v>
          </cell>
          <cell r="X8">
            <v>104.384</v>
          </cell>
          <cell r="Y8">
            <v>1.1759999999999999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103.25700000000001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104.384</v>
          </cell>
          <cell r="BC8">
            <v>474</v>
          </cell>
          <cell r="BD8">
            <v>300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272.66399999999999</v>
          </cell>
          <cell r="E9">
            <v>120.363</v>
          </cell>
          <cell r="F9">
            <v>152.30099999999999</v>
          </cell>
          <cell r="G9">
            <v>35.347000000000001</v>
          </cell>
          <cell r="H9">
            <v>0</v>
          </cell>
          <cell r="I9">
            <v>94.834999999999994</v>
          </cell>
          <cell r="J9">
            <v>0.54600000000000004</v>
          </cell>
          <cell r="K9">
            <v>0.69099999999999995</v>
          </cell>
          <cell r="L9">
            <v>0</v>
          </cell>
          <cell r="M9">
            <v>0</v>
          </cell>
          <cell r="N9">
            <v>93.597999999999999</v>
          </cell>
          <cell r="O9">
            <v>0</v>
          </cell>
          <cell r="P9">
            <v>432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432</v>
          </cell>
          <cell r="V9">
            <v>0</v>
          </cell>
          <cell r="W9">
            <v>5.6000000000000001E-2</v>
          </cell>
          <cell r="X9">
            <v>94.834999999999994</v>
          </cell>
          <cell r="Y9">
            <v>1.2930000000000001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93.597999999999999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94.834999999999994</v>
          </cell>
          <cell r="BC9">
            <v>432</v>
          </cell>
          <cell r="BD9">
            <v>272.66399999999999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131.81899999999999</v>
          </cell>
          <cell r="E10">
            <v>57.817999999999998</v>
          </cell>
          <cell r="F10">
            <v>74.001000000000005</v>
          </cell>
          <cell r="G10">
            <v>35.441000000000003</v>
          </cell>
          <cell r="H10">
            <v>0</v>
          </cell>
          <cell r="I10">
            <v>44.707999999999998</v>
          </cell>
          <cell r="J10">
            <v>0.13800000000000001</v>
          </cell>
          <cell r="K10">
            <v>0.17599999999999999</v>
          </cell>
          <cell r="L10">
            <v>0</v>
          </cell>
          <cell r="M10">
            <v>0</v>
          </cell>
          <cell r="N10">
            <v>44.393999999999998</v>
          </cell>
          <cell r="O10">
            <v>0</v>
          </cell>
          <cell r="P10">
            <v>206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206</v>
          </cell>
          <cell r="V10">
            <v>0</v>
          </cell>
          <cell r="W10">
            <v>0.114</v>
          </cell>
          <cell r="X10">
            <v>44.707999999999998</v>
          </cell>
          <cell r="Y10">
            <v>0.42799999999999999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44.393999999999998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44.707999999999998</v>
          </cell>
          <cell r="BC10">
            <v>206</v>
          </cell>
          <cell r="BD10">
            <v>131.81899999999999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127.093</v>
          </cell>
          <cell r="E11">
            <v>56.223999999999997</v>
          </cell>
          <cell r="F11">
            <v>70.869</v>
          </cell>
          <cell r="G11">
            <v>35.307000000000002</v>
          </cell>
          <cell r="H11">
            <v>0</v>
          </cell>
          <cell r="I11">
            <v>42.531999999999996</v>
          </cell>
          <cell r="J11">
            <v>0.22800000000000001</v>
          </cell>
          <cell r="K11">
            <v>0.28699999999999998</v>
          </cell>
          <cell r="L11">
            <v>0</v>
          </cell>
          <cell r="M11">
            <v>0</v>
          </cell>
          <cell r="N11">
            <v>42.017000000000003</v>
          </cell>
          <cell r="O11">
            <v>0</v>
          </cell>
          <cell r="P11">
            <v>193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193</v>
          </cell>
          <cell r="V11">
            <v>0</v>
          </cell>
          <cell r="W11">
            <v>0.11700000000000001</v>
          </cell>
          <cell r="X11">
            <v>42.531999999999996</v>
          </cell>
          <cell r="Y11">
            <v>0.63200000000000001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42.017000000000003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42.531999999999996</v>
          </cell>
          <cell r="BC11">
            <v>193</v>
          </cell>
          <cell r="BD11">
            <v>127.093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115.565</v>
          </cell>
          <cell r="E12">
            <v>51.283999999999999</v>
          </cell>
          <cell r="F12">
            <v>64.281000000000006</v>
          </cell>
          <cell r="G12">
            <v>35.390999999999998</v>
          </cell>
          <cell r="H12">
            <v>0</v>
          </cell>
          <cell r="I12">
            <v>39.003999999999998</v>
          </cell>
          <cell r="J12">
            <v>0.215</v>
          </cell>
          <cell r="K12">
            <v>0.26900000000000002</v>
          </cell>
          <cell r="L12">
            <v>0</v>
          </cell>
          <cell r="M12">
            <v>0</v>
          </cell>
          <cell r="N12">
            <v>38.519750000000002</v>
          </cell>
          <cell r="O12">
            <v>2.4999999999408828E-4</v>
          </cell>
          <cell r="P12">
            <v>176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176</v>
          </cell>
          <cell r="V12">
            <v>0</v>
          </cell>
          <cell r="W12">
            <v>0.12225</v>
          </cell>
          <cell r="X12">
            <v>39.003999999999998</v>
          </cell>
          <cell r="Y12">
            <v>0.60624999999999996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38.520000000000003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39.003999999999998</v>
          </cell>
          <cell r="BC12">
            <v>176</v>
          </cell>
          <cell r="BD12">
            <v>115.565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96.513000000000005</v>
          </cell>
          <cell r="E13">
            <v>42.767000000000003</v>
          </cell>
          <cell r="F13">
            <v>53.746000000000002</v>
          </cell>
          <cell r="G13">
            <v>35.414000000000001</v>
          </cell>
          <cell r="H13">
            <v>0</v>
          </cell>
          <cell r="I13">
            <v>32.491999999999997</v>
          </cell>
          <cell r="J13">
            <v>0.17699999999999999</v>
          </cell>
          <cell r="K13">
            <v>0.222</v>
          </cell>
          <cell r="L13">
            <v>0</v>
          </cell>
          <cell r="M13">
            <v>0</v>
          </cell>
          <cell r="N13">
            <v>32.093499999999999</v>
          </cell>
          <cell r="O13">
            <v>-5.0000000000238742E-4</v>
          </cell>
          <cell r="P13">
            <v>147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147</v>
          </cell>
          <cell r="V13">
            <v>0</v>
          </cell>
          <cell r="W13">
            <v>0.12825</v>
          </cell>
          <cell r="X13">
            <v>32.491999999999997</v>
          </cell>
          <cell r="Y13">
            <v>0.52725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32.094000000000001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32.491999999999997</v>
          </cell>
          <cell r="BC13">
            <v>147</v>
          </cell>
          <cell r="BD13">
            <v>96.513000000000005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77.019000000000005</v>
          </cell>
          <cell r="E14">
            <v>34.42</v>
          </cell>
          <cell r="F14">
            <v>42.598999999999997</v>
          </cell>
          <cell r="G14">
            <v>35.436</v>
          </cell>
          <cell r="H14">
            <v>0</v>
          </cell>
          <cell r="I14">
            <v>26.036000000000001</v>
          </cell>
          <cell r="J14">
            <v>0.13300000000000001</v>
          </cell>
          <cell r="K14">
            <v>0.16500000000000001</v>
          </cell>
          <cell r="L14">
            <v>0</v>
          </cell>
          <cell r="M14">
            <v>0</v>
          </cell>
          <cell r="N14">
            <v>25.737749999999998</v>
          </cell>
          <cell r="O14">
            <v>2.5000000000474643E-4</v>
          </cell>
          <cell r="P14">
            <v>116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116</v>
          </cell>
          <cell r="V14">
            <v>0</v>
          </cell>
          <cell r="W14">
            <v>0.12625</v>
          </cell>
          <cell r="X14">
            <v>26.036000000000001</v>
          </cell>
          <cell r="Y14">
            <v>0.42425000000000002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25.738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26.036000000000001</v>
          </cell>
          <cell r="BC14">
            <v>116</v>
          </cell>
          <cell r="BD14">
            <v>77.019000000000005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201.482</v>
          </cell>
          <cell r="E15">
            <v>86.796000000000006</v>
          </cell>
          <cell r="F15">
            <v>114.68600000000001</v>
          </cell>
          <cell r="G15">
            <v>35.49</v>
          </cell>
          <cell r="H15">
            <v>0</v>
          </cell>
          <cell r="I15">
            <v>68.744</v>
          </cell>
          <cell r="J15">
            <v>0.313</v>
          </cell>
          <cell r="K15">
            <v>0.41399999999999998</v>
          </cell>
          <cell r="L15">
            <v>0</v>
          </cell>
          <cell r="M15">
            <v>0</v>
          </cell>
          <cell r="N15">
            <v>68.016499999999994</v>
          </cell>
          <cell r="O15">
            <v>5.0000000000238742E-4</v>
          </cell>
          <cell r="P15">
            <v>327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327</v>
          </cell>
          <cell r="V15">
            <v>0</v>
          </cell>
          <cell r="W15">
            <v>8.8499999999999995E-2</v>
          </cell>
          <cell r="X15">
            <v>68.744</v>
          </cell>
          <cell r="Y15">
            <v>0.8155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68.016999999999996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68.744</v>
          </cell>
          <cell r="BC15">
            <v>327</v>
          </cell>
          <cell r="BD15">
            <v>201.482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279.846</v>
          </cell>
          <cell r="E16">
            <v>121.724</v>
          </cell>
          <cell r="F16">
            <v>158.12200000000001</v>
          </cell>
          <cell r="G16">
            <v>35.356999999999999</v>
          </cell>
          <cell r="H16">
            <v>0</v>
          </cell>
          <cell r="I16">
            <v>95.798000000000002</v>
          </cell>
          <cell r="J16">
            <v>0.44500000000000001</v>
          </cell>
          <cell r="K16">
            <v>0.57799999999999996</v>
          </cell>
          <cell r="L16">
            <v>0</v>
          </cell>
          <cell r="M16">
            <v>0</v>
          </cell>
          <cell r="N16">
            <v>94.775750000000002</v>
          </cell>
          <cell r="O16">
            <v>-7.4999999999647571E-4</v>
          </cell>
          <cell r="P16">
            <v>448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448</v>
          </cell>
          <cell r="V16">
            <v>0</v>
          </cell>
          <cell r="W16">
            <v>5.0999999999999997E-2</v>
          </cell>
          <cell r="X16">
            <v>95.798000000000002</v>
          </cell>
          <cell r="Y16">
            <v>1.0739999999999998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94.775999999999996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95.798000000000002</v>
          </cell>
          <cell r="BC16">
            <v>448</v>
          </cell>
          <cell r="BD16">
            <v>279.846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218.10300000000001</v>
          </cell>
          <cell r="E17">
            <v>94.144999999999996</v>
          </cell>
          <cell r="F17">
            <v>123.958</v>
          </cell>
          <cell r="G17">
            <v>35.302999999999997</v>
          </cell>
          <cell r="H17">
            <v>0</v>
          </cell>
          <cell r="I17">
            <v>74.471999999999994</v>
          </cell>
          <cell r="J17">
            <v>0.35099999999999998</v>
          </cell>
          <cell r="K17">
            <v>0.46100000000000002</v>
          </cell>
          <cell r="L17">
            <v>0</v>
          </cell>
          <cell r="M17">
            <v>0</v>
          </cell>
          <cell r="N17">
            <v>73.66</v>
          </cell>
          <cell r="O17">
            <v>0</v>
          </cell>
          <cell r="P17">
            <v>353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353</v>
          </cell>
          <cell r="V17">
            <v>0</v>
          </cell>
          <cell r="W17">
            <v>7.4249999999999997E-2</v>
          </cell>
          <cell r="X17">
            <v>74.471999999999994</v>
          </cell>
          <cell r="Y17">
            <v>0.88625000000000009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73.66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74.471999999999994</v>
          </cell>
          <cell r="BC17">
            <v>353</v>
          </cell>
          <cell r="BD17">
            <v>218.10300000000001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794.60199999999998</v>
          </cell>
          <cell r="E6">
            <v>368.62200000000001</v>
          </cell>
          <cell r="F6">
            <v>425.98</v>
          </cell>
          <cell r="G6">
            <v>35.351999999999997</v>
          </cell>
          <cell r="H6">
            <v>0</v>
          </cell>
          <cell r="I6">
            <v>288.69</v>
          </cell>
          <cell r="J6">
            <v>2.847</v>
          </cell>
          <cell r="K6">
            <v>3.29</v>
          </cell>
          <cell r="L6">
            <v>0</v>
          </cell>
          <cell r="M6">
            <v>0</v>
          </cell>
          <cell r="N6">
            <v>282.553</v>
          </cell>
          <cell r="O6">
            <v>0</v>
          </cell>
          <cell r="P6">
            <v>1201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1201</v>
          </cell>
          <cell r="V6">
            <v>0</v>
          </cell>
          <cell r="W6">
            <v>1.0249999999999999</v>
          </cell>
          <cell r="X6">
            <v>288.69</v>
          </cell>
          <cell r="Y6">
            <v>7.1620000000000008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282.553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288.69</v>
          </cell>
          <cell r="BC6">
            <v>1201</v>
          </cell>
          <cell r="BD6">
            <v>794.60199999999998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682.30100000000004</v>
          </cell>
          <cell r="E7">
            <v>315.75700000000001</v>
          </cell>
          <cell r="F7">
            <v>366.54399999999998</v>
          </cell>
          <cell r="G7">
            <v>35.334000000000003</v>
          </cell>
          <cell r="H7">
            <v>0</v>
          </cell>
          <cell r="I7">
            <v>246.23</v>
          </cell>
          <cell r="J7">
            <v>1.7989999999999999</v>
          </cell>
          <cell r="K7">
            <v>2.089</v>
          </cell>
          <cell r="L7">
            <v>0</v>
          </cell>
          <cell r="M7">
            <v>0</v>
          </cell>
          <cell r="N7">
            <v>242.34200000000001</v>
          </cell>
          <cell r="O7">
            <v>0</v>
          </cell>
          <cell r="P7">
            <v>1029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1029</v>
          </cell>
          <cell r="V7">
            <v>0</v>
          </cell>
          <cell r="W7">
            <v>0.97199999999999998</v>
          </cell>
          <cell r="X7">
            <v>246.23</v>
          </cell>
          <cell r="Y7">
            <v>4.8599999999999994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242.34200000000001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246.23</v>
          </cell>
          <cell r="BC7">
            <v>1029</v>
          </cell>
          <cell r="BD7">
            <v>682.30100000000004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627.36199999999997</v>
          </cell>
          <cell r="E8">
            <v>291.61599999999999</v>
          </cell>
          <cell r="F8">
            <v>335.74599999999998</v>
          </cell>
          <cell r="G8">
            <v>35.259</v>
          </cell>
          <cell r="H8">
            <v>0</v>
          </cell>
          <cell r="I8">
            <v>226.55</v>
          </cell>
          <cell r="J8">
            <v>2.15</v>
          </cell>
          <cell r="K8">
            <v>2.4750000000000001</v>
          </cell>
          <cell r="L8">
            <v>0</v>
          </cell>
          <cell r="M8">
            <v>0</v>
          </cell>
          <cell r="N8">
            <v>221.92500000000001</v>
          </cell>
          <cell r="O8">
            <v>0</v>
          </cell>
          <cell r="P8">
            <v>939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939</v>
          </cell>
          <cell r="V8">
            <v>0</v>
          </cell>
          <cell r="W8">
            <v>1.1240000000000001</v>
          </cell>
          <cell r="X8">
            <v>226.55</v>
          </cell>
          <cell r="Y8">
            <v>5.7490000000000006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221.92500000000001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226.55</v>
          </cell>
          <cell r="BC8">
            <v>939</v>
          </cell>
          <cell r="BD8">
            <v>627.36199999999997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443.70699999999999</v>
          </cell>
          <cell r="E9">
            <v>207.38300000000001</v>
          </cell>
          <cell r="F9">
            <v>236.32400000000001</v>
          </cell>
          <cell r="G9">
            <v>35.229999999999997</v>
          </cell>
          <cell r="H9">
            <v>0</v>
          </cell>
          <cell r="I9">
            <v>160.15</v>
          </cell>
          <cell r="J9">
            <v>1.7629999999999999</v>
          </cell>
          <cell r="K9">
            <v>2.0089999999999999</v>
          </cell>
          <cell r="L9">
            <v>0</v>
          </cell>
          <cell r="M9">
            <v>0</v>
          </cell>
          <cell r="N9">
            <v>156.37799999999999</v>
          </cell>
          <cell r="O9">
            <v>0</v>
          </cell>
          <cell r="P9">
            <v>657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657</v>
          </cell>
          <cell r="V9">
            <v>0</v>
          </cell>
          <cell r="W9">
            <v>1.262</v>
          </cell>
          <cell r="X9">
            <v>160.15</v>
          </cell>
          <cell r="Y9">
            <v>5.0339999999999998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156.37799999999999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160.15</v>
          </cell>
          <cell r="BC9">
            <v>657</v>
          </cell>
          <cell r="BD9">
            <v>443.70699999999999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272.92899999999997</v>
          </cell>
          <cell r="E10">
            <v>129.124</v>
          </cell>
          <cell r="F10">
            <v>143.80500000000001</v>
          </cell>
          <cell r="G10">
            <v>35.438000000000002</v>
          </cell>
          <cell r="H10">
            <v>0</v>
          </cell>
          <cell r="I10">
            <v>98.52</v>
          </cell>
          <cell r="J10">
            <v>1.3009999999999999</v>
          </cell>
          <cell r="K10">
            <v>1.448</v>
          </cell>
          <cell r="L10">
            <v>0</v>
          </cell>
          <cell r="M10">
            <v>0</v>
          </cell>
          <cell r="N10">
            <v>95.771000000000001</v>
          </cell>
          <cell r="O10">
            <v>0</v>
          </cell>
          <cell r="P10">
            <v>395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395</v>
          </cell>
          <cell r="V10">
            <v>0</v>
          </cell>
          <cell r="W10">
            <v>1.6439999999999999</v>
          </cell>
          <cell r="X10">
            <v>98.52</v>
          </cell>
          <cell r="Y10">
            <v>4.3929999999999998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95.771000000000001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98.52</v>
          </cell>
          <cell r="BC10">
            <v>395</v>
          </cell>
          <cell r="BD10">
            <v>272.92899999999997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231.739</v>
          </cell>
          <cell r="E11">
            <v>108.876</v>
          </cell>
          <cell r="F11">
            <v>122.863</v>
          </cell>
          <cell r="G11">
            <v>35.558</v>
          </cell>
          <cell r="H11">
            <v>0</v>
          </cell>
          <cell r="I11">
            <v>83.2</v>
          </cell>
          <cell r="J11">
            <v>1.179</v>
          </cell>
          <cell r="K11">
            <v>1.331</v>
          </cell>
          <cell r="L11">
            <v>0</v>
          </cell>
          <cell r="M11">
            <v>0</v>
          </cell>
          <cell r="N11">
            <v>80.69</v>
          </cell>
          <cell r="O11">
            <v>0</v>
          </cell>
          <cell r="P11">
            <v>338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338</v>
          </cell>
          <cell r="V11">
            <v>0</v>
          </cell>
          <cell r="W11">
            <v>1.573</v>
          </cell>
          <cell r="X11">
            <v>83.2</v>
          </cell>
          <cell r="Y11">
            <v>4.0830000000000002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80.69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83.2</v>
          </cell>
          <cell r="BC11">
            <v>338</v>
          </cell>
          <cell r="BD11">
            <v>231.739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223.23699999999999</v>
          </cell>
          <cell r="E12">
            <v>104.96899999999999</v>
          </cell>
          <cell r="F12">
            <v>118.268</v>
          </cell>
          <cell r="G12">
            <v>35.406999999999996</v>
          </cell>
          <cell r="H12">
            <v>0</v>
          </cell>
          <cell r="I12">
            <v>79.88</v>
          </cell>
          <cell r="J12">
            <v>1.123</v>
          </cell>
          <cell r="K12">
            <v>1.266</v>
          </cell>
          <cell r="L12">
            <v>0</v>
          </cell>
          <cell r="M12">
            <v>0</v>
          </cell>
          <cell r="N12">
            <v>77.491</v>
          </cell>
          <cell r="O12">
            <v>0</v>
          </cell>
          <cell r="P12">
            <v>324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324</v>
          </cell>
          <cell r="V12">
            <v>0</v>
          </cell>
          <cell r="W12">
            <v>1.57125</v>
          </cell>
          <cell r="X12">
            <v>79.88</v>
          </cell>
          <cell r="Y12">
            <v>3.9602500000000003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77.491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79.88</v>
          </cell>
          <cell r="BC12">
            <v>324</v>
          </cell>
          <cell r="BD12">
            <v>223.23699999999999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173.21700000000001</v>
          </cell>
          <cell r="E13">
            <v>81.164000000000001</v>
          </cell>
          <cell r="F13">
            <v>92.052999999999997</v>
          </cell>
          <cell r="G13">
            <v>35.29</v>
          </cell>
          <cell r="H13">
            <v>0</v>
          </cell>
          <cell r="I13">
            <v>62.7</v>
          </cell>
          <cell r="J13">
            <v>1.3640000000000001</v>
          </cell>
          <cell r="K13">
            <v>1.546</v>
          </cell>
          <cell r="L13">
            <v>0</v>
          </cell>
          <cell r="M13">
            <v>0</v>
          </cell>
          <cell r="N13">
            <v>59.79</v>
          </cell>
          <cell r="O13">
            <v>0</v>
          </cell>
          <cell r="P13">
            <v>256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256</v>
          </cell>
          <cell r="V13">
            <v>0</v>
          </cell>
          <cell r="W13">
            <v>1.5367500000000001</v>
          </cell>
          <cell r="X13">
            <v>62.7</v>
          </cell>
          <cell r="Y13">
            <v>4.4467499999999998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59.79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62.7</v>
          </cell>
          <cell r="BC13">
            <v>256</v>
          </cell>
          <cell r="BD13">
            <v>173.21700000000001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196.06299999999999</v>
          </cell>
          <cell r="E14">
            <v>90.921999999999997</v>
          </cell>
          <cell r="F14">
            <v>105.14100000000001</v>
          </cell>
          <cell r="G14">
            <v>35.451000000000001</v>
          </cell>
          <cell r="H14">
            <v>0</v>
          </cell>
          <cell r="I14">
            <v>68.7</v>
          </cell>
          <cell r="J14">
            <v>0.42299999999999999</v>
          </cell>
          <cell r="K14">
            <v>0.48899999999999999</v>
          </cell>
          <cell r="L14">
            <v>0</v>
          </cell>
          <cell r="M14">
            <v>0</v>
          </cell>
          <cell r="N14">
            <v>67.788250000000005</v>
          </cell>
          <cell r="O14">
            <v>-2.5000000000829914E-4</v>
          </cell>
          <cell r="P14">
            <v>286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286</v>
          </cell>
          <cell r="V14">
            <v>0</v>
          </cell>
          <cell r="W14">
            <v>1.6950000000000001</v>
          </cell>
          <cell r="X14">
            <v>68.7</v>
          </cell>
          <cell r="Y14">
            <v>2.6070000000000002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67.787999999999997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68.7</v>
          </cell>
          <cell r="BC14">
            <v>286</v>
          </cell>
          <cell r="BD14">
            <v>196.06299999999999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348.59800000000001</v>
          </cell>
          <cell r="E15">
            <v>160.54400000000001</v>
          </cell>
          <cell r="F15">
            <v>188.054</v>
          </cell>
          <cell r="G15">
            <v>35.462000000000003</v>
          </cell>
          <cell r="H15">
            <v>0</v>
          </cell>
          <cell r="I15">
            <v>124.5</v>
          </cell>
          <cell r="J15">
            <v>1.302</v>
          </cell>
          <cell r="K15">
            <v>1.5249999999999999</v>
          </cell>
          <cell r="L15">
            <v>0</v>
          </cell>
          <cell r="M15">
            <v>0</v>
          </cell>
          <cell r="N15">
            <v>121.67225000000001</v>
          </cell>
          <cell r="O15">
            <v>7.4999999998226485E-4</v>
          </cell>
          <cell r="P15">
            <v>525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525</v>
          </cell>
          <cell r="V15">
            <v>0</v>
          </cell>
          <cell r="W15">
            <v>1.6080000000000001</v>
          </cell>
          <cell r="X15">
            <v>124.5</v>
          </cell>
          <cell r="Y15">
            <v>4.4350000000000005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121.672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124.5</v>
          </cell>
          <cell r="BC15">
            <v>525</v>
          </cell>
          <cell r="BD15">
            <v>348.59800000000001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643.27200000000005</v>
          </cell>
          <cell r="E16">
            <v>294.91399999999999</v>
          </cell>
          <cell r="F16">
            <v>348.358</v>
          </cell>
          <cell r="G16">
            <v>35.353999999999999</v>
          </cell>
          <cell r="H16">
            <v>0</v>
          </cell>
          <cell r="I16">
            <v>231.4</v>
          </cell>
          <cell r="J16">
            <v>1.944</v>
          </cell>
          <cell r="K16">
            <v>2.2970000000000002</v>
          </cell>
          <cell r="L16">
            <v>0</v>
          </cell>
          <cell r="M16">
            <v>0</v>
          </cell>
          <cell r="N16">
            <v>227.15875</v>
          </cell>
          <cell r="O16">
            <v>2.5000000002250999E-4</v>
          </cell>
          <cell r="P16">
            <v>984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984</v>
          </cell>
          <cell r="V16">
            <v>0</v>
          </cell>
          <cell r="W16">
            <v>1.2157500000000001</v>
          </cell>
          <cell r="X16">
            <v>231.4</v>
          </cell>
          <cell r="Y16">
            <v>5.4567499999999995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227.15899999999999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231.4</v>
          </cell>
          <cell r="BC16">
            <v>984</v>
          </cell>
          <cell r="BD16">
            <v>643.27200000000005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615.64300000000003</v>
          </cell>
          <cell r="E17">
            <v>282.84399999999999</v>
          </cell>
          <cell r="F17">
            <v>332.79899999999998</v>
          </cell>
          <cell r="G17">
            <v>35.267000000000003</v>
          </cell>
          <cell r="H17">
            <v>0</v>
          </cell>
          <cell r="I17">
            <v>220.5</v>
          </cell>
          <cell r="J17">
            <v>1.8819999999999999</v>
          </cell>
          <cell r="K17">
            <v>2.214</v>
          </cell>
          <cell r="L17">
            <v>0</v>
          </cell>
          <cell r="M17">
            <v>0</v>
          </cell>
          <cell r="N17">
            <v>216.40375</v>
          </cell>
          <cell r="O17">
            <v>2.4999999999408828E-4</v>
          </cell>
          <cell r="P17">
            <v>934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934</v>
          </cell>
          <cell r="V17">
            <v>0</v>
          </cell>
          <cell r="W17">
            <v>1.5142500000000001</v>
          </cell>
          <cell r="X17">
            <v>220.5</v>
          </cell>
          <cell r="Y17">
            <v>5.6102500000000006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216.404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220.5</v>
          </cell>
          <cell r="BC17">
            <v>934</v>
          </cell>
          <cell r="BD17">
            <v>615.64300000000003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Chyba</v>
          </cell>
          <cell r="D6">
            <v>4583.893</v>
          </cell>
          <cell r="E6">
            <v>2204.6170000000002</v>
          </cell>
          <cell r="F6">
            <v>2379.2759999999998</v>
          </cell>
          <cell r="G6">
            <v>35.348999999999997</v>
          </cell>
          <cell r="H6">
            <v>0</v>
          </cell>
          <cell r="I6">
            <v>1764.9</v>
          </cell>
          <cell r="J6">
            <v>21.318999999999999</v>
          </cell>
          <cell r="K6">
            <v>23.007999999999999</v>
          </cell>
          <cell r="L6">
            <v>0</v>
          </cell>
          <cell r="M6">
            <v>0</v>
          </cell>
          <cell r="N6">
            <v>1720.5719999999999</v>
          </cell>
          <cell r="O6">
            <v>1.0000000002037268E-3</v>
          </cell>
          <cell r="P6">
            <v>6857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6857</v>
          </cell>
          <cell r="V6">
            <v>0</v>
          </cell>
          <cell r="W6">
            <v>14.49</v>
          </cell>
          <cell r="X6">
            <v>1764.9</v>
          </cell>
          <cell r="Y6">
            <v>58.817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1711.818</v>
          </cell>
          <cell r="AK6">
            <v>8.7541000000000011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1764.9</v>
          </cell>
          <cell r="BC6">
            <v>6857</v>
          </cell>
          <cell r="BD6">
            <v>4583.893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4595.1329999999998</v>
          </cell>
          <cell r="E7">
            <v>2203.2429999999999</v>
          </cell>
          <cell r="F7">
            <v>2391.89</v>
          </cell>
          <cell r="G7">
            <v>35.328000000000003</v>
          </cell>
          <cell r="H7">
            <v>0</v>
          </cell>
          <cell r="I7">
            <v>1765.5</v>
          </cell>
          <cell r="J7">
            <v>15.887</v>
          </cell>
          <cell r="K7">
            <v>17.247</v>
          </cell>
          <cell r="L7">
            <v>0</v>
          </cell>
          <cell r="M7">
            <v>0</v>
          </cell>
          <cell r="N7">
            <v>1732.366</v>
          </cell>
          <cell r="O7">
            <v>0</v>
          </cell>
          <cell r="P7">
            <v>6900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6900</v>
          </cell>
          <cell r="V7">
            <v>0</v>
          </cell>
          <cell r="W7">
            <v>11.215</v>
          </cell>
          <cell r="X7">
            <v>1765.5</v>
          </cell>
          <cell r="Y7">
            <v>44.349000000000004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1729.33</v>
          </cell>
          <cell r="AK7">
            <v>3.0354999999999999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1765.5</v>
          </cell>
          <cell r="BC7">
            <v>6900</v>
          </cell>
          <cell r="BD7">
            <v>4595.1329999999998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4427</v>
          </cell>
          <cell r="E8">
            <v>2124.395</v>
          </cell>
          <cell r="F8">
            <v>2302.605</v>
          </cell>
          <cell r="G8">
            <v>35.213000000000001</v>
          </cell>
          <cell r="H8">
            <v>0</v>
          </cell>
          <cell r="I8">
            <v>1704</v>
          </cell>
          <cell r="J8">
            <v>18.216999999999999</v>
          </cell>
          <cell r="K8">
            <v>19.745000000000001</v>
          </cell>
          <cell r="L8">
            <v>0</v>
          </cell>
          <cell r="M8">
            <v>0</v>
          </cell>
          <cell r="N8">
            <v>1666.039</v>
          </cell>
          <cell r="O8">
            <v>-9.9999999997635314E-4</v>
          </cell>
          <cell r="P8">
            <v>6649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6649</v>
          </cell>
          <cell r="V8">
            <v>0</v>
          </cell>
          <cell r="W8">
            <v>11.363</v>
          </cell>
          <cell r="X8">
            <v>1704</v>
          </cell>
          <cell r="Y8">
            <v>49.325000000000003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6649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1663.1</v>
          </cell>
          <cell r="AK8">
            <v>2.9386999999999999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6649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1704</v>
          </cell>
          <cell r="BC8">
            <v>6649</v>
          </cell>
          <cell r="BD8">
            <v>4427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Chyba</v>
          </cell>
          <cell r="D9">
            <v>2667.9349999999999</v>
          </cell>
          <cell r="E9">
            <v>1286.4000000000001</v>
          </cell>
          <cell r="F9">
            <v>1381.5350000000001</v>
          </cell>
          <cell r="G9">
            <v>35.28</v>
          </cell>
          <cell r="H9">
            <v>0</v>
          </cell>
          <cell r="I9">
            <v>1022.7</v>
          </cell>
          <cell r="J9">
            <v>13.385999999999999</v>
          </cell>
          <cell r="K9">
            <v>14.375999999999999</v>
          </cell>
          <cell r="L9">
            <v>0</v>
          </cell>
          <cell r="M9">
            <v>0</v>
          </cell>
          <cell r="N9">
            <v>994.93700000000001</v>
          </cell>
          <cell r="O9">
            <v>1.00000000009004E-3</v>
          </cell>
          <cell r="P9">
            <v>3954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3954</v>
          </cell>
          <cell r="V9">
            <v>0</v>
          </cell>
          <cell r="W9">
            <v>12.693</v>
          </cell>
          <cell r="X9">
            <v>1022.7</v>
          </cell>
          <cell r="Y9">
            <v>40.454999999999998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991.35299999999995</v>
          </cell>
          <cell r="AK9">
            <v>3.5841999999999996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1022.7</v>
          </cell>
          <cell r="BC9">
            <v>3954</v>
          </cell>
          <cell r="BD9">
            <v>2667.9349999999999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1696.915</v>
          </cell>
          <cell r="E10">
            <v>818.40300000000002</v>
          </cell>
          <cell r="F10">
            <v>878.51199999999994</v>
          </cell>
          <cell r="G10">
            <v>35.453000000000003</v>
          </cell>
          <cell r="H10">
            <v>0</v>
          </cell>
          <cell r="I10">
            <v>649</v>
          </cell>
          <cell r="J10">
            <v>7.2130000000000001</v>
          </cell>
          <cell r="K10">
            <v>7.7430000000000003</v>
          </cell>
          <cell r="L10">
            <v>0</v>
          </cell>
          <cell r="M10">
            <v>0</v>
          </cell>
          <cell r="N10">
            <v>634.04399999999998</v>
          </cell>
          <cell r="O10">
            <v>0</v>
          </cell>
          <cell r="P10">
            <v>2508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2508</v>
          </cell>
          <cell r="V10">
            <v>0</v>
          </cell>
          <cell r="W10">
            <v>12.705</v>
          </cell>
          <cell r="X10">
            <v>649</v>
          </cell>
          <cell r="Y10">
            <v>27.661000000000001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632.68499999999995</v>
          </cell>
          <cell r="AK10">
            <v>1.3591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649</v>
          </cell>
          <cell r="BC10">
            <v>2508</v>
          </cell>
          <cell r="BD10">
            <v>1696.915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1406.538</v>
          </cell>
          <cell r="E11">
            <v>678.46600000000001</v>
          </cell>
          <cell r="F11">
            <v>728.072</v>
          </cell>
          <cell r="G11">
            <v>35.412999999999997</v>
          </cell>
          <cell r="H11">
            <v>0</v>
          </cell>
          <cell r="I11">
            <v>536.6</v>
          </cell>
          <cell r="J11">
            <v>8.56</v>
          </cell>
          <cell r="K11">
            <v>9.1859999999999999</v>
          </cell>
          <cell r="L11">
            <v>0</v>
          </cell>
          <cell r="M11">
            <v>0</v>
          </cell>
          <cell r="N11">
            <v>518.85400000000004</v>
          </cell>
          <cell r="O11">
            <v>0</v>
          </cell>
          <cell r="P11">
            <v>2073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2073</v>
          </cell>
          <cell r="V11">
            <v>0</v>
          </cell>
          <cell r="W11">
            <v>11.098000000000001</v>
          </cell>
          <cell r="X11">
            <v>536.6</v>
          </cell>
          <cell r="Y11">
            <v>28.844000000000001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517.36500000000001</v>
          </cell>
          <cell r="AK11">
            <v>1.4885999999999999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536.6</v>
          </cell>
          <cell r="BC11">
            <v>2073</v>
          </cell>
          <cell r="BD11">
            <v>1406.538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1744.38</v>
          </cell>
          <cell r="E12">
            <v>840.51800000000003</v>
          </cell>
          <cell r="F12">
            <v>903.86199999999997</v>
          </cell>
          <cell r="G12">
            <v>35.323</v>
          </cell>
          <cell r="H12">
            <v>0</v>
          </cell>
          <cell r="I12">
            <v>666.7</v>
          </cell>
          <cell r="J12">
            <v>6.6230000000000002</v>
          </cell>
          <cell r="K12">
            <v>7.1219999999999999</v>
          </cell>
          <cell r="L12">
            <v>0</v>
          </cell>
          <cell r="M12">
            <v>1.00000000009004E-3</v>
          </cell>
          <cell r="N12">
            <v>652.95399999999995</v>
          </cell>
          <cell r="O12">
            <v>0</v>
          </cell>
          <cell r="P12">
            <v>2581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2581</v>
          </cell>
          <cell r="V12">
            <v>0</v>
          </cell>
          <cell r="W12">
            <v>8.0924999999999994</v>
          </cell>
          <cell r="X12">
            <v>666.7</v>
          </cell>
          <cell r="Y12">
            <v>21.837499999999999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651.28</v>
          </cell>
          <cell r="AK12">
            <v>1.6742999999999999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666.7</v>
          </cell>
          <cell r="BC12">
            <v>2581</v>
          </cell>
          <cell r="BD12">
            <v>1744.38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1637.9739999999999</v>
          </cell>
          <cell r="E13">
            <v>786.21100000000001</v>
          </cell>
          <cell r="F13">
            <v>851.76300000000003</v>
          </cell>
          <cell r="G13">
            <v>35.363</v>
          </cell>
          <cell r="H13">
            <v>0</v>
          </cell>
          <cell r="I13">
            <v>625.36</v>
          </cell>
          <cell r="J13">
            <v>8.0879999999999992</v>
          </cell>
          <cell r="K13">
            <v>8.7620000000000005</v>
          </cell>
          <cell r="L13">
            <v>0</v>
          </cell>
          <cell r="M13">
            <v>0</v>
          </cell>
          <cell r="N13">
            <v>608.51</v>
          </cell>
          <cell r="O13">
            <v>0</v>
          </cell>
          <cell r="P13">
            <v>2439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2439</v>
          </cell>
          <cell r="V13">
            <v>0</v>
          </cell>
          <cell r="W13">
            <v>9.3275000000000006</v>
          </cell>
          <cell r="X13">
            <v>625.36</v>
          </cell>
          <cell r="Y13">
            <v>26.177500000000002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606.745</v>
          </cell>
          <cell r="AK13">
            <v>1.7649000000000001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625.36</v>
          </cell>
          <cell r="BC13">
            <v>2439</v>
          </cell>
          <cell r="BD13">
            <v>1637.9739999999999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1454.711</v>
          </cell>
          <cell r="E14">
            <v>701.95799999999997</v>
          </cell>
          <cell r="F14">
            <v>752.75300000000004</v>
          </cell>
          <cell r="G14">
            <v>35.506999999999998</v>
          </cell>
          <cell r="H14">
            <v>0</v>
          </cell>
          <cell r="I14">
            <v>557.44000000000005</v>
          </cell>
          <cell r="J14">
            <v>6.8639999999999999</v>
          </cell>
          <cell r="K14">
            <v>7.36</v>
          </cell>
          <cell r="L14">
            <v>0</v>
          </cell>
          <cell r="M14">
            <v>0</v>
          </cell>
          <cell r="N14">
            <v>543.21600000000001</v>
          </cell>
          <cell r="O14">
            <v>0</v>
          </cell>
          <cell r="P14">
            <v>2152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2152</v>
          </cell>
          <cell r="V14">
            <v>0</v>
          </cell>
          <cell r="W14">
            <v>13.452500000000001</v>
          </cell>
          <cell r="X14">
            <v>557.44000000000005</v>
          </cell>
          <cell r="Y14">
            <v>27.676500000000001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2152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540.85249999999996</v>
          </cell>
          <cell r="AK14">
            <v>2.3633000000000002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2152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557.44000000000005</v>
          </cell>
          <cell r="BC14">
            <v>2152</v>
          </cell>
          <cell r="BD14">
            <v>1454.711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2742.694</v>
          </cell>
          <cell r="E15">
            <v>1325.2460000000001</v>
          </cell>
          <cell r="F15">
            <v>1417.4480000000001</v>
          </cell>
          <cell r="G15">
            <v>35.497</v>
          </cell>
          <cell r="H15">
            <v>0</v>
          </cell>
          <cell r="I15">
            <v>1052.5999999999999</v>
          </cell>
          <cell r="J15">
            <v>9.9250000000000007</v>
          </cell>
          <cell r="K15">
            <v>10.616</v>
          </cell>
          <cell r="L15">
            <v>0</v>
          </cell>
          <cell r="M15">
            <v>0</v>
          </cell>
          <cell r="N15">
            <v>1032.059</v>
          </cell>
          <cell r="O15">
            <v>0</v>
          </cell>
          <cell r="P15">
            <v>4053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4053</v>
          </cell>
          <cell r="V15">
            <v>0</v>
          </cell>
          <cell r="W15">
            <v>10.29</v>
          </cell>
          <cell r="X15">
            <v>1052.5999999999999</v>
          </cell>
          <cell r="Y15">
            <v>30.831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1025.3724999999999</v>
          </cell>
          <cell r="AK15">
            <v>6.6863999999999999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1052.5999999999999</v>
          </cell>
          <cell r="BC15">
            <v>4053</v>
          </cell>
          <cell r="BD15">
            <v>2742.694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3407.3220000000001</v>
          </cell>
          <cell r="E16">
            <v>1641.2149999999999</v>
          </cell>
          <cell r="F16">
            <v>1766.107</v>
          </cell>
          <cell r="G16">
            <v>35.338000000000001</v>
          </cell>
          <cell r="H16">
            <v>0</v>
          </cell>
          <cell r="I16">
            <v>1297.9000000000001</v>
          </cell>
          <cell r="J16">
            <v>18.152000000000001</v>
          </cell>
          <cell r="K16">
            <v>19.533000000000001</v>
          </cell>
          <cell r="L16">
            <v>0</v>
          </cell>
          <cell r="M16">
            <v>0</v>
          </cell>
          <cell r="N16">
            <v>1260.2149999999999</v>
          </cell>
          <cell r="O16">
            <v>0</v>
          </cell>
          <cell r="P16">
            <v>5028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5028</v>
          </cell>
          <cell r="V16">
            <v>0</v>
          </cell>
          <cell r="W16">
            <v>7.4550000000000001</v>
          </cell>
          <cell r="X16">
            <v>1297.9000000000001</v>
          </cell>
          <cell r="Y16">
            <v>45.14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5028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1247.6600000000001</v>
          </cell>
          <cell r="AK16">
            <v>12.555399999999999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5028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1297.9000000000001</v>
          </cell>
          <cell r="BC16">
            <v>5028</v>
          </cell>
          <cell r="BD16">
            <v>3407.3220000000001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5224.4709999999995</v>
          </cell>
          <cell r="E17">
            <v>2508.2139999999999</v>
          </cell>
          <cell r="F17">
            <v>2716.2570000000001</v>
          </cell>
          <cell r="G17">
            <v>35.265000000000001</v>
          </cell>
          <cell r="H17">
            <v>0</v>
          </cell>
          <cell r="I17">
            <v>1996.1</v>
          </cell>
          <cell r="J17">
            <v>18.792000000000002</v>
          </cell>
          <cell r="K17">
            <v>20.350999999999999</v>
          </cell>
          <cell r="L17">
            <v>0</v>
          </cell>
          <cell r="M17">
            <v>0</v>
          </cell>
          <cell r="N17">
            <v>1956.9570000000001</v>
          </cell>
          <cell r="O17">
            <v>0</v>
          </cell>
          <cell r="P17">
            <v>7782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7782</v>
          </cell>
          <cell r="V17">
            <v>0</v>
          </cell>
          <cell r="W17">
            <v>3.5950000000000002</v>
          </cell>
          <cell r="X17">
            <v>1996.1</v>
          </cell>
          <cell r="Y17">
            <v>42.738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7782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1944.3975</v>
          </cell>
          <cell r="AK17">
            <v>12.5596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7782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1996.1</v>
          </cell>
          <cell r="BC17">
            <v>7782</v>
          </cell>
          <cell r="BD17">
            <v>5224.4709999999995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270.351</v>
          </cell>
          <cell r="E6">
            <v>120.324</v>
          </cell>
          <cell r="F6">
            <v>150.02699999999999</v>
          </cell>
          <cell r="G6">
            <v>35.344000000000001</v>
          </cell>
          <cell r="H6">
            <v>0</v>
          </cell>
          <cell r="I6">
            <v>94.236999999999995</v>
          </cell>
          <cell r="J6">
            <v>0.47599999999999998</v>
          </cell>
          <cell r="K6">
            <v>0.59399999999999997</v>
          </cell>
          <cell r="L6">
            <v>0</v>
          </cell>
          <cell r="M6">
            <v>0</v>
          </cell>
          <cell r="N6">
            <v>93.167000000000002</v>
          </cell>
          <cell r="O6">
            <v>0</v>
          </cell>
          <cell r="P6">
            <v>423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423</v>
          </cell>
          <cell r="V6">
            <v>0</v>
          </cell>
          <cell r="W6">
            <v>4.2999999999999997E-2</v>
          </cell>
          <cell r="X6">
            <v>94.236999999999995</v>
          </cell>
          <cell r="Y6">
            <v>1.1129999999999998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93.167000000000002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94.236999999999995</v>
          </cell>
          <cell r="BC6">
            <v>423</v>
          </cell>
          <cell r="BD6">
            <v>270.351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259.64699999999999</v>
          </cell>
          <cell r="E7">
            <v>115.10599999999999</v>
          </cell>
          <cell r="F7">
            <v>144.541</v>
          </cell>
          <cell r="G7">
            <v>35.328000000000003</v>
          </cell>
          <cell r="H7">
            <v>0</v>
          </cell>
          <cell r="I7">
            <v>90.254000000000005</v>
          </cell>
          <cell r="J7">
            <v>0.55600000000000005</v>
          </cell>
          <cell r="K7">
            <v>0.69799999999999995</v>
          </cell>
          <cell r="L7">
            <v>0</v>
          </cell>
          <cell r="M7">
            <v>0</v>
          </cell>
          <cell r="N7">
            <v>89</v>
          </cell>
          <cell r="O7">
            <v>0</v>
          </cell>
          <cell r="P7">
            <v>408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</v>
          </cell>
          <cell r="V7">
            <v>0</v>
          </cell>
          <cell r="W7">
            <v>3.7999999999999999E-2</v>
          </cell>
          <cell r="X7">
            <v>90.254000000000005</v>
          </cell>
          <cell r="Y7">
            <v>1.292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90.254000000000005</v>
          </cell>
          <cell r="BC7">
            <v>408</v>
          </cell>
          <cell r="BD7">
            <v>259.64699999999999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246.86799999999999</v>
          </cell>
          <cell r="E8">
            <v>109.819</v>
          </cell>
          <cell r="F8">
            <v>137.04900000000001</v>
          </cell>
          <cell r="G8">
            <v>35.213999999999999</v>
          </cell>
          <cell r="H8">
            <v>0</v>
          </cell>
          <cell r="I8">
            <v>85.472999999999999</v>
          </cell>
          <cell r="J8">
            <v>0.52700000000000002</v>
          </cell>
          <cell r="K8">
            <v>0.65800000000000003</v>
          </cell>
          <cell r="L8">
            <v>0</v>
          </cell>
          <cell r="M8">
            <v>0</v>
          </cell>
          <cell r="N8">
            <v>84.287999999999997</v>
          </cell>
          <cell r="O8">
            <v>0</v>
          </cell>
          <cell r="P8">
            <v>384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384</v>
          </cell>
          <cell r="V8">
            <v>0</v>
          </cell>
          <cell r="W8">
            <v>0.05</v>
          </cell>
          <cell r="X8">
            <v>85.472999999999999</v>
          </cell>
          <cell r="Y8">
            <v>1.2350000000000001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84.287999999999997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85.472999999999999</v>
          </cell>
          <cell r="BC8">
            <v>384</v>
          </cell>
          <cell r="BD8">
            <v>246.86799999999999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220.959</v>
          </cell>
          <cell r="E9">
            <v>98.227999999999994</v>
          </cell>
          <cell r="F9">
            <v>122.73099999999999</v>
          </cell>
          <cell r="G9">
            <v>35.273000000000003</v>
          </cell>
          <cell r="H9">
            <v>0</v>
          </cell>
          <cell r="I9">
            <v>76.477999999999994</v>
          </cell>
          <cell r="J9">
            <v>0.50700000000000001</v>
          </cell>
          <cell r="K9">
            <v>0.63300000000000001</v>
          </cell>
          <cell r="L9">
            <v>0</v>
          </cell>
          <cell r="M9">
            <v>0</v>
          </cell>
          <cell r="N9">
            <v>75.337999999999994</v>
          </cell>
          <cell r="O9">
            <v>0</v>
          </cell>
          <cell r="P9">
            <v>344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344</v>
          </cell>
          <cell r="V9">
            <v>0</v>
          </cell>
          <cell r="W9">
            <v>5.6000000000000001E-2</v>
          </cell>
          <cell r="X9">
            <v>76.477999999999994</v>
          </cell>
          <cell r="Y9">
            <v>1.1960000000000002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75.337999999999994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76.477999999999994</v>
          </cell>
          <cell r="BC9">
            <v>344</v>
          </cell>
          <cell r="BD9">
            <v>220.959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157.928</v>
          </cell>
          <cell r="E10">
            <v>69.941000000000003</v>
          </cell>
          <cell r="F10">
            <v>87.986999999999995</v>
          </cell>
          <cell r="G10">
            <v>35.454999999999998</v>
          </cell>
          <cell r="H10">
            <v>0</v>
          </cell>
          <cell r="I10">
            <v>54.097999999999999</v>
          </cell>
          <cell r="J10">
            <v>1.236</v>
          </cell>
          <cell r="K10">
            <v>1.556</v>
          </cell>
          <cell r="L10">
            <v>0</v>
          </cell>
          <cell r="M10">
            <v>0</v>
          </cell>
          <cell r="N10">
            <v>51.305999999999997</v>
          </cell>
          <cell r="O10">
            <v>0</v>
          </cell>
          <cell r="P10">
            <v>245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245</v>
          </cell>
          <cell r="V10">
            <v>0</v>
          </cell>
          <cell r="W10">
            <v>7.2999999999999995E-2</v>
          </cell>
          <cell r="X10">
            <v>54.097999999999999</v>
          </cell>
          <cell r="Y10">
            <v>2.8649999999999998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51.305999999999997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54.097999999999999</v>
          </cell>
          <cell r="BC10">
            <v>245</v>
          </cell>
          <cell r="BD10">
            <v>157.928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121.378</v>
          </cell>
          <cell r="E11">
            <v>55.045000000000002</v>
          </cell>
          <cell r="F11">
            <v>66.332999999999998</v>
          </cell>
          <cell r="G11">
            <v>35.423000000000002</v>
          </cell>
          <cell r="H11">
            <v>0</v>
          </cell>
          <cell r="I11">
            <v>42.875</v>
          </cell>
          <cell r="J11">
            <v>7.0000000000000007E-2</v>
          </cell>
          <cell r="K11">
            <v>8.5000000000000006E-2</v>
          </cell>
          <cell r="L11">
            <v>0</v>
          </cell>
          <cell r="M11">
            <v>0</v>
          </cell>
          <cell r="N11">
            <v>42.72</v>
          </cell>
          <cell r="O11">
            <v>0</v>
          </cell>
          <cell r="P11">
            <v>186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186</v>
          </cell>
          <cell r="V11">
            <v>0</v>
          </cell>
          <cell r="W11">
            <v>8.4000000000000005E-2</v>
          </cell>
          <cell r="X11">
            <v>42.875</v>
          </cell>
          <cell r="Y11">
            <v>0.23900000000000005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42.875</v>
          </cell>
          <cell r="BC11">
            <v>186</v>
          </cell>
          <cell r="BD11">
            <v>121.378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121.95</v>
          </cell>
          <cell r="E12">
            <v>53.347999999999999</v>
          </cell>
          <cell r="F12">
            <v>68.602000000000004</v>
          </cell>
          <cell r="G12">
            <v>35.322000000000003</v>
          </cell>
          <cell r="H12">
            <v>0</v>
          </cell>
          <cell r="I12">
            <v>40.610999999999997</v>
          </cell>
          <cell r="J12">
            <v>3.6999999999999998E-2</v>
          </cell>
          <cell r="K12">
            <v>4.8000000000000001E-2</v>
          </cell>
          <cell r="L12">
            <v>0</v>
          </cell>
          <cell r="M12">
            <v>0</v>
          </cell>
          <cell r="N12">
            <v>40.526000000000003</v>
          </cell>
          <cell r="O12">
            <v>0</v>
          </cell>
          <cell r="P12">
            <v>188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188</v>
          </cell>
          <cell r="V12">
            <v>0</v>
          </cell>
          <cell r="W12">
            <v>0.10125000000000001</v>
          </cell>
          <cell r="X12">
            <v>40.610999999999997</v>
          </cell>
          <cell r="Y12">
            <v>0.18625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40.526000000000003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40.610999999999997</v>
          </cell>
          <cell r="BC12">
            <v>188</v>
          </cell>
          <cell r="BD12">
            <v>121.95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103.21899999999999</v>
          </cell>
          <cell r="E13">
            <v>44.63</v>
          </cell>
          <cell r="F13">
            <v>58.588999999999999</v>
          </cell>
          <cell r="G13">
            <v>35.366999999999997</v>
          </cell>
          <cell r="H13">
            <v>0</v>
          </cell>
          <cell r="I13">
            <v>33.856000000000002</v>
          </cell>
          <cell r="J13">
            <v>7.0000000000000001E-3</v>
          </cell>
          <cell r="K13">
            <v>8.9999999999999993E-3</v>
          </cell>
          <cell r="L13">
            <v>0</v>
          </cell>
          <cell r="M13">
            <v>0</v>
          </cell>
          <cell r="N13">
            <v>33.839500000000001</v>
          </cell>
          <cell r="O13">
            <v>5.0000000000238742E-4</v>
          </cell>
          <cell r="P13">
            <v>160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160</v>
          </cell>
          <cell r="V13">
            <v>0</v>
          </cell>
          <cell r="W13">
            <v>0.1075</v>
          </cell>
          <cell r="X13">
            <v>33.856000000000002</v>
          </cell>
          <cell r="Y13">
            <v>0.1235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33.840000000000003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33.856000000000002</v>
          </cell>
          <cell r="BC13">
            <v>160</v>
          </cell>
          <cell r="BD13">
            <v>103.21899999999999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99.206999999999994</v>
          </cell>
          <cell r="E14">
            <v>43.887</v>
          </cell>
          <cell r="F14">
            <v>55.32</v>
          </cell>
          <cell r="G14">
            <v>35.485999999999997</v>
          </cell>
          <cell r="H14">
            <v>0</v>
          </cell>
          <cell r="I14">
            <v>33.716000000000001</v>
          </cell>
          <cell r="J14">
            <v>0.17399999999999999</v>
          </cell>
          <cell r="K14">
            <v>0.219</v>
          </cell>
          <cell r="L14">
            <v>0</v>
          </cell>
          <cell r="M14">
            <v>0</v>
          </cell>
          <cell r="N14">
            <v>33.323250000000002</v>
          </cell>
          <cell r="O14">
            <v>-2.5000000000119371E-4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8.8749999999999996E-2</v>
          </cell>
          <cell r="X14">
            <v>33.716000000000001</v>
          </cell>
          <cell r="Y14">
            <v>0.48175000000000001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33.323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33.716000000000001</v>
          </cell>
          <cell r="BC14">
            <v>153</v>
          </cell>
          <cell r="BD14">
            <v>99.206999999999994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134.32900000000001</v>
          </cell>
          <cell r="E15">
            <v>59.204000000000001</v>
          </cell>
          <cell r="F15">
            <v>75.125</v>
          </cell>
          <cell r="G15">
            <v>35.497</v>
          </cell>
          <cell r="H15">
            <v>0</v>
          </cell>
          <cell r="I15">
            <v>45.094999999999999</v>
          </cell>
          <cell r="J15">
            <v>9.4E-2</v>
          </cell>
          <cell r="K15">
            <v>0.12</v>
          </cell>
          <cell r="L15">
            <v>0</v>
          </cell>
          <cell r="M15">
            <v>0</v>
          </cell>
          <cell r="N15">
            <v>44.881</v>
          </cell>
          <cell r="O15">
            <v>0</v>
          </cell>
          <cell r="P15">
            <v>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206</v>
          </cell>
          <cell r="V15">
            <v>0</v>
          </cell>
          <cell r="W15">
            <v>6.1249999999999999E-2</v>
          </cell>
          <cell r="X15">
            <v>45.094999999999999</v>
          </cell>
          <cell r="Y15">
            <v>0.27524999999999999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44.881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45.094999999999999</v>
          </cell>
          <cell r="BC15">
            <v>206</v>
          </cell>
          <cell r="BD15">
            <v>134.32900000000001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267.68599999999998</v>
          </cell>
          <cell r="E16">
            <v>121.393</v>
          </cell>
          <cell r="F16">
            <v>146.29300000000001</v>
          </cell>
          <cell r="G16">
            <v>35.334000000000003</v>
          </cell>
          <cell r="H16">
            <v>0</v>
          </cell>
          <cell r="I16">
            <v>94.734999999999999</v>
          </cell>
          <cell r="J16">
            <v>0.85699999999999998</v>
          </cell>
          <cell r="K16">
            <v>1.0329999999999999</v>
          </cell>
          <cell r="L16">
            <v>0</v>
          </cell>
          <cell r="M16">
            <v>0</v>
          </cell>
          <cell r="N16">
            <v>92.844250000000002</v>
          </cell>
          <cell r="O16">
            <v>7.4999999999647571E-4</v>
          </cell>
          <cell r="P16">
            <v>411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411</v>
          </cell>
          <cell r="V16">
            <v>0</v>
          </cell>
          <cell r="W16">
            <v>3.3750000000000002E-2</v>
          </cell>
          <cell r="X16">
            <v>94.734999999999999</v>
          </cell>
          <cell r="Y16">
            <v>1.9237499999999998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92.843999999999994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94.734999999999999</v>
          </cell>
          <cell r="BC16">
            <v>411</v>
          </cell>
          <cell r="BD16">
            <v>267.68599999999998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196.25299999999999</v>
          </cell>
          <cell r="E17">
            <v>88.867000000000004</v>
          </cell>
          <cell r="F17">
            <v>107.386</v>
          </cell>
          <cell r="G17">
            <v>35.268999999999998</v>
          </cell>
          <cell r="H17">
            <v>0</v>
          </cell>
          <cell r="I17">
            <v>68.962000000000003</v>
          </cell>
          <cell r="J17">
            <v>0.35199999999999998</v>
          </cell>
          <cell r="K17">
            <v>0.42499999999999999</v>
          </cell>
          <cell r="L17">
            <v>0</v>
          </cell>
          <cell r="M17">
            <v>0</v>
          </cell>
          <cell r="N17">
            <v>68.184749999999994</v>
          </cell>
          <cell r="O17">
            <v>2.5000000000829914E-4</v>
          </cell>
          <cell r="P17">
            <v>300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300</v>
          </cell>
          <cell r="V17">
            <v>0</v>
          </cell>
          <cell r="W17">
            <v>5.2499999999999998E-2</v>
          </cell>
          <cell r="X17">
            <v>68.962000000000003</v>
          </cell>
          <cell r="Y17">
            <v>0.8294999999999999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68.185000000000002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300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68.962000000000003</v>
          </cell>
          <cell r="BC17">
            <v>300</v>
          </cell>
          <cell r="BD17">
            <v>196.25299999999999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278.00400000000002</v>
          </cell>
          <cell r="E6">
            <v>121.905</v>
          </cell>
          <cell r="F6">
            <v>156.09899999999999</v>
          </cell>
          <cell r="G6">
            <v>35.149000000000001</v>
          </cell>
          <cell r="H6">
            <v>0</v>
          </cell>
          <cell r="I6">
            <v>96.534000000000006</v>
          </cell>
          <cell r="J6">
            <v>0.3</v>
          </cell>
          <cell r="K6">
            <v>0.38500000000000001</v>
          </cell>
          <cell r="L6">
            <v>0</v>
          </cell>
          <cell r="M6">
            <v>0</v>
          </cell>
          <cell r="N6">
            <v>95.849000000000004</v>
          </cell>
          <cell r="O6">
            <v>0</v>
          </cell>
          <cell r="P6">
            <v>445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445</v>
          </cell>
          <cell r="V6">
            <v>0</v>
          </cell>
          <cell r="W6">
            <v>5.0999999999999997E-2</v>
          </cell>
          <cell r="X6">
            <v>96.534000000000006</v>
          </cell>
          <cell r="Y6">
            <v>0.7360000000000001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95.849000000000004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96.534000000000006</v>
          </cell>
          <cell r="BC6">
            <v>445</v>
          </cell>
          <cell r="BD6">
            <v>278.00400000000002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262.798</v>
          </cell>
          <cell r="E7">
            <v>113.92400000000001</v>
          </cell>
          <cell r="F7">
            <v>148.874</v>
          </cell>
          <cell r="G7">
            <v>35.432000000000002</v>
          </cell>
          <cell r="H7">
            <v>0</v>
          </cell>
          <cell r="I7">
            <v>89.915000000000006</v>
          </cell>
          <cell r="J7">
            <v>0.501</v>
          </cell>
          <cell r="K7">
            <v>0.65500000000000003</v>
          </cell>
          <cell r="L7">
            <v>0</v>
          </cell>
          <cell r="M7">
            <v>0</v>
          </cell>
          <cell r="N7">
            <v>88.759</v>
          </cell>
          <cell r="O7">
            <v>0</v>
          </cell>
          <cell r="P7">
            <v>423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423</v>
          </cell>
          <cell r="V7">
            <v>0</v>
          </cell>
          <cell r="W7">
            <v>5.1999999999999998E-2</v>
          </cell>
          <cell r="X7">
            <v>89.915000000000006</v>
          </cell>
          <cell r="Y7">
            <v>1.2080000000000002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88.759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89.915000000000006</v>
          </cell>
          <cell r="BC7">
            <v>423</v>
          </cell>
          <cell r="BD7">
            <v>262.798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272.63600000000002</v>
          </cell>
          <cell r="E8">
            <v>118.794</v>
          </cell>
          <cell r="F8">
            <v>153.84200000000001</v>
          </cell>
          <cell r="G8">
            <v>35.457999999999998</v>
          </cell>
          <cell r="H8">
            <v>0</v>
          </cell>
          <cell r="I8">
            <v>93.090999999999994</v>
          </cell>
          <cell r="J8">
            <v>0.46200000000000002</v>
          </cell>
          <cell r="K8">
            <v>0.59799999999999998</v>
          </cell>
          <cell r="L8">
            <v>0</v>
          </cell>
          <cell r="M8">
            <v>0</v>
          </cell>
          <cell r="N8">
            <v>92.031000000000006</v>
          </cell>
          <cell r="O8">
            <v>0</v>
          </cell>
          <cell r="P8">
            <v>434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434</v>
          </cell>
          <cell r="V8">
            <v>0</v>
          </cell>
          <cell r="W8">
            <v>7.9000000000000001E-2</v>
          </cell>
          <cell r="X8">
            <v>93.090999999999994</v>
          </cell>
          <cell r="Y8">
            <v>1.139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92.031000000000006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93.090999999999994</v>
          </cell>
          <cell r="BC8">
            <v>434</v>
          </cell>
          <cell r="BD8">
            <v>272.63600000000002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205.173</v>
          </cell>
          <cell r="E9">
            <v>88.292000000000002</v>
          </cell>
          <cell r="F9">
            <v>116.881</v>
          </cell>
          <cell r="G9">
            <v>35.323999999999998</v>
          </cell>
          <cell r="H9">
            <v>0</v>
          </cell>
          <cell r="I9">
            <v>68.614999999999995</v>
          </cell>
          <cell r="J9">
            <v>0.30099999999999999</v>
          </cell>
          <cell r="K9">
            <v>0.39800000000000002</v>
          </cell>
          <cell r="L9">
            <v>0</v>
          </cell>
          <cell r="M9">
            <v>0</v>
          </cell>
          <cell r="N9">
            <v>67.915999999999997</v>
          </cell>
          <cell r="O9">
            <v>0</v>
          </cell>
          <cell r="P9">
            <v>327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327</v>
          </cell>
          <cell r="V9">
            <v>0</v>
          </cell>
          <cell r="W9">
            <v>0.158</v>
          </cell>
          <cell r="X9">
            <v>68.614999999999995</v>
          </cell>
          <cell r="Y9">
            <v>0.8570000000000001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67.915999999999997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68.614999999999995</v>
          </cell>
          <cell r="BC9">
            <v>327</v>
          </cell>
          <cell r="BD9">
            <v>205.173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115.73699999999999</v>
          </cell>
          <cell r="E10">
            <v>49.926000000000002</v>
          </cell>
          <cell r="F10">
            <v>65.811000000000007</v>
          </cell>
          <cell r="G10">
            <v>35.442999999999998</v>
          </cell>
          <cell r="H10">
            <v>0</v>
          </cell>
          <cell r="I10">
            <v>38.142000000000003</v>
          </cell>
          <cell r="J10">
            <v>0.13</v>
          </cell>
          <cell r="K10">
            <v>0.17100000000000001</v>
          </cell>
          <cell r="L10">
            <v>0</v>
          </cell>
          <cell r="M10">
            <v>0</v>
          </cell>
          <cell r="N10">
            <v>37.841000000000001</v>
          </cell>
          <cell r="O10">
            <v>0</v>
          </cell>
          <cell r="P10">
            <v>181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181</v>
          </cell>
          <cell r="V10">
            <v>0</v>
          </cell>
          <cell r="W10">
            <v>0.16300000000000001</v>
          </cell>
          <cell r="X10">
            <v>38.142000000000003</v>
          </cell>
          <cell r="Y10">
            <v>0.46400000000000008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37.841000000000001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38.142000000000003</v>
          </cell>
          <cell r="BC10">
            <v>181</v>
          </cell>
          <cell r="BD10">
            <v>115.73699999999999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106.197</v>
          </cell>
          <cell r="E11">
            <v>45.622999999999998</v>
          </cell>
          <cell r="F11">
            <v>60.573999999999998</v>
          </cell>
          <cell r="G11">
            <v>35.311999999999998</v>
          </cell>
          <cell r="H11">
            <v>0</v>
          </cell>
          <cell r="I11">
            <v>34.520000000000003</v>
          </cell>
          <cell r="J11">
            <v>0.28299999999999997</v>
          </cell>
          <cell r="K11">
            <v>0.376</v>
          </cell>
          <cell r="L11">
            <v>0</v>
          </cell>
          <cell r="M11">
            <v>0</v>
          </cell>
          <cell r="N11">
            <v>33.860999999999997</v>
          </cell>
          <cell r="O11">
            <v>0</v>
          </cell>
          <cell r="P11">
            <v>165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165</v>
          </cell>
          <cell r="V11">
            <v>0</v>
          </cell>
          <cell r="W11">
            <v>0.191</v>
          </cell>
          <cell r="X11">
            <v>34.520000000000003</v>
          </cell>
          <cell r="Y11">
            <v>0.85000000000000009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33.860999999999997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34.520000000000003</v>
          </cell>
          <cell r="BC11">
            <v>165</v>
          </cell>
          <cell r="BD11">
            <v>106.197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96.975999999999999</v>
          </cell>
          <cell r="E12">
            <v>42.008000000000003</v>
          </cell>
          <cell r="F12">
            <v>54.968000000000004</v>
          </cell>
          <cell r="G12">
            <v>35.390999999999998</v>
          </cell>
          <cell r="H12">
            <v>0</v>
          </cell>
          <cell r="I12">
            <v>31.843</v>
          </cell>
          <cell r="J12">
            <v>0.161</v>
          </cell>
          <cell r="K12">
            <v>0.21099999999999999</v>
          </cell>
          <cell r="L12">
            <v>0</v>
          </cell>
          <cell r="M12">
            <v>0</v>
          </cell>
          <cell r="N12">
            <v>31.470500000000001</v>
          </cell>
          <cell r="O12">
            <v>4.9999999999883471E-4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0.2505</v>
          </cell>
          <cell r="X12">
            <v>31.843</v>
          </cell>
          <cell r="Y12">
            <v>0.62250000000000005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31.471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31.843</v>
          </cell>
          <cell r="BC12">
            <v>150</v>
          </cell>
          <cell r="BD12">
            <v>96.975999999999999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90.135999999999996</v>
          </cell>
          <cell r="E13">
            <v>39.31</v>
          </cell>
          <cell r="F13">
            <v>50.826000000000001</v>
          </cell>
          <cell r="G13">
            <v>35.42</v>
          </cell>
          <cell r="H13">
            <v>0</v>
          </cell>
          <cell r="I13">
            <v>30.292000000000002</v>
          </cell>
          <cell r="J13">
            <v>0.104</v>
          </cell>
          <cell r="K13">
            <v>0.13500000000000001</v>
          </cell>
          <cell r="L13">
            <v>0</v>
          </cell>
          <cell r="M13">
            <v>0</v>
          </cell>
          <cell r="N13">
            <v>30.053000000000001</v>
          </cell>
          <cell r="O13">
            <v>0</v>
          </cell>
          <cell r="P13">
            <v>141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141</v>
          </cell>
          <cell r="V13">
            <v>0</v>
          </cell>
          <cell r="W13">
            <v>0.43325000000000002</v>
          </cell>
          <cell r="X13">
            <v>30.292000000000002</v>
          </cell>
          <cell r="Y13">
            <v>0.67225000000000001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30.053000000000001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30.292000000000002</v>
          </cell>
          <cell r="BC13">
            <v>141</v>
          </cell>
          <cell r="BD13">
            <v>90.135999999999996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92.668000000000006</v>
          </cell>
          <cell r="E14">
            <v>40.741999999999997</v>
          </cell>
          <cell r="F14">
            <v>51.926000000000002</v>
          </cell>
          <cell r="G14">
            <v>35.430999999999997</v>
          </cell>
          <cell r="H14">
            <v>0</v>
          </cell>
          <cell r="I14">
            <v>31.602</v>
          </cell>
          <cell r="J14">
            <v>0.27200000000000002</v>
          </cell>
          <cell r="K14">
            <v>0.34699999999999998</v>
          </cell>
          <cell r="L14">
            <v>0</v>
          </cell>
          <cell r="M14">
            <v>0</v>
          </cell>
          <cell r="N14">
            <v>30.982250000000001</v>
          </cell>
          <cell r="O14">
            <v>7.5000000000002842E-4</v>
          </cell>
          <cell r="P14">
            <v>145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145</v>
          </cell>
          <cell r="V14">
            <v>0</v>
          </cell>
          <cell r="W14">
            <v>0.33074999999999999</v>
          </cell>
          <cell r="X14">
            <v>31.602</v>
          </cell>
          <cell r="Y14">
            <v>0.94974999999999998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30.981999999999999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31.602</v>
          </cell>
          <cell r="BC14">
            <v>145</v>
          </cell>
          <cell r="BD14">
            <v>92.668000000000006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177.167</v>
          </cell>
          <cell r="E15">
            <v>77.188999999999993</v>
          </cell>
          <cell r="F15">
            <v>99.977999999999994</v>
          </cell>
          <cell r="G15">
            <v>35.488</v>
          </cell>
          <cell r="H15">
            <v>0</v>
          </cell>
          <cell r="I15">
            <v>63.051000000000002</v>
          </cell>
          <cell r="J15">
            <v>0.41799999999999998</v>
          </cell>
          <cell r="K15">
            <v>0.54100000000000004</v>
          </cell>
          <cell r="L15">
            <v>0</v>
          </cell>
          <cell r="M15">
            <v>0</v>
          </cell>
          <cell r="N15">
            <v>62.09225</v>
          </cell>
          <cell r="O15">
            <v>-2.4999999999408828E-4</v>
          </cell>
          <cell r="P15">
            <v>294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294</v>
          </cell>
          <cell r="V15">
            <v>0</v>
          </cell>
          <cell r="W15">
            <v>0.21099999999999999</v>
          </cell>
          <cell r="X15">
            <v>63.051000000000002</v>
          </cell>
          <cell r="Y15">
            <v>1.1700000000000002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62.091999999999999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63.051000000000002</v>
          </cell>
          <cell r="BC15">
            <v>294</v>
          </cell>
          <cell r="BD15">
            <v>177.167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235.56299999999999</v>
          </cell>
          <cell r="E16">
            <v>101.63800000000001</v>
          </cell>
          <cell r="F16">
            <v>133.92500000000001</v>
          </cell>
          <cell r="G16">
            <v>35.351999999999997</v>
          </cell>
          <cell r="H16">
            <v>0</v>
          </cell>
          <cell r="I16">
            <v>84.956999999999994</v>
          </cell>
          <cell r="J16">
            <v>0.06</v>
          </cell>
          <cell r="K16">
            <v>0.08</v>
          </cell>
          <cell r="L16">
            <v>0</v>
          </cell>
          <cell r="M16">
            <v>0</v>
          </cell>
          <cell r="N16">
            <v>84.816999999999993</v>
          </cell>
          <cell r="O16">
            <v>0</v>
          </cell>
          <cell r="P16">
            <v>403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403</v>
          </cell>
          <cell r="V16">
            <v>0</v>
          </cell>
          <cell r="W16">
            <v>9.6500000000000002E-2</v>
          </cell>
          <cell r="X16">
            <v>84.956999999999994</v>
          </cell>
          <cell r="Y16">
            <v>0.23650000000000002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84.816999999999993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84.956999999999994</v>
          </cell>
          <cell r="BC16">
            <v>403</v>
          </cell>
          <cell r="BD16">
            <v>235.56299999999999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176.10400000000001</v>
          </cell>
          <cell r="E17">
            <v>77.278000000000006</v>
          </cell>
          <cell r="F17">
            <v>98.825999999999993</v>
          </cell>
          <cell r="G17">
            <v>35.296999999999997</v>
          </cell>
          <cell r="H17">
            <v>0</v>
          </cell>
          <cell r="I17">
            <v>65.814999999999998</v>
          </cell>
          <cell r="J17">
            <v>0.69899999999999995</v>
          </cell>
          <cell r="K17">
            <v>0.89400000000000002</v>
          </cell>
          <cell r="L17">
            <v>0</v>
          </cell>
          <cell r="M17">
            <v>0</v>
          </cell>
          <cell r="N17">
            <v>64.222750000000005</v>
          </cell>
          <cell r="O17">
            <v>-7.5000000001068656E-4</v>
          </cell>
          <cell r="P17">
            <v>303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303</v>
          </cell>
          <cell r="V17">
            <v>0</v>
          </cell>
          <cell r="W17">
            <v>9.9750000000000005E-2</v>
          </cell>
          <cell r="X17">
            <v>65.814999999999998</v>
          </cell>
          <cell r="Y17">
            <v>1.69275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64.222999999999999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65.814999999999998</v>
          </cell>
          <cell r="BC17">
            <v>303</v>
          </cell>
          <cell r="BD17">
            <v>176.10400000000001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0.98</v>
          </cell>
          <cell r="E6">
            <v>0.51700000000000002</v>
          </cell>
          <cell r="F6">
            <v>0.46300000000000002</v>
          </cell>
          <cell r="G6">
            <v>35.28</v>
          </cell>
          <cell r="H6">
            <v>0</v>
          </cell>
          <cell r="I6">
            <v>0.31</v>
          </cell>
          <cell r="J6">
            <v>1E-3</v>
          </cell>
          <cell r="K6">
            <v>1E-3</v>
          </cell>
          <cell r="L6">
            <v>0</v>
          </cell>
          <cell r="M6">
            <v>0</v>
          </cell>
          <cell r="N6">
            <v>0.308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</v>
          </cell>
          <cell r="V6">
            <v>0</v>
          </cell>
          <cell r="W6">
            <v>4.9569999999999999</v>
          </cell>
          <cell r="X6">
            <v>0.31</v>
          </cell>
          <cell r="Y6">
            <v>4.9589999999999996</v>
          </cell>
          <cell r="Z6">
            <v>0</v>
          </cell>
          <cell r="AA6">
            <v>0</v>
          </cell>
          <cell r="AB6">
            <v>0</v>
          </cell>
          <cell r="AC6">
            <v>-2.203098814490545E-16</v>
          </cell>
          <cell r="AD6">
            <v>0</v>
          </cell>
          <cell r="AE6">
            <v>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0.308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0.31</v>
          </cell>
          <cell r="BC6">
            <v>1</v>
          </cell>
          <cell r="BD6">
            <v>0.98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0.53500000000000003</v>
          </cell>
          <cell r="E7">
            <v>0.53500000000000003</v>
          </cell>
          <cell r="F7">
            <v>0</v>
          </cell>
          <cell r="G7">
            <v>35.375999999999998</v>
          </cell>
          <cell r="H7">
            <v>0</v>
          </cell>
          <cell r="I7">
            <v>0.17499999999999999</v>
          </cell>
          <cell r="J7">
            <v>2E-3</v>
          </cell>
          <cell r="K7">
            <v>0</v>
          </cell>
          <cell r="L7">
            <v>0</v>
          </cell>
          <cell r="M7">
            <v>0</v>
          </cell>
          <cell r="N7">
            <v>0.17299999999999999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3.6320000000000001</v>
          </cell>
          <cell r="X7">
            <v>0.17499999999999999</v>
          </cell>
          <cell r="Y7">
            <v>3.6339999999999999</v>
          </cell>
          <cell r="Z7">
            <v>0</v>
          </cell>
          <cell r="AA7">
            <v>0</v>
          </cell>
          <cell r="AB7">
            <v>0</v>
          </cell>
          <cell r="AC7">
            <v>-2.203098814490545E-16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0.17299999999999999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0.17499999999999999</v>
          </cell>
          <cell r="BC7">
            <v>0</v>
          </cell>
          <cell r="BD7">
            <v>0.53500000000000003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3.7480000000000002</v>
          </cell>
          <cell r="X8">
            <v>0</v>
          </cell>
          <cell r="Y8">
            <v>3.7480000000000002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0.95199999999999996</v>
          </cell>
          <cell r="E9">
            <v>0.95199999999999996</v>
          </cell>
          <cell r="F9">
            <v>0</v>
          </cell>
          <cell r="G9">
            <v>35.454000000000001</v>
          </cell>
          <cell r="H9">
            <v>0</v>
          </cell>
          <cell r="I9">
            <v>0.30499999999999999</v>
          </cell>
          <cell r="J9">
            <v>2E-3</v>
          </cell>
          <cell r="K9">
            <v>0</v>
          </cell>
          <cell r="L9">
            <v>0</v>
          </cell>
          <cell r="M9">
            <v>0</v>
          </cell>
          <cell r="N9">
            <v>0.30299999999999999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3.1579999999999999</v>
          </cell>
          <cell r="X9">
            <v>0.30499999999999999</v>
          </cell>
          <cell r="Y9">
            <v>3.1599999999999997</v>
          </cell>
          <cell r="Z9">
            <v>0</v>
          </cell>
          <cell r="AA9">
            <v>0</v>
          </cell>
          <cell r="AB9">
            <v>0</v>
          </cell>
          <cell r="AC9">
            <v>-2.203098814490545E-16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0.30299999999999999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0.30499999999999999</v>
          </cell>
          <cell r="BC9">
            <v>0</v>
          </cell>
          <cell r="BD9">
            <v>0.95199999999999996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725.40899999999999</v>
          </cell>
          <cell r="E10">
            <v>339.83</v>
          </cell>
          <cell r="F10">
            <v>385.57900000000001</v>
          </cell>
          <cell r="G10">
            <v>35.58</v>
          </cell>
          <cell r="H10">
            <v>0</v>
          </cell>
          <cell r="I10">
            <v>263.42500000000001</v>
          </cell>
          <cell r="J10">
            <v>4.6760000000000002</v>
          </cell>
          <cell r="K10">
            <v>5.306</v>
          </cell>
          <cell r="L10">
            <v>0</v>
          </cell>
          <cell r="M10">
            <v>0</v>
          </cell>
          <cell r="N10">
            <v>253.44300000000001</v>
          </cell>
          <cell r="O10">
            <v>0</v>
          </cell>
          <cell r="P10">
            <v>1076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1076</v>
          </cell>
          <cell r="V10">
            <v>0</v>
          </cell>
          <cell r="W10">
            <v>2.411</v>
          </cell>
          <cell r="X10">
            <v>263.42500000000001</v>
          </cell>
          <cell r="Y10">
            <v>12.392999999999999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1076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253.44300000000001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1076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263.42500000000001</v>
          </cell>
          <cell r="BC10">
            <v>1076</v>
          </cell>
          <cell r="BD10">
            <v>725.40899999999999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1450.7670000000001</v>
          </cell>
          <cell r="E11">
            <v>681.04200000000003</v>
          </cell>
          <cell r="F11">
            <v>769.72500000000002</v>
          </cell>
          <cell r="G11">
            <v>35.475999999999999</v>
          </cell>
          <cell r="H11">
            <v>0</v>
          </cell>
          <cell r="I11">
            <v>528.66</v>
          </cell>
          <cell r="J11">
            <v>2.1629999999999998</v>
          </cell>
          <cell r="K11">
            <v>2.444</v>
          </cell>
          <cell r="L11">
            <v>0</v>
          </cell>
          <cell r="M11">
            <v>0</v>
          </cell>
          <cell r="N11">
            <v>524.053</v>
          </cell>
          <cell r="O11">
            <v>0</v>
          </cell>
          <cell r="P11">
            <v>2151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2151</v>
          </cell>
          <cell r="V11">
            <v>0</v>
          </cell>
          <cell r="W11">
            <v>1.7549999999999999</v>
          </cell>
          <cell r="X11">
            <v>528.66</v>
          </cell>
          <cell r="Y11">
            <v>6.3619999999999992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524.053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2151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528.66</v>
          </cell>
          <cell r="BC11">
            <v>2151</v>
          </cell>
          <cell r="BD11">
            <v>1450.7670000000001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842.97199999999998</v>
          </cell>
          <cell r="E12">
            <v>388.19299999999998</v>
          </cell>
          <cell r="F12">
            <v>454.779</v>
          </cell>
          <cell r="G12">
            <v>35.430999999999997</v>
          </cell>
          <cell r="H12">
            <v>0</v>
          </cell>
          <cell r="I12">
            <v>304.92</v>
          </cell>
          <cell r="J12">
            <v>1.65</v>
          </cell>
          <cell r="K12">
            <v>1.9330000000000001</v>
          </cell>
          <cell r="L12">
            <v>0</v>
          </cell>
          <cell r="M12">
            <v>0</v>
          </cell>
          <cell r="N12">
            <v>301.33749999999998</v>
          </cell>
          <cell r="O12">
            <v>-4.9999999993133315E-4</v>
          </cell>
          <cell r="P12">
            <v>1286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1286</v>
          </cell>
          <cell r="V12">
            <v>0</v>
          </cell>
          <cell r="W12">
            <v>1.946</v>
          </cell>
          <cell r="X12">
            <v>304.92</v>
          </cell>
          <cell r="Y12">
            <v>5.5289999999999999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1286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301.33800000000002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1286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304.92</v>
          </cell>
          <cell r="BC12">
            <v>1286</v>
          </cell>
          <cell r="BD12">
            <v>842.97199999999998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1015.433</v>
          </cell>
          <cell r="E13">
            <v>467.43099999999998</v>
          </cell>
          <cell r="F13">
            <v>548.00199999999995</v>
          </cell>
          <cell r="G13">
            <v>35.418999999999997</v>
          </cell>
          <cell r="H13">
            <v>0</v>
          </cell>
          <cell r="I13">
            <v>368.2</v>
          </cell>
          <cell r="J13">
            <v>1.43</v>
          </cell>
          <cell r="K13">
            <v>1.677</v>
          </cell>
          <cell r="L13">
            <v>0</v>
          </cell>
          <cell r="M13">
            <v>0</v>
          </cell>
          <cell r="N13">
            <v>365.09249999999997</v>
          </cell>
          <cell r="O13">
            <v>4.9999999998817657E-4</v>
          </cell>
          <cell r="P13">
            <v>1554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1554</v>
          </cell>
          <cell r="V13">
            <v>0</v>
          </cell>
          <cell r="W13">
            <v>1.7989999999999999</v>
          </cell>
          <cell r="X13">
            <v>368.2</v>
          </cell>
          <cell r="Y13">
            <v>4.9060000000000006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365.09300000000002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1554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368.2</v>
          </cell>
          <cell r="BC13">
            <v>1554</v>
          </cell>
          <cell r="BD13">
            <v>1015.433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1485.45</v>
          </cell>
          <cell r="E14">
            <v>695.71299999999997</v>
          </cell>
          <cell r="F14">
            <v>789.73699999999997</v>
          </cell>
          <cell r="G14">
            <v>35.517000000000003</v>
          </cell>
          <cell r="H14">
            <v>0</v>
          </cell>
          <cell r="I14">
            <v>541.29</v>
          </cell>
          <cell r="J14">
            <v>3.7389999999999999</v>
          </cell>
          <cell r="K14">
            <v>4.2439999999999998</v>
          </cell>
          <cell r="L14">
            <v>0</v>
          </cell>
          <cell r="M14">
            <v>0</v>
          </cell>
          <cell r="N14">
            <v>533.3075</v>
          </cell>
          <cell r="O14">
            <v>-5.0000000010186341E-4</v>
          </cell>
          <cell r="P14">
            <v>2212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2212</v>
          </cell>
          <cell r="V14">
            <v>0</v>
          </cell>
          <cell r="W14">
            <v>1.19</v>
          </cell>
          <cell r="X14">
            <v>541.29</v>
          </cell>
          <cell r="Y14">
            <v>9.173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2212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533.30799999999999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2212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541.29</v>
          </cell>
          <cell r="BC14">
            <v>2212</v>
          </cell>
          <cell r="BD14">
            <v>1485.45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738.10799999999995</v>
          </cell>
          <cell r="E15">
            <v>346.83800000000002</v>
          </cell>
          <cell r="F15">
            <v>391.27</v>
          </cell>
          <cell r="G15">
            <v>35.469000000000001</v>
          </cell>
          <cell r="H15">
            <v>0</v>
          </cell>
          <cell r="I15">
            <v>269.38</v>
          </cell>
          <cell r="J15">
            <v>1.867</v>
          </cell>
          <cell r="K15">
            <v>2.1059999999999999</v>
          </cell>
          <cell r="L15">
            <v>0</v>
          </cell>
          <cell r="M15">
            <v>0</v>
          </cell>
          <cell r="N15">
            <v>265.40750000000003</v>
          </cell>
          <cell r="O15">
            <v>-5.0000000004501999E-4</v>
          </cell>
          <cell r="P15">
            <v>1094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1094</v>
          </cell>
          <cell r="V15">
            <v>0</v>
          </cell>
          <cell r="W15">
            <v>1.728</v>
          </cell>
          <cell r="X15">
            <v>269.38</v>
          </cell>
          <cell r="Y15">
            <v>5.7009999999999996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265.40800000000002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1094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269.38</v>
          </cell>
          <cell r="BC15">
            <v>1094</v>
          </cell>
          <cell r="BD15">
            <v>738.10799999999995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0.94899999999999995</v>
          </cell>
          <cell r="E16">
            <v>0.44</v>
          </cell>
          <cell r="F16">
            <v>0.50900000000000001</v>
          </cell>
          <cell r="G16">
            <v>35.341999999999999</v>
          </cell>
          <cell r="H16">
            <v>0</v>
          </cell>
          <cell r="I16">
            <v>0.24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0.24</v>
          </cell>
          <cell r="O16">
            <v>0</v>
          </cell>
          <cell r="P16">
            <v>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</v>
          </cell>
          <cell r="V16">
            <v>0</v>
          </cell>
          <cell r="W16">
            <v>3.54</v>
          </cell>
          <cell r="X16">
            <v>0.24</v>
          </cell>
          <cell r="Y16">
            <v>3.54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0.24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0.24</v>
          </cell>
          <cell r="BC16">
            <v>1</v>
          </cell>
          <cell r="BD16">
            <v>0.94899999999999995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0.61899999999999999</v>
          </cell>
          <cell r="E17">
            <v>0.61899999999999999</v>
          </cell>
          <cell r="F17">
            <v>0</v>
          </cell>
          <cell r="G17">
            <v>35.185000000000002</v>
          </cell>
          <cell r="H17">
            <v>0</v>
          </cell>
          <cell r="I17">
            <v>0.21</v>
          </cell>
          <cell r="J17">
            <v>-4.7119999999999997</v>
          </cell>
          <cell r="K17">
            <v>0</v>
          </cell>
          <cell r="L17">
            <v>0</v>
          </cell>
          <cell r="M17">
            <v>0</v>
          </cell>
          <cell r="N17">
            <v>0.20250000000000001</v>
          </cell>
          <cell r="O17">
            <v>4.7195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4.7119999999999997</v>
          </cell>
          <cell r="X17">
            <v>0.21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0.20300000000000001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0.21</v>
          </cell>
          <cell r="BC17">
            <v>0</v>
          </cell>
          <cell r="BD17">
            <v>0.61899999999999999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284.48</v>
          </cell>
          <cell r="E6">
            <v>120.04600000000001</v>
          </cell>
          <cell r="F6">
            <v>164.434</v>
          </cell>
          <cell r="G6">
            <v>35.281999999999996</v>
          </cell>
          <cell r="H6">
            <v>0</v>
          </cell>
          <cell r="I6">
            <v>98.76</v>
          </cell>
          <cell r="J6">
            <v>3.1640000000000001</v>
          </cell>
          <cell r="K6">
            <v>4.3330000000000002</v>
          </cell>
          <cell r="L6">
            <v>0</v>
          </cell>
          <cell r="M6">
            <v>0</v>
          </cell>
          <cell r="N6">
            <v>91.263000000000005</v>
          </cell>
          <cell r="O6">
            <v>0</v>
          </cell>
          <cell r="P6">
            <v>487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487</v>
          </cell>
          <cell r="V6">
            <v>0</v>
          </cell>
          <cell r="W6">
            <v>0.08</v>
          </cell>
          <cell r="X6">
            <v>98.76</v>
          </cell>
          <cell r="Y6">
            <v>7.577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91.263000000000005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98.76</v>
          </cell>
          <cell r="BC6">
            <v>487</v>
          </cell>
          <cell r="BD6">
            <v>284.48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292.58</v>
          </cell>
          <cell r="E7">
            <v>122.518</v>
          </cell>
          <cell r="F7">
            <v>170.06200000000001</v>
          </cell>
          <cell r="G7">
            <v>35.286999999999999</v>
          </cell>
          <cell r="H7">
            <v>0</v>
          </cell>
          <cell r="I7">
            <v>101.06</v>
          </cell>
          <cell r="J7">
            <v>2.9940000000000002</v>
          </cell>
          <cell r="K7">
            <v>4.1559999999999997</v>
          </cell>
          <cell r="L7">
            <v>0</v>
          </cell>
          <cell r="M7">
            <v>0</v>
          </cell>
          <cell r="N7">
            <v>93.91</v>
          </cell>
          <cell r="O7">
            <v>0</v>
          </cell>
          <cell r="P7">
            <v>505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505</v>
          </cell>
          <cell r="V7">
            <v>0</v>
          </cell>
          <cell r="W7">
            <v>7.0999999999999994E-2</v>
          </cell>
          <cell r="X7">
            <v>101.06</v>
          </cell>
          <cell r="Y7">
            <v>7.2210000000000001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93.91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101.06</v>
          </cell>
          <cell r="BC7">
            <v>505</v>
          </cell>
          <cell r="BD7">
            <v>292.58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194.714</v>
          </cell>
          <cell r="E8">
            <v>81.826999999999998</v>
          </cell>
          <cell r="F8">
            <v>112.887</v>
          </cell>
          <cell r="G8">
            <v>35.128999999999998</v>
          </cell>
          <cell r="H8">
            <v>0</v>
          </cell>
          <cell r="I8">
            <v>67.05</v>
          </cell>
          <cell r="J8">
            <v>2.0920000000000001</v>
          </cell>
          <cell r="K8">
            <v>2.887</v>
          </cell>
          <cell r="L8">
            <v>0</v>
          </cell>
          <cell r="M8">
            <v>0</v>
          </cell>
          <cell r="N8">
            <v>62.070999999999998</v>
          </cell>
          <cell r="O8">
            <v>0</v>
          </cell>
          <cell r="P8">
            <v>333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333</v>
          </cell>
          <cell r="V8">
            <v>0</v>
          </cell>
          <cell r="W8">
            <v>0.123</v>
          </cell>
          <cell r="X8">
            <v>67.05</v>
          </cell>
          <cell r="Y8">
            <v>5.1020000000000003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62.070999999999998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67.05</v>
          </cell>
          <cell r="BC8">
            <v>333</v>
          </cell>
          <cell r="BD8">
            <v>194.714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168.59</v>
          </cell>
          <cell r="E9">
            <v>72.686000000000007</v>
          </cell>
          <cell r="F9">
            <v>95.903999999999996</v>
          </cell>
          <cell r="G9">
            <v>35.216000000000001</v>
          </cell>
          <cell r="H9">
            <v>0</v>
          </cell>
          <cell r="I9">
            <v>60</v>
          </cell>
          <cell r="J9">
            <v>2.0150000000000001</v>
          </cell>
          <cell r="K9">
            <v>2.6579999999999999</v>
          </cell>
          <cell r="L9">
            <v>0</v>
          </cell>
          <cell r="M9">
            <v>0</v>
          </cell>
          <cell r="N9">
            <v>55.326999999999998</v>
          </cell>
          <cell r="O9">
            <v>0</v>
          </cell>
          <cell r="P9">
            <v>285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285</v>
          </cell>
          <cell r="V9">
            <v>0</v>
          </cell>
          <cell r="W9">
            <v>0.22700000000000001</v>
          </cell>
          <cell r="X9">
            <v>60</v>
          </cell>
          <cell r="Y9">
            <v>4.9000000000000004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55.326999999999998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</v>
          </cell>
          <cell r="BC9">
            <v>285</v>
          </cell>
          <cell r="BD9">
            <v>168.59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80.326999999999998</v>
          </cell>
          <cell r="E10">
            <v>35.53</v>
          </cell>
          <cell r="F10">
            <v>44.796999999999997</v>
          </cell>
          <cell r="G10">
            <v>35.418999999999997</v>
          </cell>
          <cell r="H10">
            <v>0</v>
          </cell>
          <cell r="I10">
            <v>28.42</v>
          </cell>
          <cell r="J10">
            <v>0.99</v>
          </cell>
          <cell r="K10">
            <v>1.2490000000000001</v>
          </cell>
          <cell r="L10">
            <v>0</v>
          </cell>
          <cell r="M10">
            <v>0</v>
          </cell>
          <cell r="N10">
            <v>26.181000000000001</v>
          </cell>
          <cell r="O10">
            <v>0</v>
          </cell>
          <cell r="P10">
            <v>129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129</v>
          </cell>
          <cell r="V10">
            <v>0</v>
          </cell>
          <cell r="W10">
            <v>0.28000000000000003</v>
          </cell>
          <cell r="X10">
            <v>28.42</v>
          </cell>
          <cell r="Y10">
            <v>2.5190000000000001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26.181000000000001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28.42</v>
          </cell>
          <cell r="BC10">
            <v>129</v>
          </cell>
          <cell r="BD10">
            <v>80.326999999999998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77.528999999999996</v>
          </cell>
          <cell r="E11">
            <v>34.482999999999997</v>
          </cell>
          <cell r="F11">
            <v>43.045999999999999</v>
          </cell>
          <cell r="G11">
            <v>35.274999999999999</v>
          </cell>
          <cell r="H11">
            <v>0</v>
          </cell>
          <cell r="I11">
            <v>26.48</v>
          </cell>
          <cell r="J11">
            <v>0.95</v>
          </cell>
          <cell r="K11">
            <v>1.1870000000000001</v>
          </cell>
          <cell r="L11">
            <v>0</v>
          </cell>
          <cell r="M11">
            <v>0</v>
          </cell>
          <cell r="N11">
            <v>24.343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0.42599999999999999</v>
          </cell>
          <cell r="X11">
            <v>26.48</v>
          </cell>
          <cell r="Y11">
            <v>2.5630000000000002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24.343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26.48</v>
          </cell>
          <cell r="BC11">
            <v>119</v>
          </cell>
          <cell r="BD11">
            <v>77.528999999999996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73.977000000000004</v>
          </cell>
          <cell r="E12">
            <v>32.936</v>
          </cell>
          <cell r="F12">
            <v>41.040999999999997</v>
          </cell>
          <cell r="G12">
            <v>35.314999999999998</v>
          </cell>
          <cell r="H12">
            <v>0</v>
          </cell>
          <cell r="I12">
            <v>25.19</v>
          </cell>
          <cell r="J12">
            <v>0.91200000000000003</v>
          </cell>
          <cell r="K12">
            <v>1.137</v>
          </cell>
          <cell r="L12">
            <v>0</v>
          </cell>
          <cell r="M12">
            <v>0</v>
          </cell>
          <cell r="N12">
            <v>23.140560000000001</v>
          </cell>
          <cell r="O12">
            <v>4.4000000000110617E-4</v>
          </cell>
          <cell r="P12">
            <v>113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113</v>
          </cell>
          <cell r="V12">
            <v>0</v>
          </cell>
          <cell r="W12">
            <v>0.50622</v>
          </cell>
          <cell r="X12">
            <v>25.19</v>
          </cell>
          <cell r="Y12">
            <v>2.5552199999999998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23.140999999999998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25.19</v>
          </cell>
          <cell r="BC12">
            <v>113</v>
          </cell>
          <cell r="BD12">
            <v>73.977000000000004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54.308999999999997</v>
          </cell>
          <cell r="E13">
            <v>24.582999999999998</v>
          </cell>
          <cell r="F13">
            <v>29.725999999999999</v>
          </cell>
          <cell r="G13">
            <v>35.354999999999997</v>
          </cell>
          <cell r="H13">
            <v>0</v>
          </cell>
          <cell r="I13">
            <v>18.376999999999999</v>
          </cell>
          <cell r="J13">
            <v>0.76200000000000001</v>
          </cell>
          <cell r="K13">
            <v>0.92200000000000004</v>
          </cell>
          <cell r="L13">
            <v>0</v>
          </cell>
          <cell r="M13">
            <v>0</v>
          </cell>
          <cell r="N13">
            <v>16.693439999999999</v>
          </cell>
          <cell r="O13">
            <v>-4.4000000000110617E-4</v>
          </cell>
          <cell r="P13">
            <v>80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80</v>
          </cell>
          <cell r="V13">
            <v>0</v>
          </cell>
          <cell r="W13">
            <v>0.4264</v>
          </cell>
          <cell r="X13">
            <v>18.376999999999999</v>
          </cell>
          <cell r="Y13">
            <v>2.1104000000000003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16.693000000000001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18.376999999999999</v>
          </cell>
          <cell r="BC13">
            <v>80</v>
          </cell>
          <cell r="BD13">
            <v>54.308999999999997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75.055000000000007</v>
          </cell>
          <cell r="E14">
            <v>33.036999999999999</v>
          </cell>
          <cell r="F14">
            <v>42.018000000000001</v>
          </cell>
          <cell r="G14">
            <v>35.439</v>
          </cell>
          <cell r="H14">
            <v>0</v>
          </cell>
          <cell r="I14">
            <v>25.553000000000001</v>
          </cell>
          <cell r="J14">
            <v>0.83499999999999996</v>
          </cell>
          <cell r="K14">
            <v>1.0620000000000001</v>
          </cell>
          <cell r="L14">
            <v>0</v>
          </cell>
          <cell r="M14">
            <v>0</v>
          </cell>
          <cell r="N14">
            <v>23.65512</v>
          </cell>
          <cell r="O14">
            <v>8.7999999999865963E-4</v>
          </cell>
          <cell r="P14">
            <v>117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117</v>
          </cell>
          <cell r="V14">
            <v>0</v>
          </cell>
          <cell r="W14">
            <v>0.34086</v>
          </cell>
          <cell r="X14">
            <v>25.553000000000001</v>
          </cell>
          <cell r="Y14">
            <v>2.23786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23.655000000000001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25.553000000000001</v>
          </cell>
          <cell r="BC14">
            <v>117</v>
          </cell>
          <cell r="BD14">
            <v>75.055000000000007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194.767</v>
          </cell>
          <cell r="E15">
            <v>83.046000000000006</v>
          </cell>
          <cell r="F15">
            <v>111.721</v>
          </cell>
          <cell r="G15">
            <v>35.47</v>
          </cell>
          <cell r="H15">
            <v>0</v>
          </cell>
          <cell r="I15">
            <v>66.900000000000006</v>
          </cell>
          <cell r="J15">
            <v>2.214</v>
          </cell>
          <cell r="K15">
            <v>2.9790000000000001</v>
          </cell>
          <cell r="L15">
            <v>0</v>
          </cell>
          <cell r="M15">
            <v>0</v>
          </cell>
          <cell r="N15">
            <v>61.706879999999998</v>
          </cell>
          <cell r="O15">
            <v>1.2000000000966793E-4</v>
          </cell>
          <cell r="P15">
            <v>324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324</v>
          </cell>
          <cell r="V15">
            <v>0</v>
          </cell>
          <cell r="W15">
            <v>0.20566000000000001</v>
          </cell>
          <cell r="X15">
            <v>66.900000000000006</v>
          </cell>
          <cell r="Y15">
            <v>5.3986599999999996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61.707000000000001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66.900000000000006</v>
          </cell>
          <cell r="BC15">
            <v>324</v>
          </cell>
          <cell r="BD15">
            <v>194.767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259.95800000000003</v>
          </cell>
          <cell r="E16">
            <v>110.268</v>
          </cell>
          <cell r="F16">
            <v>149.69</v>
          </cell>
          <cell r="G16">
            <v>35.378999999999998</v>
          </cell>
          <cell r="H16">
            <v>0</v>
          </cell>
          <cell r="I16">
            <v>89.83</v>
          </cell>
          <cell r="J16">
            <v>2.9710000000000001</v>
          </cell>
          <cell r="K16">
            <v>4.0330000000000004</v>
          </cell>
          <cell r="L16">
            <v>0</v>
          </cell>
          <cell r="M16">
            <v>0</v>
          </cell>
          <cell r="N16">
            <v>82.826639999999998</v>
          </cell>
          <cell r="O16">
            <v>-6.4000000000419277E-4</v>
          </cell>
          <cell r="P16">
            <v>439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439</v>
          </cell>
          <cell r="V16">
            <v>0</v>
          </cell>
          <cell r="W16">
            <v>9.6200000000000008E-2</v>
          </cell>
          <cell r="X16">
            <v>89.83</v>
          </cell>
          <cell r="Y16">
            <v>7.1002000000000001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82.826999999999998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89.83</v>
          </cell>
          <cell r="BC16">
            <v>439</v>
          </cell>
          <cell r="BD16">
            <v>259.95800000000003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183.375</v>
          </cell>
          <cell r="E17">
            <v>78.081999999999994</v>
          </cell>
          <cell r="F17">
            <v>105.29300000000001</v>
          </cell>
          <cell r="G17">
            <v>35.304000000000002</v>
          </cell>
          <cell r="H17">
            <v>0</v>
          </cell>
          <cell r="I17">
            <v>63.24</v>
          </cell>
          <cell r="J17">
            <v>2.0649999999999999</v>
          </cell>
          <cell r="K17">
            <v>2.7839999999999998</v>
          </cell>
          <cell r="L17">
            <v>0</v>
          </cell>
          <cell r="M17">
            <v>0</v>
          </cell>
          <cell r="N17">
            <v>58.391280000000002</v>
          </cell>
          <cell r="O17">
            <v>-2.7999999999650527E-4</v>
          </cell>
          <cell r="P17">
            <v>307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307</v>
          </cell>
          <cell r="V17">
            <v>0</v>
          </cell>
          <cell r="W17">
            <v>0.12428</v>
          </cell>
          <cell r="X17">
            <v>63.24</v>
          </cell>
          <cell r="Y17">
            <v>4.9732799999999999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58.390999999999998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63.24</v>
          </cell>
          <cell r="BC17">
            <v>307</v>
          </cell>
          <cell r="BD17">
            <v>183.375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708.84400000000005</v>
          </cell>
          <cell r="E6">
            <v>326.44200000000001</v>
          </cell>
          <cell r="F6">
            <v>382.40199999999999</v>
          </cell>
          <cell r="G6">
            <v>35.344999999999999</v>
          </cell>
          <cell r="H6">
            <v>0</v>
          </cell>
          <cell r="I6">
            <v>251.83</v>
          </cell>
          <cell r="J6">
            <v>2.6970000000000001</v>
          </cell>
          <cell r="K6">
            <v>3.16</v>
          </cell>
          <cell r="L6">
            <v>0</v>
          </cell>
          <cell r="M6">
            <v>0</v>
          </cell>
          <cell r="N6">
            <v>245.97300000000001</v>
          </cell>
          <cell r="O6">
            <v>0</v>
          </cell>
          <cell r="P6">
            <v>1062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1062</v>
          </cell>
          <cell r="V6">
            <v>0</v>
          </cell>
          <cell r="W6">
            <v>0.88700000000000001</v>
          </cell>
          <cell r="X6">
            <v>251.83</v>
          </cell>
          <cell r="Y6">
            <v>6.7439999999999998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245.97300000000001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251.83</v>
          </cell>
          <cell r="BC6">
            <v>1062</v>
          </cell>
          <cell r="BD6">
            <v>708.84400000000005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623.55600000000004</v>
          </cell>
          <cell r="E7">
            <v>284.53300000000002</v>
          </cell>
          <cell r="F7">
            <v>339.02300000000002</v>
          </cell>
          <cell r="G7">
            <v>35.326000000000001</v>
          </cell>
          <cell r="H7">
            <v>0</v>
          </cell>
          <cell r="I7">
            <v>219.61</v>
          </cell>
          <cell r="J7">
            <v>1.5529999999999999</v>
          </cell>
          <cell r="K7">
            <v>1.85</v>
          </cell>
          <cell r="L7">
            <v>0</v>
          </cell>
          <cell r="M7">
            <v>0</v>
          </cell>
          <cell r="N7">
            <v>216.20699999999999</v>
          </cell>
          <cell r="O7">
            <v>0</v>
          </cell>
          <cell r="P7">
            <v>942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942</v>
          </cell>
          <cell r="V7">
            <v>0</v>
          </cell>
          <cell r="W7">
            <v>0.81200000000000006</v>
          </cell>
          <cell r="X7">
            <v>219.61</v>
          </cell>
          <cell r="Y7">
            <v>4.2149999999999999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216.20699999999999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219.61</v>
          </cell>
          <cell r="BC7">
            <v>942</v>
          </cell>
          <cell r="BD7">
            <v>623.55600000000004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627.05399999999997</v>
          </cell>
          <cell r="E8">
            <v>287.26600000000002</v>
          </cell>
          <cell r="F8">
            <v>339.78800000000001</v>
          </cell>
          <cell r="G8">
            <v>35.212000000000003</v>
          </cell>
          <cell r="H8">
            <v>0</v>
          </cell>
          <cell r="I8">
            <v>221.22</v>
          </cell>
          <cell r="J8">
            <v>2.048</v>
          </cell>
          <cell r="K8">
            <v>2.423</v>
          </cell>
          <cell r="L8">
            <v>0</v>
          </cell>
          <cell r="M8">
            <v>0</v>
          </cell>
          <cell r="N8">
            <v>216.749</v>
          </cell>
          <cell r="O8">
            <v>0</v>
          </cell>
          <cell r="P8">
            <v>942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942</v>
          </cell>
          <cell r="V8">
            <v>0</v>
          </cell>
          <cell r="W8">
            <v>0.90500000000000003</v>
          </cell>
          <cell r="X8">
            <v>221.22</v>
          </cell>
          <cell r="Y8">
            <v>5.3760000000000003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216.749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221.22</v>
          </cell>
          <cell r="BC8">
            <v>942</v>
          </cell>
          <cell r="BD8">
            <v>627.05399999999997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449.84</v>
          </cell>
          <cell r="E9">
            <v>206.83500000000001</v>
          </cell>
          <cell r="F9">
            <v>243.005</v>
          </cell>
          <cell r="G9">
            <v>35.274999999999999</v>
          </cell>
          <cell r="H9">
            <v>0</v>
          </cell>
          <cell r="I9">
            <v>157.69999999999999</v>
          </cell>
          <cell r="J9">
            <v>1.5640000000000001</v>
          </cell>
          <cell r="K9">
            <v>1.837</v>
          </cell>
          <cell r="L9">
            <v>0</v>
          </cell>
          <cell r="M9">
            <v>0</v>
          </cell>
          <cell r="N9">
            <v>154.29900000000001</v>
          </cell>
          <cell r="O9">
            <v>0</v>
          </cell>
          <cell r="P9">
            <v>667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667</v>
          </cell>
          <cell r="V9">
            <v>0</v>
          </cell>
          <cell r="W9">
            <v>1.085</v>
          </cell>
          <cell r="X9">
            <v>157.69999999999999</v>
          </cell>
          <cell r="Y9">
            <v>4.4859999999999998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154.29900000000001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157.69999999999999</v>
          </cell>
          <cell r="BC9">
            <v>667</v>
          </cell>
          <cell r="BD9">
            <v>449.84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251.43100000000001</v>
          </cell>
          <cell r="E10">
            <v>117.214</v>
          </cell>
          <cell r="F10">
            <v>134.21700000000001</v>
          </cell>
          <cell r="G10">
            <v>35.460999999999999</v>
          </cell>
          <cell r="H10">
            <v>0</v>
          </cell>
          <cell r="I10">
            <v>89.03</v>
          </cell>
          <cell r="J10">
            <v>0.8</v>
          </cell>
          <cell r="K10">
            <v>0.91600000000000004</v>
          </cell>
          <cell r="L10">
            <v>0</v>
          </cell>
          <cell r="M10">
            <v>0</v>
          </cell>
          <cell r="N10">
            <v>87.313999999999993</v>
          </cell>
          <cell r="O10">
            <v>0</v>
          </cell>
          <cell r="P10">
            <v>367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367</v>
          </cell>
          <cell r="V10">
            <v>0</v>
          </cell>
          <cell r="W10">
            <v>1.3440000000000001</v>
          </cell>
          <cell r="X10">
            <v>89.03</v>
          </cell>
          <cell r="Y10">
            <v>3.0600000000000005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87.313999999999993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89.03</v>
          </cell>
          <cell r="BC10">
            <v>367</v>
          </cell>
          <cell r="BD10">
            <v>251.43100000000001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236.70500000000001</v>
          </cell>
          <cell r="E11">
            <v>110.629</v>
          </cell>
          <cell r="F11">
            <v>126.07599999999999</v>
          </cell>
          <cell r="G11">
            <v>35.411000000000001</v>
          </cell>
          <cell r="H11">
            <v>0</v>
          </cell>
          <cell r="I11">
            <v>83.36</v>
          </cell>
          <cell r="J11">
            <v>1.0529999999999999</v>
          </cell>
          <cell r="K11">
            <v>1.2</v>
          </cell>
          <cell r="L11">
            <v>0</v>
          </cell>
          <cell r="M11">
            <v>0</v>
          </cell>
          <cell r="N11">
            <v>81.106999999999999</v>
          </cell>
          <cell r="O11">
            <v>0</v>
          </cell>
          <cell r="P11">
            <v>342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342</v>
          </cell>
          <cell r="V11">
            <v>0</v>
          </cell>
          <cell r="W11">
            <v>1.431</v>
          </cell>
          <cell r="X11">
            <v>83.36</v>
          </cell>
          <cell r="Y11">
            <v>3.6840000000000002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81.106999999999999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83.36</v>
          </cell>
          <cell r="BC11">
            <v>342</v>
          </cell>
          <cell r="BD11">
            <v>236.70500000000001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288.35700000000003</v>
          </cell>
          <cell r="E12">
            <v>134.18199999999999</v>
          </cell>
          <cell r="F12">
            <v>154.17500000000001</v>
          </cell>
          <cell r="G12">
            <v>35.320999999999998</v>
          </cell>
          <cell r="H12">
            <v>0</v>
          </cell>
          <cell r="I12">
            <v>101.78</v>
          </cell>
          <cell r="J12">
            <v>1.3260000000000001</v>
          </cell>
          <cell r="K12">
            <v>1.5229999999999999</v>
          </cell>
          <cell r="L12">
            <v>0</v>
          </cell>
          <cell r="M12">
            <v>0</v>
          </cell>
          <cell r="N12">
            <v>98.930999999999997</v>
          </cell>
          <cell r="O12">
            <v>0</v>
          </cell>
          <cell r="P12">
            <v>421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421</v>
          </cell>
          <cell r="V12">
            <v>0</v>
          </cell>
          <cell r="W12">
            <v>1.3520000000000001</v>
          </cell>
          <cell r="X12">
            <v>101.78</v>
          </cell>
          <cell r="Y12">
            <v>4.2010000000000005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98.930999999999997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101.78</v>
          </cell>
          <cell r="BC12">
            <v>421</v>
          </cell>
          <cell r="BD12">
            <v>288.35700000000003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220.22499999999999</v>
          </cell>
          <cell r="E13">
            <v>102.96599999999999</v>
          </cell>
          <cell r="F13">
            <v>117.259</v>
          </cell>
          <cell r="G13">
            <v>35.362000000000002</v>
          </cell>
          <cell r="H13">
            <v>0</v>
          </cell>
          <cell r="I13">
            <v>77.566000000000003</v>
          </cell>
          <cell r="J13">
            <v>1.018</v>
          </cell>
          <cell r="K13">
            <v>1.1599999999999999</v>
          </cell>
          <cell r="L13">
            <v>0</v>
          </cell>
          <cell r="M13">
            <v>0</v>
          </cell>
          <cell r="N13">
            <v>75.387749999999997</v>
          </cell>
          <cell r="O13">
            <v>2.5000000000829914E-4</v>
          </cell>
          <cell r="P13">
            <v>318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318</v>
          </cell>
          <cell r="V13">
            <v>0</v>
          </cell>
          <cell r="W13">
            <v>1.4350000000000001</v>
          </cell>
          <cell r="X13">
            <v>77.566000000000003</v>
          </cell>
          <cell r="Y13">
            <v>3.613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75.388000000000005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77.566000000000003</v>
          </cell>
          <cell r="BC13">
            <v>318</v>
          </cell>
          <cell r="BD13">
            <v>220.22499999999999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175.16499999999999</v>
          </cell>
          <cell r="E14">
            <v>82.962000000000003</v>
          </cell>
          <cell r="F14">
            <v>92.203000000000003</v>
          </cell>
          <cell r="G14">
            <v>35.488999999999997</v>
          </cell>
          <cell r="H14">
            <v>0</v>
          </cell>
          <cell r="I14">
            <v>61.984000000000002</v>
          </cell>
          <cell r="J14">
            <v>0.77100000000000002</v>
          </cell>
          <cell r="K14">
            <v>0.85699999999999998</v>
          </cell>
          <cell r="L14">
            <v>0</v>
          </cell>
          <cell r="M14">
            <v>0</v>
          </cell>
          <cell r="N14">
            <v>60.355499999999999</v>
          </cell>
          <cell r="O14">
            <v>5.0000000000238742E-4</v>
          </cell>
          <cell r="P14">
            <v>248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248</v>
          </cell>
          <cell r="V14">
            <v>0</v>
          </cell>
          <cell r="W14">
            <v>1.45475</v>
          </cell>
          <cell r="X14">
            <v>61.984000000000002</v>
          </cell>
          <cell r="Y14">
            <v>3.0827499999999999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60.356000000000002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61.984000000000002</v>
          </cell>
          <cell r="BC14">
            <v>248</v>
          </cell>
          <cell r="BD14">
            <v>175.16499999999999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424.50599999999997</v>
          </cell>
          <cell r="E15">
            <v>197.392</v>
          </cell>
          <cell r="F15">
            <v>227.114</v>
          </cell>
          <cell r="G15">
            <v>35.493000000000002</v>
          </cell>
          <cell r="H15">
            <v>0</v>
          </cell>
          <cell r="I15">
            <v>150.65</v>
          </cell>
          <cell r="J15">
            <v>1.716</v>
          </cell>
          <cell r="K15">
            <v>1.974</v>
          </cell>
          <cell r="L15">
            <v>0</v>
          </cell>
          <cell r="M15">
            <v>0</v>
          </cell>
          <cell r="N15">
            <v>146.96</v>
          </cell>
          <cell r="O15">
            <v>0</v>
          </cell>
          <cell r="P15">
            <v>624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624</v>
          </cell>
          <cell r="V15">
            <v>0</v>
          </cell>
          <cell r="W15">
            <v>1.1567499999999999</v>
          </cell>
          <cell r="X15">
            <v>150.65</v>
          </cell>
          <cell r="Y15">
            <v>4.8467500000000001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146.96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150.65</v>
          </cell>
          <cell r="BC15">
            <v>624</v>
          </cell>
          <cell r="BD15">
            <v>424.50599999999997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477.512</v>
          </cell>
          <cell r="E16">
            <v>217.17</v>
          </cell>
          <cell r="F16">
            <v>260.34199999999998</v>
          </cell>
          <cell r="G16">
            <v>35.33</v>
          </cell>
          <cell r="H16">
            <v>0</v>
          </cell>
          <cell r="I16">
            <v>167.53</v>
          </cell>
          <cell r="J16">
            <v>1.4790000000000001</v>
          </cell>
          <cell r="K16">
            <v>1.7729999999999999</v>
          </cell>
          <cell r="L16">
            <v>0</v>
          </cell>
          <cell r="M16">
            <v>0</v>
          </cell>
          <cell r="N16">
            <v>164.27775</v>
          </cell>
          <cell r="O16">
            <v>2.4999999999408828E-4</v>
          </cell>
          <cell r="P16">
            <v>723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723</v>
          </cell>
          <cell r="V16">
            <v>0</v>
          </cell>
          <cell r="W16">
            <v>1.3815</v>
          </cell>
          <cell r="X16">
            <v>167.53</v>
          </cell>
          <cell r="Y16">
            <v>4.6334999999999997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723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164.27799999999999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723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167.53</v>
          </cell>
          <cell r="BC16">
            <v>723</v>
          </cell>
          <cell r="BD16">
            <v>477.512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492.30900000000003</v>
          </cell>
          <cell r="E17">
            <v>218.81700000000001</v>
          </cell>
          <cell r="F17">
            <v>273.49200000000002</v>
          </cell>
          <cell r="G17">
            <v>35.268999999999998</v>
          </cell>
          <cell r="H17">
            <v>0</v>
          </cell>
          <cell r="I17">
            <v>173.13</v>
          </cell>
          <cell r="J17">
            <v>1.458</v>
          </cell>
          <cell r="K17">
            <v>1.823</v>
          </cell>
          <cell r="L17">
            <v>0</v>
          </cell>
          <cell r="M17">
            <v>0</v>
          </cell>
          <cell r="N17">
            <v>169.84899999999999</v>
          </cell>
          <cell r="O17">
            <v>0</v>
          </cell>
          <cell r="P17">
            <v>779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779</v>
          </cell>
          <cell r="V17">
            <v>0</v>
          </cell>
          <cell r="W17">
            <v>1.1685000000000001</v>
          </cell>
          <cell r="X17">
            <v>173.13</v>
          </cell>
          <cell r="Y17">
            <v>4.4494999999999996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169.84899999999999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173.13</v>
          </cell>
          <cell r="BC17">
            <v>779</v>
          </cell>
          <cell r="BD17">
            <v>492.30900000000003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Měsíční výkaz"/>
      <sheetName val="Vyhodnocení PROVO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888.41300000000001</v>
          </cell>
          <cell r="E6">
            <v>397.08</v>
          </cell>
          <cell r="F6">
            <v>491.33300000000003</v>
          </cell>
          <cell r="G6">
            <v>34.917000000000002</v>
          </cell>
          <cell r="H6">
            <v>0</v>
          </cell>
          <cell r="I6">
            <v>306.43099999999998</v>
          </cell>
          <cell r="J6">
            <v>3.41</v>
          </cell>
          <cell r="K6">
            <v>4.22</v>
          </cell>
          <cell r="L6">
            <v>0</v>
          </cell>
          <cell r="M6">
            <v>0</v>
          </cell>
          <cell r="N6">
            <v>298.80099999999999</v>
          </cell>
          <cell r="O6">
            <v>0</v>
          </cell>
          <cell r="P6">
            <v>1365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1365</v>
          </cell>
          <cell r="V6">
            <v>0</v>
          </cell>
          <cell r="W6">
            <v>0.71099999999999997</v>
          </cell>
          <cell r="X6">
            <v>306.43099999999998</v>
          </cell>
          <cell r="Y6">
            <v>8.3409999999999993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298.80099999999999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306.43099999999998</v>
          </cell>
          <cell r="BC6">
            <v>1365</v>
          </cell>
          <cell r="BD6">
            <v>888.41300000000001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809.84299999999996</v>
          </cell>
          <cell r="E7">
            <v>360.74200000000002</v>
          </cell>
          <cell r="F7">
            <v>449.101</v>
          </cell>
          <cell r="G7">
            <v>34.603000000000002</v>
          </cell>
          <cell r="H7">
            <v>0</v>
          </cell>
          <cell r="I7">
            <v>278.46100000000001</v>
          </cell>
          <cell r="J7">
            <v>2.9239999999999999</v>
          </cell>
          <cell r="K7">
            <v>3.641</v>
          </cell>
          <cell r="L7">
            <v>0</v>
          </cell>
          <cell r="M7">
            <v>0</v>
          </cell>
          <cell r="N7">
            <v>271.89600000000002</v>
          </cell>
          <cell r="O7">
            <v>0</v>
          </cell>
          <cell r="P7">
            <v>1248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1248</v>
          </cell>
          <cell r="V7">
            <v>0</v>
          </cell>
          <cell r="W7">
            <v>0.6</v>
          </cell>
          <cell r="X7">
            <v>278.46100000000001</v>
          </cell>
          <cell r="Y7">
            <v>7.1649999999999991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271.89600000000002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278.46100000000001</v>
          </cell>
          <cell r="BC7">
            <v>1248</v>
          </cell>
          <cell r="BD7">
            <v>809.84299999999996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831.19200000000001</v>
          </cell>
          <cell r="E8">
            <v>373.66199999999998</v>
          </cell>
          <cell r="F8">
            <v>457.53</v>
          </cell>
          <cell r="G8">
            <v>34.686999999999998</v>
          </cell>
          <cell r="H8">
            <v>0</v>
          </cell>
          <cell r="I8">
            <v>284.935</v>
          </cell>
          <cell r="J8">
            <v>3.1539999999999999</v>
          </cell>
          <cell r="K8">
            <v>3.863</v>
          </cell>
          <cell r="L8">
            <v>0</v>
          </cell>
          <cell r="M8">
            <v>0</v>
          </cell>
          <cell r="N8">
            <v>277.91800000000001</v>
          </cell>
          <cell r="O8">
            <v>0</v>
          </cell>
          <cell r="P8">
            <v>1256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1256</v>
          </cell>
          <cell r="V8">
            <v>0</v>
          </cell>
          <cell r="W8">
            <v>0.56799999999999995</v>
          </cell>
          <cell r="X8">
            <v>284.935</v>
          </cell>
          <cell r="Y8">
            <v>7.5849999999999991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277.91800000000001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1256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284.935</v>
          </cell>
          <cell r="BC8">
            <v>1256</v>
          </cell>
          <cell r="BD8">
            <v>831.19200000000001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535.90800000000002</v>
          </cell>
          <cell r="E9">
            <v>241.852</v>
          </cell>
          <cell r="F9">
            <v>294.05599999999998</v>
          </cell>
          <cell r="G9">
            <v>34.793999999999997</v>
          </cell>
          <cell r="H9">
            <v>0</v>
          </cell>
          <cell r="I9">
            <v>183</v>
          </cell>
          <cell r="J9">
            <v>1.6679999999999999</v>
          </cell>
          <cell r="K9">
            <v>2.0270000000000001</v>
          </cell>
          <cell r="L9">
            <v>0</v>
          </cell>
          <cell r="M9">
            <v>0</v>
          </cell>
          <cell r="N9">
            <v>179.30500000000001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0.78100000000000003</v>
          </cell>
          <cell r="X9">
            <v>183</v>
          </cell>
          <cell r="Y9">
            <v>4.476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179.30500000000001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183</v>
          </cell>
          <cell r="BC9">
            <v>801</v>
          </cell>
          <cell r="BD9">
            <v>535.90800000000002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340.89400000000001</v>
          </cell>
          <cell r="E10">
            <v>155.65199999999999</v>
          </cell>
          <cell r="F10">
            <v>185.24199999999999</v>
          </cell>
          <cell r="G10">
            <v>34.82</v>
          </cell>
          <cell r="H10">
            <v>0</v>
          </cell>
          <cell r="I10">
            <v>115.77</v>
          </cell>
          <cell r="J10">
            <v>1.778</v>
          </cell>
          <cell r="K10">
            <v>2.117</v>
          </cell>
          <cell r="L10">
            <v>0</v>
          </cell>
          <cell r="M10">
            <v>0</v>
          </cell>
          <cell r="N10">
            <v>111.875</v>
          </cell>
          <cell r="O10">
            <v>0</v>
          </cell>
          <cell r="P10">
            <v>496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496</v>
          </cell>
          <cell r="V10">
            <v>0</v>
          </cell>
          <cell r="W10">
            <v>1.1759999999999999</v>
          </cell>
          <cell r="X10">
            <v>115.77</v>
          </cell>
          <cell r="Y10">
            <v>5.0709999999999997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111.875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115.77</v>
          </cell>
          <cell r="BC10">
            <v>496</v>
          </cell>
          <cell r="BD10">
            <v>340.89400000000001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331.05399999999997</v>
          </cell>
          <cell r="E11">
            <v>149.334</v>
          </cell>
          <cell r="F11">
            <v>181.72</v>
          </cell>
          <cell r="G11">
            <v>34.835999999999999</v>
          </cell>
          <cell r="H11">
            <v>0</v>
          </cell>
          <cell r="I11">
            <v>110.94</v>
          </cell>
          <cell r="J11">
            <v>1.5589999999999999</v>
          </cell>
          <cell r="K11">
            <v>1.897</v>
          </cell>
          <cell r="L11">
            <v>0</v>
          </cell>
          <cell r="M11">
            <v>0</v>
          </cell>
          <cell r="N11">
            <v>107.48399999999999</v>
          </cell>
          <cell r="O11">
            <v>0</v>
          </cell>
          <cell r="P11">
            <v>486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486</v>
          </cell>
          <cell r="V11">
            <v>0</v>
          </cell>
          <cell r="W11">
            <v>1.0349999999999999</v>
          </cell>
          <cell r="X11">
            <v>110.94</v>
          </cell>
          <cell r="Y11">
            <v>4.4909999999999997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486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107.48399999999999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486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110.94</v>
          </cell>
          <cell r="BC11">
            <v>486</v>
          </cell>
          <cell r="BD11">
            <v>331.05399999999997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309.34699999999998</v>
          </cell>
          <cell r="E12">
            <v>138.73400000000001</v>
          </cell>
          <cell r="F12">
            <v>170.613</v>
          </cell>
          <cell r="G12">
            <v>34.784999999999997</v>
          </cell>
          <cell r="H12">
            <v>0</v>
          </cell>
          <cell r="I12">
            <v>104.58</v>
          </cell>
          <cell r="J12">
            <v>1.5009999999999999</v>
          </cell>
          <cell r="K12">
            <v>1.8460000000000001</v>
          </cell>
          <cell r="L12">
            <v>0</v>
          </cell>
          <cell r="M12">
            <v>0</v>
          </cell>
          <cell r="N12">
            <v>101.23275</v>
          </cell>
          <cell r="O12">
            <v>2.4999999999408828E-4</v>
          </cell>
          <cell r="P12">
            <v>463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463</v>
          </cell>
          <cell r="V12">
            <v>0</v>
          </cell>
          <cell r="W12">
            <v>1.0907500000000001</v>
          </cell>
          <cell r="X12">
            <v>104.58</v>
          </cell>
          <cell r="Y12">
            <v>4.4377500000000003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101.233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104.58</v>
          </cell>
          <cell r="BC12">
            <v>463</v>
          </cell>
          <cell r="BD12">
            <v>309.34699999999998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312.16500000000002</v>
          </cell>
          <cell r="E13">
            <v>140.696</v>
          </cell>
          <cell r="F13">
            <v>171.46899999999999</v>
          </cell>
          <cell r="G13">
            <v>34.898000000000003</v>
          </cell>
          <cell r="H13">
            <v>0</v>
          </cell>
          <cell r="I13">
            <v>104.39</v>
          </cell>
          <cell r="J13">
            <v>1.2729999999999999</v>
          </cell>
          <cell r="K13">
            <v>1.552</v>
          </cell>
          <cell r="L13">
            <v>0</v>
          </cell>
          <cell r="M13">
            <v>0</v>
          </cell>
          <cell r="N13">
            <v>101.56525000000001</v>
          </cell>
          <cell r="O13">
            <v>-2.5000000000829914E-4</v>
          </cell>
          <cell r="P13">
            <v>458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458</v>
          </cell>
          <cell r="V13">
            <v>0</v>
          </cell>
          <cell r="W13">
            <v>1.0825</v>
          </cell>
          <cell r="X13">
            <v>104.39</v>
          </cell>
          <cell r="Y13">
            <v>3.9075000000000002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101.565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104.39</v>
          </cell>
          <cell r="BC13">
            <v>458</v>
          </cell>
          <cell r="BD13">
            <v>312.16500000000002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307.584</v>
          </cell>
          <cell r="E14">
            <v>139.792</v>
          </cell>
          <cell r="F14">
            <v>167.792</v>
          </cell>
          <cell r="G14">
            <v>34.697000000000003</v>
          </cell>
          <cell r="H14">
            <v>0</v>
          </cell>
          <cell r="I14">
            <v>102.29</v>
          </cell>
          <cell r="J14">
            <v>1.7949999999999999</v>
          </cell>
          <cell r="K14">
            <v>2.1549999999999998</v>
          </cell>
          <cell r="L14">
            <v>0</v>
          </cell>
          <cell r="M14">
            <v>0</v>
          </cell>
          <cell r="N14">
            <v>98.339749999999995</v>
          </cell>
          <cell r="O14">
            <v>2.5000000000829914E-4</v>
          </cell>
          <cell r="P14">
            <v>442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442</v>
          </cell>
          <cell r="V14">
            <v>0</v>
          </cell>
          <cell r="W14">
            <v>1.19225</v>
          </cell>
          <cell r="X14">
            <v>102.29</v>
          </cell>
          <cell r="Y14">
            <v>5.1422499999999998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98.34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102.29</v>
          </cell>
          <cell r="BC14">
            <v>442</v>
          </cell>
          <cell r="BD14">
            <v>307.584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517.88599999999997</v>
          </cell>
          <cell r="E15">
            <v>234.83099999999999</v>
          </cell>
          <cell r="F15">
            <v>283.05500000000001</v>
          </cell>
          <cell r="G15">
            <v>34.581000000000003</v>
          </cell>
          <cell r="H15">
            <v>0</v>
          </cell>
          <cell r="I15">
            <v>178.14</v>
          </cell>
          <cell r="J15">
            <v>1.7669999999999999</v>
          </cell>
          <cell r="K15">
            <v>2.13</v>
          </cell>
          <cell r="L15">
            <v>0</v>
          </cell>
          <cell r="M15">
            <v>0</v>
          </cell>
          <cell r="N15">
            <v>174.24275</v>
          </cell>
          <cell r="O15">
            <v>2.4999999999408828E-4</v>
          </cell>
          <cell r="P15">
            <v>773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773</v>
          </cell>
          <cell r="V15">
            <v>0</v>
          </cell>
          <cell r="W15">
            <v>0.99024999999999996</v>
          </cell>
          <cell r="X15">
            <v>178.14</v>
          </cell>
          <cell r="Y15">
            <v>4.8872499999999999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174.24299999999999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178.14</v>
          </cell>
          <cell r="BC15">
            <v>773</v>
          </cell>
          <cell r="BD15">
            <v>517.88599999999997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696.57100000000003</v>
          </cell>
          <cell r="E16">
            <v>314.76</v>
          </cell>
          <cell r="F16">
            <v>381.81099999999998</v>
          </cell>
          <cell r="G16">
            <v>34.5</v>
          </cell>
          <cell r="H16">
            <v>0</v>
          </cell>
          <cell r="I16">
            <v>248.69</v>
          </cell>
          <cell r="J16">
            <v>3.0859999999999999</v>
          </cell>
          <cell r="K16">
            <v>3.7429999999999999</v>
          </cell>
          <cell r="L16">
            <v>0</v>
          </cell>
          <cell r="M16">
            <v>0</v>
          </cell>
          <cell r="N16">
            <v>241.86099999999999</v>
          </cell>
          <cell r="O16">
            <v>0</v>
          </cell>
          <cell r="P16">
            <v>1086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1086</v>
          </cell>
          <cell r="V16">
            <v>0</v>
          </cell>
          <cell r="W16">
            <v>0.78649999999999998</v>
          </cell>
          <cell r="X16">
            <v>248.69</v>
          </cell>
          <cell r="Y16">
            <v>7.6154999999999999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241.86099999999999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248.69</v>
          </cell>
          <cell r="BC16">
            <v>1086</v>
          </cell>
          <cell r="BD16">
            <v>696.57100000000003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562.09900000000005</v>
          </cell>
          <cell r="E17">
            <v>257.41500000000002</v>
          </cell>
          <cell r="F17">
            <v>304.68400000000003</v>
          </cell>
          <cell r="G17">
            <v>34.988999999999997</v>
          </cell>
          <cell r="H17">
            <v>0</v>
          </cell>
          <cell r="I17">
            <v>199.48</v>
          </cell>
          <cell r="J17">
            <v>1.73</v>
          </cell>
          <cell r="K17">
            <v>2.048</v>
          </cell>
          <cell r="L17">
            <v>0</v>
          </cell>
          <cell r="M17">
            <v>0</v>
          </cell>
          <cell r="N17">
            <v>195.70249999999999</v>
          </cell>
          <cell r="O17">
            <v>-4.9999999998817657E-4</v>
          </cell>
          <cell r="P17">
            <v>850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850</v>
          </cell>
          <cell r="V17">
            <v>0</v>
          </cell>
          <cell r="W17">
            <v>1.1607499999999999</v>
          </cell>
          <cell r="X17">
            <v>199.48</v>
          </cell>
          <cell r="Y17">
            <v>4.9387499999999998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850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195.703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850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199.48</v>
          </cell>
          <cell r="BC17">
            <v>850</v>
          </cell>
          <cell r="BD17">
            <v>562.09900000000005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963.68600000000004</v>
          </cell>
          <cell r="E6">
            <v>446.37700000000001</v>
          </cell>
          <cell r="F6">
            <v>517.30899999999997</v>
          </cell>
          <cell r="G6">
            <v>35.320999999999998</v>
          </cell>
          <cell r="H6">
            <v>0</v>
          </cell>
          <cell r="I6">
            <v>394.29</v>
          </cell>
          <cell r="J6">
            <v>2.2400000000000002</v>
          </cell>
          <cell r="K6">
            <v>2.5950000000000002</v>
          </cell>
          <cell r="L6">
            <v>0</v>
          </cell>
          <cell r="M6">
            <v>0</v>
          </cell>
          <cell r="N6">
            <v>389.45499999999998</v>
          </cell>
          <cell r="O6">
            <v>0</v>
          </cell>
          <cell r="P6">
            <v>1645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1645</v>
          </cell>
          <cell r="V6">
            <v>0</v>
          </cell>
          <cell r="W6">
            <v>1.4410000000000001</v>
          </cell>
          <cell r="X6">
            <v>394.29</v>
          </cell>
          <cell r="Y6">
            <v>6.2760000000000007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389.45499999999998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394.29</v>
          </cell>
          <cell r="BC6">
            <v>1645</v>
          </cell>
          <cell r="BD6">
            <v>963.68600000000004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905.32600000000002</v>
          </cell>
          <cell r="E7">
            <v>418.45600000000002</v>
          </cell>
          <cell r="F7">
            <v>486.87</v>
          </cell>
          <cell r="G7">
            <v>35.374000000000002</v>
          </cell>
          <cell r="H7">
            <v>0</v>
          </cell>
          <cell r="I7">
            <v>371.01</v>
          </cell>
          <cell r="J7">
            <v>2.1</v>
          </cell>
          <cell r="K7">
            <v>2.444</v>
          </cell>
          <cell r="L7">
            <v>0</v>
          </cell>
          <cell r="M7">
            <v>0</v>
          </cell>
          <cell r="N7">
            <v>366.46600000000001</v>
          </cell>
          <cell r="O7">
            <v>0</v>
          </cell>
          <cell r="P7">
            <v>1554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1554</v>
          </cell>
          <cell r="V7">
            <v>0</v>
          </cell>
          <cell r="W7">
            <v>1.1859999999999999</v>
          </cell>
          <cell r="X7">
            <v>371.01</v>
          </cell>
          <cell r="Y7">
            <v>5.73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366.46600000000001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371.01</v>
          </cell>
          <cell r="BC7">
            <v>1554</v>
          </cell>
          <cell r="BD7">
            <v>905.32600000000002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639.65099999999995</v>
          </cell>
          <cell r="E8">
            <v>296.66699999999997</v>
          </cell>
          <cell r="F8">
            <v>342.98399999999998</v>
          </cell>
          <cell r="G8">
            <v>35.311</v>
          </cell>
          <cell r="H8">
            <v>0</v>
          </cell>
          <cell r="I8">
            <v>261.64999999999998</v>
          </cell>
          <cell r="J8">
            <v>1.4570000000000001</v>
          </cell>
          <cell r="K8">
            <v>1.6850000000000001</v>
          </cell>
          <cell r="L8">
            <v>0</v>
          </cell>
          <cell r="M8">
            <v>0</v>
          </cell>
          <cell r="N8">
            <v>258.50799999999998</v>
          </cell>
          <cell r="O8">
            <v>0</v>
          </cell>
          <cell r="P8">
            <v>1089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1089</v>
          </cell>
          <cell r="V8">
            <v>0</v>
          </cell>
          <cell r="W8">
            <v>2.1659999999999999</v>
          </cell>
          <cell r="X8">
            <v>261.64999999999998</v>
          </cell>
          <cell r="Y8">
            <v>5.3079999999999998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258.50799999999998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261.64999999999998</v>
          </cell>
          <cell r="BC8">
            <v>1089</v>
          </cell>
          <cell r="BD8">
            <v>639.65099999999995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627.80100000000004</v>
          </cell>
          <cell r="E9">
            <v>292.02699999999999</v>
          </cell>
          <cell r="F9">
            <v>335.774</v>
          </cell>
          <cell r="G9">
            <v>35.276000000000003</v>
          </cell>
          <cell r="H9">
            <v>0</v>
          </cell>
          <cell r="I9">
            <v>257.29000000000002</v>
          </cell>
          <cell r="J9">
            <v>1.7410000000000001</v>
          </cell>
          <cell r="K9">
            <v>2.0009999999999999</v>
          </cell>
          <cell r="L9">
            <v>0</v>
          </cell>
          <cell r="M9">
            <v>0</v>
          </cell>
          <cell r="N9">
            <v>253.548</v>
          </cell>
          <cell r="O9">
            <v>0</v>
          </cell>
          <cell r="P9">
            <v>1065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1065</v>
          </cell>
          <cell r="V9">
            <v>0</v>
          </cell>
          <cell r="W9">
            <v>1.4610000000000001</v>
          </cell>
          <cell r="X9">
            <v>257.29000000000002</v>
          </cell>
          <cell r="Y9">
            <v>5.2030000000000003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253.548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1065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257.29000000000002</v>
          </cell>
          <cell r="BC9">
            <v>1065</v>
          </cell>
          <cell r="BD9">
            <v>627.80100000000004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327.19799999999998</v>
          </cell>
          <cell r="E10">
            <v>152.76300000000001</v>
          </cell>
          <cell r="F10">
            <v>174.435</v>
          </cell>
          <cell r="G10">
            <v>35.381999999999998</v>
          </cell>
          <cell r="H10">
            <v>0</v>
          </cell>
          <cell r="I10">
            <v>134.04</v>
          </cell>
          <cell r="J10">
            <v>0.747</v>
          </cell>
          <cell r="K10">
            <v>0.85199999999999998</v>
          </cell>
          <cell r="L10">
            <v>0</v>
          </cell>
          <cell r="M10">
            <v>0</v>
          </cell>
          <cell r="N10">
            <v>132.441</v>
          </cell>
          <cell r="O10">
            <v>0</v>
          </cell>
          <cell r="P10">
            <v>551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551</v>
          </cell>
          <cell r="V10">
            <v>0</v>
          </cell>
          <cell r="W10">
            <v>1.9910000000000001</v>
          </cell>
          <cell r="X10">
            <v>134.04</v>
          </cell>
          <cell r="Y10">
            <v>3.59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132.441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134.04</v>
          </cell>
          <cell r="BC10">
            <v>551</v>
          </cell>
          <cell r="BD10">
            <v>327.19799999999998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188.36500000000001</v>
          </cell>
          <cell r="E11">
            <v>88.793999999999997</v>
          </cell>
          <cell r="F11">
            <v>99.570999999999998</v>
          </cell>
          <cell r="G11">
            <v>35.326999999999998</v>
          </cell>
          <cell r="H11">
            <v>0</v>
          </cell>
          <cell r="I11">
            <v>75.8</v>
          </cell>
          <cell r="J11">
            <v>0.61199999999999999</v>
          </cell>
          <cell r="K11">
            <v>0.68700000000000006</v>
          </cell>
          <cell r="L11">
            <v>0</v>
          </cell>
          <cell r="M11">
            <v>0</v>
          </cell>
          <cell r="N11">
            <v>74.501000000000005</v>
          </cell>
          <cell r="O11">
            <v>0</v>
          </cell>
          <cell r="P11">
            <v>306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306</v>
          </cell>
          <cell r="V11">
            <v>0</v>
          </cell>
          <cell r="W11">
            <v>2.1539999999999999</v>
          </cell>
          <cell r="X11">
            <v>75.8</v>
          </cell>
          <cell r="Y11">
            <v>3.4529999999999998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74.501000000000005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75.8</v>
          </cell>
          <cell r="BC11">
            <v>306</v>
          </cell>
          <cell r="BD11">
            <v>188.36500000000001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215.08600000000001</v>
          </cell>
          <cell r="E12">
            <v>101.12</v>
          </cell>
          <cell r="F12">
            <v>113.96599999999999</v>
          </cell>
          <cell r="G12">
            <v>35.365000000000002</v>
          </cell>
          <cell r="H12">
            <v>0</v>
          </cell>
          <cell r="I12">
            <v>87.25</v>
          </cell>
          <cell r="J12">
            <v>0.8</v>
          </cell>
          <cell r="K12">
            <v>0.90100000000000002</v>
          </cell>
          <cell r="L12">
            <v>0</v>
          </cell>
          <cell r="M12">
            <v>0</v>
          </cell>
          <cell r="N12">
            <v>85.548749999999998</v>
          </cell>
          <cell r="O12">
            <v>2.5000000000829914E-4</v>
          </cell>
          <cell r="P12">
            <v>354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354</v>
          </cell>
          <cell r="V12">
            <v>0</v>
          </cell>
          <cell r="W12">
            <v>2.0227499999999998</v>
          </cell>
          <cell r="X12">
            <v>87.25</v>
          </cell>
          <cell r="Y12">
            <v>3.7237499999999999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85.549000000000007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87.25</v>
          </cell>
          <cell r="BC12">
            <v>354</v>
          </cell>
          <cell r="BD12">
            <v>215.08600000000001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212.73</v>
          </cell>
          <cell r="E13">
            <v>99.628</v>
          </cell>
          <cell r="F13">
            <v>113.102</v>
          </cell>
          <cell r="G13">
            <v>35.393000000000001</v>
          </cell>
          <cell r="H13">
            <v>0</v>
          </cell>
          <cell r="I13">
            <v>86.13</v>
          </cell>
          <cell r="J13">
            <v>0.79900000000000004</v>
          </cell>
          <cell r="K13">
            <v>0.90700000000000003</v>
          </cell>
          <cell r="L13">
            <v>0</v>
          </cell>
          <cell r="M13">
            <v>0</v>
          </cell>
          <cell r="N13">
            <v>84.424000000000007</v>
          </cell>
          <cell r="O13">
            <v>0</v>
          </cell>
          <cell r="P13">
            <v>352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352</v>
          </cell>
          <cell r="V13">
            <v>0</v>
          </cell>
          <cell r="W13">
            <v>2.0409999999999999</v>
          </cell>
          <cell r="X13">
            <v>86.13</v>
          </cell>
          <cell r="Y13">
            <v>3.7469999999999999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84.424000000000007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86.13</v>
          </cell>
          <cell r="BC13">
            <v>352</v>
          </cell>
          <cell r="BD13">
            <v>212.73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217.404</v>
          </cell>
          <cell r="E14">
            <v>102.387</v>
          </cell>
          <cell r="F14">
            <v>115.017</v>
          </cell>
          <cell r="G14">
            <v>35.417999999999999</v>
          </cell>
          <cell r="H14">
            <v>0</v>
          </cell>
          <cell r="I14">
            <v>88.03</v>
          </cell>
          <cell r="J14">
            <v>0.67600000000000005</v>
          </cell>
          <cell r="K14">
            <v>0.75900000000000001</v>
          </cell>
          <cell r="L14">
            <v>0</v>
          </cell>
          <cell r="M14">
            <v>0</v>
          </cell>
          <cell r="N14">
            <v>86.595500000000001</v>
          </cell>
          <cell r="O14">
            <v>-5.0000000000238742E-4</v>
          </cell>
          <cell r="P14">
            <v>356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356</v>
          </cell>
          <cell r="V14">
            <v>0</v>
          </cell>
          <cell r="W14">
            <v>2.1604999999999999</v>
          </cell>
          <cell r="X14">
            <v>88.03</v>
          </cell>
          <cell r="Y14">
            <v>3.5954999999999999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86.596000000000004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88.03</v>
          </cell>
          <cell r="BC14">
            <v>356</v>
          </cell>
          <cell r="BD14">
            <v>217.404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630.99900000000002</v>
          </cell>
          <cell r="E15">
            <v>292.137</v>
          </cell>
          <cell r="F15">
            <v>338.86200000000002</v>
          </cell>
          <cell r="G15">
            <v>35.481999999999999</v>
          </cell>
          <cell r="H15">
            <v>0</v>
          </cell>
          <cell r="I15">
            <v>255.52</v>
          </cell>
          <cell r="J15">
            <v>1.4870000000000001</v>
          </cell>
          <cell r="K15">
            <v>1.724</v>
          </cell>
          <cell r="L15">
            <v>0</v>
          </cell>
          <cell r="M15">
            <v>0</v>
          </cell>
          <cell r="N15">
            <v>252.309</v>
          </cell>
          <cell r="O15">
            <v>0</v>
          </cell>
          <cell r="P15">
            <v>1067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1067</v>
          </cell>
          <cell r="V15">
            <v>0</v>
          </cell>
          <cell r="W15">
            <v>1.49725</v>
          </cell>
          <cell r="X15">
            <v>255.52</v>
          </cell>
          <cell r="Y15">
            <v>4.7082500000000005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252.309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255.52</v>
          </cell>
          <cell r="BC15">
            <v>1067</v>
          </cell>
          <cell r="BD15">
            <v>630.99900000000002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724.20899999999995</v>
          </cell>
          <cell r="E16">
            <v>335.166</v>
          </cell>
          <cell r="F16">
            <v>389.04300000000001</v>
          </cell>
          <cell r="G16">
            <v>35.369</v>
          </cell>
          <cell r="H16">
            <v>0</v>
          </cell>
          <cell r="I16">
            <v>294.35000000000002</v>
          </cell>
          <cell r="J16">
            <v>1.637</v>
          </cell>
          <cell r="K16">
            <v>1.9</v>
          </cell>
          <cell r="L16">
            <v>0</v>
          </cell>
          <cell r="M16">
            <v>0</v>
          </cell>
          <cell r="N16">
            <v>290.81324999999998</v>
          </cell>
          <cell r="O16">
            <v>-2.4999999993724487E-4</v>
          </cell>
          <cell r="P16">
            <v>1230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1230</v>
          </cell>
          <cell r="V16">
            <v>0</v>
          </cell>
          <cell r="W16">
            <v>1.5882499999999999</v>
          </cell>
          <cell r="X16">
            <v>294.35000000000002</v>
          </cell>
          <cell r="Y16">
            <v>5.1252499999999994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290.81299999999999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294.35000000000002</v>
          </cell>
          <cell r="BC16">
            <v>1230</v>
          </cell>
          <cell r="BD16">
            <v>724.20899999999995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883.33</v>
          </cell>
          <cell r="E17">
            <v>409.1</v>
          </cell>
          <cell r="F17">
            <v>474.23</v>
          </cell>
          <cell r="G17">
            <v>35.29</v>
          </cell>
          <cell r="H17">
            <v>0</v>
          </cell>
          <cell r="I17">
            <v>360.88</v>
          </cell>
          <cell r="J17">
            <v>2.637</v>
          </cell>
          <cell r="K17">
            <v>3.0569999999999999</v>
          </cell>
          <cell r="L17">
            <v>0</v>
          </cell>
          <cell r="M17">
            <v>0</v>
          </cell>
          <cell r="N17">
            <v>355.18599999999998</v>
          </cell>
          <cell r="O17">
            <v>0</v>
          </cell>
          <cell r="P17">
            <v>1506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1506</v>
          </cell>
          <cell r="V17">
            <v>0</v>
          </cell>
          <cell r="W17">
            <v>1.48125</v>
          </cell>
          <cell r="X17">
            <v>360.88</v>
          </cell>
          <cell r="Y17">
            <v>7.1752500000000001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1506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355.18599999999998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1506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360.88</v>
          </cell>
          <cell r="BC17">
            <v>1506</v>
          </cell>
          <cell r="BD17">
            <v>883.33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1325.4459999999999</v>
          </cell>
          <cell r="E6">
            <v>604.05200000000002</v>
          </cell>
          <cell r="F6">
            <v>721.39400000000001</v>
          </cell>
          <cell r="G6">
            <v>35.267000000000003</v>
          </cell>
          <cell r="H6">
            <v>0</v>
          </cell>
          <cell r="I6">
            <v>474.26</v>
          </cell>
          <cell r="J6">
            <v>3.637</v>
          </cell>
          <cell r="K6">
            <v>4.3440000000000003</v>
          </cell>
          <cell r="L6">
            <v>0</v>
          </cell>
          <cell r="M6">
            <v>0</v>
          </cell>
          <cell r="N6">
            <v>466.279</v>
          </cell>
          <cell r="O6">
            <v>0</v>
          </cell>
          <cell r="P6">
            <v>2039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2039</v>
          </cell>
          <cell r="V6">
            <v>0</v>
          </cell>
          <cell r="W6">
            <v>1.6020000000000001</v>
          </cell>
          <cell r="X6">
            <v>474.26</v>
          </cell>
          <cell r="Y6">
            <v>9.5830000000000002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466.279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474.26</v>
          </cell>
          <cell r="BC6">
            <v>2039</v>
          </cell>
          <cell r="BD6">
            <v>1325.4459999999999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1165.0350000000001</v>
          </cell>
          <cell r="E7">
            <v>532.31500000000005</v>
          </cell>
          <cell r="F7">
            <v>632.72</v>
          </cell>
          <cell r="G7">
            <v>35.122999999999998</v>
          </cell>
          <cell r="H7">
            <v>0</v>
          </cell>
          <cell r="I7">
            <v>419.02</v>
          </cell>
          <cell r="J7">
            <v>3.6469999999999998</v>
          </cell>
          <cell r="K7">
            <v>4.335</v>
          </cell>
          <cell r="L7">
            <v>0</v>
          </cell>
          <cell r="M7">
            <v>0</v>
          </cell>
          <cell r="N7">
            <v>411.03800000000001</v>
          </cell>
          <cell r="O7">
            <v>0</v>
          </cell>
          <cell r="P7">
            <v>1793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1793</v>
          </cell>
          <cell r="V7">
            <v>0</v>
          </cell>
          <cell r="W7">
            <v>1.069</v>
          </cell>
          <cell r="X7">
            <v>419.02</v>
          </cell>
          <cell r="Y7">
            <v>9.0509999999999984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411.03800000000001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419.02</v>
          </cell>
          <cell r="BC7">
            <v>1793</v>
          </cell>
          <cell r="BD7">
            <v>1165.0350000000001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886.34100000000001</v>
          </cell>
          <cell r="E8">
            <v>406.81900000000002</v>
          </cell>
          <cell r="F8">
            <v>479.52199999999999</v>
          </cell>
          <cell r="G8">
            <v>35.170999999999999</v>
          </cell>
          <cell r="H8">
            <v>0</v>
          </cell>
          <cell r="I8">
            <v>315.08</v>
          </cell>
          <cell r="J8">
            <v>2.2989999999999999</v>
          </cell>
          <cell r="K8">
            <v>2.71</v>
          </cell>
          <cell r="L8">
            <v>0</v>
          </cell>
          <cell r="M8">
            <v>0</v>
          </cell>
          <cell r="N8">
            <v>310.07100000000003</v>
          </cell>
          <cell r="O8">
            <v>0</v>
          </cell>
          <cell r="P8">
            <v>1337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1337</v>
          </cell>
          <cell r="V8">
            <v>0</v>
          </cell>
          <cell r="W8">
            <v>1.62</v>
          </cell>
          <cell r="X8">
            <v>315.08</v>
          </cell>
          <cell r="Y8">
            <v>6.6290000000000004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310.07100000000003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315.08</v>
          </cell>
          <cell r="BC8">
            <v>1337</v>
          </cell>
          <cell r="BD8">
            <v>886.34100000000001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368.98099999999999</v>
          </cell>
          <cell r="E9">
            <v>170.77500000000001</v>
          </cell>
          <cell r="F9">
            <v>198.20599999999999</v>
          </cell>
          <cell r="G9">
            <v>35.353999999999999</v>
          </cell>
          <cell r="H9">
            <v>0</v>
          </cell>
          <cell r="I9">
            <v>132.83000000000001</v>
          </cell>
          <cell r="J9">
            <v>1.5960000000000001</v>
          </cell>
          <cell r="K9">
            <v>1.853</v>
          </cell>
          <cell r="L9">
            <v>0</v>
          </cell>
          <cell r="M9">
            <v>0</v>
          </cell>
          <cell r="N9">
            <v>129.381</v>
          </cell>
          <cell r="O9">
            <v>0</v>
          </cell>
          <cell r="P9">
            <v>555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555</v>
          </cell>
          <cell r="V9">
            <v>0</v>
          </cell>
          <cell r="W9">
            <v>2.3980000000000001</v>
          </cell>
          <cell r="X9">
            <v>132.83000000000001</v>
          </cell>
          <cell r="Y9">
            <v>5.8469999999999995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129.381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132.83000000000001</v>
          </cell>
          <cell r="BC9">
            <v>555</v>
          </cell>
          <cell r="BD9">
            <v>368.98099999999999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106.227</v>
          </cell>
          <cell r="E10">
            <v>50.325000000000003</v>
          </cell>
          <cell r="F10">
            <v>55.902000000000001</v>
          </cell>
          <cell r="G10">
            <v>35.536999999999999</v>
          </cell>
          <cell r="H10">
            <v>0</v>
          </cell>
          <cell r="I10">
            <v>37.76</v>
          </cell>
          <cell r="J10">
            <v>0.375</v>
          </cell>
          <cell r="K10">
            <v>0.41699999999999998</v>
          </cell>
          <cell r="L10">
            <v>0</v>
          </cell>
          <cell r="M10">
            <v>0</v>
          </cell>
          <cell r="N10">
            <v>36.968000000000004</v>
          </cell>
          <cell r="O10">
            <v>0</v>
          </cell>
          <cell r="P10">
            <v>151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151</v>
          </cell>
          <cell r="V10">
            <v>0</v>
          </cell>
          <cell r="W10">
            <v>3.3</v>
          </cell>
          <cell r="X10">
            <v>37.76</v>
          </cell>
          <cell r="Y10">
            <v>4.0919999999999996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36.968000000000004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37.76</v>
          </cell>
          <cell r="BC10">
            <v>151</v>
          </cell>
          <cell r="BD10">
            <v>106.227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120.52200000000001</v>
          </cell>
          <cell r="E11">
            <v>56.872999999999998</v>
          </cell>
          <cell r="F11">
            <v>63.649000000000001</v>
          </cell>
          <cell r="G11">
            <v>35.472999999999999</v>
          </cell>
          <cell r="H11">
            <v>0</v>
          </cell>
          <cell r="I11">
            <v>42.94</v>
          </cell>
          <cell r="J11">
            <v>0.39700000000000002</v>
          </cell>
          <cell r="K11">
            <v>0.44500000000000001</v>
          </cell>
          <cell r="L11">
            <v>0</v>
          </cell>
          <cell r="M11">
            <v>0</v>
          </cell>
          <cell r="N11">
            <v>42.097999999999999</v>
          </cell>
          <cell r="O11">
            <v>0</v>
          </cell>
          <cell r="P11">
            <v>173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173</v>
          </cell>
          <cell r="V11">
            <v>0</v>
          </cell>
          <cell r="W11">
            <v>2.7040000000000002</v>
          </cell>
          <cell r="X11">
            <v>42.94</v>
          </cell>
          <cell r="Y11">
            <v>3.5460000000000003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42.097999999999999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42.94</v>
          </cell>
          <cell r="BC11">
            <v>173</v>
          </cell>
          <cell r="BD11">
            <v>120.52200000000001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102.926</v>
          </cell>
          <cell r="E12">
            <v>48.747</v>
          </cell>
          <cell r="F12">
            <v>54.179000000000002</v>
          </cell>
          <cell r="G12">
            <v>35.42</v>
          </cell>
          <cell r="H12">
            <v>0</v>
          </cell>
          <cell r="I12">
            <v>36.74</v>
          </cell>
          <cell r="J12">
            <v>0.36499999999999999</v>
          </cell>
          <cell r="K12">
            <v>0.40600000000000003</v>
          </cell>
          <cell r="L12">
            <v>0</v>
          </cell>
          <cell r="M12">
            <v>0</v>
          </cell>
          <cell r="N12">
            <v>35.969000000000001</v>
          </cell>
          <cell r="O12">
            <v>0</v>
          </cell>
          <cell r="P12">
            <v>147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147</v>
          </cell>
          <cell r="V12">
            <v>0</v>
          </cell>
          <cell r="W12">
            <v>2.2890000000000001</v>
          </cell>
          <cell r="X12">
            <v>36.74</v>
          </cell>
          <cell r="Y12">
            <v>3.06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35.969000000000001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36.74</v>
          </cell>
          <cell r="BC12">
            <v>147</v>
          </cell>
          <cell r="BD12">
            <v>102.926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111.14100000000001</v>
          </cell>
          <cell r="E13">
            <v>52.802</v>
          </cell>
          <cell r="F13">
            <v>58.338999999999999</v>
          </cell>
          <cell r="G13">
            <v>35.417999999999999</v>
          </cell>
          <cell r="H13">
            <v>0</v>
          </cell>
          <cell r="I13">
            <v>39.22</v>
          </cell>
          <cell r="J13">
            <v>0.39600000000000002</v>
          </cell>
          <cell r="K13">
            <v>0.437</v>
          </cell>
          <cell r="L13">
            <v>0</v>
          </cell>
          <cell r="M13">
            <v>0</v>
          </cell>
          <cell r="N13">
            <v>38.387500000000003</v>
          </cell>
          <cell r="O13">
            <v>-5.0000000000238742E-4</v>
          </cell>
          <cell r="P13">
            <v>156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156</v>
          </cell>
          <cell r="V13">
            <v>0</v>
          </cell>
          <cell r="W13">
            <v>2.2050000000000001</v>
          </cell>
          <cell r="X13">
            <v>39.22</v>
          </cell>
          <cell r="Y13">
            <v>3.0380000000000003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38.387999999999998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39.22</v>
          </cell>
          <cell r="BC13">
            <v>156</v>
          </cell>
          <cell r="BD13">
            <v>111.14100000000001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177.59700000000001</v>
          </cell>
          <cell r="E14">
            <v>83.703000000000003</v>
          </cell>
          <cell r="F14">
            <v>93.894000000000005</v>
          </cell>
          <cell r="G14">
            <v>35.494999999999997</v>
          </cell>
          <cell r="H14">
            <v>0</v>
          </cell>
          <cell r="I14">
            <v>63.64</v>
          </cell>
          <cell r="J14">
            <v>0.624</v>
          </cell>
          <cell r="K14">
            <v>0.7</v>
          </cell>
          <cell r="L14">
            <v>0</v>
          </cell>
          <cell r="M14">
            <v>0</v>
          </cell>
          <cell r="N14">
            <v>62.316749999999999</v>
          </cell>
          <cell r="O14">
            <v>-7.5000000000358114E-4</v>
          </cell>
          <cell r="P14">
            <v>257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257</v>
          </cell>
          <cell r="V14">
            <v>0</v>
          </cell>
          <cell r="W14">
            <v>2.2195</v>
          </cell>
          <cell r="X14">
            <v>63.64</v>
          </cell>
          <cell r="Y14">
            <v>3.5434999999999999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62.317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63.64</v>
          </cell>
          <cell r="BC14">
            <v>257</v>
          </cell>
          <cell r="BD14">
            <v>177.59700000000001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350.58600000000001</v>
          </cell>
          <cell r="E15">
            <v>163.036</v>
          </cell>
          <cell r="F15">
            <v>187.55</v>
          </cell>
          <cell r="G15">
            <v>34.959000000000003</v>
          </cell>
          <cell r="H15">
            <v>0</v>
          </cell>
          <cell r="I15">
            <v>127.98</v>
          </cell>
          <cell r="J15">
            <v>1.1459999999999999</v>
          </cell>
          <cell r="K15">
            <v>1.319</v>
          </cell>
          <cell r="L15">
            <v>0</v>
          </cell>
          <cell r="M15">
            <v>0</v>
          </cell>
          <cell r="N15">
            <v>125.51524999999999</v>
          </cell>
          <cell r="O15">
            <v>-2.4999999999408828E-4</v>
          </cell>
          <cell r="P15">
            <v>530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530</v>
          </cell>
          <cell r="V15">
            <v>0</v>
          </cell>
          <cell r="W15">
            <v>2.4765000000000001</v>
          </cell>
          <cell r="X15">
            <v>127.98</v>
          </cell>
          <cell r="Y15">
            <v>4.9414999999999996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125.515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127.98</v>
          </cell>
          <cell r="BC15">
            <v>530</v>
          </cell>
          <cell r="BD15">
            <v>350.58600000000001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942.13499999999999</v>
          </cell>
          <cell r="E16">
            <v>434.16</v>
          </cell>
          <cell r="F16">
            <v>507.97500000000002</v>
          </cell>
          <cell r="G16">
            <v>35.353999999999999</v>
          </cell>
          <cell r="H16">
            <v>0</v>
          </cell>
          <cell r="I16">
            <v>340.45</v>
          </cell>
          <cell r="J16">
            <v>2.2189999999999999</v>
          </cell>
          <cell r="K16">
            <v>2.5960000000000001</v>
          </cell>
          <cell r="L16">
            <v>0</v>
          </cell>
          <cell r="M16">
            <v>0</v>
          </cell>
          <cell r="N16">
            <v>335.6345</v>
          </cell>
          <cell r="O16">
            <v>4.9999999998817657E-4</v>
          </cell>
          <cell r="P16">
            <v>1434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1434</v>
          </cell>
          <cell r="V16">
            <v>0</v>
          </cell>
          <cell r="W16">
            <v>1.9112499999999999</v>
          </cell>
          <cell r="X16">
            <v>340.45</v>
          </cell>
          <cell r="Y16">
            <v>6.7262499999999994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1434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335.63499999999999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1434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340.45</v>
          </cell>
          <cell r="BC16">
            <v>1434</v>
          </cell>
          <cell r="BD16">
            <v>942.13499999999999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1026.7940000000001</v>
          </cell>
          <cell r="E17">
            <v>473.18900000000002</v>
          </cell>
          <cell r="F17">
            <v>553.60500000000002</v>
          </cell>
          <cell r="G17">
            <v>35.200000000000003</v>
          </cell>
          <cell r="H17">
            <v>0</v>
          </cell>
          <cell r="I17">
            <v>373</v>
          </cell>
          <cell r="J17">
            <v>3.5590000000000002</v>
          </cell>
          <cell r="K17">
            <v>4.1639999999999997</v>
          </cell>
          <cell r="L17">
            <v>0</v>
          </cell>
          <cell r="M17">
            <v>0</v>
          </cell>
          <cell r="N17">
            <v>365.27775000000003</v>
          </cell>
          <cell r="O17">
            <v>-7.5000000003910827E-4</v>
          </cell>
          <cell r="P17">
            <v>1571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1571</v>
          </cell>
          <cell r="V17">
            <v>0</v>
          </cell>
          <cell r="W17">
            <v>1.72075</v>
          </cell>
          <cell r="X17">
            <v>373</v>
          </cell>
          <cell r="Y17">
            <v>9.4437499999999996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365.27800000000002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373</v>
          </cell>
          <cell r="BC17">
            <v>1571</v>
          </cell>
          <cell r="BD17">
            <v>1026.7940000000001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Měsíční výkaz"/>
      <sheetName val="Evidence"/>
      <sheetName val="OTE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282.29500000000002</v>
          </cell>
          <cell r="E6">
            <v>120.026</v>
          </cell>
          <cell r="F6">
            <v>162.26900000000001</v>
          </cell>
          <cell r="G6">
            <v>35.149000000000001</v>
          </cell>
          <cell r="H6">
            <v>0</v>
          </cell>
          <cell r="I6">
            <v>98.417000000000002</v>
          </cell>
          <cell r="J6">
            <v>1.21</v>
          </cell>
          <cell r="K6">
            <v>1.6359999999999999</v>
          </cell>
          <cell r="L6">
            <v>0</v>
          </cell>
          <cell r="M6">
            <v>0</v>
          </cell>
          <cell r="N6">
            <v>95.570999999999998</v>
          </cell>
          <cell r="O6">
            <v>0</v>
          </cell>
          <cell r="P6">
            <v>479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479</v>
          </cell>
          <cell r="V6">
            <v>0</v>
          </cell>
          <cell r="W6">
            <v>4.1000000000000002E-2</v>
          </cell>
          <cell r="X6">
            <v>98.417000000000002</v>
          </cell>
          <cell r="Y6">
            <v>2.887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95.570999999999998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98.417000000000002</v>
          </cell>
          <cell r="BC6">
            <v>479</v>
          </cell>
          <cell r="BD6">
            <v>282.29500000000002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253.97</v>
          </cell>
          <cell r="E7">
            <v>107.143</v>
          </cell>
          <cell r="F7">
            <v>146.827</v>
          </cell>
          <cell r="G7">
            <v>35.338999999999999</v>
          </cell>
          <cell r="H7">
            <v>0</v>
          </cell>
          <cell r="I7">
            <v>88.783000000000001</v>
          </cell>
          <cell r="J7">
            <v>1.0589999999999999</v>
          </cell>
          <cell r="K7">
            <v>1.452</v>
          </cell>
          <cell r="L7">
            <v>0</v>
          </cell>
          <cell r="M7">
            <v>0</v>
          </cell>
          <cell r="N7">
            <v>86.272000000000006</v>
          </cell>
          <cell r="O7">
            <v>0</v>
          </cell>
          <cell r="P7">
            <v>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438</v>
          </cell>
          <cell r="V7">
            <v>0</v>
          </cell>
          <cell r="W7">
            <v>4.2999999999999997E-2</v>
          </cell>
          <cell r="X7">
            <v>88.783000000000001</v>
          </cell>
          <cell r="Y7">
            <v>2.5540000000000003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86.272000000000006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88.783000000000001</v>
          </cell>
          <cell r="BC7">
            <v>438</v>
          </cell>
          <cell r="BD7">
            <v>253.97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274.28500000000003</v>
          </cell>
          <cell r="E8">
            <v>115.843</v>
          </cell>
          <cell r="F8">
            <v>158.44200000000001</v>
          </cell>
          <cell r="G8">
            <v>35.457999999999998</v>
          </cell>
          <cell r="H8">
            <v>0</v>
          </cell>
          <cell r="I8">
            <v>95.251000000000005</v>
          </cell>
          <cell r="J8">
            <v>1.137</v>
          </cell>
          <cell r="K8">
            <v>1.556</v>
          </cell>
          <cell r="L8">
            <v>0</v>
          </cell>
          <cell r="M8">
            <v>0</v>
          </cell>
          <cell r="N8">
            <v>92.558000000000007</v>
          </cell>
          <cell r="O8">
            <v>0</v>
          </cell>
          <cell r="P8">
            <v>469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469</v>
          </cell>
          <cell r="V8">
            <v>0</v>
          </cell>
          <cell r="W8">
            <v>4.1000000000000002E-2</v>
          </cell>
          <cell r="X8">
            <v>95.251000000000005</v>
          </cell>
          <cell r="Y8">
            <v>2.734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92.558000000000007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95.251000000000005</v>
          </cell>
          <cell r="BC8">
            <v>469</v>
          </cell>
          <cell r="BD8">
            <v>274.28500000000003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204.40100000000001</v>
          </cell>
          <cell r="E9">
            <v>85.813999999999993</v>
          </cell>
          <cell r="F9">
            <v>118.587</v>
          </cell>
          <cell r="G9">
            <v>35.322000000000003</v>
          </cell>
          <cell r="H9">
            <v>0</v>
          </cell>
          <cell r="I9">
            <v>71.158000000000001</v>
          </cell>
          <cell r="J9">
            <v>0.86199999999999999</v>
          </cell>
          <cell r="K9">
            <v>1.1919999999999999</v>
          </cell>
          <cell r="L9">
            <v>0</v>
          </cell>
          <cell r="M9">
            <v>0</v>
          </cell>
          <cell r="N9">
            <v>69.103999999999999</v>
          </cell>
          <cell r="O9">
            <v>0</v>
          </cell>
          <cell r="P9">
            <v>354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354</v>
          </cell>
          <cell r="V9">
            <v>0</v>
          </cell>
          <cell r="W9">
            <v>6.4000000000000001E-2</v>
          </cell>
          <cell r="X9">
            <v>71.158000000000001</v>
          </cell>
          <cell r="Y9">
            <v>2.1179999999999999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69.103999999999999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71.158000000000001</v>
          </cell>
          <cell r="BC9">
            <v>354</v>
          </cell>
          <cell r="BD9">
            <v>204.40100000000001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99.988</v>
          </cell>
          <cell r="E10">
            <v>42.615000000000002</v>
          </cell>
          <cell r="F10">
            <v>57.372999999999998</v>
          </cell>
          <cell r="G10">
            <v>35.441000000000003</v>
          </cell>
          <cell r="H10">
            <v>0</v>
          </cell>
          <cell r="I10">
            <v>34.25</v>
          </cell>
          <cell r="J10">
            <v>0.44400000000000001</v>
          </cell>
          <cell r="K10">
            <v>0.59699999999999998</v>
          </cell>
          <cell r="L10">
            <v>0</v>
          </cell>
          <cell r="M10">
            <v>0</v>
          </cell>
          <cell r="N10">
            <v>33.209000000000003</v>
          </cell>
          <cell r="O10">
            <v>0</v>
          </cell>
          <cell r="P10">
            <v>166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166</v>
          </cell>
          <cell r="V10">
            <v>0</v>
          </cell>
          <cell r="W10">
            <v>0.09</v>
          </cell>
          <cell r="X10">
            <v>34.25</v>
          </cell>
          <cell r="Y10">
            <v>1.131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33.209000000000003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34.25</v>
          </cell>
          <cell r="BC10">
            <v>166</v>
          </cell>
          <cell r="BD10">
            <v>99.988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96.254000000000005</v>
          </cell>
          <cell r="E11">
            <v>40.728000000000002</v>
          </cell>
          <cell r="F11">
            <v>55.526000000000003</v>
          </cell>
          <cell r="G11">
            <v>35.311</v>
          </cell>
          <cell r="H11">
            <v>0</v>
          </cell>
          <cell r="I11">
            <v>32.804000000000002</v>
          </cell>
          <cell r="J11">
            <v>0.433</v>
          </cell>
          <cell r="K11">
            <v>0.59</v>
          </cell>
          <cell r="L11">
            <v>0</v>
          </cell>
          <cell r="M11">
            <v>0</v>
          </cell>
          <cell r="N11">
            <v>31.780999999999999</v>
          </cell>
          <cell r="O11">
            <v>0</v>
          </cell>
          <cell r="P11">
            <v>161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161</v>
          </cell>
          <cell r="V11">
            <v>0</v>
          </cell>
          <cell r="W11">
            <v>0.09</v>
          </cell>
          <cell r="X11">
            <v>32.804000000000002</v>
          </cell>
          <cell r="Y11">
            <v>1.113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31.780999999999999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32.804000000000002</v>
          </cell>
          <cell r="BC11">
            <v>161</v>
          </cell>
          <cell r="BD11">
            <v>96.254000000000005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93.018000000000001</v>
          </cell>
          <cell r="E12">
            <v>39.509</v>
          </cell>
          <cell r="F12">
            <v>53.509</v>
          </cell>
          <cell r="G12">
            <v>35.39</v>
          </cell>
          <cell r="H12">
            <v>0</v>
          </cell>
          <cell r="I12">
            <v>31.585999999999999</v>
          </cell>
          <cell r="J12">
            <v>0.42599999999999999</v>
          </cell>
          <cell r="K12">
            <v>0.57699999999999996</v>
          </cell>
          <cell r="L12">
            <v>0</v>
          </cell>
          <cell r="M12">
            <v>0</v>
          </cell>
          <cell r="N12">
            <v>30.583500000000001</v>
          </cell>
          <cell r="O12">
            <v>-5.0000000000238742E-4</v>
          </cell>
          <cell r="P12">
            <v>154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</v>
          </cell>
          <cell r="V12">
            <v>0</v>
          </cell>
          <cell r="W12">
            <v>9.7000000000000003E-2</v>
          </cell>
          <cell r="X12">
            <v>31.585999999999999</v>
          </cell>
          <cell r="Y12">
            <v>1.0999999999999999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30.584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31.585999999999999</v>
          </cell>
          <cell r="BC12">
            <v>154</v>
          </cell>
          <cell r="BD12">
            <v>93.018000000000001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81.259</v>
          </cell>
          <cell r="E13">
            <v>34.137</v>
          </cell>
          <cell r="F13">
            <v>47.122</v>
          </cell>
          <cell r="G13">
            <v>35.42</v>
          </cell>
          <cell r="H13">
            <v>0</v>
          </cell>
          <cell r="I13">
            <v>27.568999999999999</v>
          </cell>
          <cell r="J13">
            <v>0.36299999999999999</v>
          </cell>
          <cell r="K13">
            <v>0.501</v>
          </cell>
          <cell r="L13">
            <v>0</v>
          </cell>
          <cell r="M13">
            <v>0</v>
          </cell>
          <cell r="N13">
            <v>26.705500000000001</v>
          </cell>
          <cell r="O13">
            <v>-5.0000000000238742E-4</v>
          </cell>
          <cell r="P13">
            <v>137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137</v>
          </cell>
          <cell r="V13">
            <v>0</v>
          </cell>
          <cell r="W13">
            <v>9.6500000000000002E-2</v>
          </cell>
          <cell r="X13">
            <v>27.568999999999999</v>
          </cell>
          <cell r="Y13">
            <v>0.96050000000000002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26.706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27.568999999999999</v>
          </cell>
          <cell r="BC13">
            <v>137</v>
          </cell>
          <cell r="BD13">
            <v>81.259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70.671000000000006</v>
          </cell>
          <cell r="E14">
            <v>29.844000000000001</v>
          </cell>
          <cell r="F14">
            <v>40.826999999999998</v>
          </cell>
          <cell r="G14">
            <v>35.423000000000002</v>
          </cell>
          <cell r="H14">
            <v>0</v>
          </cell>
          <cell r="I14">
            <v>24.163</v>
          </cell>
          <cell r="J14">
            <v>0.312</v>
          </cell>
          <cell r="K14">
            <v>0.42699999999999999</v>
          </cell>
          <cell r="L14">
            <v>0</v>
          </cell>
          <cell r="M14">
            <v>0</v>
          </cell>
          <cell r="N14">
            <v>23.423999999999999</v>
          </cell>
          <cell r="O14">
            <v>0</v>
          </cell>
          <cell r="P14">
            <v>119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119</v>
          </cell>
          <cell r="V14">
            <v>0</v>
          </cell>
          <cell r="W14">
            <v>9.0499999999999997E-2</v>
          </cell>
          <cell r="X14">
            <v>24.163</v>
          </cell>
          <cell r="Y14">
            <v>0.82950000000000002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23.423999999999999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24.163</v>
          </cell>
          <cell r="BC14">
            <v>119</v>
          </cell>
          <cell r="BD14">
            <v>70.671000000000006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164.852</v>
          </cell>
          <cell r="E15">
            <v>68.299000000000007</v>
          </cell>
          <cell r="F15">
            <v>96.552999999999997</v>
          </cell>
          <cell r="G15">
            <v>35.487000000000002</v>
          </cell>
          <cell r="H15">
            <v>0</v>
          </cell>
          <cell r="I15">
            <v>56.59</v>
          </cell>
          <cell r="J15">
            <v>0.67</v>
          </cell>
          <cell r="K15">
            <v>0.94599999999999995</v>
          </cell>
          <cell r="L15">
            <v>0</v>
          </cell>
          <cell r="M15">
            <v>0</v>
          </cell>
          <cell r="N15">
            <v>54.973999999999997</v>
          </cell>
          <cell r="O15">
            <v>0</v>
          </cell>
          <cell r="P15">
            <v>288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288</v>
          </cell>
          <cell r="V15">
            <v>0</v>
          </cell>
          <cell r="W15">
            <v>8.0750000000000002E-2</v>
          </cell>
          <cell r="X15">
            <v>56.59</v>
          </cell>
          <cell r="Y15">
            <v>1.6967500000000002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54.973999999999997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56.59</v>
          </cell>
          <cell r="BC15">
            <v>288</v>
          </cell>
          <cell r="BD15">
            <v>164.852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266.37799999999999</v>
          </cell>
          <cell r="E16">
            <v>109.324</v>
          </cell>
          <cell r="F16">
            <v>157.054</v>
          </cell>
          <cell r="G16">
            <v>35.350999999999999</v>
          </cell>
          <cell r="H16">
            <v>0</v>
          </cell>
          <cell r="I16">
            <v>89.718999999999994</v>
          </cell>
          <cell r="J16">
            <v>1.0669999999999999</v>
          </cell>
          <cell r="K16">
            <v>1.532</v>
          </cell>
          <cell r="L16">
            <v>0</v>
          </cell>
          <cell r="M16">
            <v>0</v>
          </cell>
          <cell r="N16">
            <v>87.119749999999996</v>
          </cell>
          <cell r="O16">
            <v>2.5000000000829914E-4</v>
          </cell>
          <cell r="P16">
            <v>464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464</v>
          </cell>
          <cell r="V16">
            <v>0</v>
          </cell>
          <cell r="W16">
            <v>4.2750000000000003E-2</v>
          </cell>
          <cell r="X16">
            <v>89.718999999999994</v>
          </cell>
          <cell r="Y16">
            <v>2.64175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87.12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89.718999999999994</v>
          </cell>
          <cell r="BC16">
            <v>464</v>
          </cell>
          <cell r="BD16">
            <v>266.37799999999999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232.33600000000001</v>
          </cell>
          <cell r="E17">
            <v>94.418000000000006</v>
          </cell>
          <cell r="F17">
            <v>137.91800000000001</v>
          </cell>
          <cell r="G17">
            <v>35.295999999999999</v>
          </cell>
          <cell r="H17">
            <v>0</v>
          </cell>
          <cell r="I17">
            <v>76.635999999999996</v>
          </cell>
          <cell r="J17">
            <v>0.91</v>
          </cell>
          <cell r="K17">
            <v>1.329</v>
          </cell>
          <cell r="L17">
            <v>0</v>
          </cell>
          <cell r="M17">
            <v>0</v>
          </cell>
          <cell r="N17">
            <v>74.397000000000006</v>
          </cell>
          <cell r="O17">
            <v>0</v>
          </cell>
          <cell r="P17">
            <v>403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403</v>
          </cell>
          <cell r="V17">
            <v>0</v>
          </cell>
          <cell r="W17">
            <v>5.6000000000000001E-2</v>
          </cell>
          <cell r="X17">
            <v>76.635999999999996</v>
          </cell>
          <cell r="Y17">
            <v>2.2949999999999999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74.397000000000006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76.635999999999996</v>
          </cell>
          <cell r="BC17">
            <v>403</v>
          </cell>
          <cell r="BD17">
            <v>232.33600000000001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1192.9849999999999</v>
          </cell>
          <cell r="E6">
            <v>547.35</v>
          </cell>
          <cell r="F6">
            <v>645.63499999999999</v>
          </cell>
          <cell r="G6">
            <v>35.322000000000003</v>
          </cell>
          <cell r="H6">
            <v>0</v>
          </cell>
          <cell r="I6">
            <v>428.36</v>
          </cell>
          <cell r="J6">
            <v>3.5129999999999999</v>
          </cell>
          <cell r="K6">
            <v>4.1429999999999998</v>
          </cell>
          <cell r="L6">
            <v>0</v>
          </cell>
          <cell r="M6">
            <v>0</v>
          </cell>
          <cell r="N6">
            <v>420.70400000000001</v>
          </cell>
          <cell r="O6">
            <v>0</v>
          </cell>
          <cell r="P6">
            <v>1819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1819</v>
          </cell>
          <cell r="V6">
            <v>0</v>
          </cell>
          <cell r="W6">
            <v>0.81899999999999995</v>
          </cell>
          <cell r="X6">
            <v>428.36</v>
          </cell>
          <cell r="Y6">
            <v>8.4749999999999996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420.70400000000001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428.36</v>
          </cell>
          <cell r="BC6">
            <v>1819</v>
          </cell>
          <cell r="BD6">
            <v>1192.9849999999999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1065.903</v>
          </cell>
          <cell r="E7">
            <v>487.94099999999997</v>
          </cell>
          <cell r="F7">
            <v>577.96199999999999</v>
          </cell>
          <cell r="G7">
            <v>35.375</v>
          </cell>
          <cell r="H7">
            <v>0</v>
          </cell>
          <cell r="I7">
            <v>382.49</v>
          </cell>
          <cell r="J7">
            <v>3.335</v>
          </cell>
          <cell r="K7">
            <v>3.95</v>
          </cell>
          <cell r="L7">
            <v>0</v>
          </cell>
          <cell r="M7">
            <v>0</v>
          </cell>
          <cell r="N7">
            <v>375.20499999999998</v>
          </cell>
          <cell r="O7">
            <v>0</v>
          </cell>
          <cell r="P7">
            <v>1631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1631</v>
          </cell>
          <cell r="V7">
            <v>0</v>
          </cell>
          <cell r="W7">
            <v>0.86799999999999999</v>
          </cell>
          <cell r="X7">
            <v>382.49</v>
          </cell>
          <cell r="Y7">
            <v>8.1530000000000005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375.20499999999998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1631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382.49</v>
          </cell>
          <cell r="BC7">
            <v>1631</v>
          </cell>
          <cell r="BD7">
            <v>1065.903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1018.855</v>
          </cell>
          <cell r="E8">
            <v>465.93900000000002</v>
          </cell>
          <cell r="F8">
            <v>552.91600000000005</v>
          </cell>
          <cell r="G8">
            <v>35.311999999999998</v>
          </cell>
          <cell r="H8">
            <v>0</v>
          </cell>
          <cell r="I8">
            <v>365.87</v>
          </cell>
          <cell r="J8">
            <v>3.25</v>
          </cell>
          <cell r="K8">
            <v>3.8570000000000002</v>
          </cell>
          <cell r="L8">
            <v>0</v>
          </cell>
          <cell r="M8">
            <v>0</v>
          </cell>
          <cell r="N8">
            <v>358.76299999999998</v>
          </cell>
          <cell r="O8">
            <v>0</v>
          </cell>
          <cell r="P8">
            <v>1563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1563</v>
          </cell>
          <cell r="V8">
            <v>0</v>
          </cell>
          <cell r="W8">
            <v>1.0840000000000001</v>
          </cell>
          <cell r="X8">
            <v>365.87</v>
          </cell>
          <cell r="Y8">
            <v>8.1910000000000007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1563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358.76299999999998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1563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365.87</v>
          </cell>
          <cell r="BC8">
            <v>1563</v>
          </cell>
          <cell r="BD8">
            <v>1018.855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671.09199999999998</v>
          </cell>
          <cell r="E9">
            <v>306.76299999999998</v>
          </cell>
          <cell r="F9">
            <v>364.32900000000001</v>
          </cell>
          <cell r="G9">
            <v>35.279000000000003</v>
          </cell>
          <cell r="H9">
            <v>0</v>
          </cell>
          <cell r="I9">
            <v>239.5</v>
          </cell>
          <cell r="J9">
            <v>2.16</v>
          </cell>
          <cell r="K9">
            <v>2.5659999999999998</v>
          </cell>
          <cell r="L9">
            <v>0</v>
          </cell>
          <cell r="M9">
            <v>0</v>
          </cell>
          <cell r="N9">
            <v>234.774</v>
          </cell>
          <cell r="O9">
            <v>0</v>
          </cell>
          <cell r="P9">
            <v>1024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1024</v>
          </cell>
          <cell r="V9">
            <v>0</v>
          </cell>
          <cell r="W9">
            <v>1.407</v>
          </cell>
          <cell r="X9">
            <v>239.5</v>
          </cell>
          <cell r="Y9">
            <v>6.133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234.774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239.5</v>
          </cell>
          <cell r="BC9">
            <v>1024</v>
          </cell>
          <cell r="BD9">
            <v>671.09199999999998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310.52199999999999</v>
          </cell>
          <cell r="E10">
            <v>143.56800000000001</v>
          </cell>
          <cell r="F10">
            <v>166.95400000000001</v>
          </cell>
          <cell r="G10">
            <v>35.371000000000002</v>
          </cell>
          <cell r="H10">
            <v>0</v>
          </cell>
          <cell r="I10">
            <v>109.64</v>
          </cell>
          <cell r="J10">
            <v>1.022</v>
          </cell>
          <cell r="K10">
            <v>1.1890000000000001</v>
          </cell>
          <cell r="L10">
            <v>0</v>
          </cell>
          <cell r="M10">
            <v>0</v>
          </cell>
          <cell r="N10">
            <v>107.429</v>
          </cell>
          <cell r="O10">
            <v>0</v>
          </cell>
          <cell r="P10">
            <v>459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459</v>
          </cell>
          <cell r="V10">
            <v>0</v>
          </cell>
          <cell r="W10">
            <v>2.0569999999999999</v>
          </cell>
          <cell r="X10">
            <v>109.64</v>
          </cell>
          <cell r="Y10">
            <v>4.2680000000000007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107.429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109.64</v>
          </cell>
          <cell r="BC10">
            <v>459</v>
          </cell>
          <cell r="BD10">
            <v>310.52199999999999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209.86</v>
          </cell>
          <cell r="E11">
            <v>97.555999999999997</v>
          </cell>
          <cell r="F11">
            <v>112.304</v>
          </cell>
          <cell r="G11">
            <v>35.335000000000001</v>
          </cell>
          <cell r="H11">
            <v>0</v>
          </cell>
          <cell r="I11">
            <v>74.319999999999993</v>
          </cell>
          <cell r="J11">
            <v>0.69899999999999995</v>
          </cell>
          <cell r="K11">
            <v>0.80400000000000005</v>
          </cell>
          <cell r="L11">
            <v>0</v>
          </cell>
          <cell r="M11">
            <v>0</v>
          </cell>
          <cell r="N11">
            <v>72.816999999999993</v>
          </cell>
          <cell r="O11">
            <v>0</v>
          </cell>
          <cell r="P11">
            <v>308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308</v>
          </cell>
          <cell r="V11">
            <v>0</v>
          </cell>
          <cell r="W11">
            <v>2.3849999999999998</v>
          </cell>
          <cell r="X11">
            <v>74.319999999999993</v>
          </cell>
          <cell r="Y11">
            <v>3.8879999999999999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72.816999999999993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74.319999999999993</v>
          </cell>
          <cell r="BC11">
            <v>308</v>
          </cell>
          <cell r="BD11">
            <v>209.86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169.05</v>
          </cell>
          <cell r="E12">
            <v>78.778000000000006</v>
          </cell>
          <cell r="F12">
            <v>90.272000000000006</v>
          </cell>
          <cell r="G12">
            <v>35.366999999999997</v>
          </cell>
          <cell r="H12">
            <v>0</v>
          </cell>
          <cell r="I12">
            <v>59.39</v>
          </cell>
          <cell r="J12">
            <v>0.56499999999999995</v>
          </cell>
          <cell r="K12">
            <v>0.64800000000000002</v>
          </cell>
          <cell r="L12">
            <v>0</v>
          </cell>
          <cell r="M12">
            <v>0</v>
          </cell>
          <cell r="N12">
            <v>58.176499999999997</v>
          </cell>
          <cell r="O12">
            <v>5.0000000000238742E-4</v>
          </cell>
          <cell r="P12">
            <v>245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245</v>
          </cell>
          <cell r="V12">
            <v>0</v>
          </cell>
          <cell r="W12">
            <v>2.7690000000000001</v>
          </cell>
          <cell r="X12">
            <v>59.39</v>
          </cell>
          <cell r="Y12">
            <v>3.9820000000000002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58.177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59.39</v>
          </cell>
          <cell r="BC12">
            <v>245</v>
          </cell>
          <cell r="BD12">
            <v>169.05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127.196</v>
          </cell>
          <cell r="E13">
            <v>61.366999999999997</v>
          </cell>
          <cell r="F13">
            <v>65.828999999999994</v>
          </cell>
          <cell r="G13">
            <v>35.393000000000001</v>
          </cell>
          <cell r="H13">
            <v>0</v>
          </cell>
          <cell r="I13">
            <v>44.54</v>
          </cell>
          <cell r="J13">
            <v>0.442</v>
          </cell>
          <cell r="K13">
            <v>0.47399999999999998</v>
          </cell>
          <cell r="L13">
            <v>0</v>
          </cell>
          <cell r="M13">
            <v>0</v>
          </cell>
          <cell r="N13">
            <v>43.624499999999998</v>
          </cell>
          <cell r="O13">
            <v>-4.99999999995282E-4</v>
          </cell>
          <cell r="P13">
            <v>172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172</v>
          </cell>
          <cell r="V13">
            <v>0</v>
          </cell>
          <cell r="W13">
            <v>2.86775</v>
          </cell>
          <cell r="X13">
            <v>44.54</v>
          </cell>
          <cell r="Y13">
            <v>3.7837499999999999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43.625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44.54</v>
          </cell>
          <cell r="BC13">
            <v>172</v>
          </cell>
          <cell r="BD13">
            <v>127.196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238.45500000000001</v>
          </cell>
          <cell r="E14">
            <v>109.26</v>
          </cell>
          <cell r="F14">
            <v>129.19499999999999</v>
          </cell>
          <cell r="G14">
            <v>35.395000000000003</v>
          </cell>
          <cell r="H14">
            <v>0</v>
          </cell>
          <cell r="I14">
            <v>84.1</v>
          </cell>
          <cell r="J14">
            <v>0.748</v>
          </cell>
          <cell r="K14">
            <v>0.88400000000000001</v>
          </cell>
          <cell r="L14">
            <v>0</v>
          </cell>
          <cell r="M14">
            <v>0</v>
          </cell>
          <cell r="N14">
            <v>82.468000000000004</v>
          </cell>
          <cell r="O14">
            <v>0</v>
          </cell>
          <cell r="P14">
            <v>358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358</v>
          </cell>
          <cell r="V14">
            <v>0</v>
          </cell>
          <cell r="W14">
            <v>2.5642499999999999</v>
          </cell>
          <cell r="X14">
            <v>84.1</v>
          </cell>
          <cell r="Y14">
            <v>4.19625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82.468000000000004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84.1</v>
          </cell>
          <cell r="BC14">
            <v>358</v>
          </cell>
          <cell r="BD14">
            <v>238.45500000000001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600.82100000000003</v>
          </cell>
          <cell r="E15">
            <v>274.22000000000003</v>
          </cell>
          <cell r="F15">
            <v>326.601</v>
          </cell>
          <cell r="G15">
            <v>35.479999999999997</v>
          </cell>
          <cell r="H15">
            <v>0</v>
          </cell>
          <cell r="I15">
            <v>211.07</v>
          </cell>
          <cell r="J15">
            <v>1.819</v>
          </cell>
          <cell r="K15">
            <v>2.1659999999999999</v>
          </cell>
          <cell r="L15">
            <v>0</v>
          </cell>
          <cell r="M15">
            <v>0</v>
          </cell>
          <cell r="N15">
            <v>207.08525</v>
          </cell>
          <cell r="O15">
            <v>-2.4999999999408828E-4</v>
          </cell>
          <cell r="P15">
            <v>905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905</v>
          </cell>
          <cell r="V15">
            <v>0</v>
          </cell>
          <cell r="W15">
            <v>1.5205</v>
          </cell>
          <cell r="X15">
            <v>211.07</v>
          </cell>
          <cell r="Y15">
            <v>5.5054999999999996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207.08500000000001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211.07</v>
          </cell>
          <cell r="BC15">
            <v>905</v>
          </cell>
          <cell r="BD15">
            <v>600.82100000000003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914.74400000000003</v>
          </cell>
          <cell r="E16">
            <v>417.10300000000001</v>
          </cell>
          <cell r="F16">
            <v>497.64100000000002</v>
          </cell>
          <cell r="G16">
            <v>35.366</v>
          </cell>
          <cell r="H16">
            <v>0</v>
          </cell>
          <cell r="I16">
            <v>319.2</v>
          </cell>
          <cell r="J16">
            <v>2.6030000000000002</v>
          </cell>
          <cell r="K16">
            <v>3.1059999999999999</v>
          </cell>
          <cell r="L16">
            <v>0</v>
          </cell>
          <cell r="M16">
            <v>0</v>
          </cell>
          <cell r="N16">
            <v>313.49074999999999</v>
          </cell>
          <cell r="O16">
            <v>2.4999999999408828E-4</v>
          </cell>
          <cell r="P16">
            <v>1371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1371</v>
          </cell>
          <cell r="V16">
            <v>0</v>
          </cell>
          <cell r="W16">
            <v>1.0980000000000001</v>
          </cell>
          <cell r="X16">
            <v>319.2</v>
          </cell>
          <cell r="Y16">
            <v>6.8069999999999995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313.49099999999999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1371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319.2</v>
          </cell>
          <cell r="BC16">
            <v>1371</v>
          </cell>
          <cell r="BD16">
            <v>914.74400000000003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312.81</v>
          </cell>
          <cell r="J17">
            <v>2.5710000000000002</v>
          </cell>
          <cell r="K17">
            <v>3.0590000000000002</v>
          </cell>
          <cell r="L17">
            <v>0</v>
          </cell>
          <cell r="M17">
            <v>0</v>
          </cell>
          <cell r="N17">
            <v>307.18</v>
          </cell>
          <cell r="O17">
            <v>0</v>
          </cell>
          <cell r="P17">
            <v>1340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1340</v>
          </cell>
          <cell r="V17">
            <v>0</v>
          </cell>
          <cell r="W17">
            <v>1.2297499999999999</v>
          </cell>
          <cell r="X17">
            <v>312.81</v>
          </cell>
          <cell r="Y17">
            <v>6.8597500000000009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307.18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312.81</v>
          </cell>
          <cell r="BC17">
            <v>1340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ERU-1"/>
      <sheetName val="MPO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0.70899999999999996</v>
          </cell>
          <cell r="E6">
            <v>0.70899999999999996</v>
          </cell>
          <cell r="F6">
            <v>0</v>
          </cell>
          <cell r="G6">
            <v>35.344999999999999</v>
          </cell>
          <cell r="H6">
            <v>0</v>
          </cell>
          <cell r="I6">
            <v>0.21</v>
          </cell>
          <cell r="J6">
            <v>5.0000000000000001E-3</v>
          </cell>
          <cell r="K6">
            <v>0</v>
          </cell>
          <cell r="L6">
            <v>0</v>
          </cell>
          <cell r="M6">
            <v>0</v>
          </cell>
          <cell r="N6">
            <v>0.20499999999999999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1.4930000000000001</v>
          </cell>
          <cell r="X6">
            <v>0.21</v>
          </cell>
          <cell r="Y6">
            <v>1.498</v>
          </cell>
          <cell r="Z6">
            <v>0</v>
          </cell>
          <cell r="AA6">
            <v>0</v>
          </cell>
          <cell r="AB6">
            <v>0</v>
          </cell>
          <cell r="AC6">
            <v>-1.0668549377257364E-16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0.20499999999999999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0.21</v>
          </cell>
          <cell r="BC6">
            <v>0</v>
          </cell>
          <cell r="BD6">
            <v>0.70899999999999996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31.686</v>
          </cell>
          <cell r="E7">
            <v>13.337999999999999</v>
          </cell>
          <cell r="F7">
            <v>18.347999999999999</v>
          </cell>
          <cell r="G7">
            <v>35.328000000000003</v>
          </cell>
          <cell r="H7">
            <v>0</v>
          </cell>
          <cell r="I7">
            <v>10.5</v>
          </cell>
          <cell r="J7">
            <v>0.38800000000000001</v>
          </cell>
          <cell r="K7">
            <v>0.53400000000000003</v>
          </cell>
          <cell r="L7">
            <v>0</v>
          </cell>
          <cell r="M7">
            <v>0</v>
          </cell>
          <cell r="N7">
            <v>9.5779999999999994</v>
          </cell>
          <cell r="O7">
            <v>0</v>
          </cell>
          <cell r="P7">
            <v>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52</v>
          </cell>
          <cell r="V7">
            <v>0</v>
          </cell>
          <cell r="W7">
            <v>0.47199999999999998</v>
          </cell>
          <cell r="X7">
            <v>10.5</v>
          </cell>
          <cell r="Y7">
            <v>1.3940000000000001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9.5779999999999994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10.5</v>
          </cell>
          <cell r="BC7">
            <v>52</v>
          </cell>
          <cell r="BD7">
            <v>31.686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716.71400000000006</v>
          </cell>
          <cell r="E8">
            <v>329.08600000000001</v>
          </cell>
          <cell r="F8">
            <v>387.62799999999999</v>
          </cell>
          <cell r="G8">
            <v>35.213000000000001</v>
          </cell>
          <cell r="H8">
            <v>0</v>
          </cell>
          <cell r="I8">
            <v>254.22</v>
          </cell>
          <cell r="J8">
            <v>3.722</v>
          </cell>
          <cell r="K8">
            <v>4.3849999999999998</v>
          </cell>
          <cell r="L8">
            <v>0</v>
          </cell>
          <cell r="M8">
            <v>0</v>
          </cell>
          <cell r="N8">
            <v>246.113</v>
          </cell>
          <cell r="O8">
            <v>0</v>
          </cell>
          <cell r="P8">
            <v>1078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1078</v>
          </cell>
          <cell r="V8">
            <v>0</v>
          </cell>
          <cell r="W8">
            <v>5.5069999999999997</v>
          </cell>
          <cell r="X8">
            <v>254.22</v>
          </cell>
          <cell r="Y8">
            <v>13.613999999999999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246.113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254.22</v>
          </cell>
          <cell r="BC8">
            <v>1078</v>
          </cell>
          <cell r="BD8">
            <v>716.71400000000006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541.80700000000002</v>
          </cell>
          <cell r="E9">
            <v>253.60400000000001</v>
          </cell>
          <cell r="F9">
            <v>288.20299999999997</v>
          </cell>
          <cell r="G9">
            <v>35.271000000000001</v>
          </cell>
          <cell r="H9">
            <v>0</v>
          </cell>
          <cell r="I9">
            <v>195.3</v>
          </cell>
          <cell r="J9">
            <v>2.6549999999999998</v>
          </cell>
          <cell r="K9">
            <v>3.0179999999999998</v>
          </cell>
          <cell r="L9">
            <v>0</v>
          </cell>
          <cell r="M9">
            <v>0</v>
          </cell>
          <cell r="N9">
            <v>189.62700000000001</v>
          </cell>
          <cell r="O9">
            <v>0</v>
          </cell>
          <cell r="P9">
            <v>799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799</v>
          </cell>
          <cell r="V9">
            <v>0</v>
          </cell>
          <cell r="W9">
            <v>6.4009999999999998</v>
          </cell>
          <cell r="X9">
            <v>195.3</v>
          </cell>
          <cell r="Y9">
            <v>12.074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189.62700000000001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195.3</v>
          </cell>
          <cell r="BC9">
            <v>799</v>
          </cell>
          <cell r="BD9">
            <v>541.80700000000002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383.32100000000003</v>
          </cell>
          <cell r="E10">
            <v>180.316</v>
          </cell>
          <cell r="F10">
            <v>203.005</v>
          </cell>
          <cell r="G10">
            <v>35.457999999999998</v>
          </cell>
          <cell r="H10">
            <v>0</v>
          </cell>
          <cell r="I10">
            <v>137.43</v>
          </cell>
          <cell r="J10">
            <v>2.2210000000000001</v>
          </cell>
          <cell r="K10">
            <v>2.5</v>
          </cell>
          <cell r="L10">
            <v>0</v>
          </cell>
          <cell r="M10">
            <v>0</v>
          </cell>
          <cell r="N10">
            <v>132.709</v>
          </cell>
          <cell r="O10">
            <v>0</v>
          </cell>
          <cell r="P10">
            <v>557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557</v>
          </cell>
          <cell r="V10">
            <v>0</v>
          </cell>
          <cell r="W10">
            <v>5.9</v>
          </cell>
          <cell r="X10">
            <v>137.43</v>
          </cell>
          <cell r="Y10">
            <v>10.621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132.709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137.43</v>
          </cell>
          <cell r="BC10">
            <v>557</v>
          </cell>
          <cell r="BD10">
            <v>383.32100000000003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306.40100000000001</v>
          </cell>
          <cell r="E11">
            <v>144.29900000000001</v>
          </cell>
          <cell r="F11">
            <v>162.102</v>
          </cell>
          <cell r="G11">
            <v>35.415999999999997</v>
          </cell>
          <cell r="H11">
            <v>0</v>
          </cell>
          <cell r="I11">
            <v>110.53</v>
          </cell>
          <cell r="J11">
            <v>1.4350000000000001</v>
          </cell>
          <cell r="K11">
            <v>1.613</v>
          </cell>
          <cell r="L11">
            <v>0</v>
          </cell>
          <cell r="M11">
            <v>0</v>
          </cell>
          <cell r="N11">
            <v>107.482</v>
          </cell>
          <cell r="O11">
            <v>0</v>
          </cell>
          <cell r="P11">
            <v>447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447</v>
          </cell>
          <cell r="V11">
            <v>0</v>
          </cell>
          <cell r="W11">
            <v>5.8109999999999999</v>
          </cell>
          <cell r="X11">
            <v>110.53</v>
          </cell>
          <cell r="Y11">
            <v>8.859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107.482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110.53</v>
          </cell>
          <cell r="BC11">
            <v>447</v>
          </cell>
          <cell r="BD11">
            <v>306.40100000000001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351.68400000000003</v>
          </cell>
          <cell r="E12">
            <v>164.68199999999999</v>
          </cell>
          <cell r="F12">
            <v>187.00200000000001</v>
          </cell>
          <cell r="G12">
            <v>35.322000000000003</v>
          </cell>
          <cell r="H12">
            <v>0</v>
          </cell>
          <cell r="I12">
            <v>126.47</v>
          </cell>
          <cell r="J12">
            <v>1.5589999999999999</v>
          </cell>
          <cell r="K12">
            <v>1.77</v>
          </cell>
          <cell r="L12">
            <v>0</v>
          </cell>
          <cell r="M12">
            <v>0</v>
          </cell>
          <cell r="N12">
            <v>123.14149999999999</v>
          </cell>
          <cell r="O12">
            <v>-4.9999999998817657E-4</v>
          </cell>
          <cell r="P12">
            <v>517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517</v>
          </cell>
          <cell r="V12">
            <v>0</v>
          </cell>
          <cell r="W12">
            <v>5.94</v>
          </cell>
          <cell r="X12">
            <v>126.47</v>
          </cell>
          <cell r="Y12">
            <v>9.2690000000000001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123.142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126.47</v>
          </cell>
          <cell r="BC12">
            <v>517</v>
          </cell>
          <cell r="BD12">
            <v>351.68400000000003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449.81700000000001</v>
          </cell>
          <cell r="E13">
            <v>209.953</v>
          </cell>
          <cell r="F13">
            <v>239.864</v>
          </cell>
          <cell r="G13">
            <v>35.371000000000002</v>
          </cell>
          <cell r="H13">
            <v>0</v>
          </cell>
          <cell r="I13">
            <v>161.93</v>
          </cell>
          <cell r="J13">
            <v>2.556</v>
          </cell>
          <cell r="K13">
            <v>2.92</v>
          </cell>
          <cell r="L13">
            <v>0</v>
          </cell>
          <cell r="M13">
            <v>0</v>
          </cell>
          <cell r="N13">
            <v>156.45474999999999</v>
          </cell>
          <cell r="O13">
            <v>-7.4999999998226485E-4</v>
          </cell>
          <cell r="P13">
            <v>666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666</v>
          </cell>
          <cell r="V13">
            <v>0</v>
          </cell>
          <cell r="W13">
            <v>5.26</v>
          </cell>
          <cell r="X13">
            <v>161.93</v>
          </cell>
          <cell r="Y13">
            <v>10.736000000000001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156.45500000000001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161.93</v>
          </cell>
          <cell r="BC13">
            <v>666</v>
          </cell>
          <cell r="BD13">
            <v>449.81700000000001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157.059</v>
          </cell>
          <cell r="E14">
            <v>74.051000000000002</v>
          </cell>
          <cell r="F14">
            <v>83.007999999999996</v>
          </cell>
          <cell r="G14">
            <v>35.488999999999997</v>
          </cell>
          <cell r="H14">
            <v>0</v>
          </cell>
          <cell r="I14">
            <v>56.5</v>
          </cell>
          <cell r="J14">
            <v>0.61</v>
          </cell>
          <cell r="K14">
            <v>0.68400000000000005</v>
          </cell>
          <cell r="L14">
            <v>0</v>
          </cell>
          <cell r="M14">
            <v>0</v>
          </cell>
          <cell r="N14">
            <v>55.206249999999997</v>
          </cell>
          <cell r="O14">
            <v>-2.4999999999408828E-4</v>
          </cell>
          <cell r="P14">
            <v>228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228</v>
          </cell>
          <cell r="V14">
            <v>0</v>
          </cell>
          <cell r="W14">
            <v>7.2560000000000002</v>
          </cell>
          <cell r="X14">
            <v>56.5</v>
          </cell>
          <cell r="Y14">
            <v>8.5500000000000007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55.206000000000003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56.5</v>
          </cell>
          <cell r="BC14">
            <v>228</v>
          </cell>
          <cell r="BD14">
            <v>157.059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830.03</v>
          </cell>
          <cell r="E15">
            <v>387.04899999999998</v>
          </cell>
          <cell r="F15">
            <v>442.98099999999999</v>
          </cell>
          <cell r="G15">
            <v>35.493000000000002</v>
          </cell>
          <cell r="H15">
            <v>0</v>
          </cell>
          <cell r="I15">
            <v>299.74</v>
          </cell>
          <cell r="J15">
            <v>4.423</v>
          </cell>
          <cell r="K15">
            <v>5.0620000000000003</v>
          </cell>
          <cell r="L15">
            <v>0</v>
          </cell>
          <cell r="M15">
            <v>0</v>
          </cell>
          <cell r="N15">
            <v>290.25475</v>
          </cell>
          <cell r="O15">
            <v>2.4999999999408828E-4</v>
          </cell>
          <cell r="P15">
            <v>1235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1235</v>
          </cell>
          <cell r="V15">
            <v>0</v>
          </cell>
          <cell r="W15">
            <v>4.9269999999999996</v>
          </cell>
          <cell r="X15">
            <v>299.74</v>
          </cell>
          <cell r="Y15">
            <v>14.411999999999999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290.255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299.74</v>
          </cell>
          <cell r="BC15">
            <v>1235</v>
          </cell>
          <cell r="BD15">
            <v>830.03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966.01300000000003</v>
          </cell>
          <cell r="E16">
            <v>451.44</v>
          </cell>
          <cell r="F16">
            <v>514.57299999999998</v>
          </cell>
          <cell r="G16">
            <v>35.332999999999998</v>
          </cell>
          <cell r="H16">
            <v>0</v>
          </cell>
          <cell r="I16">
            <v>348.73</v>
          </cell>
          <cell r="J16">
            <v>5.2649999999999997</v>
          </cell>
          <cell r="K16">
            <v>6.0010000000000003</v>
          </cell>
          <cell r="L16">
            <v>0</v>
          </cell>
          <cell r="M16">
            <v>0</v>
          </cell>
          <cell r="N16">
            <v>337.46350000000001</v>
          </cell>
          <cell r="O16">
            <v>5.0000000004501999E-4</v>
          </cell>
          <cell r="P16">
            <v>1431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1431</v>
          </cell>
          <cell r="V16">
            <v>0</v>
          </cell>
          <cell r="W16">
            <v>4.75725</v>
          </cell>
          <cell r="X16">
            <v>348.73</v>
          </cell>
          <cell r="Y16">
            <v>16.023250000000001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1431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337.464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1431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348.73</v>
          </cell>
          <cell r="BC16">
            <v>1431</v>
          </cell>
          <cell r="BD16">
            <v>966.01300000000003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692.56200000000001</v>
          </cell>
          <cell r="E17">
            <v>323.33499999999998</v>
          </cell>
          <cell r="F17">
            <v>369.22699999999998</v>
          </cell>
          <cell r="G17">
            <v>35.268999999999998</v>
          </cell>
          <cell r="H17">
            <v>0</v>
          </cell>
          <cell r="I17">
            <v>249.82</v>
          </cell>
          <cell r="J17">
            <v>3.2650000000000001</v>
          </cell>
          <cell r="K17">
            <v>3.7290000000000001</v>
          </cell>
          <cell r="L17">
            <v>0</v>
          </cell>
          <cell r="M17">
            <v>0</v>
          </cell>
          <cell r="N17">
            <v>242.82599999999999</v>
          </cell>
          <cell r="O17">
            <v>0</v>
          </cell>
          <cell r="P17">
            <v>1027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1027</v>
          </cell>
          <cell r="V17">
            <v>0</v>
          </cell>
          <cell r="W17">
            <v>10.223750000000001</v>
          </cell>
          <cell r="X17">
            <v>249.82</v>
          </cell>
          <cell r="Y17">
            <v>17.217750000000002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1027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242.82599999999999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1027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249.82</v>
          </cell>
          <cell r="BC17">
            <v>1027</v>
          </cell>
          <cell r="BD17">
            <v>692.56200000000001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670.43700000000001</v>
          </cell>
          <cell r="E6">
            <v>310.31900000000002</v>
          </cell>
          <cell r="F6">
            <v>360.11799999999999</v>
          </cell>
          <cell r="G6">
            <v>35.270000000000003</v>
          </cell>
          <cell r="H6">
            <v>0</v>
          </cell>
          <cell r="I6">
            <v>245.11</v>
          </cell>
          <cell r="J6">
            <v>1.585</v>
          </cell>
          <cell r="K6">
            <v>1.84</v>
          </cell>
          <cell r="L6">
            <v>0</v>
          </cell>
          <cell r="M6">
            <v>0</v>
          </cell>
          <cell r="N6">
            <v>241.685</v>
          </cell>
          <cell r="O6">
            <v>0</v>
          </cell>
          <cell r="P6">
            <v>1024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1024</v>
          </cell>
          <cell r="V6">
            <v>0</v>
          </cell>
          <cell r="W6">
            <v>1.2350000000000001</v>
          </cell>
          <cell r="X6">
            <v>245.11</v>
          </cell>
          <cell r="Y6">
            <v>4.66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241.685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245.11</v>
          </cell>
          <cell r="BC6">
            <v>1024</v>
          </cell>
          <cell r="BD6">
            <v>670.43700000000001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509.30799999999999</v>
          </cell>
          <cell r="E7">
            <v>236.16399999999999</v>
          </cell>
          <cell r="F7">
            <v>273.14400000000001</v>
          </cell>
          <cell r="G7">
            <v>35.131</v>
          </cell>
          <cell r="H7">
            <v>0</v>
          </cell>
          <cell r="I7">
            <v>184.21</v>
          </cell>
          <cell r="J7">
            <v>1.2669999999999999</v>
          </cell>
          <cell r="K7">
            <v>1.4650000000000001</v>
          </cell>
          <cell r="L7">
            <v>0</v>
          </cell>
          <cell r="M7">
            <v>0</v>
          </cell>
          <cell r="N7">
            <v>181.47800000000001</v>
          </cell>
          <cell r="O7">
            <v>0</v>
          </cell>
          <cell r="P7">
            <v>767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767</v>
          </cell>
          <cell r="V7">
            <v>0</v>
          </cell>
          <cell r="W7">
            <v>1.1990000000000001</v>
          </cell>
          <cell r="X7">
            <v>184.21</v>
          </cell>
          <cell r="Y7">
            <v>3.931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181.47800000000001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184.21</v>
          </cell>
          <cell r="BC7">
            <v>767</v>
          </cell>
          <cell r="BD7">
            <v>509.30799999999999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463.66899999999998</v>
          </cell>
          <cell r="E8">
            <v>217.251</v>
          </cell>
          <cell r="F8">
            <v>246.41800000000001</v>
          </cell>
          <cell r="G8">
            <v>35.168999999999997</v>
          </cell>
          <cell r="H8">
            <v>0</v>
          </cell>
          <cell r="I8">
            <v>168</v>
          </cell>
          <cell r="J8">
            <v>2.0430000000000001</v>
          </cell>
          <cell r="K8">
            <v>2.3170000000000002</v>
          </cell>
          <cell r="L8">
            <v>0</v>
          </cell>
          <cell r="M8">
            <v>0</v>
          </cell>
          <cell r="N8">
            <v>163.63999999999999</v>
          </cell>
          <cell r="O8">
            <v>0</v>
          </cell>
          <cell r="P8">
            <v>686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686</v>
          </cell>
          <cell r="V8">
            <v>0</v>
          </cell>
          <cell r="W8">
            <v>1.3240000000000001</v>
          </cell>
          <cell r="X8">
            <v>168</v>
          </cell>
          <cell r="Y8">
            <v>5.6840000000000002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163.63999999999999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168</v>
          </cell>
          <cell r="BC8">
            <v>686</v>
          </cell>
          <cell r="BD8">
            <v>463.66899999999998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267.78100000000001</v>
          </cell>
          <cell r="E9">
            <v>125.17400000000001</v>
          </cell>
          <cell r="F9">
            <v>142.607</v>
          </cell>
          <cell r="G9">
            <v>35.374000000000002</v>
          </cell>
          <cell r="H9">
            <v>0</v>
          </cell>
          <cell r="I9">
            <v>95.09</v>
          </cell>
          <cell r="J9">
            <v>0.28299999999999997</v>
          </cell>
          <cell r="K9">
            <v>0.32300000000000001</v>
          </cell>
          <cell r="L9">
            <v>0</v>
          </cell>
          <cell r="M9">
            <v>0</v>
          </cell>
          <cell r="N9">
            <v>94.483999999999995</v>
          </cell>
          <cell r="O9">
            <v>0</v>
          </cell>
          <cell r="P9">
            <v>390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390</v>
          </cell>
          <cell r="V9">
            <v>0</v>
          </cell>
          <cell r="W9">
            <v>1.605</v>
          </cell>
          <cell r="X9">
            <v>95.09</v>
          </cell>
          <cell r="Y9">
            <v>2.2109999999999999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94.483999999999995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95.09</v>
          </cell>
          <cell r="BC9">
            <v>390</v>
          </cell>
          <cell r="BD9">
            <v>267.78100000000001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195.23599999999999</v>
          </cell>
          <cell r="E10">
            <v>92.153999999999996</v>
          </cell>
          <cell r="F10">
            <v>103.08199999999999</v>
          </cell>
          <cell r="G10">
            <v>35.500999999999998</v>
          </cell>
          <cell r="H10">
            <v>0</v>
          </cell>
          <cell r="I10">
            <v>69.78</v>
          </cell>
          <cell r="J10">
            <v>0.69499999999999995</v>
          </cell>
          <cell r="K10">
            <v>0.77700000000000002</v>
          </cell>
          <cell r="L10">
            <v>0</v>
          </cell>
          <cell r="M10">
            <v>0</v>
          </cell>
          <cell r="N10">
            <v>68.308000000000007</v>
          </cell>
          <cell r="O10">
            <v>0</v>
          </cell>
          <cell r="P10">
            <v>281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281</v>
          </cell>
          <cell r="V10">
            <v>0</v>
          </cell>
          <cell r="W10">
            <v>1.8759999999999999</v>
          </cell>
          <cell r="X10">
            <v>69.78</v>
          </cell>
          <cell r="Y10">
            <v>3.3479999999999999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68.308000000000007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69.78</v>
          </cell>
          <cell r="BC10">
            <v>281</v>
          </cell>
          <cell r="BD10">
            <v>195.23599999999999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169.322</v>
          </cell>
          <cell r="E11">
            <v>80.028999999999996</v>
          </cell>
          <cell r="F11">
            <v>89.293000000000006</v>
          </cell>
          <cell r="G11">
            <v>35.478000000000002</v>
          </cell>
          <cell r="H11">
            <v>0</v>
          </cell>
          <cell r="I11">
            <v>59.75</v>
          </cell>
          <cell r="J11">
            <v>0.45700000000000002</v>
          </cell>
          <cell r="K11">
            <v>0.50900000000000001</v>
          </cell>
          <cell r="L11">
            <v>0</v>
          </cell>
          <cell r="M11">
            <v>0</v>
          </cell>
          <cell r="N11">
            <v>58.783999999999999</v>
          </cell>
          <cell r="O11">
            <v>0</v>
          </cell>
          <cell r="P11">
            <v>240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240</v>
          </cell>
          <cell r="V11">
            <v>0</v>
          </cell>
          <cell r="W11">
            <v>1.831</v>
          </cell>
          <cell r="X11">
            <v>59.75</v>
          </cell>
          <cell r="Y11">
            <v>2.7969999999999997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58.783999999999999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59.75</v>
          </cell>
          <cell r="BC11">
            <v>240</v>
          </cell>
          <cell r="BD11">
            <v>169.322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160.27600000000001</v>
          </cell>
          <cell r="E12">
            <v>75.655000000000001</v>
          </cell>
          <cell r="F12">
            <v>84.620999999999995</v>
          </cell>
          <cell r="G12">
            <v>35.427</v>
          </cell>
          <cell r="H12">
            <v>0</v>
          </cell>
          <cell r="I12">
            <v>55.63</v>
          </cell>
          <cell r="J12">
            <v>0.223</v>
          </cell>
          <cell r="K12">
            <v>0.25</v>
          </cell>
          <cell r="L12">
            <v>0</v>
          </cell>
          <cell r="M12">
            <v>0</v>
          </cell>
          <cell r="N12">
            <v>55.157249999999998</v>
          </cell>
          <cell r="O12">
            <v>-2.4999999999408828E-4</v>
          </cell>
          <cell r="P12">
            <v>224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224</v>
          </cell>
          <cell r="V12">
            <v>0</v>
          </cell>
          <cell r="W12">
            <v>1.84775</v>
          </cell>
          <cell r="X12">
            <v>55.63</v>
          </cell>
          <cell r="Y12">
            <v>2.3207499999999999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55.156999999999996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55.63</v>
          </cell>
          <cell r="BC12">
            <v>224</v>
          </cell>
          <cell r="BD12">
            <v>160.27600000000001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141.42699999999999</v>
          </cell>
          <cell r="E13">
            <v>66.608000000000004</v>
          </cell>
          <cell r="F13">
            <v>74.819000000000003</v>
          </cell>
          <cell r="G13">
            <v>35.442</v>
          </cell>
          <cell r="H13">
            <v>0</v>
          </cell>
          <cell r="I13">
            <v>51.19</v>
          </cell>
          <cell r="J13">
            <v>0.93700000000000006</v>
          </cell>
          <cell r="K13">
            <v>1.0529999999999999</v>
          </cell>
          <cell r="L13">
            <v>0</v>
          </cell>
          <cell r="M13">
            <v>0</v>
          </cell>
          <cell r="N13">
            <v>49.2</v>
          </cell>
          <cell r="O13">
            <v>0</v>
          </cell>
          <cell r="P13">
            <v>207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207</v>
          </cell>
          <cell r="V13">
            <v>0</v>
          </cell>
          <cell r="W13">
            <v>1.98675</v>
          </cell>
          <cell r="X13">
            <v>51.19</v>
          </cell>
          <cell r="Y13">
            <v>3.97675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51.19</v>
          </cell>
          <cell r="BC13">
            <v>207</v>
          </cell>
          <cell r="BD13">
            <v>141.42699999999999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2638.7049999999999</v>
          </cell>
          <cell r="E14">
            <v>1243.8140000000001</v>
          </cell>
          <cell r="F14">
            <v>1394.8910000000001</v>
          </cell>
          <cell r="G14">
            <v>550.86400000000003</v>
          </cell>
          <cell r="H14">
            <v>0</v>
          </cell>
          <cell r="I14">
            <v>61.18</v>
          </cell>
          <cell r="J14">
            <v>0.54</v>
          </cell>
          <cell r="K14">
            <v>0.60499999999999998</v>
          </cell>
          <cell r="L14">
            <v>0</v>
          </cell>
          <cell r="M14">
            <v>0</v>
          </cell>
          <cell r="N14">
            <v>60.035249999999998</v>
          </cell>
          <cell r="O14">
            <v>-2.4999999999408828E-4</v>
          </cell>
          <cell r="P14">
            <v>247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247</v>
          </cell>
          <cell r="V14">
            <v>0</v>
          </cell>
          <cell r="W14">
            <v>1.7004999999999999</v>
          </cell>
          <cell r="X14">
            <v>61.18</v>
          </cell>
          <cell r="Y14">
            <v>2.8454999999999999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60.034999999999997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61.18</v>
          </cell>
          <cell r="BC14">
            <v>247</v>
          </cell>
          <cell r="BD14">
            <v>2638.7049999999999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204.411</v>
          </cell>
          <cell r="E15">
            <v>95.948999999999998</v>
          </cell>
          <cell r="F15">
            <v>108.462</v>
          </cell>
          <cell r="G15">
            <v>35.481000000000002</v>
          </cell>
          <cell r="H15">
            <v>0</v>
          </cell>
          <cell r="I15">
            <v>73.72</v>
          </cell>
          <cell r="J15">
            <v>0.57999999999999996</v>
          </cell>
          <cell r="K15">
            <v>0.65500000000000003</v>
          </cell>
          <cell r="L15">
            <v>0</v>
          </cell>
          <cell r="M15">
            <v>0</v>
          </cell>
          <cell r="N15">
            <v>72.484999999999999</v>
          </cell>
          <cell r="O15">
            <v>0</v>
          </cell>
          <cell r="P15">
            <v>300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300</v>
          </cell>
          <cell r="V15">
            <v>0</v>
          </cell>
          <cell r="W15">
            <v>1.73675</v>
          </cell>
          <cell r="X15">
            <v>73.72</v>
          </cell>
          <cell r="Y15">
            <v>2.9717500000000001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72.484999999999999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300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73.72</v>
          </cell>
          <cell r="BC15">
            <v>300</v>
          </cell>
          <cell r="BD15">
            <v>204.411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200.83600000000001</v>
          </cell>
          <cell r="E16">
            <v>93.879000000000005</v>
          </cell>
          <cell r="F16">
            <v>106.95699999999999</v>
          </cell>
          <cell r="G16">
            <v>35.384</v>
          </cell>
          <cell r="H16">
            <v>0</v>
          </cell>
          <cell r="I16">
            <v>72.900000000000006</v>
          </cell>
          <cell r="J16">
            <v>0.54200000000000004</v>
          </cell>
          <cell r="K16">
            <v>0.61799999999999999</v>
          </cell>
          <cell r="L16">
            <v>0</v>
          </cell>
          <cell r="M16">
            <v>0</v>
          </cell>
          <cell r="N16">
            <v>71.740499999999997</v>
          </cell>
          <cell r="O16">
            <v>-4.9999999998817657E-4</v>
          </cell>
          <cell r="P16">
            <v>299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299</v>
          </cell>
          <cell r="V16">
            <v>0</v>
          </cell>
          <cell r="W16">
            <v>2.3322500000000002</v>
          </cell>
          <cell r="X16">
            <v>72.900000000000006</v>
          </cell>
          <cell r="Y16">
            <v>3.4922500000000003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71.741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72.900000000000006</v>
          </cell>
          <cell r="BC16">
            <v>299</v>
          </cell>
          <cell r="BD16">
            <v>200.83600000000001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615.81700000000001</v>
          </cell>
          <cell r="E17">
            <v>284.58100000000002</v>
          </cell>
          <cell r="F17">
            <v>331.23599999999999</v>
          </cell>
          <cell r="G17">
            <v>35.186</v>
          </cell>
          <cell r="H17">
            <v>0</v>
          </cell>
          <cell r="I17">
            <v>223.14</v>
          </cell>
          <cell r="J17">
            <v>1.6140000000000001</v>
          </cell>
          <cell r="K17">
            <v>1.8779999999999999</v>
          </cell>
          <cell r="L17">
            <v>0</v>
          </cell>
          <cell r="M17">
            <v>0</v>
          </cell>
          <cell r="N17">
            <v>219.648</v>
          </cell>
          <cell r="O17">
            <v>0</v>
          </cell>
          <cell r="P17">
            <v>935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935</v>
          </cell>
          <cell r="V17">
            <v>0</v>
          </cell>
          <cell r="W17">
            <v>1.51875</v>
          </cell>
          <cell r="X17">
            <v>223.14</v>
          </cell>
          <cell r="Y17">
            <v>5.0107499999999998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219.648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223.14</v>
          </cell>
          <cell r="BC17">
            <v>935</v>
          </cell>
          <cell r="BD17">
            <v>615.81700000000001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274.66500000000002</v>
          </cell>
          <cell r="E6">
            <v>119.464</v>
          </cell>
          <cell r="F6">
            <v>155.20099999999999</v>
          </cell>
          <cell r="G6">
            <v>35.258000000000003</v>
          </cell>
          <cell r="H6">
            <v>0</v>
          </cell>
          <cell r="I6">
            <v>93.01</v>
          </cell>
          <cell r="J6">
            <v>2.056</v>
          </cell>
          <cell r="K6">
            <v>2.6720000000000002</v>
          </cell>
          <cell r="L6">
            <v>0</v>
          </cell>
          <cell r="M6">
            <v>0</v>
          </cell>
          <cell r="N6">
            <v>88.281999999999996</v>
          </cell>
          <cell r="O6">
            <v>0</v>
          </cell>
          <cell r="P6">
            <v>435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435</v>
          </cell>
          <cell r="V6">
            <v>0</v>
          </cell>
          <cell r="W6">
            <v>0.51100000000000001</v>
          </cell>
          <cell r="X6">
            <v>93.01</v>
          </cell>
          <cell r="Y6">
            <v>5.2389999999999999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88.281999999999996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93.01</v>
          </cell>
          <cell r="BC6">
            <v>435</v>
          </cell>
          <cell r="BD6">
            <v>274.66500000000002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236.79499999999999</v>
          </cell>
          <cell r="E7">
            <v>104.11499999999999</v>
          </cell>
          <cell r="F7">
            <v>132.68</v>
          </cell>
          <cell r="G7">
            <v>34.996000000000002</v>
          </cell>
          <cell r="H7">
            <v>0</v>
          </cell>
          <cell r="I7">
            <v>81.739999999999995</v>
          </cell>
          <cell r="J7">
            <v>1.6180000000000001</v>
          </cell>
          <cell r="K7">
            <v>2.0609999999999999</v>
          </cell>
          <cell r="L7">
            <v>0</v>
          </cell>
          <cell r="M7">
            <v>0</v>
          </cell>
          <cell r="N7">
            <v>78.061000000000007</v>
          </cell>
          <cell r="O7">
            <v>0</v>
          </cell>
          <cell r="P7">
            <v>375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375</v>
          </cell>
          <cell r="V7">
            <v>0</v>
          </cell>
          <cell r="W7">
            <v>0.23300000000000001</v>
          </cell>
          <cell r="X7">
            <v>81.739999999999995</v>
          </cell>
          <cell r="Y7">
            <v>3.9120000000000004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78.061000000000007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81.739999999999995</v>
          </cell>
          <cell r="BC7">
            <v>375</v>
          </cell>
          <cell r="BD7">
            <v>236.79499999999999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252.88399999999999</v>
          </cell>
          <cell r="E8">
            <v>112.286</v>
          </cell>
          <cell r="F8">
            <v>140.59800000000001</v>
          </cell>
          <cell r="G8">
            <v>35.137999999999998</v>
          </cell>
          <cell r="H8">
            <v>0</v>
          </cell>
          <cell r="I8">
            <v>86.74</v>
          </cell>
          <cell r="J8">
            <v>1.9159999999999999</v>
          </cell>
          <cell r="K8">
            <v>2.399</v>
          </cell>
          <cell r="L8">
            <v>0</v>
          </cell>
          <cell r="M8">
            <v>0</v>
          </cell>
          <cell r="N8">
            <v>82.424999999999997</v>
          </cell>
          <cell r="O8">
            <v>0</v>
          </cell>
          <cell r="P8">
            <v>391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391</v>
          </cell>
          <cell r="V8">
            <v>0</v>
          </cell>
          <cell r="W8">
            <v>0.219</v>
          </cell>
          <cell r="X8">
            <v>86.74</v>
          </cell>
          <cell r="Y8">
            <v>4.5339999999999998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82.424999999999997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86.74</v>
          </cell>
          <cell r="BC8">
            <v>391</v>
          </cell>
          <cell r="BD8">
            <v>252.88399999999999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179.16300000000001</v>
          </cell>
          <cell r="E9">
            <v>79.198999999999998</v>
          </cell>
          <cell r="F9">
            <v>99.963999999999999</v>
          </cell>
          <cell r="G9">
            <v>35.223999999999997</v>
          </cell>
          <cell r="H9">
            <v>0</v>
          </cell>
          <cell r="I9">
            <v>58.98</v>
          </cell>
          <cell r="J9">
            <v>1.294</v>
          </cell>
          <cell r="K9">
            <v>1.633</v>
          </cell>
          <cell r="L9">
            <v>0</v>
          </cell>
          <cell r="M9">
            <v>0</v>
          </cell>
          <cell r="N9">
            <v>56.052999999999997</v>
          </cell>
          <cell r="O9">
            <v>0</v>
          </cell>
          <cell r="P9">
            <v>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268</v>
          </cell>
          <cell r="V9">
            <v>0</v>
          </cell>
          <cell r="W9">
            <v>0.22600000000000001</v>
          </cell>
          <cell r="X9">
            <v>58.98</v>
          </cell>
          <cell r="Y9">
            <v>3.153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56.052999999999997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58.98</v>
          </cell>
          <cell r="BC9">
            <v>268</v>
          </cell>
          <cell r="BD9">
            <v>179.16300000000001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137.03899999999999</v>
          </cell>
          <cell r="E10">
            <v>58.122</v>
          </cell>
          <cell r="F10">
            <v>78.917000000000002</v>
          </cell>
          <cell r="G10">
            <v>35.427</v>
          </cell>
          <cell r="H10">
            <v>0</v>
          </cell>
          <cell r="I10">
            <v>44.19</v>
          </cell>
          <cell r="J10">
            <v>0.96899999999999997</v>
          </cell>
          <cell r="K10">
            <v>1.3160000000000001</v>
          </cell>
          <cell r="L10">
            <v>0</v>
          </cell>
          <cell r="M10">
            <v>0</v>
          </cell>
          <cell r="N10">
            <v>41.905000000000001</v>
          </cell>
          <cell r="O10">
            <v>0</v>
          </cell>
          <cell r="P10">
            <v>216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216</v>
          </cell>
          <cell r="V10">
            <v>0</v>
          </cell>
          <cell r="W10">
            <v>0.13600000000000001</v>
          </cell>
          <cell r="X10">
            <v>44.19</v>
          </cell>
          <cell r="Y10">
            <v>2.4210000000000003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41.905000000000001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44.19</v>
          </cell>
          <cell r="BC10">
            <v>216</v>
          </cell>
          <cell r="BD10">
            <v>137.03899999999999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90.992000000000004</v>
          </cell>
          <cell r="E11">
            <v>39.061999999999998</v>
          </cell>
          <cell r="F11">
            <v>51.93</v>
          </cell>
          <cell r="G11">
            <v>35.337000000000003</v>
          </cell>
          <cell r="H11">
            <v>0</v>
          </cell>
          <cell r="I11">
            <v>29.67</v>
          </cell>
          <cell r="J11">
            <v>0.67700000000000005</v>
          </cell>
          <cell r="K11">
            <v>0.90100000000000002</v>
          </cell>
          <cell r="L11">
            <v>0</v>
          </cell>
          <cell r="M11">
            <v>0</v>
          </cell>
          <cell r="N11">
            <v>28.091999999999999</v>
          </cell>
          <cell r="O11">
            <v>0</v>
          </cell>
          <cell r="P11">
            <v>142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142</v>
          </cell>
          <cell r="V11">
            <v>0</v>
          </cell>
          <cell r="W11">
            <v>0.20100000000000001</v>
          </cell>
          <cell r="X11">
            <v>29.67</v>
          </cell>
          <cell r="Y11">
            <v>1.7790000000000001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28.091999999999999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29.67</v>
          </cell>
          <cell r="BC11">
            <v>142</v>
          </cell>
          <cell r="BD11">
            <v>90.992000000000004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101.65900000000001</v>
          </cell>
          <cell r="E12">
            <v>43.789000000000001</v>
          </cell>
          <cell r="F12">
            <v>57.87</v>
          </cell>
          <cell r="G12">
            <v>35.317999999999998</v>
          </cell>
          <cell r="H12">
            <v>0</v>
          </cell>
          <cell r="I12">
            <v>32.79</v>
          </cell>
          <cell r="J12">
            <v>0.749</v>
          </cell>
          <cell r="K12">
            <v>0.99</v>
          </cell>
          <cell r="L12">
            <v>0</v>
          </cell>
          <cell r="M12">
            <v>0</v>
          </cell>
          <cell r="N12">
            <v>31.050999999999998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0.22900000000000001</v>
          </cell>
          <cell r="X12">
            <v>32.79</v>
          </cell>
          <cell r="Y12">
            <v>1.968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31.050999999999998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32.79</v>
          </cell>
          <cell r="BC12">
            <v>156</v>
          </cell>
          <cell r="BD12">
            <v>101.65900000000001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95.945999999999998</v>
          </cell>
          <cell r="E13">
            <v>40.911000000000001</v>
          </cell>
          <cell r="F13">
            <v>55.034999999999997</v>
          </cell>
          <cell r="G13">
            <v>35.35</v>
          </cell>
          <cell r="H13">
            <v>0</v>
          </cell>
          <cell r="I13">
            <v>29.527999999999999</v>
          </cell>
          <cell r="J13">
            <v>0.67100000000000004</v>
          </cell>
          <cell r="K13">
            <v>0.90300000000000002</v>
          </cell>
          <cell r="L13">
            <v>0</v>
          </cell>
          <cell r="M13">
            <v>0</v>
          </cell>
          <cell r="N13">
            <v>27.954000000000001</v>
          </cell>
          <cell r="O13">
            <v>0</v>
          </cell>
          <cell r="P13">
            <v>143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143</v>
          </cell>
          <cell r="V13">
            <v>0</v>
          </cell>
          <cell r="W13">
            <v>0.24099999999999999</v>
          </cell>
          <cell r="X13">
            <v>29.527999999999999</v>
          </cell>
          <cell r="Y13">
            <v>1.8149999999999999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27.954000000000001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29.527999999999999</v>
          </cell>
          <cell r="BC13">
            <v>143</v>
          </cell>
          <cell r="BD13">
            <v>95.945999999999998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103.562</v>
          </cell>
          <cell r="E14">
            <v>44.186999999999998</v>
          </cell>
          <cell r="F14">
            <v>59.375</v>
          </cell>
          <cell r="G14">
            <v>35.436</v>
          </cell>
          <cell r="H14">
            <v>0</v>
          </cell>
          <cell r="I14">
            <v>33.281999999999996</v>
          </cell>
          <cell r="J14">
            <v>0.73499999999999999</v>
          </cell>
          <cell r="K14">
            <v>0.98799999999999999</v>
          </cell>
          <cell r="L14">
            <v>0</v>
          </cell>
          <cell r="M14">
            <v>0</v>
          </cell>
          <cell r="N14">
            <v>31.559000000000001</v>
          </cell>
          <cell r="O14">
            <v>0</v>
          </cell>
          <cell r="P14">
            <v>161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161</v>
          </cell>
          <cell r="V14">
            <v>0</v>
          </cell>
          <cell r="W14">
            <v>0.16300000000000001</v>
          </cell>
          <cell r="X14">
            <v>33.281999999999996</v>
          </cell>
          <cell r="Y14">
            <v>1.8859999999999999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31.559000000000001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33.281999999999996</v>
          </cell>
          <cell r="BC14">
            <v>161</v>
          </cell>
          <cell r="BD14">
            <v>103.562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167.29499999999999</v>
          </cell>
          <cell r="E15">
            <v>70.731999999999999</v>
          </cell>
          <cell r="F15">
            <v>96.563000000000002</v>
          </cell>
          <cell r="G15">
            <v>35.469000000000001</v>
          </cell>
          <cell r="H15">
            <v>0</v>
          </cell>
          <cell r="I15">
            <v>53.92</v>
          </cell>
          <cell r="J15">
            <v>1.1399999999999999</v>
          </cell>
          <cell r="K15">
            <v>1.5569999999999999</v>
          </cell>
          <cell r="L15">
            <v>0</v>
          </cell>
          <cell r="M15">
            <v>0</v>
          </cell>
          <cell r="N15">
            <v>51.222999999999999</v>
          </cell>
          <cell r="O15">
            <v>0</v>
          </cell>
          <cell r="P15">
            <v>265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</v>
          </cell>
          <cell r="V15">
            <v>0</v>
          </cell>
          <cell r="W15">
            <v>0.112</v>
          </cell>
          <cell r="X15">
            <v>53.92</v>
          </cell>
          <cell r="Y15">
            <v>2.8090000000000002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51.222999999999999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53.92</v>
          </cell>
          <cell r="BC15">
            <v>265</v>
          </cell>
          <cell r="BD15">
            <v>167.29499999999999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227.358</v>
          </cell>
          <cell r="E16">
            <v>94.932000000000002</v>
          </cell>
          <cell r="F16">
            <v>132.42599999999999</v>
          </cell>
          <cell r="G16">
            <v>35.381</v>
          </cell>
          <cell r="H16">
            <v>0</v>
          </cell>
          <cell r="I16">
            <v>73.28</v>
          </cell>
          <cell r="J16">
            <v>1.488</v>
          </cell>
          <cell r="K16">
            <v>2.0750000000000002</v>
          </cell>
          <cell r="L16">
            <v>0</v>
          </cell>
          <cell r="M16">
            <v>0</v>
          </cell>
          <cell r="N16">
            <v>69.716999999999999</v>
          </cell>
          <cell r="O16">
            <v>0</v>
          </cell>
          <cell r="P16">
            <v>368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368</v>
          </cell>
          <cell r="V16">
            <v>0</v>
          </cell>
          <cell r="W16">
            <v>0.52700000000000002</v>
          </cell>
          <cell r="X16">
            <v>73.28</v>
          </cell>
          <cell r="Y16">
            <v>4.09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69.716999999999999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73.28</v>
          </cell>
          <cell r="BC16">
            <v>368</v>
          </cell>
          <cell r="BD16">
            <v>227.358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211.23599999999999</v>
          </cell>
          <cell r="E17">
            <v>87.765000000000001</v>
          </cell>
          <cell r="F17">
            <v>123.471</v>
          </cell>
          <cell r="G17">
            <v>35.305999999999997</v>
          </cell>
          <cell r="H17">
            <v>0</v>
          </cell>
          <cell r="I17">
            <v>68.12</v>
          </cell>
          <cell r="J17">
            <v>1.381</v>
          </cell>
          <cell r="K17">
            <v>1.9430000000000001</v>
          </cell>
          <cell r="L17">
            <v>0</v>
          </cell>
          <cell r="M17">
            <v>0</v>
          </cell>
          <cell r="N17">
            <v>64.796000000000006</v>
          </cell>
          <cell r="O17">
            <v>0</v>
          </cell>
          <cell r="P17">
            <v>345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345</v>
          </cell>
          <cell r="V17">
            <v>0</v>
          </cell>
          <cell r="W17">
            <v>0.82899999999999996</v>
          </cell>
          <cell r="X17">
            <v>68.12</v>
          </cell>
          <cell r="Y17">
            <v>4.1529999999999996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64.796000000000006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68.12</v>
          </cell>
          <cell r="BC17">
            <v>345</v>
          </cell>
          <cell r="BD17">
            <v>211.23599999999999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922.57899999999995</v>
          </cell>
          <cell r="E6">
            <v>434.34100000000001</v>
          </cell>
          <cell r="F6">
            <v>488.238</v>
          </cell>
          <cell r="G6">
            <v>35.276000000000003</v>
          </cell>
          <cell r="H6">
            <v>0</v>
          </cell>
          <cell r="I6">
            <v>339.28699999999998</v>
          </cell>
          <cell r="J6">
            <v>0.34200000000000003</v>
          </cell>
          <cell r="K6">
            <v>0.38400000000000001</v>
          </cell>
          <cell r="L6">
            <v>0</v>
          </cell>
          <cell r="M6">
            <v>0</v>
          </cell>
          <cell r="N6">
            <v>338.56099999999998</v>
          </cell>
          <cell r="O6">
            <v>0</v>
          </cell>
          <cell r="P6">
            <v>1373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1373</v>
          </cell>
          <cell r="V6">
            <v>0</v>
          </cell>
          <cell r="W6">
            <v>2.0230000000000001</v>
          </cell>
          <cell r="X6">
            <v>339.28699999999998</v>
          </cell>
          <cell r="Y6">
            <v>2.7490000000000001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338.56099999999998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339.28699999999998</v>
          </cell>
          <cell r="BC6">
            <v>1373</v>
          </cell>
          <cell r="BD6">
            <v>922.57899999999995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916.95500000000004</v>
          </cell>
          <cell r="E7">
            <v>427.76900000000001</v>
          </cell>
          <cell r="F7">
            <v>489.18599999999998</v>
          </cell>
          <cell r="G7">
            <v>35.131999999999998</v>
          </cell>
          <cell r="H7">
            <v>0</v>
          </cell>
          <cell r="I7">
            <v>342.25</v>
          </cell>
          <cell r="J7">
            <v>3.121</v>
          </cell>
          <cell r="K7">
            <v>3.569</v>
          </cell>
          <cell r="L7">
            <v>0</v>
          </cell>
          <cell r="M7">
            <v>0</v>
          </cell>
          <cell r="N7">
            <v>335.56</v>
          </cell>
          <cell r="O7">
            <v>0</v>
          </cell>
          <cell r="P7">
            <v>1409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1409</v>
          </cell>
          <cell r="V7">
            <v>0</v>
          </cell>
          <cell r="W7">
            <v>1.3160000000000001</v>
          </cell>
          <cell r="X7">
            <v>342.25</v>
          </cell>
          <cell r="Y7">
            <v>8.0060000000000002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335.56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342.25</v>
          </cell>
          <cell r="BC7">
            <v>1409</v>
          </cell>
          <cell r="BD7">
            <v>916.95500000000004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760.89300000000003</v>
          </cell>
          <cell r="E8">
            <v>353.49099999999999</v>
          </cell>
          <cell r="F8">
            <v>407.40199999999999</v>
          </cell>
          <cell r="G8">
            <v>35.168999999999997</v>
          </cell>
          <cell r="H8">
            <v>0</v>
          </cell>
          <cell r="I8">
            <v>283.68</v>
          </cell>
          <cell r="J8">
            <v>3.0750000000000002</v>
          </cell>
          <cell r="K8">
            <v>3.5430000000000001</v>
          </cell>
          <cell r="L8">
            <v>0</v>
          </cell>
          <cell r="M8">
            <v>0</v>
          </cell>
          <cell r="N8">
            <v>277.06200000000001</v>
          </cell>
          <cell r="O8">
            <v>0</v>
          </cell>
          <cell r="P8">
            <v>1177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1177</v>
          </cell>
          <cell r="V8">
            <v>0</v>
          </cell>
          <cell r="W8">
            <v>1.7569999999999999</v>
          </cell>
          <cell r="X8">
            <v>283.68</v>
          </cell>
          <cell r="Y8">
            <v>8.375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277.06200000000001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283.68</v>
          </cell>
          <cell r="BC8">
            <v>1177</v>
          </cell>
          <cell r="BD8">
            <v>760.89300000000003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434.62799999999999</v>
          </cell>
          <cell r="E9">
            <v>202.69</v>
          </cell>
          <cell r="F9">
            <v>231.93799999999999</v>
          </cell>
          <cell r="G9">
            <v>35.378</v>
          </cell>
          <cell r="H9">
            <v>0</v>
          </cell>
          <cell r="I9">
            <v>162.4</v>
          </cell>
          <cell r="J9">
            <v>1.476</v>
          </cell>
          <cell r="K9">
            <v>1.6879999999999999</v>
          </cell>
          <cell r="L9">
            <v>0</v>
          </cell>
          <cell r="M9">
            <v>0</v>
          </cell>
          <cell r="N9">
            <v>159.23599999999999</v>
          </cell>
          <cell r="O9">
            <v>0</v>
          </cell>
          <cell r="P9">
            <v>669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669</v>
          </cell>
          <cell r="V9">
            <v>0</v>
          </cell>
          <cell r="W9">
            <v>1.95</v>
          </cell>
          <cell r="X9">
            <v>162.4</v>
          </cell>
          <cell r="Y9">
            <v>5.1139999999999999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159.23599999999999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162.4</v>
          </cell>
          <cell r="BC9">
            <v>669</v>
          </cell>
          <cell r="BD9">
            <v>434.62799999999999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370.11799999999999</v>
          </cell>
          <cell r="E10">
            <v>171.203</v>
          </cell>
          <cell r="F10">
            <v>198.91499999999999</v>
          </cell>
          <cell r="G10">
            <v>35.517000000000003</v>
          </cell>
          <cell r="H10">
            <v>0</v>
          </cell>
          <cell r="I10">
            <v>137.47</v>
          </cell>
          <cell r="J10">
            <v>1.377</v>
          </cell>
          <cell r="K10">
            <v>1.599</v>
          </cell>
          <cell r="L10">
            <v>0</v>
          </cell>
          <cell r="M10">
            <v>0</v>
          </cell>
          <cell r="N10">
            <v>134.494</v>
          </cell>
          <cell r="O10">
            <v>0</v>
          </cell>
          <cell r="P10">
            <v>575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575</v>
          </cell>
          <cell r="V10">
            <v>0</v>
          </cell>
          <cell r="W10">
            <v>1.5229999999999999</v>
          </cell>
          <cell r="X10">
            <v>137.47</v>
          </cell>
          <cell r="Y10">
            <v>4.4989999999999997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134.494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575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137.47</v>
          </cell>
          <cell r="BC10">
            <v>575</v>
          </cell>
          <cell r="BD10">
            <v>370.11799999999999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310.10500000000002</v>
          </cell>
          <cell r="E11">
            <v>144.559</v>
          </cell>
          <cell r="F11">
            <v>165.54599999999999</v>
          </cell>
          <cell r="G11">
            <v>35.481000000000002</v>
          </cell>
          <cell r="H11">
            <v>0</v>
          </cell>
          <cell r="I11">
            <v>115.46</v>
          </cell>
          <cell r="J11">
            <v>1.048</v>
          </cell>
          <cell r="K11">
            <v>1.2010000000000001</v>
          </cell>
          <cell r="L11">
            <v>0</v>
          </cell>
          <cell r="M11">
            <v>0</v>
          </cell>
          <cell r="N11">
            <v>113.211</v>
          </cell>
          <cell r="O11">
            <v>0</v>
          </cell>
          <cell r="P11">
            <v>476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476</v>
          </cell>
          <cell r="V11">
            <v>0</v>
          </cell>
          <cell r="W11">
            <v>1.488</v>
          </cell>
          <cell r="X11">
            <v>115.46</v>
          </cell>
          <cell r="Y11">
            <v>3.7370000000000001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113.211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115.46</v>
          </cell>
          <cell r="BC11">
            <v>476</v>
          </cell>
          <cell r="BD11">
            <v>310.10500000000002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254.84800000000001</v>
          </cell>
          <cell r="E12">
            <v>116.29300000000001</v>
          </cell>
          <cell r="F12">
            <v>138.55500000000001</v>
          </cell>
          <cell r="G12">
            <v>35.427</v>
          </cell>
          <cell r="H12">
            <v>0</v>
          </cell>
          <cell r="I12">
            <v>94.89</v>
          </cell>
          <cell r="J12">
            <v>0.93400000000000005</v>
          </cell>
          <cell r="K12">
            <v>1.113</v>
          </cell>
          <cell r="L12">
            <v>0</v>
          </cell>
          <cell r="M12">
            <v>0</v>
          </cell>
          <cell r="N12">
            <v>92.843249999999998</v>
          </cell>
          <cell r="O12">
            <v>-2.4999999999408828E-4</v>
          </cell>
          <cell r="P12">
            <v>407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407</v>
          </cell>
          <cell r="V12">
            <v>0</v>
          </cell>
          <cell r="W12">
            <v>1.526</v>
          </cell>
          <cell r="X12">
            <v>94.89</v>
          </cell>
          <cell r="Y12">
            <v>3.5730000000000004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92.843000000000004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94.89</v>
          </cell>
          <cell r="BC12">
            <v>407</v>
          </cell>
          <cell r="BD12">
            <v>254.84800000000001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251.727</v>
          </cell>
          <cell r="E13">
            <v>116.68</v>
          </cell>
          <cell r="F13">
            <v>135.047</v>
          </cell>
          <cell r="G13">
            <v>35.433</v>
          </cell>
          <cell r="H13">
            <v>0</v>
          </cell>
          <cell r="I13">
            <v>93.12</v>
          </cell>
          <cell r="J13">
            <v>0.92400000000000004</v>
          </cell>
          <cell r="K13">
            <v>1.069</v>
          </cell>
          <cell r="L13">
            <v>0</v>
          </cell>
          <cell r="M13">
            <v>0</v>
          </cell>
          <cell r="N13">
            <v>91.126999999999995</v>
          </cell>
          <cell r="O13">
            <v>0</v>
          </cell>
          <cell r="P13">
            <v>388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388</v>
          </cell>
          <cell r="V13">
            <v>0</v>
          </cell>
          <cell r="W13">
            <v>1.532</v>
          </cell>
          <cell r="X13">
            <v>93.12</v>
          </cell>
          <cell r="Y13">
            <v>3.5249999999999999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91.126999999999995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93.12</v>
          </cell>
          <cell r="BC13">
            <v>388</v>
          </cell>
          <cell r="BD13">
            <v>251.727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246.05600000000001</v>
          </cell>
          <cell r="E14">
            <v>117.307</v>
          </cell>
          <cell r="F14">
            <v>128.749</v>
          </cell>
          <cell r="G14">
            <v>35.488999999999997</v>
          </cell>
          <cell r="H14">
            <v>0</v>
          </cell>
          <cell r="I14">
            <v>94.15</v>
          </cell>
          <cell r="J14">
            <v>2.6880000000000002</v>
          </cell>
          <cell r="K14">
            <v>2.95</v>
          </cell>
          <cell r="L14">
            <v>0</v>
          </cell>
          <cell r="M14">
            <v>0</v>
          </cell>
          <cell r="N14">
            <v>88.512</v>
          </cell>
          <cell r="O14">
            <v>0</v>
          </cell>
          <cell r="P14">
            <v>372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372</v>
          </cell>
          <cell r="V14">
            <v>0</v>
          </cell>
          <cell r="W14">
            <v>1.55375</v>
          </cell>
          <cell r="X14">
            <v>94.15</v>
          </cell>
          <cell r="Y14">
            <v>7.1917499999999999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88.512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94.15</v>
          </cell>
          <cell r="BC14">
            <v>372</v>
          </cell>
          <cell r="BD14">
            <v>246.05600000000001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534.41899999999998</v>
          </cell>
          <cell r="E15">
            <v>246.40100000000001</v>
          </cell>
          <cell r="F15">
            <v>288.01799999999997</v>
          </cell>
          <cell r="G15">
            <v>35.482999999999997</v>
          </cell>
          <cell r="H15">
            <v>0</v>
          </cell>
          <cell r="I15">
            <v>198.43</v>
          </cell>
          <cell r="J15">
            <v>1.0720000000000001</v>
          </cell>
          <cell r="K15">
            <v>1.252</v>
          </cell>
          <cell r="L15">
            <v>0</v>
          </cell>
          <cell r="M15">
            <v>0</v>
          </cell>
          <cell r="N15">
            <v>196.10599999999999</v>
          </cell>
          <cell r="O15">
            <v>0</v>
          </cell>
          <cell r="P15">
            <v>835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835</v>
          </cell>
          <cell r="V15">
            <v>0</v>
          </cell>
          <cell r="W15">
            <v>1.7175</v>
          </cell>
          <cell r="X15">
            <v>198.43</v>
          </cell>
          <cell r="Y15">
            <v>4.0415000000000001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196.10599999999999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198.43</v>
          </cell>
          <cell r="BC15">
            <v>835</v>
          </cell>
          <cell r="BD15">
            <v>534.41899999999998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555.15099999999995</v>
          </cell>
          <cell r="E16">
            <v>264.53800000000001</v>
          </cell>
          <cell r="F16">
            <v>290.613</v>
          </cell>
          <cell r="G16">
            <v>35.372999999999998</v>
          </cell>
          <cell r="H16">
            <v>0</v>
          </cell>
          <cell r="I16">
            <v>207.34</v>
          </cell>
          <cell r="J16">
            <v>2.0139999999999998</v>
          </cell>
          <cell r="K16">
            <v>2.2130000000000001</v>
          </cell>
          <cell r="L16">
            <v>0</v>
          </cell>
          <cell r="M16">
            <v>0</v>
          </cell>
          <cell r="N16">
            <v>203.11250000000001</v>
          </cell>
          <cell r="O16">
            <v>4.9999999998817657E-4</v>
          </cell>
          <cell r="P16">
            <v>820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820</v>
          </cell>
          <cell r="V16">
            <v>0</v>
          </cell>
          <cell r="W16">
            <v>1.679</v>
          </cell>
          <cell r="X16">
            <v>207.34</v>
          </cell>
          <cell r="Y16">
            <v>5.9060000000000006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203.113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820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207.34</v>
          </cell>
          <cell r="BC16">
            <v>820</v>
          </cell>
          <cell r="BD16">
            <v>555.15099999999995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198.46</v>
          </cell>
          <cell r="J17">
            <v>1.427</v>
          </cell>
          <cell r="K17">
            <v>1.6080000000000001</v>
          </cell>
          <cell r="L17">
            <v>0</v>
          </cell>
          <cell r="M17">
            <v>0</v>
          </cell>
          <cell r="N17">
            <v>195.42500000000001</v>
          </cell>
          <cell r="O17">
            <v>0</v>
          </cell>
          <cell r="P17">
            <v>805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805</v>
          </cell>
          <cell r="V17">
            <v>0</v>
          </cell>
          <cell r="W17">
            <v>2.6985000000000001</v>
          </cell>
          <cell r="X17">
            <v>198.46</v>
          </cell>
          <cell r="Y17">
            <v>5.7335000000000003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195.42500000000001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805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198.46</v>
          </cell>
          <cell r="BC17">
            <v>805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1047.5129999999999</v>
          </cell>
          <cell r="E6">
            <v>476.47</v>
          </cell>
          <cell r="F6">
            <v>571.04300000000001</v>
          </cell>
          <cell r="G6">
            <v>35.302</v>
          </cell>
          <cell r="H6">
            <v>0</v>
          </cell>
          <cell r="I6">
            <v>380.34</v>
          </cell>
          <cell r="J6">
            <v>3.5750000000000002</v>
          </cell>
          <cell r="K6">
            <v>4.2839999999999998</v>
          </cell>
          <cell r="L6">
            <v>0</v>
          </cell>
          <cell r="M6">
            <v>0</v>
          </cell>
          <cell r="N6">
            <v>372.48099999999999</v>
          </cell>
          <cell r="O6">
            <v>0</v>
          </cell>
          <cell r="P6">
            <v>1641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1641</v>
          </cell>
          <cell r="V6">
            <v>0</v>
          </cell>
          <cell r="W6">
            <v>0.95499999999999996</v>
          </cell>
          <cell r="X6">
            <v>380.34</v>
          </cell>
          <cell r="Y6">
            <v>8.8140000000000001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372.48099999999999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1641</v>
          </cell>
          <cell r="AZ6">
            <v>0</v>
          </cell>
          <cell r="BA6">
            <v>0</v>
          </cell>
          <cell r="BB6">
            <v>380.34</v>
          </cell>
          <cell r="BC6">
            <v>1641</v>
          </cell>
          <cell r="BD6">
            <v>1047.5129999999999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495.04199999999997</v>
          </cell>
          <cell r="E7">
            <v>224.435</v>
          </cell>
          <cell r="F7">
            <v>270.60700000000003</v>
          </cell>
          <cell r="G7">
            <v>35.298000000000002</v>
          </cell>
          <cell r="H7">
            <v>0</v>
          </cell>
          <cell r="I7">
            <v>180.62</v>
          </cell>
          <cell r="J7">
            <v>1.1279999999999999</v>
          </cell>
          <cell r="K7">
            <v>1.359</v>
          </cell>
          <cell r="L7">
            <v>0</v>
          </cell>
          <cell r="M7">
            <v>0</v>
          </cell>
          <cell r="N7">
            <v>178.13300000000001</v>
          </cell>
          <cell r="O7">
            <v>0</v>
          </cell>
          <cell r="P7">
            <v>784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784</v>
          </cell>
          <cell r="V7">
            <v>0</v>
          </cell>
          <cell r="W7">
            <v>1.07</v>
          </cell>
          <cell r="X7">
            <v>180.62</v>
          </cell>
          <cell r="Y7">
            <v>3.5570000000000004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178.13300000000001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784</v>
          </cell>
          <cell r="AZ7">
            <v>0</v>
          </cell>
          <cell r="BA7">
            <v>0</v>
          </cell>
          <cell r="BB7">
            <v>180.62</v>
          </cell>
          <cell r="BC7">
            <v>784</v>
          </cell>
          <cell r="BD7">
            <v>495.04199999999997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627.27800000000002</v>
          </cell>
          <cell r="E8">
            <v>286.20600000000002</v>
          </cell>
          <cell r="F8">
            <v>341.072</v>
          </cell>
          <cell r="G8">
            <v>35.296999999999997</v>
          </cell>
          <cell r="H8">
            <v>0</v>
          </cell>
          <cell r="I8">
            <v>226.8</v>
          </cell>
          <cell r="J8">
            <v>2.17</v>
          </cell>
          <cell r="K8">
            <v>2.5870000000000002</v>
          </cell>
          <cell r="L8">
            <v>0</v>
          </cell>
          <cell r="M8">
            <v>0</v>
          </cell>
          <cell r="N8">
            <v>222.04300000000001</v>
          </cell>
          <cell r="O8">
            <v>0</v>
          </cell>
          <cell r="P8">
            <v>973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973</v>
          </cell>
          <cell r="V8">
            <v>0</v>
          </cell>
          <cell r="W8">
            <v>1.1399999999999999</v>
          </cell>
          <cell r="X8">
            <v>226.8</v>
          </cell>
          <cell r="Y8">
            <v>5.8969999999999994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973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222.04300000000001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973</v>
          </cell>
          <cell r="AZ8">
            <v>0</v>
          </cell>
          <cell r="BA8">
            <v>0</v>
          </cell>
          <cell r="BB8">
            <v>226.8</v>
          </cell>
          <cell r="BC8">
            <v>973</v>
          </cell>
          <cell r="BD8">
            <v>627.27800000000002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574.16499999999996</v>
          </cell>
          <cell r="E9">
            <v>263.07799999999997</v>
          </cell>
          <cell r="F9">
            <v>311.08699999999999</v>
          </cell>
          <cell r="G9">
            <v>35.286000000000001</v>
          </cell>
          <cell r="H9">
            <v>0</v>
          </cell>
          <cell r="I9">
            <v>208.6</v>
          </cell>
          <cell r="J9">
            <v>2.0369999999999999</v>
          </cell>
          <cell r="K9">
            <v>2.4079999999999999</v>
          </cell>
          <cell r="L9">
            <v>0</v>
          </cell>
          <cell r="M9">
            <v>0</v>
          </cell>
          <cell r="N9">
            <v>204.155</v>
          </cell>
          <cell r="O9">
            <v>0</v>
          </cell>
          <cell r="P9">
            <v>888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888</v>
          </cell>
          <cell r="V9">
            <v>0</v>
          </cell>
          <cell r="W9">
            <v>1.2949999999999999</v>
          </cell>
          <cell r="X9">
            <v>208.6</v>
          </cell>
          <cell r="Y9">
            <v>5.74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204.155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888</v>
          </cell>
          <cell r="AZ9">
            <v>0</v>
          </cell>
          <cell r="BA9">
            <v>0</v>
          </cell>
          <cell r="BB9">
            <v>208.6</v>
          </cell>
          <cell r="BC9">
            <v>888</v>
          </cell>
          <cell r="BD9">
            <v>574.16499999999996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291.601</v>
          </cell>
          <cell r="E10">
            <v>134.36099999999999</v>
          </cell>
          <cell r="F10">
            <v>157.24</v>
          </cell>
          <cell r="G10">
            <v>35.399000000000001</v>
          </cell>
          <cell r="H10">
            <v>0</v>
          </cell>
          <cell r="I10">
            <v>106.1</v>
          </cell>
          <cell r="J10">
            <v>1.181</v>
          </cell>
          <cell r="K10">
            <v>1.383</v>
          </cell>
          <cell r="L10">
            <v>0</v>
          </cell>
          <cell r="M10">
            <v>0</v>
          </cell>
          <cell r="N10">
            <v>103.536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1.6890000000000001</v>
          </cell>
          <cell r="X10">
            <v>106.1</v>
          </cell>
          <cell r="Y10">
            <v>4.2530000000000001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103.536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447</v>
          </cell>
          <cell r="AZ10">
            <v>0</v>
          </cell>
          <cell r="BA10">
            <v>0</v>
          </cell>
          <cell r="BB10">
            <v>106.1</v>
          </cell>
          <cell r="BC10">
            <v>447</v>
          </cell>
          <cell r="BD10">
            <v>291.601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292.50200000000001</v>
          </cell>
          <cell r="E11">
            <v>132.46199999999999</v>
          </cell>
          <cell r="F11">
            <v>160.04</v>
          </cell>
          <cell r="G11">
            <v>35.521000000000001</v>
          </cell>
          <cell r="H11">
            <v>0</v>
          </cell>
          <cell r="I11">
            <v>105.3</v>
          </cell>
          <cell r="J11">
            <v>0.98599999999999999</v>
          </cell>
          <cell r="K11">
            <v>1.1919999999999999</v>
          </cell>
          <cell r="L11">
            <v>0</v>
          </cell>
          <cell r="M11">
            <v>0</v>
          </cell>
          <cell r="N11">
            <v>103.122</v>
          </cell>
          <cell r="O11">
            <v>0</v>
          </cell>
          <cell r="P11">
            <v>458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458</v>
          </cell>
          <cell r="V11">
            <v>0</v>
          </cell>
          <cell r="W11">
            <v>1.393</v>
          </cell>
          <cell r="X11">
            <v>105.3</v>
          </cell>
          <cell r="Y11">
            <v>3.5709999999999997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103.122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458</v>
          </cell>
          <cell r="AZ11">
            <v>0</v>
          </cell>
          <cell r="BA11">
            <v>0</v>
          </cell>
          <cell r="BB11">
            <v>105.3</v>
          </cell>
          <cell r="BC11">
            <v>458</v>
          </cell>
          <cell r="BD11">
            <v>292.50200000000001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257.846</v>
          </cell>
          <cell r="E12">
            <v>116.503</v>
          </cell>
          <cell r="F12">
            <v>141.34299999999999</v>
          </cell>
          <cell r="G12">
            <v>35.338999999999999</v>
          </cell>
          <cell r="H12">
            <v>0</v>
          </cell>
          <cell r="I12">
            <v>92.5</v>
          </cell>
          <cell r="J12">
            <v>0.91</v>
          </cell>
          <cell r="K12">
            <v>1.1040000000000001</v>
          </cell>
          <cell r="L12">
            <v>0</v>
          </cell>
          <cell r="M12">
            <v>0</v>
          </cell>
          <cell r="N12">
            <v>90.486000000000004</v>
          </cell>
          <cell r="O12">
            <v>0</v>
          </cell>
          <cell r="P12">
            <v>404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404</v>
          </cell>
          <cell r="V12">
            <v>0</v>
          </cell>
          <cell r="W12">
            <v>1.5369999999999999</v>
          </cell>
          <cell r="X12">
            <v>92.5</v>
          </cell>
          <cell r="Y12">
            <v>3.5510000000000002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90.486000000000004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404</v>
          </cell>
          <cell r="AZ12">
            <v>0</v>
          </cell>
          <cell r="BA12">
            <v>0</v>
          </cell>
          <cell r="BB12">
            <v>92.5</v>
          </cell>
          <cell r="BC12">
            <v>404</v>
          </cell>
          <cell r="BD12">
            <v>257.846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253.54400000000001</v>
          </cell>
          <cell r="E13">
            <v>114.39700000000001</v>
          </cell>
          <cell r="F13">
            <v>139.14699999999999</v>
          </cell>
          <cell r="G13">
            <v>35.365000000000002</v>
          </cell>
          <cell r="H13">
            <v>0</v>
          </cell>
          <cell r="I13">
            <v>91.12</v>
          </cell>
          <cell r="J13">
            <v>1.224</v>
          </cell>
          <cell r="K13">
            <v>1.4890000000000001</v>
          </cell>
          <cell r="L13">
            <v>0</v>
          </cell>
          <cell r="M13">
            <v>0</v>
          </cell>
          <cell r="N13">
            <v>88.407499999999999</v>
          </cell>
          <cell r="O13">
            <v>-5.0000000000238742E-4</v>
          </cell>
          <cell r="P13">
            <v>399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399</v>
          </cell>
          <cell r="V13">
            <v>0</v>
          </cell>
          <cell r="W13">
            <v>1.50925</v>
          </cell>
          <cell r="X13">
            <v>91.12</v>
          </cell>
          <cell r="Y13">
            <v>4.2222499999999998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88.408000000000001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399</v>
          </cell>
          <cell r="AZ13">
            <v>0</v>
          </cell>
          <cell r="BA13">
            <v>0</v>
          </cell>
          <cell r="BB13">
            <v>91.12</v>
          </cell>
          <cell r="BC13">
            <v>399</v>
          </cell>
          <cell r="BD13">
            <v>253.54400000000001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353.166</v>
          </cell>
          <cell r="E14">
            <v>158.72300000000001</v>
          </cell>
          <cell r="F14">
            <v>194.44300000000001</v>
          </cell>
          <cell r="G14">
            <v>35.444000000000003</v>
          </cell>
          <cell r="H14">
            <v>0</v>
          </cell>
          <cell r="I14">
            <v>126.98</v>
          </cell>
          <cell r="J14">
            <v>0.76300000000000001</v>
          </cell>
          <cell r="K14">
            <v>0.93400000000000005</v>
          </cell>
          <cell r="L14">
            <v>0</v>
          </cell>
          <cell r="M14">
            <v>0</v>
          </cell>
          <cell r="N14">
            <v>125.28274999999999</v>
          </cell>
          <cell r="O14">
            <v>2.5000000000829914E-4</v>
          </cell>
          <cell r="P14">
            <v>560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560</v>
          </cell>
          <cell r="V14">
            <v>0</v>
          </cell>
          <cell r="W14">
            <v>1.415</v>
          </cell>
          <cell r="X14">
            <v>126.98</v>
          </cell>
          <cell r="Y14">
            <v>3.1120000000000001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125.283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560</v>
          </cell>
          <cell r="AZ14">
            <v>0</v>
          </cell>
          <cell r="BA14">
            <v>0</v>
          </cell>
          <cell r="BB14">
            <v>126.98</v>
          </cell>
          <cell r="BC14">
            <v>560</v>
          </cell>
          <cell r="BD14">
            <v>353.166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611.37300000000005</v>
          </cell>
          <cell r="E15">
            <v>273.27199999999999</v>
          </cell>
          <cell r="F15">
            <v>338.101</v>
          </cell>
          <cell r="G15">
            <v>35.518000000000001</v>
          </cell>
          <cell r="H15">
            <v>0</v>
          </cell>
          <cell r="I15">
            <v>219.8</v>
          </cell>
          <cell r="J15">
            <v>1.7210000000000001</v>
          </cell>
          <cell r="K15">
            <v>2.129</v>
          </cell>
          <cell r="L15">
            <v>0</v>
          </cell>
          <cell r="M15">
            <v>0</v>
          </cell>
          <cell r="N15">
            <v>215.95025000000001</v>
          </cell>
          <cell r="O15">
            <v>-2.4999999999408828E-4</v>
          </cell>
          <cell r="P15">
            <v>979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979</v>
          </cell>
          <cell r="V15">
            <v>0</v>
          </cell>
          <cell r="W15">
            <v>1.1557500000000001</v>
          </cell>
          <cell r="X15">
            <v>219.8</v>
          </cell>
          <cell r="Y15">
            <v>5.0057499999999999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215.95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979</v>
          </cell>
          <cell r="AZ15">
            <v>0</v>
          </cell>
          <cell r="BA15">
            <v>0</v>
          </cell>
          <cell r="BB15">
            <v>219.8</v>
          </cell>
          <cell r="BC15">
            <v>979</v>
          </cell>
          <cell r="BD15">
            <v>611.37300000000005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926.32500000000005</v>
          </cell>
          <cell r="E16">
            <v>419.26799999999997</v>
          </cell>
          <cell r="F16">
            <v>507.05700000000002</v>
          </cell>
          <cell r="G16">
            <v>35.338000000000001</v>
          </cell>
          <cell r="H16">
            <v>0</v>
          </cell>
          <cell r="I16">
            <v>335.8</v>
          </cell>
          <cell r="J16">
            <v>2.6930000000000001</v>
          </cell>
          <cell r="K16">
            <v>3.2570000000000001</v>
          </cell>
          <cell r="L16">
            <v>0</v>
          </cell>
          <cell r="M16">
            <v>0</v>
          </cell>
          <cell r="N16">
            <v>329.84974999999997</v>
          </cell>
          <cell r="O16">
            <v>2.500000000509317E-4</v>
          </cell>
          <cell r="P16">
            <v>1462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1462</v>
          </cell>
          <cell r="V16">
            <v>0</v>
          </cell>
          <cell r="W16">
            <v>0.93100000000000005</v>
          </cell>
          <cell r="X16">
            <v>335.8</v>
          </cell>
          <cell r="Y16">
            <v>6.8810000000000002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1462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329.85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1462</v>
          </cell>
          <cell r="AZ16">
            <v>0</v>
          </cell>
          <cell r="BA16">
            <v>0</v>
          </cell>
          <cell r="BB16">
            <v>335.8</v>
          </cell>
          <cell r="BC16">
            <v>1462</v>
          </cell>
          <cell r="BD16">
            <v>926.32500000000005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925.42899999999997</v>
          </cell>
          <cell r="E17">
            <v>422.02499999999998</v>
          </cell>
          <cell r="F17">
            <v>503.404</v>
          </cell>
          <cell r="G17">
            <v>35.253999999999998</v>
          </cell>
          <cell r="H17">
            <v>0</v>
          </cell>
          <cell r="I17">
            <v>337.2</v>
          </cell>
          <cell r="J17">
            <v>2.7480000000000002</v>
          </cell>
          <cell r="K17">
            <v>3.278</v>
          </cell>
          <cell r="L17">
            <v>0</v>
          </cell>
          <cell r="M17">
            <v>0</v>
          </cell>
          <cell r="N17">
            <v>331.17424999999997</v>
          </cell>
          <cell r="O17">
            <v>-2.4999999999408828E-4</v>
          </cell>
          <cell r="P17">
            <v>1448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1448</v>
          </cell>
          <cell r="V17">
            <v>0</v>
          </cell>
          <cell r="W17">
            <v>1.0182500000000001</v>
          </cell>
          <cell r="X17">
            <v>337.2</v>
          </cell>
          <cell r="Y17">
            <v>7.0442499999999999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1448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331.17399999999998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1448</v>
          </cell>
          <cell r="AZ17">
            <v>0</v>
          </cell>
          <cell r="BA17">
            <v>0</v>
          </cell>
          <cell r="BB17">
            <v>337.2</v>
          </cell>
          <cell r="BC17">
            <v>1448</v>
          </cell>
          <cell r="BD17">
            <v>925.42899999999997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274.19799999999998</v>
          </cell>
          <cell r="E6">
            <v>121.06699999999999</v>
          </cell>
          <cell r="F6">
            <v>153.131</v>
          </cell>
          <cell r="G6">
            <v>34.667999999999999</v>
          </cell>
          <cell r="H6">
            <v>0</v>
          </cell>
          <cell r="I6">
            <v>96.41</v>
          </cell>
          <cell r="J6">
            <v>0.48299999999999998</v>
          </cell>
          <cell r="K6">
            <v>0.61</v>
          </cell>
          <cell r="L6">
            <v>0</v>
          </cell>
          <cell r="M6">
            <v>0</v>
          </cell>
          <cell r="N6">
            <v>95.316999999999993</v>
          </cell>
          <cell r="O6">
            <v>0</v>
          </cell>
          <cell r="P6">
            <v>439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439</v>
          </cell>
          <cell r="V6">
            <v>0</v>
          </cell>
          <cell r="W6">
            <v>3.2000000000000001E-2</v>
          </cell>
          <cell r="X6">
            <v>96.41</v>
          </cell>
          <cell r="Y6">
            <v>1.125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95.316999999999993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96.41</v>
          </cell>
          <cell r="BC6">
            <v>439</v>
          </cell>
          <cell r="BD6">
            <v>274.19799999999998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255.608</v>
          </cell>
          <cell r="E7">
            <v>112.74</v>
          </cell>
          <cell r="F7">
            <v>142.86799999999999</v>
          </cell>
          <cell r="G7">
            <v>35.326999999999998</v>
          </cell>
          <cell r="H7">
            <v>0</v>
          </cell>
          <cell r="I7">
            <v>87.68</v>
          </cell>
          <cell r="J7">
            <v>0.442</v>
          </cell>
          <cell r="K7">
            <v>0.55900000000000005</v>
          </cell>
          <cell r="L7">
            <v>0</v>
          </cell>
          <cell r="M7">
            <v>0</v>
          </cell>
          <cell r="N7">
            <v>86.679000000000002</v>
          </cell>
          <cell r="O7">
            <v>0</v>
          </cell>
          <cell r="P7">
            <v>400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400</v>
          </cell>
          <cell r="V7">
            <v>0</v>
          </cell>
          <cell r="W7">
            <v>3.3000000000000002E-2</v>
          </cell>
          <cell r="X7">
            <v>87.68</v>
          </cell>
          <cell r="Y7">
            <v>1.034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86.679000000000002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87.68</v>
          </cell>
          <cell r="BC7">
            <v>400</v>
          </cell>
          <cell r="BD7">
            <v>255.608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273.88200000000001</v>
          </cell>
          <cell r="E8">
            <v>120.736</v>
          </cell>
          <cell r="F8">
            <v>153.14599999999999</v>
          </cell>
          <cell r="G8">
            <v>35.212000000000003</v>
          </cell>
          <cell r="H8">
            <v>0</v>
          </cell>
          <cell r="I8">
            <v>93.29</v>
          </cell>
          <cell r="J8">
            <v>0.48399999999999999</v>
          </cell>
          <cell r="K8">
            <v>0.61499999999999999</v>
          </cell>
          <cell r="L8">
            <v>0</v>
          </cell>
          <cell r="M8">
            <v>0</v>
          </cell>
          <cell r="N8">
            <v>92.191000000000003</v>
          </cell>
          <cell r="O8">
            <v>0</v>
          </cell>
          <cell r="P8">
            <v>426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426</v>
          </cell>
          <cell r="V8">
            <v>0</v>
          </cell>
          <cell r="W8">
            <v>3.4000000000000002E-2</v>
          </cell>
          <cell r="X8">
            <v>93.29</v>
          </cell>
          <cell r="Y8">
            <v>1.133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92.191000000000003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93.29</v>
          </cell>
          <cell r="BC8">
            <v>426</v>
          </cell>
          <cell r="BD8">
            <v>273.88200000000001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206.505</v>
          </cell>
          <cell r="E9">
            <v>91.391000000000005</v>
          </cell>
          <cell r="F9">
            <v>115.114</v>
          </cell>
          <cell r="G9">
            <v>35.270000000000003</v>
          </cell>
          <cell r="H9">
            <v>0</v>
          </cell>
          <cell r="I9">
            <v>70.349999999999994</v>
          </cell>
          <cell r="J9">
            <v>0.38700000000000001</v>
          </cell>
          <cell r="K9">
            <v>0.48699999999999999</v>
          </cell>
          <cell r="L9">
            <v>0</v>
          </cell>
          <cell r="M9">
            <v>0</v>
          </cell>
          <cell r="N9">
            <v>69.475999999999999</v>
          </cell>
          <cell r="O9">
            <v>0</v>
          </cell>
          <cell r="P9">
            <v>319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319</v>
          </cell>
          <cell r="V9">
            <v>0</v>
          </cell>
          <cell r="W9">
            <v>4.8000000000000001E-2</v>
          </cell>
          <cell r="X9">
            <v>70.349999999999994</v>
          </cell>
          <cell r="Y9">
            <v>0.92200000000000004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69.475999999999999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70.349999999999994</v>
          </cell>
          <cell r="BC9">
            <v>319</v>
          </cell>
          <cell r="BD9">
            <v>206.505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120.242</v>
          </cell>
          <cell r="E10">
            <v>53.631</v>
          </cell>
          <cell r="F10">
            <v>66.611000000000004</v>
          </cell>
          <cell r="G10">
            <v>35.448999999999998</v>
          </cell>
          <cell r="H10">
            <v>0</v>
          </cell>
          <cell r="I10">
            <v>40.479999999999997</v>
          </cell>
          <cell r="J10">
            <v>0.245</v>
          </cell>
          <cell r="K10">
            <v>0.30399999999999999</v>
          </cell>
          <cell r="L10">
            <v>0</v>
          </cell>
          <cell r="M10">
            <v>0</v>
          </cell>
          <cell r="N10">
            <v>39.930999999999997</v>
          </cell>
          <cell r="O10">
            <v>0</v>
          </cell>
          <cell r="P10">
            <v>181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181</v>
          </cell>
          <cell r="V10">
            <v>0</v>
          </cell>
          <cell r="W10">
            <v>6.4000000000000001E-2</v>
          </cell>
          <cell r="X10">
            <v>40.479999999999997</v>
          </cell>
          <cell r="Y10">
            <v>0.61299999999999999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39.930999999999997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40.479999999999997</v>
          </cell>
          <cell r="BC10">
            <v>181</v>
          </cell>
          <cell r="BD10">
            <v>120.242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91.24</v>
          </cell>
          <cell r="E11">
            <v>40.865000000000002</v>
          </cell>
          <cell r="F11">
            <v>50.375</v>
          </cell>
          <cell r="G11">
            <v>35.42</v>
          </cell>
          <cell r="H11">
            <v>0</v>
          </cell>
          <cell r="I11">
            <v>30.42</v>
          </cell>
          <cell r="J11">
            <v>0.19500000000000001</v>
          </cell>
          <cell r="K11">
            <v>0.24</v>
          </cell>
          <cell r="L11">
            <v>0</v>
          </cell>
          <cell r="M11">
            <v>0</v>
          </cell>
          <cell r="N11">
            <v>29.984999999999999</v>
          </cell>
          <cell r="O11">
            <v>0</v>
          </cell>
          <cell r="P11">
            <v>135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135</v>
          </cell>
          <cell r="V11">
            <v>0</v>
          </cell>
          <cell r="W11">
            <v>7.0000000000000007E-2</v>
          </cell>
          <cell r="X11">
            <v>30.42</v>
          </cell>
          <cell r="Y11">
            <v>0.505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29.984999999999999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30.42</v>
          </cell>
          <cell r="BC11">
            <v>135</v>
          </cell>
          <cell r="BD11">
            <v>91.24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91.251000000000005</v>
          </cell>
          <cell r="E12">
            <v>40.591999999999999</v>
          </cell>
          <cell r="F12">
            <v>50.658999999999999</v>
          </cell>
          <cell r="G12">
            <v>35.323</v>
          </cell>
          <cell r="H12">
            <v>0</v>
          </cell>
          <cell r="I12">
            <v>30.27</v>
          </cell>
          <cell r="J12">
            <v>0.21</v>
          </cell>
          <cell r="K12">
            <v>0.26200000000000001</v>
          </cell>
          <cell r="L12">
            <v>0</v>
          </cell>
          <cell r="M12">
            <v>0</v>
          </cell>
          <cell r="N12">
            <v>29.798500000000001</v>
          </cell>
          <cell r="O12">
            <v>-5.0000000000238742E-4</v>
          </cell>
          <cell r="P12">
            <v>136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136</v>
          </cell>
          <cell r="V12">
            <v>0</v>
          </cell>
          <cell r="W12">
            <v>7.3999999999999996E-2</v>
          </cell>
          <cell r="X12">
            <v>30.27</v>
          </cell>
          <cell r="Y12">
            <v>0.54599999999999993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29.798999999999999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30.27</v>
          </cell>
          <cell r="BC12">
            <v>136</v>
          </cell>
          <cell r="BD12">
            <v>91.251000000000005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77.739000000000004</v>
          </cell>
          <cell r="E13">
            <v>34.628999999999998</v>
          </cell>
          <cell r="F13">
            <v>43.11</v>
          </cell>
          <cell r="G13">
            <v>35.366</v>
          </cell>
          <cell r="H13">
            <v>0</v>
          </cell>
          <cell r="I13">
            <v>25.66</v>
          </cell>
          <cell r="J13">
            <v>0.17799999999999999</v>
          </cell>
          <cell r="K13">
            <v>0.221</v>
          </cell>
          <cell r="L13">
            <v>0</v>
          </cell>
          <cell r="M13">
            <v>0</v>
          </cell>
          <cell r="N13">
            <v>25.26125</v>
          </cell>
          <cell r="O13">
            <v>-2.5000000000119371E-4</v>
          </cell>
          <cell r="P13">
            <v>115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</v>
          </cell>
          <cell r="V13">
            <v>0</v>
          </cell>
          <cell r="W13">
            <v>7.4749999999999997E-2</v>
          </cell>
          <cell r="X13">
            <v>25.66</v>
          </cell>
          <cell r="Y13">
            <v>0.47375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25.260999999999999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25.66</v>
          </cell>
          <cell r="BC13">
            <v>115</v>
          </cell>
          <cell r="BD13">
            <v>77.739000000000004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86.606999999999999</v>
          </cell>
          <cell r="E14">
            <v>38.567</v>
          </cell>
          <cell r="F14">
            <v>48.04</v>
          </cell>
          <cell r="G14">
            <v>35.484000000000002</v>
          </cell>
          <cell r="H14">
            <v>0</v>
          </cell>
          <cell r="I14">
            <v>28.99</v>
          </cell>
          <cell r="J14">
            <v>0.17799999999999999</v>
          </cell>
          <cell r="K14">
            <v>0.222</v>
          </cell>
          <cell r="L14">
            <v>0</v>
          </cell>
          <cell r="M14">
            <v>0</v>
          </cell>
          <cell r="N14">
            <v>28.59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6.5500000000000003E-2</v>
          </cell>
          <cell r="X14">
            <v>28.99</v>
          </cell>
          <cell r="Y14">
            <v>0.46550000000000002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28.99</v>
          </cell>
          <cell r="BC14">
            <v>130</v>
          </cell>
          <cell r="BD14">
            <v>86.606999999999999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185.673</v>
          </cell>
          <cell r="E15">
            <v>81.843000000000004</v>
          </cell>
          <cell r="F15">
            <v>103.83</v>
          </cell>
          <cell r="G15">
            <v>35.496000000000002</v>
          </cell>
          <cell r="H15">
            <v>0</v>
          </cell>
          <cell r="I15">
            <v>62.84</v>
          </cell>
          <cell r="J15">
            <v>0.33400000000000002</v>
          </cell>
          <cell r="K15">
            <v>0.42399999999999999</v>
          </cell>
          <cell r="L15">
            <v>0</v>
          </cell>
          <cell r="M15">
            <v>0</v>
          </cell>
          <cell r="N15">
            <v>62.082000000000001</v>
          </cell>
          <cell r="O15">
            <v>0</v>
          </cell>
          <cell r="P15">
            <v>287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287</v>
          </cell>
          <cell r="V15">
            <v>0</v>
          </cell>
          <cell r="W15">
            <v>5.6500000000000002E-2</v>
          </cell>
          <cell r="X15">
            <v>62.84</v>
          </cell>
          <cell r="Y15">
            <v>0.8145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62.082000000000001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62.84</v>
          </cell>
          <cell r="BC15">
            <v>287</v>
          </cell>
          <cell r="BD15">
            <v>185.673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257.911</v>
          </cell>
          <cell r="E16">
            <v>112.95699999999999</v>
          </cell>
          <cell r="F16">
            <v>144.95400000000001</v>
          </cell>
          <cell r="G16">
            <v>35.332999999999998</v>
          </cell>
          <cell r="H16">
            <v>0</v>
          </cell>
          <cell r="I16">
            <v>88.1</v>
          </cell>
          <cell r="J16">
            <v>0.441</v>
          </cell>
          <cell r="K16">
            <v>0.56599999999999995</v>
          </cell>
          <cell r="L16">
            <v>0</v>
          </cell>
          <cell r="M16">
            <v>0</v>
          </cell>
          <cell r="N16">
            <v>87.092500000000001</v>
          </cell>
          <cell r="O16">
            <v>4.9999999998817657E-4</v>
          </cell>
          <cell r="P16">
            <v>407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407</v>
          </cell>
          <cell r="V16">
            <v>0</v>
          </cell>
          <cell r="W16">
            <v>3.3750000000000002E-2</v>
          </cell>
          <cell r="X16">
            <v>88.1</v>
          </cell>
          <cell r="Y16">
            <v>1.0407499999999998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87.093000000000004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88.1</v>
          </cell>
          <cell r="BC16">
            <v>407</v>
          </cell>
          <cell r="BD16">
            <v>257.911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213.03800000000001</v>
          </cell>
          <cell r="E17">
            <v>91.278999999999996</v>
          </cell>
          <cell r="F17">
            <v>121.759</v>
          </cell>
          <cell r="G17">
            <v>35.268999999999998</v>
          </cell>
          <cell r="H17">
            <v>0</v>
          </cell>
          <cell r="I17">
            <v>71.010000000000005</v>
          </cell>
          <cell r="J17">
            <v>0.34499999999999997</v>
          </cell>
          <cell r="K17">
            <v>0.46100000000000002</v>
          </cell>
          <cell r="L17">
            <v>0</v>
          </cell>
          <cell r="M17">
            <v>0</v>
          </cell>
          <cell r="N17">
            <v>70.203999999999994</v>
          </cell>
          <cell r="O17">
            <v>0</v>
          </cell>
          <cell r="P17">
            <v>341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</v>
          </cell>
          <cell r="V17">
            <v>0</v>
          </cell>
          <cell r="W17">
            <v>4.1750000000000002E-2</v>
          </cell>
          <cell r="X17">
            <v>71.010000000000005</v>
          </cell>
          <cell r="Y17">
            <v>0.84775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70.203999999999994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71.010000000000005</v>
          </cell>
          <cell r="BC17">
            <v>341</v>
          </cell>
          <cell r="BD17">
            <v>213.03800000000001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271.947</v>
          </cell>
          <cell r="E6">
            <v>119.931</v>
          </cell>
          <cell r="F6">
            <v>152.01599999999999</v>
          </cell>
          <cell r="G6">
            <v>35.343000000000004</v>
          </cell>
          <cell r="H6">
            <v>0</v>
          </cell>
          <cell r="I6">
            <v>94.671999999999997</v>
          </cell>
          <cell r="J6">
            <v>0.376</v>
          </cell>
          <cell r="K6">
            <v>0.47699999999999998</v>
          </cell>
          <cell r="L6">
            <v>0</v>
          </cell>
          <cell r="M6">
            <v>0</v>
          </cell>
          <cell r="N6">
            <v>93.819000000000003</v>
          </cell>
          <cell r="O6">
            <v>0</v>
          </cell>
          <cell r="P6">
            <v>432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432</v>
          </cell>
          <cell r="V6">
            <v>0</v>
          </cell>
          <cell r="W6">
            <v>4.2999999999999997E-2</v>
          </cell>
          <cell r="X6">
            <v>94.671999999999997</v>
          </cell>
          <cell r="Y6">
            <v>0.89600000000000002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93.819000000000003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94.671999999999997</v>
          </cell>
          <cell r="BC6">
            <v>432</v>
          </cell>
          <cell r="BD6">
            <v>271.947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247.82499999999999</v>
          </cell>
          <cell r="E7">
            <v>109.07899999999999</v>
          </cell>
          <cell r="F7">
            <v>138.74600000000001</v>
          </cell>
          <cell r="G7">
            <v>35.326999999999998</v>
          </cell>
          <cell r="H7">
            <v>0</v>
          </cell>
          <cell r="I7">
            <v>85.388000000000005</v>
          </cell>
          <cell r="J7">
            <v>0.36</v>
          </cell>
          <cell r="K7">
            <v>0.45800000000000002</v>
          </cell>
          <cell r="L7">
            <v>0</v>
          </cell>
          <cell r="M7">
            <v>0</v>
          </cell>
          <cell r="N7">
            <v>84.57</v>
          </cell>
          <cell r="O7">
            <v>0</v>
          </cell>
          <cell r="P7">
            <v>391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391</v>
          </cell>
          <cell r="V7">
            <v>0</v>
          </cell>
          <cell r="W7">
            <v>4.2000000000000003E-2</v>
          </cell>
          <cell r="X7">
            <v>85.388000000000005</v>
          </cell>
          <cell r="Y7">
            <v>0.8600000000000001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84.57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85.388000000000005</v>
          </cell>
          <cell r="BC7">
            <v>391</v>
          </cell>
          <cell r="BD7">
            <v>247.82499999999999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270.92200000000003</v>
          </cell>
          <cell r="E8">
            <v>118.571</v>
          </cell>
          <cell r="F8">
            <v>152.351</v>
          </cell>
          <cell r="G8">
            <v>35.210999999999999</v>
          </cell>
          <cell r="H8">
            <v>0</v>
          </cell>
          <cell r="I8">
            <v>92.96</v>
          </cell>
          <cell r="J8">
            <v>0.41799999999999998</v>
          </cell>
          <cell r="K8">
            <v>0.53800000000000003</v>
          </cell>
          <cell r="L8">
            <v>0</v>
          </cell>
          <cell r="M8">
            <v>0</v>
          </cell>
          <cell r="N8">
            <v>92.004000000000005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4.2999999999999997E-2</v>
          </cell>
          <cell r="X8">
            <v>92.96</v>
          </cell>
          <cell r="Y8">
            <v>0.999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92.004000000000005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92.96</v>
          </cell>
          <cell r="BC8">
            <v>430</v>
          </cell>
          <cell r="BD8">
            <v>270.92200000000003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171.071</v>
          </cell>
          <cell r="E9">
            <v>78.018000000000001</v>
          </cell>
          <cell r="F9">
            <v>93.052999999999997</v>
          </cell>
          <cell r="G9">
            <v>35.274999999999999</v>
          </cell>
          <cell r="H9">
            <v>0</v>
          </cell>
          <cell r="I9">
            <v>60.32</v>
          </cell>
          <cell r="J9">
            <v>0.32200000000000001</v>
          </cell>
          <cell r="K9">
            <v>0.38500000000000001</v>
          </cell>
          <cell r="L9">
            <v>0</v>
          </cell>
          <cell r="M9">
            <v>0</v>
          </cell>
          <cell r="N9">
            <v>59.613</v>
          </cell>
          <cell r="O9">
            <v>0</v>
          </cell>
          <cell r="P9">
            <v>259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259</v>
          </cell>
          <cell r="V9">
            <v>0</v>
          </cell>
          <cell r="W9">
            <v>5.8999999999999997E-2</v>
          </cell>
          <cell r="X9">
            <v>60.32</v>
          </cell>
          <cell r="Y9">
            <v>0.76600000000000001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59.613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60.32</v>
          </cell>
          <cell r="BC9">
            <v>259</v>
          </cell>
          <cell r="BD9">
            <v>171.071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152.70599999999999</v>
          </cell>
          <cell r="E10">
            <v>70.429000000000002</v>
          </cell>
          <cell r="F10">
            <v>82.277000000000001</v>
          </cell>
          <cell r="G10">
            <v>35.451999999999998</v>
          </cell>
          <cell r="H10">
            <v>0</v>
          </cell>
          <cell r="I10">
            <v>53.5</v>
          </cell>
          <cell r="J10">
            <v>0.33500000000000002</v>
          </cell>
          <cell r="K10">
            <v>0.39200000000000002</v>
          </cell>
          <cell r="L10">
            <v>0</v>
          </cell>
          <cell r="M10">
            <v>0</v>
          </cell>
          <cell r="N10">
            <v>52.773000000000003</v>
          </cell>
          <cell r="O10">
            <v>0</v>
          </cell>
          <cell r="P10">
            <v>225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225</v>
          </cell>
          <cell r="V10">
            <v>0</v>
          </cell>
          <cell r="W10">
            <v>8.2000000000000003E-2</v>
          </cell>
          <cell r="X10">
            <v>53.5</v>
          </cell>
          <cell r="Y10">
            <v>0.80900000000000005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52.773000000000003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53.5</v>
          </cell>
          <cell r="BC10">
            <v>225</v>
          </cell>
          <cell r="BD10">
            <v>152.70599999999999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139.76300000000001</v>
          </cell>
          <cell r="E11">
            <v>64.513000000000005</v>
          </cell>
          <cell r="F11">
            <v>75.25</v>
          </cell>
          <cell r="G11">
            <v>35.421999999999997</v>
          </cell>
          <cell r="H11">
            <v>0</v>
          </cell>
          <cell r="I11">
            <v>48.82</v>
          </cell>
          <cell r="J11">
            <v>0.33300000000000002</v>
          </cell>
          <cell r="K11">
            <v>0.38900000000000001</v>
          </cell>
          <cell r="L11">
            <v>0</v>
          </cell>
          <cell r="M11">
            <v>0</v>
          </cell>
          <cell r="N11">
            <v>48.097999999999999</v>
          </cell>
          <cell r="O11">
            <v>0</v>
          </cell>
          <cell r="P11">
            <v>205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205</v>
          </cell>
          <cell r="V11">
            <v>0</v>
          </cell>
          <cell r="W11">
            <v>8.7999999999999995E-2</v>
          </cell>
          <cell r="X11">
            <v>48.82</v>
          </cell>
          <cell r="Y11">
            <v>0.80999999999999994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48.097999999999999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48.82</v>
          </cell>
          <cell r="BC11">
            <v>205</v>
          </cell>
          <cell r="BD11">
            <v>139.76300000000001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130.12700000000001</v>
          </cell>
          <cell r="E12">
            <v>59.962000000000003</v>
          </cell>
          <cell r="F12">
            <v>70.165000000000006</v>
          </cell>
          <cell r="G12">
            <v>35.323</v>
          </cell>
          <cell r="H12">
            <v>0</v>
          </cell>
          <cell r="I12">
            <v>45.34</v>
          </cell>
          <cell r="J12">
            <v>0.32600000000000001</v>
          </cell>
          <cell r="K12">
            <v>0.38100000000000001</v>
          </cell>
          <cell r="L12">
            <v>0</v>
          </cell>
          <cell r="M12">
            <v>0</v>
          </cell>
          <cell r="N12">
            <v>44.6325</v>
          </cell>
          <cell r="O12">
            <v>5.0000000000238742E-4</v>
          </cell>
          <cell r="P12">
            <v>191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191</v>
          </cell>
          <cell r="V12">
            <v>0</v>
          </cell>
          <cell r="W12">
            <v>9.5250000000000001E-2</v>
          </cell>
          <cell r="X12">
            <v>45.34</v>
          </cell>
          <cell r="Y12">
            <v>0.80225000000000013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44.633000000000003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45.34</v>
          </cell>
          <cell r="BC12">
            <v>191</v>
          </cell>
          <cell r="BD12">
            <v>130.12700000000001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103.94799999999999</v>
          </cell>
          <cell r="E13">
            <v>48.194000000000003</v>
          </cell>
          <cell r="F13">
            <v>55.753999999999998</v>
          </cell>
          <cell r="G13">
            <v>35.362000000000002</v>
          </cell>
          <cell r="H13">
            <v>0</v>
          </cell>
          <cell r="I13">
            <v>36.017000000000003</v>
          </cell>
          <cell r="J13">
            <v>0.26300000000000001</v>
          </cell>
          <cell r="K13">
            <v>0.30499999999999999</v>
          </cell>
          <cell r="L13">
            <v>0</v>
          </cell>
          <cell r="M13">
            <v>0</v>
          </cell>
          <cell r="N13">
            <v>35.449249999999999</v>
          </cell>
          <cell r="O13">
            <v>-2.4999999999408828E-4</v>
          </cell>
          <cell r="P13">
            <v>150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150</v>
          </cell>
          <cell r="V13">
            <v>0</v>
          </cell>
          <cell r="W13">
            <v>0.106</v>
          </cell>
          <cell r="X13">
            <v>36.017000000000003</v>
          </cell>
          <cell r="Y13">
            <v>0.67400000000000004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35.448999999999998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36.017000000000003</v>
          </cell>
          <cell r="BC13">
            <v>150</v>
          </cell>
          <cell r="BD13">
            <v>103.94799999999999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104.45</v>
          </cell>
          <cell r="E14">
            <v>48.261000000000003</v>
          </cell>
          <cell r="F14">
            <v>56.189</v>
          </cell>
          <cell r="G14">
            <v>35.484999999999999</v>
          </cell>
          <cell r="H14">
            <v>0</v>
          </cell>
          <cell r="I14">
            <v>36.503</v>
          </cell>
          <cell r="J14">
            <v>0.224</v>
          </cell>
          <cell r="K14">
            <v>0.26100000000000001</v>
          </cell>
          <cell r="L14">
            <v>0</v>
          </cell>
          <cell r="M14">
            <v>0</v>
          </cell>
          <cell r="N14">
            <v>36.017249999999997</v>
          </cell>
          <cell r="O14">
            <v>7.5000000000358114E-4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8.9249999999999996E-2</v>
          </cell>
          <cell r="X14">
            <v>36.503</v>
          </cell>
          <cell r="Y14">
            <v>0.57424999999999993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36.017000000000003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36.503</v>
          </cell>
          <cell r="BC14">
            <v>153</v>
          </cell>
          <cell r="BD14">
            <v>104.45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217.25200000000001</v>
          </cell>
          <cell r="E15">
            <v>98.165000000000006</v>
          </cell>
          <cell r="F15">
            <v>119.087</v>
          </cell>
          <cell r="G15">
            <v>35.494999999999997</v>
          </cell>
          <cell r="H15">
            <v>0</v>
          </cell>
          <cell r="I15">
            <v>76.02</v>
          </cell>
          <cell r="J15">
            <v>0.36699999999999999</v>
          </cell>
          <cell r="K15">
            <v>0.44500000000000001</v>
          </cell>
          <cell r="L15">
            <v>0</v>
          </cell>
          <cell r="M15">
            <v>0</v>
          </cell>
          <cell r="N15">
            <v>75.207999999999998</v>
          </cell>
          <cell r="O15">
            <v>0</v>
          </cell>
          <cell r="P15">
            <v>332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332</v>
          </cell>
          <cell r="V15">
            <v>0</v>
          </cell>
          <cell r="W15">
            <v>6.1249999999999999E-2</v>
          </cell>
          <cell r="X15">
            <v>76.02</v>
          </cell>
          <cell r="Y15">
            <v>0.87325000000000008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75.207999999999998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76.02</v>
          </cell>
          <cell r="BC15">
            <v>332</v>
          </cell>
          <cell r="BD15">
            <v>217.25200000000001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263.334</v>
          </cell>
          <cell r="E16">
            <v>118.557</v>
          </cell>
          <cell r="F16">
            <v>144.77699999999999</v>
          </cell>
          <cell r="G16">
            <v>35.334000000000003</v>
          </cell>
          <cell r="H16">
            <v>0</v>
          </cell>
          <cell r="I16">
            <v>92.58</v>
          </cell>
          <cell r="J16">
            <v>0.44600000000000001</v>
          </cell>
          <cell r="K16">
            <v>0.54400000000000004</v>
          </cell>
          <cell r="L16">
            <v>0</v>
          </cell>
          <cell r="M16">
            <v>0</v>
          </cell>
          <cell r="N16">
            <v>91.590249999999997</v>
          </cell>
          <cell r="O16">
            <v>-2.4999999999408828E-4</v>
          </cell>
          <cell r="P16">
            <v>407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407</v>
          </cell>
          <cell r="V16">
            <v>0</v>
          </cell>
          <cell r="W16">
            <v>3.95E-2</v>
          </cell>
          <cell r="X16">
            <v>92.58</v>
          </cell>
          <cell r="Y16">
            <v>1.0295000000000001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91.59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92.58</v>
          </cell>
          <cell r="BC16">
            <v>407</v>
          </cell>
          <cell r="BD16">
            <v>263.334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210.27</v>
          </cell>
          <cell r="E17">
            <v>95.158000000000001</v>
          </cell>
          <cell r="F17">
            <v>115.11199999999999</v>
          </cell>
          <cell r="G17">
            <v>35.268000000000001</v>
          </cell>
          <cell r="H17">
            <v>0</v>
          </cell>
          <cell r="I17">
            <v>73.94</v>
          </cell>
          <cell r="J17">
            <v>0.34799999999999998</v>
          </cell>
          <cell r="K17">
            <v>0.42099999999999999</v>
          </cell>
          <cell r="L17">
            <v>0</v>
          </cell>
          <cell r="M17">
            <v>0</v>
          </cell>
          <cell r="N17">
            <v>73.170249999999996</v>
          </cell>
          <cell r="O17">
            <v>7.4999999999647571E-4</v>
          </cell>
          <cell r="P17">
            <v>322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322</v>
          </cell>
          <cell r="V17">
            <v>0</v>
          </cell>
          <cell r="W17">
            <v>5.3499999999999999E-2</v>
          </cell>
          <cell r="X17">
            <v>73.94</v>
          </cell>
          <cell r="Y17">
            <v>0.8224999999999999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73.17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73.94</v>
          </cell>
          <cell r="BC17">
            <v>322</v>
          </cell>
          <cell r="BD17">
            <v>210.27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PO"/>
      <sheetName val="Měsíční výkaz"/>
      <sheetName val="Evidence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1130.2929999999999</v>
          </cell>
          <cell r="E6">
            <v>516.38300000000004</v>
          </cell>
          <cell r="F6">
            <v>613.91</v>
          </cell>
          <cell r="G6">
            <v>35.277999999999999</v>
          </cell>
          <cell r="H6">
            <v>0</v>
          </cell>
          <cell r="I6">
            <v>414.26</v>
          </cell>
          <cell r="J6">
            <v>2.802</v>
          </cell>
          <cell r="K6">
            <v>3.3319999999999999</v>
          </cell>
          <cell r="L6">
            <v>0</v>
          </cell>
          <cell r="M6">
            <v>0</v>
          </cell>
          <cell r="N6">
            <v>408.12599999999998</v>
          </cell>
          <cell r="O6">
            <v>0</v>
          </cell>
          <cell r="P6">
            <v>1773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1773</v>
          </cell>
          <cell r="V6">
            <v>0</v>
          </cell>
          <cell r="W6">
            <v>1.3660000000000001</v>
          </cell>
          <cell r="X6">
            <v>414.26</v>
          </cell>
          <cell r="Y6">
            <v>7.5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408.12599999999998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414.26</v>
          </cell>
          <cell r="BC6">
            <v>1773</v>
          </cell>
          <cell r="BD6">
            <v>1130.2929999999999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1100.17</v>
          </cell>
          <cell r="E7">
            <v>499.649</v>
          </cell>
          <cell r="F7">
            <v>600.52099999999996</v>
          </cell>
          <cell r="G7">
            <v>35.128</v>
          </cell>
          <cell r="H7">
            <v>0</v>
          </cell>
          <cell r="I7">
            <v>403.07</v>
          </cell>
          <cell r="J7">
            <v>3.0819999999999999</v>
          </cell>
          <cell r="K7">
            <v>3.7040000000000002</v>
          </cell>
          <cell r="L7">
            <v>0</v>
          </cell>
          <cell r="M7">
            <v>0</v>
          </cell>
          <cell r="N7">
            <v>396.28399999999999</v>
          </cell>
          <cell r="O7">
            <v>0</v>
          </cell>
          <cell r="P7">
            <v>1744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1744</v>
          </cell>
          <cell r="V7">
            <v>0</v>
          </cell>
          <cell r="W7">
            <v>1.133</v>
          </cell>
          <cell r="X7">
            <v>403.07</v>
          </cell>
          <cell r="Y7">
            <v>7.9189999999999996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396.28399999999999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403.07</v>
          </cell>
          <cell r="BC7">
            <v>1744</v>
          </cell>
          <cell r="BD7">
            <v>1100.17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1011.252</v>
          </cell>
          <cell r="E8">
            <v>459.74400000000003</v>
          </cell>
          <cell r="F8">
            <v>551.50800000000004</v>
          </cell>
          <cell r="G8">
            <v>35.17</v>
          </cell>
          <cell r="H8">
            <v>0</v>
          </cell>
          <cell r="I8">
            <v>369.8</v>
          </cell>
          <cell r="J8">
            <v>2.8319999999999999</v>
          </cell>
          <cell r="K8">
            <v>3.3980000000000001</v>
          </cell>
          <cell r="L8">
            <v>0</v>
          </cell>
          <cell r="M8">
            <v>0</v>
          </cell>
          <cell r="N8">
            <v>363.57</v>
          </cell>
          <cell r="O8">
            <v>0</v>
          </cell>
          <cell r="P8">
            <v>1597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1597</v>
          </cell>
          <cell r="V8">
            <v>0</v>
          </cell>
          <cell r="W8">
            <v>1.052</v>
          </cell>
          <cell r="X8">
            <v>369.8</v>
          </cell>
          <cell r="Y8">
            <v>7.282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363.57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369.8</v>
          </cell>
          <cell r="BC8">
            <v>1597</v>
          </cell>
          <cell r="BD8">
            <v>1011.252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526.697</v>
          </cell>
          <cell r="E9">
            <v>239.88499999999999</v>
          </cell>
          <cell r="F9">
            <v>286.81200000000001</v>
          </cell>
          <cell r="G9">
            <v>35.39</v>
          </cell>
          <cell r="H9">
            <v>0</v>
          </cell>
          <cell r="I9">
            <v>192.6</v>
          </cell>
          <cell r="J9">
            <v>1.7</v>
          </cell>
          <cell r="K9">
            <v>2.032</v>
          </cell>
          <cell r="L9">
            <v>0</v>
          </cell>
          <cell r="M9">
            <v>0</v>
          </cell>
          <cell r="N9">
            <v>188.86799999999999</v>
          </cell>
          <cell r="O9">
            <v>0</v>
          </cell>
          <cell r="P9">
            <v>829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829</v>
          </cell>
          <cell r="V9">
            <v>0</v>
          </cell>
          <cell r="W9">
            <v>1.9039999999999999</v>
          </cell>
          <cell r="X9">
            <v>192.6</v>
          </cell>
          <cell r="Y9">
            <v>5.6360000000000001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188.86799999999999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192.6</v>
          </cell>
          <cell r="BC9">
            <v>829</v>
          </cell>
          <cell r="BD9">
            <v>526.697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352.75099999999998</v>
          </cell>
          <cell r="E10">
            <v>161.72999999999999</v>
          </cell>
          <cell r="F10">
            <v>191.02099999999999</v>
          </cell>
          <cell r="G10">
            <v>35.511000000000003</v>
          </cell>
          <cell r="H10">
            <v>0</v>
          </cell>
          <cell r="I10">
            <v>128.88</v>
          </cell>
          <cell r="J10">
            <v>1.3069999999999999</v>
          </cell>
          <cell r="K10">
            <v>1.5429999999999999</v>
          </cell>
          <cell r="L10">
            <v>0</v>
          </cell>
          <cell r="M10">
            <v>0</v>
          </cell>
          <cell r="N10">
            <v>126.03</v>
          </cell>
          <cell r="O10">
            <v>0</v>
          </cell>
          <cell r="P10">
            <v>548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548</v>
          </cell>
          <cell r="V10">
            <v>0</v>
          </cell>
          <cell r="W10">
            <v>1.7869999999999999</v>
          </cell>
          <cell r="X10">
            <v>128.88</v>
          </cell>
          <cell r="Y10">
            <v>4.6369999999999996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126.03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128.88</v>
          </cell>
          <cell r="BC10">
            <v>548</v>
          </cell>
          <cell r="BD10">
            <v>352.75099999999998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224.66</v>
          </cell>
          <cell r="E11">
            <v>103.24</v>
          </cell>
          <cell r="F11">
            <v>121.42</v>
          </cell>
          <cell r="G11">
            <v>35.481000000000002</v>
          </cell>
          <cell r="H11">
            <v>0</v>
          </cell>
          <cell r="I11">
            <v>81.72</v>
          </cell>
          <cell r="J11">
            <v>0.86899999999999999</v>
          </cell>
          <cell r="K11">
            <v>1.0209999999999999</v>
          </cell>
          <cell r="L11">
            <v>0</v>
          </cell>
          <cell r="M11">
            <v>0</v>
          </cell>
          <cell r="N11">
            <v>79.83</v>
          </cell>
          <cell r="O11">
            <v>0</v>
          </cell>
          <cell r="P11">
            <v>346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346</v>
          </cell>
          <cell r="V11">
            <v>0</v>
          </cell>
          <cell r="W11">
            <v>1.7250000000000001</v>
          </cell>
          <cell r="X11">
            <v>81.72</v>
          </cell>
          <cell r="Y11">
            <v>3.6150000000000002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79.83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81.72</v>
          </cell>
          <cell r="BC11">
            <v>346</v>
          </cell>
          <cell r="BD11">
            <v>224.66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197.333</v>
          </cell>
          <cell r="E12">
            <v>90.712999999999994</v>
          </cell>
          <cell r="F12">
            <v>106.62</v>
          </cell>
          <cell r="G12">
            <v>35.427</v>
          </cell>
          <cell r="H12">
            <v>0</v>
          </cell>
          <cell r="I12">
            <v>71.61</v>
          </cell>
          <cell r="J12">
            <v>0.79</v>
          </cell>
          <cell r="K12">
            <v>0.92800000000000005</v>
          </cell>
          <cell r="L12">
            <v>0</v>
          </cell>
          <cell r="M12">
            <v>0</v>
          </cell>
          <cell r="N12">
            <v>69.892250000000004</v>
          </cell>
          <cell r="O12">
            <v>-2.5000000000829914E-4</v>
          </cell>
          <cell r="P12">
            <v>303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303</v>
          </cell>
          <cell r="V12">
            <v>0</v>
          </cell>
          <cell r="W12">
            <v>1.7865</v>
          </cell>
          <cell r="X12">
            <v>71.61</v>
          </cell>
          <cell r="Y12">
            <v>3.5045000000000002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69.891999999999996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71.61</v>
          </cell>
          <cell r="BC12">
            <v>303</v>
          </cell>
          <cell r="BD12">
            <v>197.333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207.57400000000001</v>
          </cell>
          <cell r="E13">
            <v>95.308999999999997</v>
          </cell>
          <cell r="F13">
            <v>112.265</v>
          </cell>
          <cell r="G13">
            <v>35.432000000000002</v>
          </cell>
          <cell r="H13">
            <v>0</v>
          </cell>
          <cell r="I13">
            <v>74.52</v>
          </cell>
          <cell r="J13">
            <v>0.85799999999999998</v>
          </cell>
          <cell r="K13">
            <v>1.0109999999999999</v>
          </cell>
          <cell r="L13">
            <v>0</v>
          </cell>
          <cell r="M13">
            <v>0</v>
          </cell>
          <cell r="N13">
            <v>72.650499999999994</v>
          </cell>
          <cell r="O13">
            <v>5.0000000000238742E-4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1.9085000000000001</v>
          </cell>
          <cell r="X13">
            <v>74.52</v>
          </cell>
          <cell r="Y13">
            <v>3.7774999999999999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72.650999999999996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74.52</v>
          </cell>
          <cell r="BC13">
            <v>316</v>
          </cell>
          <cell r="BD13">
            <v>207.57400000000001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398.54300000000001</v>
          </cell>
          <cell r="E14">
            <v>181.43799999999999</v>
          </cell>
          <cell r="F14">
            <v>217.10499999999999</v>
          </cell>
          <cell r="G14">
            <v>35.493000000000002</v>
          </cell>
          <cell r="H14">
            <v>0</v>
          </cell>
          <cell r="I14">
            <v>145.09</v>
          </cell>
          <cell r="J14">
            <v>1.349</v>
          </cell>
          <cell r="K14">
            <v>1.6140000000000001</v>
          </cell>
          <cell r="L14">
            <v>0</v>
          </cell>
          <cell r="M14">
            <v>0</v>
          </cell>
          <cell r="N14">
            <v>142.12649999999999</v>
          </cell>
          <cell r="O14">
            <v>5.0000000001659828E-4</v>
          </cell>
          <cell r="P14">
            <v>625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625</v>
          </cell>
          <cell r="V14">
            <v>0</v>
          </cell>
          <cell r="W14">
            <v>1.3720000000000001</v>
          </cell>
          <cell r="X14">
            <v>145.09</v>
          </cell>
          <cell r="Y14">
            <v>4.335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142.12700000000001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145.09</v>
          </cell>
          <cell r="BC14">
            <v>625</v>
          </cell>
          <cell r="BD14">
            <v>398.54300000000001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875.91600000000005</v>
          </cell>
          <cell r="E15">
            <v>396.39</v>
          </cell>
          <cell r="F15">
            <v>479.52600000000001</v>
          </cell>
          <cell r="G15">
            <v>35.481000000000002</v>
          </cell>
          <cell r="H15">
            <v>0</v>
          </cell>
          <cell r="I15">
            <v>319.39999999999998</v>
          </cell>
          <cell r="J15">
            <v>2.6429999999999998</v>
          </cell>
          <cell r="K15">
            <v>3.198</v>
          </cell>
          <cell r="L15">
            <v>0</v>
          </cell>
          <cell r="M15">
            <v>0</v>
          </cell>
          <cell r="N15">
            <v>313.55925000000002</v>
          </cell>
          <cell r="O15">
            <v>-2.4999999999408828E-4</v>
          </cell>
          <cell r="P15">
            <v>1391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1391</v>
          </cell>
          <cell r="V15">
            <v>0</v>
          </cell>
          <cell r="W15">
            <v>0.72150000000000003</v>
          </cell>
          <cell r="X15">
            <v>319.39999999999998</v>
          </cell>
          <cell r="Y15">
            <v>6.5624999999999991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313.55900000000003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319.39999999999998</v>
          </cell>
          <cell r="BC15">
            <v>1391</v>
          </cell>
          <cell r="BD15">
            <v>875.91600000000005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874.33699999999999</v>
          </cell>
          <cell r="E16">
            <v>397.553</v>
          </cell>
          <cell r="F16">
            <v>476.78399999999999</v>
          </cell>
          <cell r="G16">
            <v>35.366999999999997</v>
          </cell>
          <cell r="H16">
            <v>0</v>
          </cell>
          <cell r="I16">
            <v>319.39999999999998</v>
          </cell>
          <cell r="J16">
            <v>2.4670000000000001</v>
          </cell>
          <cell r="K16">
            <v>2.9590000000000001</v>
          </cell>
          <cell r="L16">
            <v>0</v>
          </cell>
          <cell r="M16">
            <v>0</v>
          </cell>
          <cell r="N16">
            <v>313.9735</v>
          </cell>
          <cell r="O16">
            <v>4.9999999998817657E-4</v>
          </cell>
          <cell r="P16">
            <v>1379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1379</v>
          </cell>
          <cell r="V16">
            <v>0</v>
          </cell>
          <cell r="W16">
            <v>0.66725000000000001</v>
          </cell>
          <cell r="X16">
            <v>319.39999999999998</v>
          </cell>
          <cell r="Y16">
            <v>6.0932500000000003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1379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313.97399999999999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1379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319.39999999999998</v>
          </cell>
          <cell r="BC16">
            <v>1379</v>
          </cell>
          <cell r="BD16">
            <v>874.33699999999999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1041.2840000000001</v>
          </cell>
          <cell r="E17">
            <v>472.74200000000002</v>
          </cell>
          <cell r="F17">
            <v>568.54200000000003</v>
          </cell>
          <cell r="G17">
            <v>35.268999999999998</v>
          </cell>
          <cell r="H17">
            <v>0</v>
          </cell>
          <cell r="I17">
            <v>380.18</v>
          </cell>
          <cell r="J17">
            <v>2.7330000000000001</v>
          </cell>
          <cell r="K17">
            <v>3.2869999999999999</v>
          </cell>
          <cell r="L17">
            <v>0</v>
          </cell>
          <cell r="M17">
            <v>0</v>
          </cell>
          <cell r="N17">
            <v>374.15924999999999</v>
          </cell>
          <cell r="O17">
            <v>7.5000000003910827E-4</v>
          </cell>
          <cell r="P17">
            <v>1646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1646</v>
          </cell>
          <cell r="V17">
            <v>0</v>
          </cell>
          <cell r="W17">
            <v>0.64475000000000005</v>
          </cell>
          <cell r="X17">
            <v>380.18</v>
          </cell>
          <cell r="Y17">
            <v>6.6647499999999997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374.15899999999999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380.18</v>
          </cell>
          <cell r="BC17">
            <v>1646</v>
          </cell>
          <cell r="BD17">
            <v>1041.2840000000001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260.51100000000002</v>
          </cell>
          <cell r="E6">
            <v>108.444</v>
          </cell>
          <cell r="F6">
            <v>152.06700000000001</v>
          </cell>
          <cell r="G6">
            <v>35.277999999999999</v>
          </cell>
          <cell r="H6">
            <v>0</v>
          </cell>
          <cell r="I6">
            <v>85.18</v>
          </cell>
          <cell r="J6">
            <v>0.746</v>
          </cell>
          <cell r="K6">
            <v>1.0469999999999999</v>
          </cell>
          <cell r="L6">
            <v>0</v>
          </cell>
          <cell r="M6">
            <v>0</v>
          </cell>
          <cell r="N6">
            <v>83.387</v>
          </cell>
          <cell r="O6">
            <v>0</v>
          </cell>
          <cell r="P6">
            <v>430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430</v>
          </cell>
          <cell r="V6">
            <v>0</v>
          </cell>
          <cell r="W6">
            <v>0.16600000000000001</v>
          </cell>
          <cell r="X6">
            <v>85.18</v>
          </cell>
          <cell r="Y6">
            <v>1.9589999999999999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83.387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85.18</v>
          </cell>
          <cell r="BC6">
            <v>430</v>
          </cell>
          <cell r="BD6">
            <v>260.51100000000002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206.28200000000001</v>
          </cell>
          <cell r="E7">
            <v>86.14</v>
          </cell>
          <cell r="F7">
            <v>120.142</v>
          </cell>
          <cell r="G7">
            <v>35.128</v>
          </cell>
          <cell r="H7">
            <v>0</v>
          </cell>
          <cell r="I7">
            <v>66.918000000000006</v>
          </cell>
          <cell r="J7">
            <v>0.59399999999999997</v>
          </cell>
          <cell r="K7">
            <v>0.82799999999999996</v>
          </cell>
          <cell r="L7">
            <v>0</v>
          </cell>
          <cell r="M7">
            <v>0</v>
          </cell>
          <cell r="N7">
            <v>65.495999999999995</v>
          </cell>
          <cell r="O7">
            <v>0</v>
          </cell>
          <cell r="P7">
            <v>336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336</v>
          </cell>
          <cell r="V7">
            <v>0</v>
          </cell>
          <cell r="W7">
            <v>0.35299999999999998</v>
          </cell>
          <cell r="X7">
            <v>66.918000000000006</v>
          </cell>
          <cell r="Y7">
            <v>1.7749999999999999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65.495999999999995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66.918000000000006</v>
          </cell>
          <cell r="BC7">
            <v>336</v>
          </cell>
          <cell r="BD7">
            <v>206.28200000000001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159.97</v>
          </cell>
          <cell r="E8">
            <v>66.852999999999994</v>
          </cell>
          <cell r="F8">
            <v>93.117000000000004</v>
          </cell>
          <cell r="G8">
            <v>35.17</v>
          </cell>
          <cell r="H8">
            <v>0</v>
          </cell>
          <cell r="I8">
            <v>51.851999999999997</v>
          </cell>
          <cell r="J8">
            <v>0.26900000000000002</v>
          </cell>
          <cell r="K8">
            <v>0.374</v>
          </cell>
          <cell r="L8">
            <v>0</v>
          </cell>
          <cell r="M8">
            <v>0</v>
          </cell>
          <cell r="N8">
            <v>51.209000000000003</v>
          </cell>
          <cell r="O8">
            <v>0</v>
          </cell>
          <cell r="P8">
            <v>260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260</v>
          </cell>
          <cell r="V8">
            <v>0</v>
          </cell>
          <cell r="W8">
            <v>0.377</v>
          </cell>
          <cell r="X8">
            <v>51.851999999999997</v>
          </cell>
          <cell r="Y8">
            <v>1.02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51.209000000000003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51.851999999999997</v>
          </cell>
          <cell r="BC8">
            <v>260</v>
          </cell>
          <cell r="BD8">
            <v>159.97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92.658000000000001</v>
          </cell>
          <cell r="E9">
            <v>38.814</v>
          </cell>
          <cell r="F9">
            <v>53.844000000000001</v>
          </cell>
          <cell r="G9">
            <v>35.39</v>
          </cell>
          <cell r="H9">
            <v>0</v>
          </cell>
          <cell r="I9">
            <v>29.835000000000001</v>
          </cell>
          <cell r="J9">
            <v>3.0000000000000001E-3</v>
          </cell>
          <cell r="K9">
            <v>4.0000000000000001E-3</v>
          </cell>
          <cell r="L9">
            <v>0</v>
          </cell>
          <cell r="M9">
            <v>0</v>
          </cell>
          <cell r="N9">
            <v>29.827999999999999</v>
          </cell>
          <cell r="O9">
            <v>0</v>
          </cell>
          <cell r="P9">
            <v>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149</v>
          </cell>
          <cell r="V9">
            <v>0</v>
          </cell>
          <cell r="W9">
            <v>0.39100000000000001</v>
          </cell>
          <cell r="X9">
            <v>29.835000000000001</v>
          </cell>
          <cell r="Y9">
            <v>0.39800000000000002</v>
          </cell>
          <cell r="Z9">
            <v>0</v>
          </cell>
          <cell r="AA9">
            <v>0</v>
          </cell>
          <cell r="AB9">
            <v>0</v>
          </cell>
          <cell r="AC9">
            <v>6.0715321659188248E-18</v>
          </cell>
          <cell r="AD9">
            <v>0</v>
          </cell>
          <cell r="AE9">
            <v>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29.827999999999999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29.835000000000001</v>
          </cell>
          <cell r="BC9">
            <v>149</v>
          </cell>
          <cell r="BD9">
            <v>92.658000000000001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29.11</v>
          </cell>
          <cell r="E10">
            <v>12.167</v>
          </cell>
          <cell r="F10">
            <v>16.943000000000001</v>
          </cell>
          <cell r="G10">
            <v>35.511000000000003</v>
          </cell>
          <cell r="H10">
            <v>0</v>
          </cell>
          <cell r="I10">
            <v>8.9760000000000009</v>
          </cell>
          <cell r="J10">
            <v>6.7000000000000004E-2</v>
          </cell>
          <cell r="K10">
            <v>9.2999999999999999E-2</v>
          </cell>
          <cell r="L10">
            <v>0</v>
          </cell>
          <cell r="M10">
            <v>0</v>
          </cell>
          <cell r="N10">
            <v>8.8160000000000007</v>
          </cell>
          <cell r="O10">
            <v>0</v>
          </cell>
          <cell r="P10">
            <v>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</v>
          </cell>
          <cell r="V10">
            <v>0</v>
          </cell>
          <cell r="W10">
            <v>0.28199999999999997</v>
          </cell>
          <cell r="X10">
            <v>8.9760000000000009</v>
          </cell>
          <cell r="Y10">
            <v>0.44199999999999995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8.8160000000000007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8.9760000000000009</v>
          </cell>
          <cell r="BC10">
            <v>45</v>
          </cell>
          <cell r="BD10">
            <v>29.11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20.774000000000001</v>
          </cell>
          <cell r="E11">
            <v>8.9779999999999998</v>
          </cell>
          <cell r="F11">
            <v>11.795999999999999</v>
          </cell>
          <cell r="G11">
            <v>35.481000000000002</v>
          </cell>
          <cell r="H11">
            <v>0</v>
          </cell>
          <cell r="I11">
            <v>6.5540000000000003</v>
          </cell>
          <cell r="J11">
            <v>4.8000000000000001E-2</v>
          </cell>
          <cell r="K11">
            <v>6.4000000000000001E-2</v>
          </cell>
          <cell r="L11">
            <v>0</v>
          </cell>
          <cell r="M11">
            <v>0</v>
          </cell>
          <cell r="N11">
            <v>6.4420000000000002</v>
          </cell>
          <cell r="O11">
            <v>0</v>
          </cell>
          <cell r="P11">
            <v>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</v>
          </cell>
          <cell r="V11">
            <v>0</v>
          </cell>
          <cell r="W11">
            <v>0.317</v>
          </cell>
          <cell r="X11">
            <v>6.5540000000000003</v>
          </cell>
          <cell r="Y11">
            <v>0.42899999999999999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6.4420000000000002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6.5540000000000003</v>
          </cell>
          <cell r="BC11">
            <v>31</v>
          </cell>
          <cell r="BD11">
            <v>20.774000000000001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19.901</v>
          </cell>
          <cell r="E12">
            <v>8.6319999999999997</v>
          </cell>
          <cell r="F12">
            <v>11.269</v>
          </cell>
          <cell r="G12">
            <v>35.427</v>
          </cell>
          <cell r="H12">
            <v>0</v>
          </cell>
          <cell r="I12">
            <v>6.1710000000000003</v>
          </cell>
          <cell r="J12">
            <v>4.7E-2</v>
          </cell>
          <cell r="K12">
            <v>6.0999999999999999E-2</v>
          </cell>
          <cell r="L12">
            <v>0</v>
          </cell>
          <cell r="M12">
            <v>0</v>
          </cell>
          <cell r="N12">
            <v>6.0637499999999998</v>
          </cell>
          <cell r="O12">
            <v>-7.4999999999914024E-4</v>
          </cell>
          <cell r="P12">
            <v>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</v>
          </cell>
          <cell r="V12">
            <v>0</v>
          </cell>
          <cell r="W12">
            <v>0.33024999999999999</v>
          </cell>
          <cell r="X12">
            <v>6.1710000000000003</v>
          </cell>
          <cell r="Y12">
            <v>0.43824999999999997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6.0640000000000001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6.1710000000000003</v>
          </cell>
          <cell r="BC12">
            <v>29</v>
          </cell>
          <cell r="BD12">
            <v>19.901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31.452000000000002</v>
          </cell>
          <cell r="E13">
            <v>13.398999999999999</v>
          </cell>
          <cell r="F13">
            <v>18.053000000000001</v>
          </cell>
          <cell r="G13">
            <v>35.432000000000002</v>
          </cell>
          <cell r="H13">
            <v>0</v>
          </cell>
          <cell r="I13">
            <v>9.8960000000000008</v>
          </cell>
          <cell r="J13">
            <v>7.5999999999999998E-2</v>
          </cell>
          <cell r="K13">
            <v>0.10299999999999999</v>
          </cell>
          <cell r="L13">
            <v>0</v>
          </cell>
          <cell r="M13">
            <v>0</v>
          </cell>
          <cell r="N13">
            <v>9.7170000000000005</v>
          </cell>
          <cell r="O13">
            <v>0</v>
          </cell>
          <cell r="P13">
            <v>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48</v>
          </cell>
          <cell r="V13">
            <v>0</v>
          </cell>
          <cell r="W13">
            <v>0.40050000000000002</v>
          </cell>
          <cell r="X13">
            <v>9.8960000000000008</v>
          </cell>
          <cell r="Y13">
            <v>0.57950000000000002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9.7170000000000005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9.8960000000000008</v>
          </cell>
          <cell r="BC13">
            <v>48</v>
          </cell>
          <cell r="BD13">
            <v>31.452000000000002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36.204999999999998</v>
          </cell>
          <cell r="E14">
            <v>15.364000000000001</v>
          </cell>
          <cell r="F14">
            <v>20.841000000000001</v>
          </cell>
          <cell r="G14">
            <v>35.493000000000002</v>
          </cell>
          <cell r="H14">
            <v>0</v>
          </cell>
          <cell r="I14">
            <v>11.468</v>
          </cell>
          <cell r="J14">
            <v>8.6999999999999994E-2</v>
          </cell>
          <cell r="K14">
            <v>0.11799999999999999</v>
          </cell>
          <cell r="L14">
            <v>0</v>
          </cell>
          <cell r="M14">
            <v>0</v>
          </cell>
          <cell r="N14">
            <v>11.263249999999999</v>
          </cell>
          <cell r="O14">
            <v>-2.4999999999941735E-4</v>
          </cell>
          <cell r="P14">
            <v>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</v>
          </cell>
          <cell r="V14">
            <v>0</v>
          </cell>
          <cell r="W14">
            <v>0.3755</v>
          </cell>
          <cell r="X14">
            <v>11.468</v>
          </cell>
          <cell r="Y14">
            <v>0.58050000000000002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11.263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11.468</v>
          </cell>
          <cell r="BC14">
            <v>56</v>
          </cell>
          <cell r="BD14">
            <v>36.204999999999998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82.296999999999997</v>
          </cell>
          <cell r="E15">
            <v>34.021999999999998</v>
          </cell>
          <cell r="F15">
            <v>48.274999999999999</v>
          </cell>
          <cell r="G15">
            <v>35.481000000000002</v>
          </cell>
          <cell r="H15">
            <v>0</v>
          </cell>
          <cell r="I15">
            <v>26.233000000000001</v>
          </cell>
          <cell r="J15">
            <v>0.17499999999999999</v>
          </cell>
          <cell r="K15">
            <v>0.249</v>
          </cell>
          <cell r="L15">
            <v>0</v>
          </cell>
          <cell r="M15">
            <v>0</v>
          </cell>
          <cell r="N15">
            <v>25.809000000000001</v>
          </cell>
          <cell r="O15">
            <v>0</v>
          </cell>
          <cell r="P15">
            <v>134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134</v>
          </cell>
          <cell r="V15">
            <v>0</v>
          </cell>
          <cell r="W15">
            <v>0.29025000000000001</v>
          </cell>
          <cell r="X15">
            <v>26.233000000000001</v>
          </cell>
          <cell r="Y15">
            <v>0.71425000000000005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25.809000000000001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26.233000000000001</v>
          </cell>
          <cell r="BC15">
            <v>134</v>
          </cell>
          <cell r="BD15">
            <v>82.296999999999997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146.434</v>
          </cell>
          <cell r="E16">
            <v>60.561999999999998</v>
          </cell>
          <cell r="F16">
            <v>85.872</v>
          </cell>
          <cell r="G16">
            <v>35.366999999999997</v>
          </cell>
          <cell r="H16">
            <v>0</v>
          </cell>
          <cell r="I16">
            <v>47.017600000000002</v>
          </cell>
          <cell r="J16">
            <v>0.311</v>
          </cell>
          <cell r="K16">
            <v>0.441</v>
          </cell>
          <cell r="L16">
            <v>0</v>
          </cell>
          <cell r="M16">
            <v>0</v>
          </cell>
          <cell r="N16">
            <v>46.264749999999999</v>
          </cell>
          <cell r="O16">
            <v>8.4999999999979536E-4</v>
          </cell>
          <cell r="P16">
            <v>240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240</v>
          </cell>
          <cell r="V16">
            <v>0</v>
          </cell>
          <cell r="W16">
            <v>0.27575</v>
          </cell>
          <cell r="X16">
            <v>47.018000000000001</v>
          </cell>
          <cell r="Y16">
            <v>1.0277499999999999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240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46.265000000000001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240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47.018000000000001</v>
          </cell>
          <cell r="BC16">
            <v>240</v>
          </cell>
          <cell r="BD16">
            <v>146.434</v>
          </cell>
          <cell r="BE16">
            <v>4.0000000001327862E-4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35.268999999999998</v>
          </cell>
          <cell r="H17">
            <v>0</v>
          </cell>
          <cell r="I17">
            <v>45.303400000000003</v>
          </cell>
          <cell r="J17">
            <v>0.28599999999999998</v>
          </cell>
          <cell r="K17">
            <v>0.40600000000000003</v>
          </cell>
          <cell r="L17">
            <v>0</v>
          </cell>
          <cell r="M17">
            <v>0</v>
          </cell>
          <cell r="N17">
            <v>44.611249999999998</v>
          </cell>
          <cell r="O17">
            <v>1.5000000000497948E-4</v>
          </cell>
          <cell r="P17">
            <v>231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231</v>
          </cell>
          <cell r="V17">
            <v>0</v>
          </cell>
          <cell r="W17">
            <v>0.20724999999999999</v>
          </cell>
          <cell r="X17">
            <v>45.302999999999997</v>
          </cell>
          <cell r="Y17">
            <v>0.89924999999999988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44.610999999999997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45.302999999999997</v>
          </cell>
          <cell r="BC17">
            <v>231</v>
          </cell>
          <cell r="BD17">
            <v>0</v>
          </cell>
          <cell r="BE17">
            <v>-4.0000000001327862E-4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502.18400000000003</v>
          </cell>
          <cell r="E6">
            <v>206.346</v>
          </cell>
          <cell r="F6">
            <v>295.83800000000002</v>
          </cell>
          <cell r="G6">
            <v>35.146999999999998</v>
          </cell>
          <cell r="H6">
            <v>0</v>
          </cell>
          <cell r="I6">
            <v>167.98</v>
          </cell>
          <cell r="J6">
            <v>4.9740000000000002</v>
          </cell>
          <cell r="K6">
            <v>7.1319999999999997</v>
          </cell>
          <cell r="L6">
            <v>0</v>
          </cell>
          <cell r="M6">
            <v>0</v>
          </cell>
          <cell r="N6">
            <v>155.874</v>
          </cell>
          <cell r="O6">
            <v>0</v>
          </cell>
          <cell r="P6">
            <v>867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867</v>
          </cell>
          <cell r="V6">
            <v>0</v>
          </cell>
          <cell r="W6">
            <v>9.1999999999999998E-2</v>
          </cell>
          <cell r="X6">
            <v>167.98</v>
          </cell>
          <cell r="Y6">
            <v>12.198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155.874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167.98</v>
          </cell>
          <cell r="BC6">
            <v>867</v>
          </cell>
          <cell r="BD6">
            <v>502.18400000000003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461.99299999999999</v>
          </cell>
          <cell r="E7">
            <v>189.20599999999999</v>
          </cell>
          <cell r="F7">
            <v>272.78699999999998</v>
          </cell>
          <cell r="G7">
            <v>35.430999999999997</v>
          </cell>
          <cell r="H7">
            <v>0</v>
          </cell>
          <cell r="I7">
            <v>152.97800000000001</v>
          </cell>
          <cell r="J7">
            <v>4.6180000000000003</v>
          </cell>
          <cell r="K7">
            <v>6.6589999999999998</v>
          </cell>
          <cell r="L7">
            <v>0</v>
          </cell>
          <cell r="M7">
            <v>0</v>
          </cell>
          <cell r="N7">
            <v>141.70099999999999</v>
          </cell>
          <cell r="O7">
            <v>0</v>
          </cell>
          <cell r="P7">
            <v>794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794</v>
          </cell>
          <cell r="V7">
            <v>0</v>
          </cell>
          <cell r="W7">
            <v>0.10299999999999999</v>
          </cell>
          <cell r="X7">
            <v>152.97800000000001</v>
          </cell>
          <cell r="Y7">
            <v>11.38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141.70099999999999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152.97800000000001</v>
          </cell>
          <cell r="BC7">
            <v>794</v>
          </cell>
          <cell r="BD7">
            <v>461.99299999999999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421.572</v>
          </cell>
          <cell r="E8">
            <v>172.97800000000001</v>
          </cell>
          <cell r="F8">
            <v>248.59399999999999</v>
          </cell>
          <cell r="G8">
            <v>35.457999999999998</v>
          </cell>
          <cell r="H8">
            <v>0</v>
          </cell>
          <cell r="I8">
            <v>139.358</v>
          </cell>
          <cell r="J8">
            <v>4.2880000000000003</v>
          </cell>
          <cell r="K8">
            <v>6.1630000000000003</v>
          </cell>
          <cell r="L8">
            <v>0</v>
          </cell>
          <cell r="M8">
            <v>0</v>
          </cell>
          <cell r="N8">
            <v>128.90700000000001</v>
          </cell>
          <cell r="O8">
            <v>0</v>
          </cell>
          <cell r="P8">
            <v>721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721</v>
          </cell>
          <cell r="V8">
            <v>0</v>
          </cell>
          <cell r="W8">
            <v>0.13</v>
          </cell>
          <cell r="X8">
            <v>139.358</v>
          </cell>
          <cell r="Y8">
            <v>10.581000000000001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128.90700000000001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139.358</v>
          </cell>
          <cell r="BC8">
            <v>721</v>
          </cell>
          <cell r="BD8">
            <v>421.572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311.34699999999998</v>
          </cell>
          <cell r="E9">
            <v>127.836</v>
          </cell>
          <cell r="F9">
            <v>183.511</v>
          </cell>
          <cell r="G9">
            <v>35.32</v>
          </cell>
          <cell r="H9">
            <v>0</v>
          </cell>
          <cell r="I9">
            <v>102.944</v>
          </cell>
          <cell r="J9">
            <v>3.2480000000000002</v>
          </cell>
          <cell r="K9">
            <v>4.6630000000000003</v>
          </cell>
          <cell r="L9">
            <v>0</v>
          </cell>
          <cell r="M9">
            <v>0</v>
          </cell>
          <cell r="N9">
            <v>95.033000000000001</v>
          </cell>
          <cell r="O9">
            <v>0</v>
          </cell>
          <cell r="P9">
            <v>532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532</v>
          </cell>
          <cell r="V9">
            <v>0</v>
          </cell>
          <cell r="W9">
            <v>0.159</v>
          </cell>
          <cell r="X9">
            <v>102.944</v>
          </cell>
          <cell r="Y9">
            <v>8.07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95.033000000000001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102.944</v>
          </cell>
          <cell r="BC9">
            <v>532</v>
          </cell>
          <cell r="BD9">
            <v>311.34699999999998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222.36600000000001</v>
          </cell>
          <cell r="E10">
            <v>91.635000000000005</v>
          </cell>
          <cell r="F10">
            <v>130.73099999999999</v>
          </cell>
          <cell r="G10">
            <v>35.44</v>
          </cell>
          <cell r="H10">
            <v>0</v>
          </cell>
          <cell r="I10">
            <v>73.209999999999994</v>
          </cell>
          <cell r="J10">
            <v>2.4590000000000001</v>
          </cell>
          <cell r="K10">
            <v>3.5070000000000001</v>
          </cell>
          <cell r="L10">
            <v>0</v>
          </cell>
          <cell r="M10">
            <v>0</v>
          </cell>
          <cell r="N10">
            <v>67.244</v>
          </cell>
          <cell r="O10">
            <v>0</v>
          </cell>
          <cell r="P10">
            <v>376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376</v>
          </cell>
          <cell r="V10">
            <v>0</v>
          </cell>
          <cell r="W10">
            <v>0.22500000000000001</v>
          </cell>
          <cell r="X10">
            <v>73.209999999999994</v>
          </cell>
          <cell r="Y10">
            <v>6.1909999999999998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67.244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73.209999999999994</v>
          </cell>
          <cell r="BC10">
            <v>376</v>
          </cell>
          <cell r="BD10">
            <v>222.36600000000001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149.39500000000001</v>
          </cell>
          <cell r="E11">
            <v>61.892000000000003</v>
          </cell>
          <cell r="F11">
            <v>87.503</v>
          </cell>
          <cell r="G11">
            <v>35.305999999999997</v>
          </cell>
          <cell r="H11">
            <v>0</v>
          </cell>
          <cell r="I11">
            <v>49.119</v>
          </cell>
          <cell r="J11">
            <v>1.7210000000000001</v>
          </cell>
          <cell r="K11">
            <v>2.4329999999999998</v>
          </cell>
          <cell r="L11">
            <v>0</v>
          </cell>
          <cell r="M11">
            <v>0</v>
          </cell>
          <cell r="N11">
            <v>44.965000000000003</v>
          </cell>
          <cell r="O11">
            <v>0</v>
          </cell>
          <cell r="P11">
            <v>250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250</v>
          </cell>
          <cell r="V11">
            <v>0</v>
          </cell>
          <cell r="W11">
            <v>0.252</v>
          </cell>
          <cell r="X11">
            <v>49.119</v>
          </cell>
          <cell r="Y11">
            <v>4.4059999999999997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44.965000000000003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49.119</v>
          </cell>
          <cell r="BC11">
            <v>250</v>
          </cell>
          <cell r="BD11">
            <v>149.39500000000001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151.79599999999999</v>
          </cell>
          <cell r="E12">
            <v>62.610999999999997</v>
          </cell>
          <cell r="F12">
            <v>89.185000000000002</v>
          </cell>
          <cell r="G12">
            <v>35.39</v>
          </cell>
          <cell r="H12">
            <v>0</v>
          </cell>
          <cell r="I12">
            <v>49.728000000000002</v>
          </cell>
          <cell r="J12">
            <v>1.746</v>
          </cell>
          <cell r="K12">
            <v>2.488</v>
          </cell>
          <cell r="L12">
            <v>0</v>
          </cell>
          <cell r="M12">
            <v>0</v>
          </cell>
          <cell r="N12">
            <v>45.493679999999998</v>
          </cell>
          <cell r="O12">
            <v>3.2000000000209639E-4</v>
          </cell>
          <cell r="P12">
            <v>255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255</v>
          </cell>
          <cell r="V12">
            <v>0</v>
          </cell>
          <cell r="W12">
            <v>0.26468000000000003</v>
          </cell>
          <cell r="X12">
            <v>49.728000000000002</v>
          </cell>
          <cell r="Y12">
            <v>4.4986800000000002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49.728000000000002</v>
          </cell>
          <cell r="BC12">
            <v>255</v>
          </cell>
          <cell r="BD12">
            <v>151.79599999999999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137.87799999999999</v>
          </cell>
          <cell r="E13">
            <v>56.767000000000003</v>
          </cell>
          <cell r="F13">
            <v>81.111000000000004</v>
          </cell>
          <cell r="G13">
            <v>35.423000000000002</v>
          </cell>
          <cell r="H13">
            <v>0</v>
          </cell>
          <cell r="I13">
            <v>45.103000000000002</v>
          </cell>
          <cell r="J13">
            <v>1.5860000000000001</v>
          </cell>
          <cell r="K13">
            <v>2.2669999999999999</v>
          </cell>
          <cell r="L13">
            <v>0</v>
          </cell>
          <cell r="M13">
            <v>0</v>
          </cell>
          <cell r="N13">
            <v>41.250720000000001</v>
          </cell>
          <cell r="O13">
            <v>-7.2000000000116415E-4</v>
          </cell>
          <cell r="P13">
            <v>232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232</v>
          </cell>
          <cell r="V13">
            <v>0</v>
          </cell>
          <cell r="W13">
            <v>0.26650000000000001</v>
          </cell>
          <cell r="X13">
            <v>45.103000000000002</v>
          </cell>
          <cell r="Y13">
            <v>4.1194999999999995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41.250999999999998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45.103000000000002</v>
          </cell>
          <cell r="BC13">
            <v>232</v>
          </cell>
          <cell r="BD13">
            <v>137.87799999999999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139.328</v>
          </cell>
          <cell r="E14">
            <v>57.487000000000002</v>
          </cell>
          <cell r="F14">
            <v>81.840999999999994</v>
          </cell>
          <cell r="G14">
            <v>35.417000000000002</v>
          </cell>
          <cell r="H14">
            <v>0</v>
          </cell>
          <cell r="I14">
            <v>45.656999999999996</v>
          </cell>
          <cell r="J14">
            <v>1.5289999999999999</v>
          </cell>
          <cell r="K14">
            <v>2.177</v>
          </cell>
          <cell r="L14">
            <v>0</v>
          </cell>
          <cell r="M14">
            <v>0</v>
          </cell>
          <cell r="N14">
            <v>41.951039999999999</v>
          </cell>
          <cell r="O14">
            <v>-3.9999999998485691E-5</v>
          </cell>
          <cell r="P14">
            <v>234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234</v>
          </cell>
          <cell r="V14">
            <v>0</v>
          </cell>
          <cell r="W14">
            <v>0.24284</v>
          </cell>
          <cell r="X14">
            <v>45.656999999999996</v>
          </cell>
          <cell r="Y14">
            <v>3.9488400000000001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41.951000000000001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45.656999999999996</v>
          </cell>
          <cell r="BC14">
            <v>234</v>
          </cell>
          <cell r="BD14">
            <v>139.328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343.29399999999998</v>
          </cell>
          <cell r="E15">
            <v>139.74100000000001</v>
          </cell>
          <cell r="F15">
            <v>203.553</v>
          </cell>
          <cell r="G15">
            <v>35.488</v>
          </cell>
          <cell r="H15">
            <v>0</v>
          </cell>
          <cell r="I15">
            <v>112.511</v>
          </cell>
          <cell r="J15">
            <v>3.5150000000000001</v>
          </cell>
          <cell r="K15">
            <v>5.12</v>
          </cell>
          <cell r="L15">
            <v>0</v>
          </cell>
          <cell r="M15">
            <v>0</v>
          </cell>
          <cell r="N15">
            <v>103.87512</v>
          </cell>
          <cell r="O15">
            <v>8.7999999999510692E-4</v>
          </cell>
          <cell r="P15">
            <v>590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590</v>
          </cell>
          <cell r="V15">
            <v>0</v>
          </cell>
          <cell r="W15">
            <v>0.12792000000000001</v>
          </cell>
          <cell r="X15">
            <v>112.511</v>
          </cell>
          <cell r="Y15">
            <v>8.7629199999999994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103.875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112.511</v>
          </cell>
          <cell r="BC15">
            <v>590</v>
          </cell>
          <cell r="BD15">
            <v>343.29399999999998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473.06299999999999</v>
          </cell>
          <cell r="E16">
            <v>191.703</v>
          </cell>
          <cell r="F16">
            <v>281.36</v>
          </cell>
          <cell r="G16">
            <v>35.351999999999997</v>
          </cell>
          <cell r="H16">
            <v>0</v>
          </cell>
          <cell r="I16">
            <v>155.38399999999999</v>
          </cell>
          <cell r="J16">
            <v>4.6029999999999998</v>
          </cell>
          <cell r="K16">
            <v>6.7549999999999999</v>
          </cell>
          <cell r="L16">
            <v>0</v>
          </cell>
          <cell r="M16">
            <v>0</v>
          </cell>
          <cell r="N16">
            <v>144.02567999999999</v>
          </cell>
          <cell r="O16">
            <v>3.1999999998788553E-4</v>
          </cell>
          <cell r="P16">
            <v>821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821</v>
          </cell>
          <cell r="V16">
            <v>0</v>
          </cell>
          <cell r="W16">
            <v>9.9319999999999992E-2</v>
          </cell>
          <cell r="X16">
            <v>155.38399999999999</v>
          </cell>
          <cell r="Y16">
            <v>11.457320000000001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144.02600000000001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155.38399999999999</v>
          </cell>
          <cell r="BC16">
            <v>821</v>
          </cell>
          <cell r="BD16">
            <v>473.06299999999999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396.07100000000003</v>
          </cell>
          <cell r="E17">
            <v>160.83000000000001</v>
          </cell>
          <cell r="F17">
            <v>235.24100000000001</v>
          </cell>
          <cell r="G17">
            <v>35.295999999999999</v>
          </cell>
          <cell r="H17">
            <v>0</v>
          </cell>
          <cell r="I17">
            <v>130.089</v>
          </cell>
          <cell r="J17">
            <v>3.8079999999999998</v>
          </cell>
          <cell r="K17">
            <v>5.569</v>
          </cell>
          <cell r="L17">
            <v>0</v>
          </cell>
          <cell r="M17">
            <v>0</v>
          </cell>
          <cell r="N17">
            <v>120.71184</v>
          </cell>
          <cell r="O17">
            <v>1.6000000000815362E-4</v>
          </cell>
          <cell r="P17">
            <v>685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685</v>
          </cell>
          <cell r="V17">
            <v>0</v>
          </cell>
          <cell r="W17">
            <v>0.12090000000000001</v>
          </cell>
          <cell r="X17">
            <v>130.089</v>
          </cell>
          <cell r="Y17">
            <v>9.4978999999999996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685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120.712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685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130.089</v>
          </cell>
          <cell r="BC17">
            <v>685</v>
          </cell>
          <cell r="BD17">
            <v>396.07100000000003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234.81</v>
          </cell>
          <cell r="E6">
            <v>101.76600000000001</v>
          </cell>
          <cell r="F6">
            <v>133.04400000000001</v>
          </cell>
          <cell r="G6">
            <v>35.146999999999998</v>
          </cell>
          <cell r="H6">
            <v>0</v>
          </cell>
          <cell r="I6">
            <v>82.652000000000001</v>
          </cell>
          <cell r="J6">
            <v>0.99399999999999999</v>
          </cell>
          <cell r="K6">
            <v>1.2989999999999999</v>
          </cell>
          <cell r="L6">
            <v>0</v>
          </cell>
          <cell r="M6">
            <v>0</v>
          </cell>
          <cell r="N6">
            <v>80.358999999999995</v>
          </cell>
          <cell r="O6">
            <v>0</v>
          </cell>
          <cell r="P6">
            <v>389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389</v>
          </cell>
          <cell r="V6">
            <v>0</v>
          </cell>
          <cell r="W6">
            <v>7.0000000000000007E-2</v>
          </cell>
          <cell r="X6">
            <v>82.652000000000001</v>
          </cell>
          <cell r="Y6">
            <v>2.363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80.358999999999995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82.652000000000001</v>
          </cell>
          <cell r="BC6">
            <v>389</v>
          </cell>
          <cell r="BD6">
            <v>234.81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262.69299999999998</v>
          </cell>
          <cell r="E7">
            <v>113.10899999999999</v>
          </cell>
          <cell r="F7">
            <v>149.584</v>
          </cell>
          <cell r="G7">
            <v>35.430999999999997</v>
          </cell>
          <cell r="H7">
            <v>0</v>
          </cell>
          <cell r="I7">
            <v>91.998999999999995</v>
          </cell>
          <cell r="J7">
            <v>1.0920000000000001</v>
          </cell>
          <cell r="K7">
            <v>1.4430000000000001</v>
          </cell>
          <cell r="L7">
            <v>0</v>
          </cell>
          <cell r="M7">
            <v>0</v>
          </cell>
          <cell r="N7">
            <v>89.463999999999999</v>
          </cell>
          <cell r="O7">
            <v>0</v>
          </cell>
          <cell r="P7">
            <v>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438</v>
          </cell>
          <cell r="V7">
            <v>0</v>
          </cell>
          <cell r="W7">
            <v>0.05</v>
          </cell>
          <cell r="X7">
            <v>91.998999999999995</v>
          </cell>
          <cell r="Y7">
            <v>2.585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89.463999999999999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91.998999999999995</v>
          </cell>
          <cell r="BC7">
            <v>438</v>
          </cell>
          <cell r="BD7">
            <v>262.69299999999998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237.965</v>
          </cell>
          <cell r="E8">
            <v>103.203</v>
          </cell>
          <cell r="F8">
            <v>134.762</v>
          </cell>
          <cell r="G8">
            <v>35.457999999999998</v>
          </cell>
          <cell r="H8">
            <v>0</v>
          </cell>
          <cell r="I8">
            <v>83.813999999999993</v>
          </cell>
          <cell r="J8">
            <v>1.032</v>
          </cell>
          <cell r="K8">
            <v>1.347</v>
          </cell>
          <cell r="L8">
            <v>0</v>
          </cell>
          <cell r="M8">
            <v>0</v>
          </cell>
          <cell r="N8">
            <v>81.435000000000002</v>
          </cell>
          <cell r="O8">
            <v>0</v>
          </cell>
          <cell r="P8">
            <v>394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394</v>
          </cell>
          <cell r="V8">
            <v>0</v>
          </cell>
          <cell r="W8">
            <v>6.6000000000000003E-2</v>
          </cell>
          <cell r="X8">
            <v>83.813999999999993</v>
          </cell>
          <cell r="Y8">
            <v>2.4449999999999998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81.435000000000002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83.813999999999993</v>
          </cell>
          <cell r="BC8">
            <v>394</v>
          </cell>
          <cell r="BD8">
            <v>237.965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195.828</v>
          </cell>
          <cell r="E9">
            <v>85.837999999999994</v>
          </cell>
          <cell r="F9">
            <v>109.99</v>
          </cell>
          <cell r="G9">
            <v>35.32</v>
          </cell>
          <cell r="H9">
            <v>0</v>
          </cell>
          <cell r="I9">
            <v>69.370999999999995</v>
          </cell>
          <cell r="J9">
            <v>0.88300000000000001</v>
          </cell>
          <cell r="K9">
            <v>1.131</v>
          </cell>
          <cell r="L9">
            <v>0</v>
          </cell>
          <cell r="M9">
            <v>0</v>
          </cell>
          <cell r="N9">
            <v>67.356999999999999</v>
          </cell>
          <cell r="O9">
            <v>0</v>
          </cell>
          <cell r="P9">
            <v>320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320</v>
          </cell>
          <cell r="V9">
            <v>0</v>
          </cell>
          <cell r="W9">
            <v>0.09</v>
          </cell>
          <cell r="X9">
            <v>69.370999999999995</v>
          </cell>
          <cell r="Y9">
            <v>2.1040000000000001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67.356999999999999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69.370999999999995</v>
          </cell>
          <cell r="BC9">
            <v>320</v>
          </cell>
          <cell r="BD9">
            <v>195.828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111.188</v>
          </cell>
          <cell r="E10">
            <v>48.863999999999997</v>
          </cell>
          <cell r="F10">
            <v>62.323999999999998</v>
          </cell>
          <cell r="G10">
            <v>35.44</v>
          </cell>
          <cell r="H10">
            <v>0</v>
          </cell>
          <cell r="I10">
            <v>39.201000000000001</v>
          </cell>
          <cell r="J10">
            <v>0.50700000000000001</v>
          </cell>
          <cell r="K10">
            <v>0.64600000000000002</v>
          </cell>
          <cell r="L10">
            <v>0</v>
          </cell>
          <cell r="M10">
            <v>0</v>
          </cell>
          <cell r="N10">
            <v>38.048000000000002</v>
          </cell>
          <cell r="O10">
            <v>0</v>
          </cell>
          <cell r="P10">
            <v>180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180</v>
          </cell>
          <cell r="V10">
            <v>0</v>
          </cell>
          <cell r="W10">
            <v>0.11899999999999999</v>
          </cell>
          <cell r="X10">
            <v>39.201000000000001</v>
          </cell>
          <cell r="Y10">
            <v>1.272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38.048000000000002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39.201000000000001</v>
          </cell>
          <cell r="BC10">
            <v>180</v>
          </cell>
          <cell r="BD10">
            <v>111.188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71.569999999999993</v>
          </cell>
          <cell r="E11">
            <v>31.795000000000002</v>
          </cell>
          <cell r="F11">
            <v>39.774999999999999</v>
          </cell>
          <cell r="G11">
            <v>35.305999999999997</v>
          </cell>
          <cell r="H11">
            <v>0</v>
          </cell>
          <cell r="I11">
            <v>25.091000000000001</v>
          </cell>
          <cell r="J11">
            <v>0.35</v>
          </cell>
          <cell r="K11">
            <v>0.438</v>
          </cell>
          <cell r="L11">
            <v>0</v>
          </cell>
          <cell r="M11">
            <v>0</v>
          </cell>
          <cell r="N11">
            <v>24.303000000000001</v>
          </cell>
          <cell r="O11">
            <v>0</v>
          </cell>
          <cell r="P11">
            <v>113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113</v>
          </cell>
          <cell r="V11">
            <v>0</v>
          </cell>
          <cell r="W11">
            <v>0.13200000000000001</v>
          </cell>
          <cell r="X11">
            <v>25.091000000000001</v>
          </cell>
          <cell r="Y11">
            <v>0.92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24.303000000000001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25.091000000000001</v>
          </cell>
          <cell r="BC11">
            <v>113</v>
          </cell>
          <cell r="BD11">
            <v>71.569999999999993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66.575000000000003</v>
          </cell>
          <cell r="E12">
            <v>29.478000000000002</v>
          </cell>
          <cell r="F12">
            <v>37.097000000000001</v>
          </cell>
          <cell r="G12">
            <v>35.418999999999997</v>
          </cell>
          <cell r="H12">
            <v>0</v>
          </cell>
          <cell r="I12">
            <v>23.175999999999998</v>
          </cell>
          <cell r="J12">
            <v>0.32100000000000001</v>
          </cell>
          <cell r="K12">
            <v>0.40400000000000003</v>
          </cell>
          <cell r="L12">
            <v>0</v>
          </cell>
          <cell r="M12">
            <v>0</v>
          </cell>
          <cell r="N12">
            <v>22.450500000000002</v>
          </cell>
          <cell r="O12">
            <v>4.99999999995282E-4</v>
          </cell>
          <cell r="P12">
            <v>105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105</v>
          </cell>
          <cell r="V12">
            <v>0</v>
          </cell>
          <cell r="W12">
            <v>0.13325000000000001</v>
          </cell>
          <cell r="X12">
            <v>23.175999999999998</v>
          </cell>
          <cell r="Y12">
            <v>0.85825000000000007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22.451000000000001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23.175999999999998</v>
          </cell>
          <cell r="BC12">
            <v>105</v>
          </cell>
          <cell r="BD12">
            <v>66.575000000000003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59.17</v>
          </cell>
          <cell r="E13">
            <v>26.099</v>
          </cell>
          <cell r="F13">
            <v>33.070999999999998</v>
          </cell>
          <cell r="G13">
            <v>35.423000000000002</v>
          </cell>
          <cell r="H13">
            <v>0</v>
          </cell>
          <cell r="I13">
            <v>20.606999999999999</v>
          </cell>
          <cell r="J13">
            <v>0.28699999999999998</v>
          </cell>
          <cell r="K13">
            <v>0.36299999999999999</v>
          </cell>
          <cell r="L13">
            <v>0</v>
          </cell>
          <cell r="M13">
            <v>0</v>
          </cell>
          <cell r="N13">
            <v>19.957000000000001</v>
          </cell>
          <cell r="O13">
            <v>0</v>
          </cell>
          <cell r="P13">
            <v>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</v>
          </cell>
          <cell r="V13">
            <v>0</v>
          </cell>
          <cell r="W13">
            <v>0.13400000000000001</v>
          </cell>
          <cell r="X13">
            <v>20.606999999999999</v>
          </cell>
          <cell r="Y13">
            <v>0.78399999999999992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19.957000000000001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20.606999999999999</v>
          </cell>
          <cell r="BC13">
            <v>94</v>
          </cell>
          <cell r="BD13">
            <v>59.17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74.397000000000006</v>
          </cell>
          <cell r="E14">
            <v>32.634999999999998</v>
          </cell>
          <cell r="F14">
            <v>41.762</v>
          </cell>
          <cell r="G14">
            <v>35.417000000000002</v>
          </cell>
          <cell r="H14">
            <v>0</v>
          </cell>
          <cell r="I14">
            <v>26.047999999999998</v>
          </cell>
          <cell r="J14">
            <v>0.34100000000000003</v>
          </cell>
          <cell r="K14">
            <v>0.437</v>
          </cell>
          <cell r="L14">
            <v>0</v>
          </cell>
          <cell r="M14">
            <v>0</v>
          </cell>
          <cell r="N14">
            <v>25.270250000000001</v>
          </cell>
          <cell r="O14">
            <v>-2.5000000000474643E-4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0.12</v>
          </cell>
          <cell r="X14">
            <v>26.047999999999998</v>
          </cell>
          <cell r="Y14">
            <v>0.89800000000000002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25.27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26.047999999999998</v>
          </cell>
          <cell r="BC14">
            <v>120</v>
          </cell>
          <cell r="BD14">
            <v>74.397000000000006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145.63300000000001</v>
          </cell>
          <cell r="E15">
            <v>63.448</v>
          </cell>
          <cell r="F15">
            <v>82.185000000000002</v>
          </cell>
          <cell r="G15">
            <v>35.488</v>
          </cell>
          <cell r="H15">
            <v>0</v>
          </cell>
          <cell r="I15">
            <v>51.039000000000001</v>
          </cell>
          <cell r="J15">
            <v>0.64700000000000002</v>
          </cell>
          <cell r="K15">
            <v>0.83799999999999997</v>
          </cell>
          <cell r="L15">
            <v>0</v>
          </cell>
          <cell r="M15">
            <v>0</v>
          </cell>
          <cell r="N15">
            <v>49.554749999999999</v>
          </cell>
          <cell r="O15">
            <v>-7.4999999999647571E-4</v>
          </cell>
          <cell r="P15">
            <v>238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238</v>
          </cell>
          <cell r="V15">
            <v>0</v>
          </cell>
          <cell r="W15">
            <v>0.1085</v>
          </cell>
          <cell r="X15">
            <v>51.039000000000001</v>
          </cell>
          <cell r="Y15">
            <v>1.5934999999999999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49.555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51.039000000000001</v>
          </cell>
          <cell r="BC15">
            <v>238</v>
          </cell>
          <cell r="BD15">
            <v>145.63300000000001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234.131</v>
          </cell>
          <cell r="E16">
            <v>101.907</v>
          </cell>
          <cell r="F16">
            <v>132.22399999999999</v>
          </cell>
          <cell r="G16">
            <v>35.351999999999997</v>
          </cell>
          <cell r="H16">
            <v>0</v>
          </cell>
          <cell r="I16">
            <v>82.423000000000002</v>
          </cell>
          <cell r="J16">
            <v>1.016</v>
          </cell>
          <cell r="K16">
            <v>1.319</v>
          </cell>
          <cell r="L16">
            <v>0</v>
          </cell>
          <cell r="M16">
            <v>0</v>
          </cell>
          <cell r="N16">
            <v>80.087999999999994</v>
          </cell>
          <cell r="O16">
            <v>0</v>
          </cell>
          <cell r="P16">
            <v>385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385</v>
          </cell>
          <cell r="V16">
            <v>0</v>
          </cell>
          <cell r="W16">
            <v>7.2249999999999995E-2</v>
          </cell>
          <cell r="X16">
            <v>82.423000000000002</v>
          </cell>
          <cell r="Y16">
            <v>2.4072499999999999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80.087999999999994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82.423000000000002</v>
          </cell>
          <cell r="BC16">
            <v>385</v>
          </cell>
          <cell r="BD16">
            <v>234.131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221.03800000000001</v>
          </cell>
          <cell r="E17">
            <v>95.400999999999996</v>
          </cell>
          <cell r="F17">
            <v>125.637</v>
          </cell>
          <cell r="G17">
            <v>35.295999999999999</v>
          </cell>
          <cell r="H17">
            <v>0</v>
          </cell>
          <cell r="I17">
            <v>77.198999999999998</v>
          </cell>
          <cell r="J17">
            <v>0.94399999999999995</v>
          </cell>
          <cell r="K17">
            <v>1.2430000000000001</v>
          </cell>
          <cell r="L17">
            <v>0</v>
          </cell>
          <cell r="M17">
            <v>0</v>
          </cell>
          <cell r="N17">
            <v>75.012749999999997</v>
          </cell>
          <cell r="O17">
            <v>-7.4999999999647571E-4</v>
          </cell>
          <cell r="P17">
            <v>366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366</v>
          </cell>
          <cell r="V17">
            <v>0</v>
          </cell>
          <cell r="W17">
            <v>7.1749999999999994E-2</v>
          </cell>
          <cell r="X17">
            <v>77.198999999999998</v>
          </cell>
          <cell r="Y17">
            <v>2.2587500000000005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75.013000000000005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77.198999999999998</v>
          </cell>
          <cell r="BC17">
            <v>366</v>
          </cell>
          <cell r="BD17">
            <v>221.03800000000001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1330.519</v>
          </cell>
          <cell r="E6">
            <v>594.13400000000001</v>
          </cell>
          <cell r="F6">
            <v>736.38499999999999</v>
          </cell>
          <cell r="G6">
            <v>35.15</v>
          </cell>
          <cell r="H6">
            <v>0</v>
          </cell>
          <cell r="I6">
            <v>488.13</v>
          </cell>
          <cell r="J6">
            <v>4.7309999999999999</v>
          </cell>
          <cell r="K6">
            <v>5.8639999999999999</v>
          </cell>
          <cell r="L6">
            <v>0</v>
          </cell>
          <cell r="M6">
            <v>0</v>
          </cell>
          <cell r="N6">
            <v>477.53500000000003</v>
          </cell>
          <cell r="O6">
            <v>0</v>
          </cell>
          <cell r="P6">
            <v>2178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2178</v>
          </cell>
          <cell r="V6">
            <v>0</v>
          </cell>
          <cell r="W6">
            <v>2.9689999999999999</v>
          </cell>
          <cell r="X6">
            <v>488.13</v>
          </cell>
          <cell r="Y6">
            <v>13.563999999999998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477.53500000000003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488.13</v>
          </cell>
          <cell r="BC6">
            <v>2178</v>
          </cell>
          <cell r="BD6">
            <v>1330.519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1219.3</v>
          </cell>
          <cell r="E7">
            <v>534.94899999999996</v>
          </cell>
          <cell r="F7">
            <v>684.351</v>
          </cell>
          <cell r="G7">
            <v>35.432000000000002</v>
          </cell>
          <cell r="H7">
            <v>0</v>
          </cell>
          <cell r="I7">
            <v>436.66</v>
          </cell>
          <cell r="J7">
            <v>3.887</v>
          </cell>
          <cell r="K7">
            <v>4.9720000000000004</v>
          </cell>
          <cell r="L7">
            <v>0</v>
          </cell>
          <cell r="M7">
            <v>0</v>
          </cell>
          <cell r="N7">
            <v>427.80099999999999</v>
          </cell>
          <cell r="O7">
            <v>0</v>
          </cell>
          <cell r="P7">
            <v>2011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2011</v>
          </cell>
          <cell r="V7">
            <v>0</v>
          </cell>
          <cell r="W7">
            <v>2.5049999999999999</v>
          </cell>
          <cell r="X7">
            <v>436.66</v>
          </cell>
          <cell r="Y7">
            <v>11.364000000000001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427.80099999999999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2011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436.66</v>
          </cell>
          <cell r="BC7">
            <v>2011</v>
          </cell>
          <cell r="BD7">
            <v>1219.3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1096.6510000000001</v>
          </cell>
          <cell r="E8">
            <v>480.90899999999999</v>
          </cell>
          <cell r="F8">
            <v>615.74199999999996</v>
          </cell>
          <cell r="G8">
            <v>35.459000000000003</v>
          </cell>
          <cell r="H8">
            <v>0</v>
          </cell>
          <cell r="I8">
            <v>391.38</v>
          </cell>
          <cell r="J8">
            <v>3.4550000000000001</v>
          </cell>
          <cell r="K8">
            <v>4.423</v>
          </cell>
          <cell r="L8">
            <v>0</v>
          </cell>
          <cell r="M8">
            <v>0</v>
          </cell>
          <cell r="N8">
            <v>383.50200000000001</v>
          </cell>
          <cell r="O8">
            <v>0</v>
          </cell>
          <cell r="P8">
            <v>1804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1804</v>
          </cell>
          <cell r="V8">
            <v>0</v>
          </cell>
          <cell r="W8">
            <v>3.0739999999999998</v>
          </cell>
          <cell r="X8">
            <v>391.38</v>
          </cell>
          <cell r="Y8">
            <v>10.952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1804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383.50200000000001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1804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391.38</v>
          </cell>
          <cell r="BC8">
            <v>1804</v>
          </cell>
          <cell r="BD8">
            <v>1096.6510000000001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776.56200000000001</v>
          </cell>
          <cell r="E9">
            <v>345.45400000000001</v>
          </cell>
          <cell r="F9">
            <v>431.108</v>
          </cell>
          <cell r="G9">
            <v>35.326999999999998</v>
          </cell>
          <cell r="H9">
            <v>0</v>
          </cell>
          <cell r="I9">
            <v>276.89999999999998</v>
          </cell>
          <cell r="J9">
            <v>2.5339999999999998</v>
          </cell>
          <cell r="K9">
            <v>3.1619999999999999</v>
          </cell>
          <cell r="L9">
            <v>0</v>
          </cell>
          <cell r="M9">
            <v>0</v>
          </cell>
          <cell r="N9">
            <v>271.20400000000001</v>
          </cell>
          <cell r="O9">
            <v>0</v>
          </cell>
          <cell r="P9">
            <v>1244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1244</v>
          </cell>
          <cell r="V9">
            <v>0</v>
          </cell>
          <cell r="W9">
            <v>3.7090000000000001</v>
          </cell>
          <cell r="X9">
            <v>276.89999999999998</v>
          </cell>
          <cell r="Y9">
            <v>9.4049999999999994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271.20400000000001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276.89999999999998</v>
          </cell>
          <cell r="BC9">
            <v>1244</v>
          </cell>
          <cell r="BD9">
            <v>776.56200000000001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422.858</v>
          </cell>
          <cell r="E10">
            <v>188.08500000000001</v>
          </cell>
          <cell r="F10">
            <v>234.773</v>
          </cell>
          <cell r="G10">
            <v>35.444000000000003</v>
          </cell>
          <cell r="H10">
            <v>0</v>
          </cell>
          <cell r="I10">
            <v>149.99</v>
          </cell>
          <cell r="J10">
            <v>1.369</v>
          </cell>
          <cell r="K10">
            <v>1.7090000000000001</v>
          </cell>
          <cell r="L10">
            <v>0</v>
          </cell>
          <cell r="M10">
            <v>0</v>
          </cell>
          <cell r="N10">
            <v>146.91200000000001</v>
          </cell>
          <cell r="O10">
            <v>0</v>
          </cell>
          <cell r="P10">
            <v>674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674</v>
          </cell>
          <cell r="V10">
            <v>0</v>
          </cell>
          <cell r="W10">
            <v>4.4660000000000002</v>
          </cell>
          <cell r="X10">
            <v>149.99</v>
          </cell>
          <cell r="Y10">
            <v>7.5440000000000005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146.91200000000001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149.99</v>
          </cell>
          <cell r="BC10">
            <v>674</v>
          </cell>
          <cell r="BD10">
            <v>422.858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414.55399999999997</v>
          </cell>
          <cell r="E11">
            <v>183.714</v>
          </cell>
          <cell r="F11">
            <v>230.84</v>
          </cell>
          <cell r="G11">
            <v>35.308999999999997</v>
          </cell>
          <cell r="H11">
            <v>0</v>
          </cell>
          <cell r="I11">
            <v>146.79</v>
          </cell>
          <cell r="J11">
            <v>1.325</v>
          </cell>
          <cell r="K11">
            <v>1.665</v>
          </cell>
          <cell r="L11">
            <v>0</v>
          </cell>
          <cell r="M11">
            <v>0</v>
          </cell>
          <cell r="N11">
            <v>143.80000000000001</v>
          </cell>
          <cell r="O11">
            <v>0</v>
          </cell>
          <cell r="P11">
            <v>664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664</v>
          </cell>
          <cell r="V11">
            <v>0</v>
          </cell>
          <cell r="W11">
            <v>3.5459999999999998</v>
          </cell>
          <cell r="X11">
            <v>146.79</v>
          </cell>
          <cell r="Y11">
            <v>6.5359999999999996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143.80000000000001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146.79</v>
          </cell>
          <cell r="BC11">
            <v>664</v>
          </cell>
          <cell r="BD11">
            <v>414.55399999999997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398.03500000000003</v>
          </cell>
          <cell r="E12">
            <v>176.97</v>
          </cell>
          <cell r="F12">
            <v>221.065</v>
          </cell>
          <cell r="G12">
            <v>35.389000000000003</v>
          </cell>
          <cell r="H12">
            <v>0</v>
          </cell>
          <cell r="I12">
            <v>140.76</v>
          </cell>
          <cell r="J12">
            <v>1.2889999999999999</v>
          </cell>
          <cell r="K12">
            <v>1.611</v>
          </cell>
          <cell r="L12">
            <v>0</v>
          </cell>
          <cell r="M12">
            <v>0</v>
          </cell>
          <cell r="N12">
            <v>137.85974999999999</v>
          </cell>
          <cell r="O12">
            <v>2.5000000002250999E-4</v>
          </cell>
          <cell r="P12">
            <v>633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633</v>
          </cell>
          <cell r="V12">
            <v>0</v>
          </cell>
          <cell r="W12">
            <v>3.58325</v>
          </cell>
          <cell r="X12">
            <v>140.76</v>
          </cell>
          <cell r="Y12">
            <v>6.48325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137.86000000000001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140.76</v>
          </cell>
          <cell r="BC12">
            <v>633</v>
          </cell>
          <cell r="BD12">
            <v>398.03500000000003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344.59199999999998</v>
          </cell>
          <cell r="E13">
            <v>154.43700000000001</v>
          </cell>
          <cell r="F13">
            <v>190.155</v>
          </cell>
          <cell r="G13">
            <v>35.415999999999997</v>
          </cell>
          <cell r="H13">
            <v>0</v>
          </cell>
          <cell r="I13">
            <v>122.05</v>
          </cell>
          <cell r="J13">
            <v>1.1319999999999999</v>
          </cell>
          <cell r="K13">
            <v>1.393</v>
          </cell>
          <cell r="L13">
            <v>0</v>
          </cell>
          <cell r="M13">
            <v>0</v>
          </cell>
          <cell r="N13">
            <v>119.52525</v>
          </cell>
          <cell r="O13">
            <v>-2.5000000000829914E-4</v>
          </cell>
          <cell r="P13">
            <v>541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541</v>
          </cell>
          <cell r="V13">
            <v>0</v>
          </cell>
          <cell r="W13">
            <v>3.7040000000000002</v>
          </cell>
          <cell r="X13">
            <v>122.05</v>
          </cell>
          <cell r="Y13">
            <v>6.2290000000000001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119.52500000000001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122.05</v>
          </cell>
          <cell r="BC13">
            <v>541</v>
          </cell>
          <cell r="BD13">
            <v>344.59199999999998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357.10199999999998</v>
          </cell>
          <cell r="E14">
            <v>160.10400000000001</v>
          </cell>
          <cell r="F14">
            <v>196.99799999999999</v>
          </cell>
          <cell r="G14">
            <v>36.701000000000001</v>
          </cell>
          <cell r="H14">
            <v>0</v>
          </cell>
          <cell r="I14">
            <v>127.1</v>
          </cell>
          <cell r="J14">
            <v>1.1559999999999999</v>
          </cell>
          <cell r="K14">
            <v>1.4219999999999999</v>
          </cell>
          <cell r="L14">
            <v>0</v>
          </cell>
          <cell r="M14">
            <v>0</v>
          </cell>
          <cell r="N14">
            <v>124.5215</v>
          </cell>
          <cell r="O14">
            <v>4.9999999998817657E-4</v>
          </cell>
          <cell r="P14">
            <v>563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563</v>
          </cell>
          <cell r="V14">
            <v>0</v>
          </cell>
          <cell r="W14">
            <v>4.1932499999999999</v>
          </cell>
          <cell r="X14">
            <v>127.1</v>
          </cell>
          <cell r="Y14">
            <v>6.7712500000000002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124.52200000000001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127.1</v>
          </cell>
          <cell r="BC14">
            <v>563</v>
          </cell>
          <cell r="BD14">
            <v>357.10199999999998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731.27200000000005</v>
          </cell>
          <cell r="E15">
            <v>322.60199999999998</v>
          </cell>
          <cell r="F15">
            <v>408.67</v>
          </cell>
          <cell r="G15">
            <v>35.49</v>
          </cell>
          <cell r="H15">
            <v>0</v>
          </cell>
          <cell r="I15">
            <v>260.5</v>
          </cell>
          <cell r="J15">
            <v>2.3439999999999999</v>
          </cell>
          <cell r="K15">
            <v>2.9689999999999999</v>
          </cell>
          <cell r="L15">
            <v>0</v>
          </cell>
          <cell r="M15">
            <v>0</v>
          </cell>
          <cell r="N15">
            <v>255.18774999999999</v>
          </cell>
          <cell r="O15">
            <v>-7.4999999998226485E-4</v>
          </cell>
          <cell r="P15">
            <v>1188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1188</v>
          </cell>
          <cell r="V15">
            <v>0</v>
          </cell>
          <cell r="W15">
            <v>4.1520000000000001</v>
          </cell>
          <cell r="X15">
            <v>260.5</v>
          </cell>
          <cell r="Y15">
            <v>9.4649999999999999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255.18799999999999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260.5</v>
          </cell>
          <cell r="BC15">
            <v>1188</v>
          </cell>
          <cell r="BD15">
            <v>731.27200000000005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1141.7660000000001</v>
          </cell>
          <cell r="E16">
            <v>505.29700000000003</v>
          </cell>
          <cell r="F16">
            <v>636.46900000000005</v>
          </cell>
          <cell r="G16">
            <v>35.353000000000002</v>
          </cell>
          <cell r="H16">
            <v>0</v>
          </cell>
          <cell r="I16">
            <v>407.76</v>
          </cell>
          <cell r="J16">
            <v>3.911</v>
          </cell>
          <cell r="K16">
            <v>4.9260000000000002</v>
          </cell>
          <cell r="L16">
            <v>0</v>
          </cell>
          <cell r="M16">
            <v>0</v>
          </cell>
          <cell r="N16">
            <v>398.92275000000001</v>
          </cell>
          <cell r="O16">
            <v>2.4999999999408828E-4</v>
          </cell>
          <cell r="P16">
            <v>1849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1849</v>
          </cell>
          <cell r="V16">
            <v>0</v>
          </cell>
          <cell r="W16">
            <v>3.2574999999999998</v>
          </cell>
          <cell r="X16">
            <v>407.76</v>
          </cell>
          <cell r="Y16">
            <v>12.0945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1849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398.923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1849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407.76</v>
          </cell>
          <cell r="BC16">
            <v>1849</v>
          </cell>
          <cell r="BD16">
            <v>1141.7660000000001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1019.706</v>
          </cell>
          <cell r="E17">
            <v>451.39400000000001</v>
          </cell>
          <cell r="F17">
            <v>568.31200000000001</v>
          </cell>
          <cell r="G17">
            <v>35.295999999999999</v>
          </cell>
          <cell r="H17">
            <v>0</v>
          </cell>
          <cell r="I17">
            <v>363.6</v>
          </cell>
          <cell r="J17">
            <v>3.51</v>
          </cell>
          <cell r="K17">
            <v>4.4189999999999996</v>
          </cell>
          <cell r="L17">
            <v>0</v>
          </cell>
          <cell r="M17">
            <v>0</v>
          </cell>
          <cell r="N17">
            <v>355.67075</v>
          </cell>
          <cell r="O17">
            <v>2.500000000509317E-4</v>
          </cell>
          <cell r="P17">
            <v>1648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1648</v>
          </cell>
          <cell r="V17">
            <v>0</v>
          </cell>
          <cell r="W17">
            <v>4.6085000000000003</v>
          </cell>
          <cell r="X17">
            <v>363.6</v>
          </cell>
          <cell r="Y17">
            <v>12.5375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1648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355.67099999999999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1648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363.6</v>
          </cell>
          <cell r="BC17">
            <v>1648</v>
          </cell>
          <cell r="BD17">
            <v>1019.706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303.05599999999998</v>
          </cell>
          <cell r="E6">
            <v>127.941</v>
          </cell>
          <cell r="F6">
            <v>175.11500000000001</v>
          </cell>
          <cell r="G6">
            <v>34.667999999999999</v>
          </cell>
          <cell r="H6">
            <v>0</v>
          </cell>
          <cell r="I6">
            <v>102.691</v>
          </cell>
          <cell r="J6">
            <v>3.2519999999999998</v>
          </cell>
          <cell r="K6">
            <v>4.45</v>
          </cell>
          <cell r="L6">
            <v>0</v>
          </cell>
          <cell r="M6">
            <v>0</v>
          </cell>
          <cell r="N6">
            <v>94.989000000000004</v>
          </cell>
          <cell r="O6">
            <v>0</v>
          </cell>
          <cell r="P6">
            <v>506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506</v>
          </cell>
          <cell r="V6">
            <v>0</v>
          </cell>
          <cell r="W6">
            <v>5.5E-2</v>
          </cell>
          <cell r="X6">
            <v>102.691</v>
          </cell>
          <cell r="Y6">
            <v>7.7569999999999997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94.989000000000004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102.691</v>
          </cell>
          <cell r="BC6">
            <v>506</v>
          </cell>
          <cell r="BD6">
            <v>303.05599999999998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298.10199999999998</v>
          </cell>
          <cell r="E7">
            <v>124.852</v>
          </cell>
          <cell r="F7">
            <v>173.25</v>
          </cell>
          <cell r="G7">
            <v>34.667999999999999</v>
          </cell>
          <cell r="H7">
            <v>0</v>
          </cell>
          <cell r="I7">
            <v>100.89100000000001</v>
          </cell>
          <cell r="J7">
            <v>3.3559999999999999</v>
          </cell>
          <cell r="K7">
            <v>4.6559999999999997</v>
          </cell>
          <cell r="L7">
            <v>0</v>
          </cell>
          <cell r="M7">
            <v>0</v>
          </cell>
          <cell r="N7">
            <v>92.879000000000005</v>
          </cell>
          <cell r="O7">
            <v>0</v>
          </cell>
          <cell r="P7">
            <v>504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504</v>
          </cell>
          <cell r="V7">
            <v>0</v>
          </cell>
          <cell r="W7">
            <v>5.2999999999999999E-2</v>
          </cell>
          <cell r="X7">
            <v>100.89100000000001</v>
          </cell>
          <cell r="Y7">
            <v>8.0650000000000013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92.879000000000005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100.89100000000001</v>
          </cell>
          <cell r="BC7">
            <v>504</v>
          </cell>
          <cell r="BD7">
            <v>298.10199999999998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321.161</v>
          </cell>
          <cell r="E8">
            <v>133.56399999999999</v>
          </cell>
          <cell r="F8">
            <v>187.59700000000001</v>
          </cell>
          <cell r="G8">
            <v>34.667999999999999</v>
          </cell>
          <cell r="H8">
            <v>0</v>
          </cell>
          <cell r="I8">
            <v>107.982</v>
          </cell>
          <cell r="J8">
            <v>3.5219999999999998</v>
          </cell>
          <cell r="K8">
            <v>4.9480000000000004</v>
          </cell>
          <cell r="L8">
            <v>0</v>
          </cell>
          <cell r="M8">
            <v>0</v>
          </cell>
          <cell r="N8">
            <v>99.512</v>
          </cell>
          <cell r="O8">
            <v>0</v>
          </cell>
          <cell r="P8">
            <v>546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546</v>
          </cell>
          <cell r="V8">
            <v>0</v>
          </cell>
          <cell r="W8">
            <v>5.0999999999999997E-2</v>
          </cell>
          <cell r="X8">
            <v>107.982</v>
          </cell>
          <cell r="Y8">
            <v>8.5210000000000008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99.512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107.982</v>
          </cell>
          <cell r="BC8">
            <v>546</v>
          </cell>
          <cell r="BD8">
            <v>321.161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201.17099999999999</v>
          </cell>
          <cell r="E9">
            <v>83.864999999999995</v>
          </cell>
          <cell r="F9">
            <v>117.306</v>
          </cell>
          <cell r="G9">
            <v>34.667999999999999</v>
          </cell>
          <cell r="H9">
            <v>0</v>
          </cell>
          <cell r="I9">
            <v>68.513999999999996</v>
          </cell>
          <cell r="J9">
            <v>2.4039999999999999</v>
          </cell>
          <cell r="K9">
            <v>3.363</v>
          </cell>
          <cell r="L9">
            <v>0</v>
          </cell>
          <cell r="M9">
            <v>0</v>
          </cell>
          <cell r="N9">
            <v>62.747</v>
          </cell>
          <cell r="O9">
            <v>0</v>
          </cell>
          <cell r="P9">
            <v>345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345</v>
          </cell>
          <cell r="V9">
            <v>0</v>
          </cell>
          <cell r="W9">
            <v>0.11</v>
          </cell>
          <cell r="X9">
            <v>68.513999999999996</v>
          </cell>
          <cell r="Y9">
            <v>5.8769999999999998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62.747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68.513999999999996</v>
          </cell>
          <cell r="BC9">
            <v>345</v>
          </cell>
          <cell r="BD9">
            <v>201.17099999999999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103.095</v>
          </cell>
          <cell r="E10">
            <v>43.499000000000002</v>
          </cell>
          <cell r="F10">
            <v>59.595999999999997</v>
          </cell>
          <cell r="G10">
            <v>34.667999999999999</v>
          </cell>
          <cell r="H10">
            <v>0</v>
          </cell>
          <cell r="I10">
            <v>34.468000000000004</v>
          </cell>
          <cell r="J10">
            <v>1.179</v>
          </cell>
          <cell r="K10">
            <v>1.615</v>
          </cell>
          <cell r="L10">
            <v>0</v>
          </cell>
          <cell r="M10">
            <v>0</v>
          </cell>
          <cell r="N10">
            <v>31.673999999999999</v>
          </cell>
          <cell r="O10">
            <v>0</v>
          </cell>
          <cell r="P10">
            <v>170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170</v>
          </cell>
          <cell r="V10">
            <v>0</v>
          </cell>
          <cell r="W10">
            <v>0.186</v>
          </cell>
          <cell r="X10">
            <v>34.468000000000004</v>
          </cell>
          <cell r="Y10">
            <v>2.98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31.673999999999999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34.468000000000004</v>
          </cell>
          <cell r="BC10">
            <v>170</v>
          </cell>
          <cell r="BD10">
            <v>103.095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85.91</v>
          </cell>
          <cell r="E11">
            <v>36.146000000000001</v>
          </cell>
          <cell r="F11">
            <v>49.764000000000003</v>
          </cell>
          <cell r="G11">
            <v>34.667999999999999</v>
          </cell>
          <cell r="H11">
            <v>0</v>
          </cell>
          <cell r="I11">
            <v>28.449000000000002</v>
          </cell>
          <cell r="J11">
            <v>0.96899999999999997</v>
          </cell>
          <cell r="K11">
            <v>1.3340000000000001</v>
          </cell>
          <cell r="L11">
            <v>0</v>
          </cell>
          <cell r="M11">
            <v>0</v>
          </cell>
          <cell r="N11">
            <v>26.146000000000001</v>
          </cell>
          <cell r="O11">
            <v>0</v>
          </cell>
          <cell r="P11">
            <v>141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141</v>
          </cell>
          <cell r="V11">
            <v>0</v>
          </cell>
          <cell r="W11">
            <v>0.20799999999999999</v>
          </cell>
          <cell r="X11">
            <v>28.449000000000002</v>
          </cell>
          <cell r="Y11">
            <v>2.5110000000000001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26.146000000000001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28.449000000000002</v>
          </cell>
          <cell r="BC11">
            <v>141</v>
          </cell>
          <cell r="BD11">
            <v>85.91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84.037999999999997</v>
          </cell>
          <cell r="E12">
            <v>35.280999999999999</v>
          </cell>
          <cell r="F12">
            <v>48.756999999999998</v>
          </cell>
          <cell r="G12">
            <v>34.667999999999999</v>
          </cell>
          <cell r="H12">
            <v>0</v>
          </cell>
          <cell r="I12">
            <v>27.94</v>
          </cell>
          <cell r="J12">
            <v>0.95899999999999996</v>
          </cell>
          <cell r="K12">
            <v>1.325</v>
          </cell>
          <cell r="L12">
            <v>0</v>
          </cell>
          <cell r="M12">
            <v>0</v>
          </cell>
          <cell r="N12">
            <v>25.656479999999998</v>
          </cell>
          <cell r="O12">
            <v>-4.7999999999603915E-4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0.26780000000000004</v>
          </cell>
          <cell r="X12">
            <v>27.94</v>
          </cell>
          <cell r="Y12">
            <v>2.5518000000000001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25.655999999999999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27.94</v>
          </cell>
          <cell r="BC12">
            <v>139</v>
          </cell>
          <cell r="BD12">
            <v>84.037999999999997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67.036000000000001</v>
          </cell>
          <cell r="E13">
            <v>28.277999999999999</v>
          </cell>
          <cell r="F13">
            <v>38.758000000000003</v>
          </cell>
          <cell r="G13">
            <v>34.667999999999999</v>
          </cell>
          <cell r="H13">
            <v>0</v>
          </cell>
          <cell r="I13">
            <v>22.091000000000001</v>
          </cell>
          <cell r="J13">
            <v>0.76</v>
          </cell>
          <cell r="K13">
            <v>1.042</v>
          </cell>
          <cell r="L13">
            <v>0</v>
          </cell>
          <cell r="M13">
            <v>0</v>
          </cell>
          <cell r="N13">
            <v>20.288400000000003</v>
          </cell>
          <cell r="O13">
            <v>5.9999999999504894E-4</v>
          </cell>
          <cell r="P13">
            <v>109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</v>
          </cell>
          <cell r="V13">
            <v>0</v>
          </cell>
          <cell r="W13">
            <v>0.24258000000000002</v>
          </cell>
          <cell r="X13">
            <v>22.091000000000001</v>
          </cell>
          <cell r="Y13">
            <v>2.0445799999999998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20.288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22.091000000000001</v>
          </cell>
          <cell r="BC13">
            <v>109</v>
          </cell>
          <cell r="BD13">
            <v>67.036000000000001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71.058999999999997</v>
          </cell>
          <cell r="E14">
            <v>29.577999999999999</v>
          </cell>
          <cell r="F14">
            <v>41.481000000000002</v>
          </cell>
          <cell r="G14">
            <v>34.667999999999999</v>
          </cell>
          <cell r="H14">
            <v>0</v>
          </cell>
          <cell r="I14">
            <v>23.768000000000001</v>
          </cell>
          <cell r="J14">
            <v>0.78700000000000003</v>
          </cell>
          <cell r="K14">
            <v>1.1040000000000001</v>
          </cell>
          <cell r="L14">
            <v>0</v>
          </cell>
          <cell r="M14">
            <v>0</v>
          </cell>
          <cell r="N14">
            <v>21.87744</v>
          </cell>
          <cell r="O14">
            <v>-4.3999999999755346E-4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0.18018000000000001</v>
          </cell>
          <cell r="X14">
            <v>23.768000000000001</v>
          </cell>
          <cell r="Y14">
            <v>2.07118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21.876999999999999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23.768000000000001</v>
          </cell>
          <cell r="BC14">
            <v>120</v>
          </cell>
          <cell r="BD14">
            <v>71.058999999999997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185.33500000000001</v>
          </cell>
          <cell r="E15">
            <v>76.644999999999996</v>
          </cell>
          <cell r="F15">
            <v>108.69</v>
          </cell>
          <cell r="G15">
            <v>34.667999999999999</v>
          </cell>
          <cell r="H15">
            <v>0</v>
          </cell>
          <cell r="I15">
            <v>62.878</v>
          </cell>
          <cell r="J15">
            <v>2.0499999999999998</v>
          </cell>
          <cell r="K15">
            <v>2.907</v>
          </cell>
          <cell r="L15">
            <v>0</v>
          </cell>
          <cell r="M15">
            <v>0</v>
          </cell>
          <cell r="N15">
            <v>57.920639999999999</v>
          </cell>
          <cell r="O15">
            <v>3.600000000076875E-4</v>
          </cell>
          <cell r="P15">
            <v>321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321</v>
          </cell>
          <cell r="V15">
            <v>0</v>
          </cell>
          <cell r="W15">
            <v>0.12142</v>
          </cell>
          <cell r="X15">
            <v>62.878</v>
          </cell>
          <cell r="Y15">
            <v>5.0784199999999995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57.920999999999999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62.878</v>
          </cell>
          <cell r="BC15">
            <v>321</v>
          </cell>
          <cell r="BD15">
            <v>185.33500000000001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243.68199999999999</v>
          </cell>
          <cell r="E16">
            <v>101.958</v>
          </cell>
          <cell r="F16">
            <v>141.72399999999999</v>
          </cell>
          <cell r="G16">
            <v>34.667999999999999</v>
          </cell>
          <cell r="H16">
            <v>0</v>
          </cell>
          <cell r="I16">
            <v>83.531999999999996</v>
          </cell>
          <cell r="J16">
            <v>2.8420000000000001</v>
          </cell>
          <cell r="K16">
            <v>3.95</v>
          </cell>
          <cell r="L16">
            <v>0</v>
          </cell>
          <cell r="M16">
            <v>0</v>
          </cell>
          <cell r="N16">
            <v>76.740479999999991</v>
          </cell>
          <cell r="O16">
            <v>-4.7999999999603915E-4</v>
          </cell>
          <cell r="P16">
            <v>418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418</v>
          </cell>
          <cell r="V16">
            <v>0</v>
          </cell>
          <cell r="W16">
            <v>7.8E-2</v>
          </cell>
          <cell r="X16">
            <v>83.531999999999996</v>
          </cell>
          <cell r="Y16">
            <v>6.87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76.739999999999995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83.531999999999996</v>
          </cell>
          <cell r="BC16">
            <v>418</v>
          </cell>
          <cell r="BD16">
            <v>243.68199999999999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184.54300000000001</v>
          </cell>
          <cell r="E17">
            <v>77.146000000000001</v>
          </cell>
          <cell r="F17">
            <v>107.39700000000001</v>
          </cell>
          <cell r="G17">
            <v>34.667999999999999</v>
          </cell>
          <cell r="H17">
            <v>0</v>
          </cell>
          <cell r="I17">
            <v>63.052999999999997</v>
          </cell>
          <cell r="J17">
            <v>1.946</v>
          </cell>
          <cell r="K17">
            <v>2.7090000000000001</v>
          </cell>
          <cell r="L17">
            <v>0</v>
          </cell>
          <cell r="M17">
            <v>0</v>
          </cell>
          <cell r="N17">
            <v>58.397760000000005</v>
          </cell>
          <cell r="O17">
            <v>2.3999999999091415E-4</v>
          </cell>
          <cell r="P17">
            <v>316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316</v>
          </cell>
          <cell r="V17">
            <v>0</v>
          </cell>
          <cell r="W17">
            <v>0.10244</v>
          </cell>
          <cell r="X17">
            <v>63.052999999999997</v>
          </cell>
          <cell r="Y17">
            <v>4.7574399999999999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58.398000000000003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63.052999999999997</v>
          </cell>
          <cell r="BC17">
            <v>316</v>
          </cell>
          <cell r="BD17">
            <v>184.54300000000001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1293.7170000000001</v>
          </cell>
          <cell r="E6">
            <v>588.31500000000005</v>
          </cell>
          <cell r="F6">
            <v>705.40200000000004</v>
          </cell>
          <cell r="G6">
            <v>35.149000000000001</v>
          </cell>
          <cell r="H6">
            <v>0</v>
          </cell>
          <cell r="I6">
            <v>475.62</v>
          </cell>
          <cell r="J6">
            <v>6.327</v>
          </cell>
          <cell r="K6">
            <v>7.5860000000000003</v>
          </cell>
          <cell r="L6">
            <v>0</v>
          </cell>
          <cell r="M6">
            <v>0</v>
          </cell>
          <cell r="N6">
            <v>461.70699999999999</v>
          </cell>
          <cell r="O6">
            <v>0</v>
          </cell>
          <cell r="P6">
            <v>2053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2053</v>
          </cell>
          <cell r="V6">
            <v>0</v>
          </cell>
          <cell r="W6">
            <v>3.9929999999999999</v>
          </cell>
          <cell r="X6">
            <v>475.62</v>
          </cell>
          <cell r="Y6">
            <v>17.905999999999999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2053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461.70699999999999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2053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475.62</v>
          </cell>
          <cell r="BC6">
            <v>2053</v>
          </cell>
          <cell r="BD6">
            <v>1293.7170000000001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1232.038</v>
          </cell>
          <cell r="E7">
            <v>556.62900000000002</v>
          </cell>
          <cell r="F7">
            <v>675.40899999999999</v>
          </cell>
          <cell r="G7">
            <v>35.432000000000002</v>
          </cell>
          <cell r="H7">
            <v>0</v>
          </cell>
          <cell r="I7">
            <v>445.72</v>
          </cell>
          <cell r="J7">
            <v>6.5380000000000003</v>
          </cell>
          <cell r="K7">
            <v>7.9340000000000002</v>
          </cell>
          <cell r="L7">
            <v>0</v>
          </cell>
          <cell r="M7">
            <v>0</v>
          </cell>
          <cell r="N7">
            <v>431.24799999999999</v>
          </cell>
          <cell r="O7">
            <v>0</v>
          </cell>
          <cell r="P7">
            <v>1947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1947</v>
          </cell>
          <cell r="V7">
            <v>0</v>
          </cell>
          <cell r="W7">
            <v>3.851</v>
          </cell>
          <cell r="X7">
            <v>445.72</v>
          </cell>
          <cell r="Y7">
            <v>18.323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431.24799999999999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445.72</v>
          </cell>
          <cell r="BC7">
            <v>1947</v>
          </cell>
          <cell r="BD7">
            <v>1232.038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1217.723</v>
          </cell>
          <cell r="E8">
            <v>550.63400000000001</v>
          </cell>
          <cell r="F8">
            <v>667.08900000000006</v>
          </cell>
          <cell r="G8">
            <v>35.457000000000001</v>
          </cell>
          <cell r="H8">
            <v>0</v>
          </cell>
          <cell r="I8">
            <v>439.54</v>
          </cell>
          <cell r="J8">
            <v>5.9770000000000003</v>
          </cell>
          <cell r="K8">
            <v>7.2409999999999997</v>
          </cell>
          <cell r="L8">
            <v>0</v>
          </cell>
          <cell r="M8">
            <v>0</v>
          </cell>
          <cell r="N8">
            <v>426.322</v>
          </cell>
          <cell r="O8">
            <v>0</v>
          </cell>
          <cell r="P8">
            <v>1917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1917</v>
          </cell>
          <cell r="V8">
            <v>0</v>
          </cell>
          <cell r="W8">
            <v>4.3559999999999999</v>
          </cell>
          <cell r="X8">
            <v>439.54</v>
          </cell>
          <cell r="Y8">
            <v>17.573999999999998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426.322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1917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439.54</v>
          </cell>
          <cell r="BC8">
            <v>1917</v>
          </cell>
          <cell r="BD8">
            <v>1217.723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693.25900000000001</v>
          </cell>
          <cell r="E9">
            <v>316.11</v>
          </cell>
          <cell r="F9">
            <v>377.149</v>
          </cell>
          <cell r="G9">
            <v>35.335000000000001</v>
          </cell>
          <cell r="H9">
            <v>0</v>
          </cell>
          <cell r="I9">
            <v>250.05</v>
          </cell>
          <cell r="J9">
            <v>3.3839999999999999</v>
          </cell>
          <cell r="K9">
            <v>4.0380000000000003</v>
          </cell>
          <cell r="L9">
            <v>0</v>
          </cell>
          <cell r="M9">
            <v>0</v>
          </cell>
          <cell r="N9">
            <v>242.62799999999999</v>
          </cell>
          <cell r="O9">
            <v>0</v>
          </cell>
          <cell r="P9">
            <v>1074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1074</v>
          </cell>
          <cell r="V9">
            <v>0</v>
          </cell>
          <cell r="W9">
            <v>6.0990000000000002</v>
          </cell>
          <cell r="X9">
            <v>250.05</v>
          </cell>
          <cell r="Y9">
            <v>13.521000000000001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242.62799999999999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250.05</v>
          </cell>
          <cell r="BC9">
            <v>1074</v>
          </cell>
          <cell r="BD9">
            <v>693.25900000000001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424.029</v>
          </cell>
          <cell r="E10">
            <v>194.108</v>
          </cell>
          <cell r="F10">
            <v>229.92099999999999</v>
          </cell>
          <cell r="G10">
            <v>35.442</v>
          </cell>
          <cell r="H10">
            <v>0</v>
          </cell>
          <cell r="I10">
            <v>150.79</v>
          </cell>
          <cell r="J10">
            <v>1.97</v>
          </cell>
          <cell r="K10">
            <v>2.3330000000000002</v>
          </cell>
          <cell r="L10">
            <v>0</v>
          </cell>
          <cell r="M10">
            <v>0</v>
          </cell>
          <cell r="N10">
            <v>146.48699999999999</v>
          </cell>
          <cell r="O10">
            <v>0</v>
          </cell>
          <cell r="P10">
            <v>643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643</v>
          </cell>
          <cell r="V10">
            <v>0</v>
          </cell>
          <cell r="W10">
            <v>6.9269999999999996</v>
          </cell>
          <cell r="X10">
            <v>150.79</v>
          </cell>
          <cell r="Y10">
            <v>11.23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146.48699999999999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150.79</v>
          </cell>
          <cell r="BC10">
            <v>643</v>
          </cell>
          <cell r="BD10">
            <v>424.029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343.99299999999999</v>
          </cell>
          <cell r="E11">
            <v>157.4</v>
          </cell>
          <cell r="F11">
            <v>186.59299999999999</v>
          </cell>
          <cell r="G11">
            <v>35.304000000000002</v>
          </cell>
          <cell r="H11">
            <v>0</v>
          </cell>
          <cell r="I11">
            <v>122.08</v>
          </cell>
          <cell r="J11">
            <v>1.631</v>
          </cell>
          <cell r="K11">
            <v>1.9339999999999999</v>
          </cell>
          <cell r="L11">
            <v>0</v>
          </cell>
          <cell r="M11">
            <v>0</v>
          </cell>
          <cell r="N11">
            <v>118.515</v>
          </cell>
          <cell r="O11">
            <v>0</v>
          </cell>
          <cell r="P11">
            <v>521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521</v>
          </cell>
          <cell r="V11">
            <v>0</v>
          </cell>
          <cell r="W11">
            <v>6.3150000000000004</v>
          </cell>
          <cell r="X11">
            <v>122.08</v>
          </cell>
          <cell r="Y11">
            <v>9.8800000000000008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118.515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521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122.08</v>
          </cell>
          <cell r="BC11">
            <v>521</v>
          </cell>
          <cell r="BD11">
            <v>343.99299999999999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411.15100000000001</v>
          </cell>
          <cell r="E12">
            <v>187.85400000000001</v>
          </cell>
          <cell r="F12">
            <v>223.297</v>
          </cell>
          <cell r="G12">
            <v>35.387999999999998</v>
          </cell>
          <cell r="H12">
            <v>0</v>
          </cell>
          <cell r="I12">
            <v>147.69</v>
          </cell>
          <cell r="J12">
            <v>1.974</v>
          </cell>
          <cell r="K12">
            <v>2.3460000000000001</v>
          </cell>
          <cell r="L12">
            <v>0</v>
          </cell>
          <cell r="M12">
            <v>0</v>
          </cell>
          <cell r="N12">
            <v>143.36949999999999</v>
          </cell>
          <cell r="O12">
            <v>5.0000000001659828E-4</v>
          </cell>
          <cell r="P12">
            <v>632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632</v>
          </cell>
          <cell r="V12">
            <v>0</v>
          </cell>
          <cell r="W12">
            <v>5.4539999999999997</v>
          </cell>
          <cell r="X12">
            <v>147.69</v>
          </cell>
          <cell r="Y12">
            <v>9.7740000000000009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143.37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147.69</v>
          </cell>
          <cell r="BC12">
            <v>632</v>
          </cell>
          <cell r="BD12">
            <v>411.15100000000001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348.61799999999999</v>
          </cell>
          <cell r="E13">
            <v>159.73599999999999</v>
          </cell>
          <cell r="F13">
            <v>188.88200000000001</v>
          </cell>
          <cell r="G13">
            <v>35.421999999999997</v>
          </cell>
          <cell r="H13">
            <v>0</v>
          </cell>
          <cell r="I13">
            <v>124.74</v>
          </cell>
          <cell r="J13">
            <v>1.65</v>
          </cell>
          <cell r="K13">
            <v>1.9510000000000001</v>
          </cell>
          <cell r="L13">
            <v>0</v>
          </cell>
          <cell r="M13">
            <v>0</v>
          </cell>
          <cell r="N13">
            <v>121.13975000000001</v>
          </cell>
          <cell r="O13">
            <v>-7.5000000001068656E-4</v>
          </cell>
          <cell r="P13">
            <v>531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531</v>
          </cell>
          <cell r="V13">
            <v>0</v>
          </cell>
          <cell r="W13">
            <v>5.2149999999999999</v>
          </cell>
          <cell r="X13">
            <v>124.74</v>
          </cell>
          <cell r="Y13">
            <v>8.8159999999999989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121.14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124.74</v>
          </cell>
          <cell r="BC13">
            <v>531</v>
          </cell>
          <cell r="BD13">
            <v>348.61799999999999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272.88400000000001</v>
          </cell>
          <cell r="E14">
            <v>125.596</v>
          </cell>
          <cell r="F14">
            <v>147.28800000000001</v>
          </cell>
          <cell r="G14">
            <v>35.423999999999999</v>
          </cell>
          <cell r="H14">
            <v>0</v>
          </cell>
          <cell r="I14">
            <v>98.3</v>
          </cell>
          <cell r="J14">
            <v>1.427</v>
          </cell>
          <cell r="K14">
            <v>1.673</v>
          </cell>
          <cell r="L14">
            <v>0</v>
          </cell>
          <cell r="M14">
            <v>0</v>
          </cell>
          <cell r="N14">
            <v>95.200249999999997</v>
          </cell>
          <cell r="O14">
            <v>-2.5000000000829914E-4</v>
          </cell>
          <cell r="P14">
            <v>415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415</v>
          </cell>
          <cell r="V14">
            <v>0</v>
          </cell>
          <cell r="W14">
            <v>6.4109999999999996</v>
          </cell>
          <cell r="X14">
            <v>98.3</v>
          </cell>
          <cell r="Y14">
            <v>9.5109999999999992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98.3</v>
          </cell>
          <cell r="BC14">
            <v>415</v>
          </cell>
          <cell r="BD14">
            <v>272.88400000000001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756.21699999999998</v>
          </cell>
          <cell r="E15">
            <v>344.072</v>
          </cell>
          <cell r="F15">
            <v>412.14499999999998</v>
          </cell>
          <cell r="G15">
            <v>35.49</v>
          </cell>
          <cell r="H15">
            <v>0</v>
          </cell>
          <cell r="I15">
            <v>271.32</v>
          </cell>
          <cell r="J15">
            <v>3.4849999999999999</v>
          </cell>
          <cell r="K15">
            <v>4.1740000000000004</v>
          </cell>
          <cell r="L15">
            <v>0</v>
          </cell>
          <cell r="M15">
            <v>0</v>
          </cell>
          <cell r="N15">
            <v>263.66149999999999</v>
          </cell>
          <cell r="O15">
            <v>-4.9999999998817657E-4</v>
          </cell>
          <cell r="P15">
            <v>1170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1170</v>
          </cell>
          <cell r="V15">
            <v>0</v>
          </cell>
          <cell r="W15">
            <v>6.5359999999999996</v>
          </cell>
          <cell r="X15">
            <v>271.32</v>
          </cell>
          <cell r="Y15">
            <v>14.195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263.66199999999998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271.32</v>
          </cell>
          <cell r="BC15">
            <v>1170</v>
          </cell>
          <cell r="BD15">
            <v>756.21699999999998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935.077</v>
          </cell>
          <cell r="E16">
            <v>424.42399999999998</v>
          </cell>
          <cell r="F16">
            <v>510.65300000000002</v>
          </cell>
          <cell r="G16">
            <v>35.351999999999997</v>
          </cell>
          <cell r="H16">
            <v>0</v>
          </cell>
          <cell r="I16">
            <v>336.15</v>
          </cell>
          <cell r="J16">
            <v>5.0209999999999999</v>
          </cell>
          <cell r="K16">
            <v>6.04</v>
          </cell>
          <cell r="L16">
            <v>0</v>
          </cell>
          <cell r="M16">
            <v>0</v>
          </cell>
          <cell r="N16">
            <v>325.089</v>
          </cell>
          <cell r="O16">
            <v>0</v>
          </cell>
          <cell r="P16">
            <v>1456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1456</v>
          </cell>
          <cell r="V16">
            <v>0</v>
          </cell>
          <cell r="W16">
            <v>6.444</v>
          </cell>
          <cell r="X16">
            <v>336.15</v>
          </cell>
          <cell r="Y16">
            <v>17.504999999999999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325.089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336.15</v>
          </cell>
          <cell r="BC16">
            <v>1456</v>
          </cell>
          <cell r="BD16">
            <v>935.077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1051.95</v>
          </cell>
          <cell r="E17">
            <v>481.80200000000002</v>
          </cell>
          <cell r="F17">
            <v>570.14800000000002</v>
          </cell>
          <cell r="G17">
            <v>35.296999999999997</v>
          </cell>
          <cell r="H17">
            <v>0</v>
          </cell>
          <cell r="I17">
            <v>381.21</v>
          </cell>
          <cell r="J17">
            <v>5.8209999999999997</v>
          </cell>
          <cell r="K17">
            <v>6.8890000000000002</v>
          </cell>
          <cell r="L17">
            <v>0</v>
          </cell>
          <cell r="M17">
            <v>0</v>
          </cell>
          <cell r="N17">
            <v>368.50024999999999</v>
          </cell>
          <cell r="O17">
            <v>-2.500000000509317E-4</v>
          </cell>
          <cell r="P17">
            <v>1624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1624</v>
          </cell>
          <cell r="V17">
            <v>0</v>
          </cell>
          <cell r="W17">
            <v>6.0747499999999999</v>
          </cell>
          <cell r="X17">
            <v>381.21</v>
          </cell>
          <cell r="Y17">
            <v>18.784750000000003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368.5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381.21</v>
          </cell>
          <cell r="BC17">
            <v>1624</v>
          </cell>
          <cell r="BD17">
            <v>1051.95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1131.019</v>
          </cell>
          <cell r="E6">
            <v>517.39200000000005</v>
          </cell>
          <cell r="F6">
            <v>613.62699999999995</v>
          </cell>
          <cell r="G6">
            <v>35.301000000000002</v>
          </cell>
          <cell r="H6">
            <v>0</v>
          </cell>
          <cell r="I6">
            <v>418.54</v>
          </cell>
          <cell r="J6">
            <v>3.3519999999999999</v>
          </cell>
          <cell r="K6">
            <v>3.976</v>
          </cell>
          <cell r="L6">
            <v>0</v>
          </cell>
          <cell r="M6">
            <v>0</v>
          </cell>
          <cell r="N6">
            <v>411.21199999999999</v>
          </cell>
          <cell r="O6">
            <v>0</v>
          </cell>
          <cell r="P6">
            <v>1787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1787</v>
          </cell>
          <cell r="V6">
            <v>0</v>
          </cell>
          <cell r="W6">
            <v>1.01</v>
          </cell>
          <cell r="X6">
            <v>418.54</v>
          </cell>
          <cell r="Y6">
            <v>8.3379999999999992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411.21199999999999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1787</v>
          </cell>
          <cell r="AZ6">
            <v>0</v>
          </cell>
          <cell r="BA6">
            <v>0</v>
          </cell>
          <cell r="BB6">
            <v>418.54</v>
          </cell>
          <cell r="BC6">
            <v>1787</v>
          </cell>
          <cell r="BD6">
            <v>1131.019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1033.94</v>
          </cell>
          <cell r="E7">
            <v>471.15600000000001</v>
          </cell>
          <cell r="F7">
            <v>562.78399999999999</v>
          </cell>
          <cell r="G7">
            <v>35.298000000000002</v>
          </cell>
          <cell r="H7">
            <v>0</v>
          </cell>
          <cell r="I7">
            <v>379.99</v>
          </cell>
          <cell r="J7">
            <v>1.9059999999999999</v>
          </cell>
          <cell r="K7">
            <v>2.2770000000000001</v>
          </cell>
          <cell r="L7">
            <v>0</v>
          </cell>
          <cell r="M7">
            <v>0</v>
          </cell>
          <cell r="N7">
            <v>375.80700000000002</v>
          </cell>
          <cell r="O7">
            <v>0</v>
          </cell>
          <cell r="P7">
            <v>1634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1634</v>
          </cell>
          <cell r="V7">
            <v>0</v>
          </cell>
          <cell r="W7">
            <v>0.80900000000000005</v>
          </cell>
          <cell r="X7">
            <v>379.99</v>
          </cell>
          <cell r="Y7">
            <v>4.992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375.80700000000002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1634</v>
          </cell>
          <cell r="AZ7">
            <v>0</v>
          </cell>
          <cell r="BA7">
            <v>0</v>
          </cell>
          <cell r="BB7">
            <v>379.99</v>
          </cell>
          <cell r="BC7">
            <v>1634</v>
          </cell>
          <cell r="BD7">
            <v>1033.94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949.78399999999999</v>
          </cell>
          <cell r="E8">
            <v>432.59500000000003</v>
          </cell>
          <cell r="F8">
            <v>517.18899999999996</v>
          </cell>
          <cell r="G8">
            <v>35.301000000000002</v>
          </cell>
          <cell r="H8">
            <v>0</v>
          </cell>
          <cell r="I8">
            <v>348.05</v>
          </cell>
          <cell r="J8">
            <v>2.2490000000000001</v>
          </cell>
          <cell r="K8">
            <v>2.6890000000000001</v>
          </cell>
          <cell r="L8">
            <v>0</v>
          </cell>
          <cell r="M8">
            <v>0</v>
          </cell>
          <cell r="N8">
            <v>343.11200000000002</v>
          </cell>
          <cell r="O8">
            <v>0</v>
          </cell>
          <cell r="P8">
            <v>1498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1498</v>
          </cell>
          <cell r="V8">
            <v>0</v>
          </cell>
          <cell r="W8">
            <v>1.036</v>
          </cell>
          <cell r="X8">
            <v>348.05</v>
          </cell>
          <cell r="Y8">
            <v>5.9740000000000002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343.11200000000002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1498</v>
          </cell>
          <cell r="AZ8">
            <v>0</v>
          </cell>
          <cell r="BA8">
            <v>0</v>
          </cell>
          <cell r="BB8">
            <v>348.05</v>
          </cell>
          <cell r="BC8">
            <v>1498</v>
          </cell>
          <cell r="BD8">
            <v>949.78399999999999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771.01400000000001</v>
          </cell>
          <cell r="E9">
            <v>353.00200000000001</v>
          </cell>
          <cell r="F9">
            <v>418.012</v>
          </cell>
          <cell r="G9">
            <v>35.286999999999999</v>
          </cell>
          <cell r="H9">
            <v>0</v>
          </cell>
          <cell r="I9">
            <v>282.89999999999998</v>
          </cell>
          <cell r="J9">
            <v>1.966</v>
          </cell>
          <cell r="K9">
            <v>2.327</v>
          </cell>
          <cell r="L9">
            <v>0</v>
          </cell>
          <cell r="M9">
            <v>0</v>
          </cell>
          <cell r="N9">
            <v>278.60700000000003</v>
          </cell>
          <cell r="O9">
            <v>0</v>
          </cell>
          <cell r="P9">
            <v>1206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1206</v>
          </cell>
          <cell r="V9">
            <v>0</v>
          </cell>
          <cell r="W9">
            <v>0.95899999999999996</v>
          </cell>
          <cell r="X9">
            <v>282.89999999999998</v>
          </cell>
          <cell r="Y9">
            <v>5.2519999999999998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278.60700000000003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1206</v>
          </cell>
          <cell r="AZ9">
            <v>0</v>
          </cell>
          <cell r="BA9">
            <v>0</v>
          </cell>
          <cell r="BB9">
            <v>282.89999999999998</v>
          </cell>
          <cell r="BC9">
            <v>1206</v>
          </cell>
          <cell r="BD9">
            <v>771.01400000000001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471.452</v>
          </cell>
          <cell r="E10">
            <v>216.05099999999999</v>
          </cell>
          <cell r="F10">
            <v>255.40100000000001</v>
          </cell>
          <cell r="G10">
            <v>35.414999999999999</v>
          </cell>
          <cell r="H10">
            <v>0</v>
          </cell>
          <cell r="I10">
            <v>171.3</v>
          </cell>
          <cell r="J10">
            <v>1.212</v>
          </cell>
          <cell r="K10">
            <v>1.4330000000000001</v>
          </cell>
          <cell r="L10">
            <v>0</v>
          </cell>
          <cell r="M10">
            <v>0</v>
          </cell>
          <cell r="N10">
            <v>168.655</v>
          </cell>
          <cell r="O10">
            <v>0</v>
          </cell>
          <cell r="P10">
            <v>729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729</v>
          </cell>
          <cell r="V10">
            <v>0</v>
          </cell>
          <cell r="W10">
            <v>1.3560000000000001</v>
          </cell>
          <cell r="X10">
            <v>171.3</v>
          </cell>
          <cell r="Y10">
            <v>4.0010000000000003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168.655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729</v>
          </cell>
          <cell r="AZ10">
            <v>0</v>
          </cell>
          <cell r="BA10">
            <v>0</v>
          </cell>
          <cell r="BB10">
            <v>171.3</v>
          </cell>
          <cell r="BC10">
            <v>729</v>
          </cell>
          <cell r="BD10">
            <v>471.452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420.94499999999999</v>
          </cell>
          <cell r="E11">
            <v>192.88</v>
          </cell>
          <cell r="F11">
            <v>228.065</v>
          </cell>
          <cell r="G11">
            <v>35.526000000000003</v>
          </cell>
          <cell r="H11">
            <v>0</v>
          </cell>
          <cell r="I11">
            <v>152.69999999999999</v>
          </cell>
          <cell r="J11">
            <v>1.228</v>
          </cell>
          <cell r="K11">
            <v>1.452</v>
          </cell>
          <cell r="L11">
            <v>0</v>
          </cell>
          <cell r="M11">
            <v>0</v>
          </cell>
          <cell r="N11">
            <v>150.02000000000001</v>
          </cell>
          <cell r="O11">
            <v>0</v>
          </cell>
          <cell r="P11">
            <v>650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650</v>
          </cell>
          <cell r="V11">
            <v>0</v>
          </cell>
          <cell r="W11">
            <v>1.1419999999999999</v>
          </cell>
          <cell r="X11">
            <v>152.69999999999999</v>
          </cell>
          <cell r="Y11">
            <v>3.8219999999999996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150.02000000000001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650</v>
          </cell>
          <cell r="AZ11">
            <v>0</v>
          </cell>
          <cell r="BA11">
            <v>0</v>
          </cell>
          <cell r="BB11">
            <v>152.69999999999999</v>
          </cell>
          <cell r="BC11">
            <v>650</v>
          </cell>
          <cell r="BD11">
            <v>420.94499999999999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363.959</v>
          </cell>
          <cell r="E12">
            <v>167.71199999999999</v>
          </cell>
          <cell r="F12">
            <v>196.24700000000001</v>
          </cell>
          <cell r="G12">
            <v>35.341999999999999</v>
          </cell>
          <cell r="H12">
            <v>0</v>
          </cell>
          <cell r="I12">
            <v>132.69999999999999</v>
          </cell>
          <cell r="J12">
            <v>1.1120000000000001</v>
          </cell>
          <cell r="K12">
            <v>1.3009999999999999</v>
          </cell>
          <cell r="L12">
            <v>0</v>
          </cell>
          <cell r="M12">
            <v>0</v>
          </cell>
          <cell r="N12">
            <v>130.28625</v>
          </cell>
          <cell r="O12">
            <v>7.5000000001068656E-4</v>
          </cell>
          <cell r="P12">
            <v>559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559</v>
          </cell>
          <cell r="V12">
            <v>0</v>
          </cell>
          <cell r="W12">
            <v>1.3322499999999999</v>
          </cell>
          <cell r="X12">
            <v>132.69999999999999</v>
          </cell>
          <cell r="Y12">
            <v>3.7452500000000004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130.286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559</v>
          </cell>
          <cell r="AZ12">
            <v>0</v>
          </cell>
          <cell r="BA12">
            <v>0</v>
          </cell>
          <cell r="BB12">
            <v>132.69999999999999</v>
          </cell>
          <cell r="BC12">
            <v>559</v>
          </cell>
          <cell r="BD12">
            <v>363.959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335.85399999999998</v>
          </cell>
          <cell r="E13">
            <v>154.755</v>
          </cell>
          <cell r="F13">
            <v>181.09899999999999</v>
          </cell>
          <cell r="G13">
            <v>35.357999999999997</v>
          </cell>
          <cell r="H13">
            <v>0</v>
          </cell>
          <cell r="I13">
            <v>124.62</v>
          </cell>
          <cell r="J13">
            <v>2.2490000000000001</v>
          </cell>
          <cell r="K13">
            <v>2.6320000000000001</v>
          </cell>
          <cell r="L13">
            <v>0</v>
          </cell>
          <cell r="M13">
            <v>0</v>
          </cell>
          <cell r="N13">
            <v>119.739</v>
          </cell>
          <cell r="O13">
            <v>0</v>
          </cell>
          <cell r="P13">
            <v>525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525</v>
          </cell>
          <cell r="V13">
            <v>0</v>
          </cell>
          <cell r="W13">
            <v>1.47925</v>
          </cell>
          <cell r="X13">
            <v>124.62</v>
          </cell>
          <cell r="Y13">
            <v>6.3602500000000006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119.739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525</v>
          </cell>
          <cell r="AZ13">
            <v>0</v>
          </cell>
          <cell r="BA13">
            <v>0</v>
          </cell>
          <cell r="BB13">
            <v>124.62</v>
          </cell>
          <cell r="BC13">
            <v>525</v>
          </cell>
          <cell r="BD13">
            <v>335.85399999999998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422.858</v>
          </cell>
          <cell r="E14">
            <v>195.852</v>
          </cell>
          <cell r="F14">
            <v>227.006</v>
          </cell>
          <cell r="G14">
            <v>35.445999999999998</v>
          </cell>
          <cell r="H14">
            <v>0</v>
          </cell>
          <cell r="I14">
            <v>153.38</v>
          </cell>
          <cell r="J14">
            <v>2.7E-2</v>
          </cell>
          <cell r="K14">
            <v>3.1E-2</v>
          </cell>
          <cell r="L14">
            <v>0</v>
          </cell>
          <cell r="M14">
            <v>0</v>
          </cell>
          <cell r="N14">
            <v>153.32249999999999</v>
          </cell>
          <cell r="O14">
            <v>-4.9999999998817657E-4</v>
          </cell>
          <cell r="P14">
            <v>640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640</v>
          </cell>
          <cell r="V14">
            <v>0</v>
          </cell>
          <cell r="W14">
            <v>1.7077500000000001</v>
          </cell>
          <cell r="X14">
            <v>153.38</v>
          </cell>
          <cell r="Y14">
            <v>1.7657500000000002</v>
          </cell>
          <cell r="Z14">
            <v>0</v>
          </cell>
          <cell r="AA14">
            <v>0</v>
          </cell>
          <cell r="AB14">
            <v>0</v>
          </cell>
          <cell r="AC14">
            <v>5.2041704279304213E-17</v>
          </cell>
          <cell r="AD14">
            <v>0</v>
          </cell>
          <cell r="AE14">
            <v>640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153.32300000000001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640</v>
          </cell>
          <cell r="AZ14">
            <v>0</v>
          </cell>
          <cell r="BA14">
            <v>0</v>
          </cell>
          <cell r="BB14">
            <v>153.38</v>
          </cell>
          <cell r="BC14">
            <v>640</v>
          </cell>
          <cell r="BD14">
            <v>422.858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872.01599999999996</v>
          </cell>
          <cell r="E15">
            <v>401.12</v>
          </cell>
          <cell r="F15">
            <v>470.89600000000002</v>
          </cell>
          <cell r="G15">
            <v>35.517000000000003</v>
          </cell>
          <cell r="H15">
            <v>0</v>
          </cell>
          <cell r="I15">
            <v>321.8</v>
          </cell>
          <cell r="J15">
            <v>2.0139999999999998</v>
          </cell>
          <cell r="K15">
            <v>2.3639999999999999</v>
          </cell>
          <cell r="L15">
            <v>0</v>
          </cell>
          <cell r="M15">
            <v>0</v>
          </cell>
          <cell r="N15">
            <v>317.42149999999998</v>
          </cell>
          <cell r="O15">
            <v>5.0000000004501999E-4</v>
          </cell>
          <cell r="P15">
            <v>1360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1360</v>
          </cell>
          <cell r="V15">
            <v>0</v>
          </cell>
          <cell r="W15">
            <v>1.06375</v>
          </cell>
          <cell r="X15">
            <v>321.8</v>
          </cell>
          <cell r="Y15">
            <v>5.4417499999999999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317.42200000000003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1360</v>
          </cell>
          <cell r="AZ15">
            <v>0</v>
          </cell>
          <cell r="BA15">
            <v>0</v>
          </cell>
          <cell r="BB15">
            <v>321.8</v>
          </cell>
          <cell r="BC15">
            <v>1360</v>
          </cell>
          <cell r="BD15">
            <v>872.01599999999996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955.21600000000001</v>
          </cell>
          <cell r="E16">
            <v>440.69400000000002</v>
          </cell>
          <cell r="F16">
            <v>514.52200000000005</v>
          </cell>
          <cell r="G16">
            <v>35.338000000000001</v>
          </cell>
          <cell r="H16">
            <v>0</v>
          </cell>
          <cell r="I16">
            <v>354.5</v>
          </cell>
          <cell r="J16">
            <v>2.3559999999999999</v>
          </cell>
          <cell r="K16">
            <v>2.7509999999999999</v>
          </cell>
          <cell r="L16">
            <v>0</v>
          </cell>
          <cell r="M16">
            <v>0</v>
          </cell>
          <cell r="N16">
            <v>349.39274999999998</v>
          </cell>
          <cell r="O16">
            <v>2.500000000509317E-4</v>
          </cell>
          <cell r="P16">
            <v>1490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1490</v>
          </cell>
          <cell r="V16">
            <v>0</v>
          </cell>
          <cell r="W16">
            <v>1.3325</v>
          </cell>
          <cell r="X16">
            <v>354.5</v>
          </cell>
          <cell r="Y16">
            <v>6.4394999999999989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1490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349.39299999999997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1490</v>
          </cell>
          <cell r="AZ16">
            <v>0</v>
          </cell>
          <cell r="BA16">
            <v>0</v>
          </cell>
          <cell r="BB16">
            <v>354.5</v>
          </cell>
          <cell r="BC16">
            <v>1490</v>
          </cell>
          <cell r="BD16">
            <v>955.21600000000001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1060.895</v>
          </cell>
          <cell r="E17">
            <v>490.82600000000002</v>
          </cell>
          <cell r="F17">
            <v>570.06899999999996</v>
          </cell>
          <cell r="G17">
            <v>35.253999999999998</v>
          </cell>
          <cell r="H17">
            <v>0</v>
          </cell>
          <cell r="I17">
            <v>395.1</v>
          </cell>
          <cell r="J17">
            <v>2.5640000000000001</v>
          </cell>
          <cell r="K17">
            <v>2.9780000000000002</v>
          </cell>
          <cell r="L17">
            <v>0</v>
          </cell>
          <cell r="M17">
            <v>0</v>
          </cell>
          <cell r="N17">
            <v>389.55874999999997</v>
          </cell>
          <cell r="O17">
            <v>-7.4999999998226485E-4</v>
          </cell>
          <cell r="P17">
            <v>1652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1652</v>
          </cell>
          <cell r="V17">
            <v>0</v>
          </cell>
          <cell r="W17">
            <v>1.11175</v>
          </cell>
          <cell r="X17">
            <v>395.1</v>
          </cell>
          <cell r="Y17">
            <v>6.6537499999999996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389.55900000000003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1652</v>
          </cell>
          <cell r="AZ17">
            <v>0</v>
          </cell>
          <cell r="BA17">
            <v>0</v>
          </cell>
          <cell r="BB17">
            <v>395.1</v>
          </cell>
          <cell r="BC17">
            <v>1652</v>
          </cell>
          <cell r="BD17">
            <v>1060.895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1330.3610000000001</v>
          </cell>
          <cell r="E6">
            <v>601.77099999999996</v>
          </cell>
          <cell r="F6">
            <v>728.59</v>
          </cell>
          <cell r="G6">
            <v>35.280999999999999</v>
          </cell>
          <cell r="H6">
            <v>0</v>
          </cell>
          <cell r="I6">
            <v>487.76299999999998</v>
          </cell>
          <cell r="J6">
            <v>3.1379999999999999</v>
          </cell>
          <cell r="K6">
            <v>3.8</v>
          </cell>
          <cell r="L6">
            <v>0</v>
          </cell>
          <cell r="M6">
            <v>0</v>
          </cell>
          <cell r="N6">
            <v>480.82499999999999</v>
          </cell>
          <cell r="O6">
            <v>0</v>
          </cell>
          <cell r="P6">
            <v>2126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2126</v>
          </cell>
          <cell r="V6">
            <v>0</v>
          </cell>
          <cell r="W6">
            <v>0.81699999999999995</v>
          </cell>
          <cell r="X6">
            <v>487.76299999999998</v>
          </cell>
          <cell r="Y6">
            <v>7.7549999999999999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480.82499999999999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487.76299999999998</v>
          </cell>
          <cell r="BC6">
            <v>2126</v>
          </cell>
          <cell r="BD6">
            <v>1330.3610000000001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1129.171</v>
          </cell>
          <cell r="E7">
            <v>512.58199999999999</v>
          </cell>
          <cell r="F7">
            <v>616.58900000000006</v>
          </cell>
          <cell r="G7">
            <v>35.286000000000001</v>
          </cell>
          <cell r="H7">
            <v>0</v>
          </cell>
          <cell r="I7">
            <v>414.73599999999999</v>
          </cell>
          <cell r="J7">
            <v>2.8159999999999998</v>
          </cell>
          <cell r="K7">
            <v>3.387</v>
          </cell>
          <cell r="L7">
            <v>0</v>
          </cell>
          <cell r="M7">
            <v>0</v>
          </cell>
          <cell r="N7">
            <v>408.53300000000002</v>
          </cell>
          <cell r="O7">
            <v>0</v>
          </cell>
          <cell r="P7">
            <v>1796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1796</v>
          </cell>
          <cell r="V7">
            <v>0</v>
          </cell>
          <cell r="W7">
            <v>0.72899999999999998</v>
          </cell>
          <cell r="X7">
            <v>414.73599999999999</v>
          </cell>
          <cell r="Y7">
            <v>6.9319999999999995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408.53300000000002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414.73599999999999</v>
          </cell>
          <cell r="BC7">
            <v>1796</v>
          </cell>
          <cell r="BD7">
            <v>1129.171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1021.999</v>
          </cell>
          <cell r="E8">
            <v>465.76900000000001</v>
          </cell>
          <cell r="F8">
            <v>556.23</v>
          </cell>
          <cell r="G8">
            <v>35.131</v>
          </cell>
          <cell r="H8">
            <v>0</v>
          </cell>
          <cell r="I8">
            <v>374.95400000000001</v>
          </cell>
          <cell r="J8">
            <v>3.13</v>
          </cell>
          <cell r="K8">
            <v>3.7389999999999999</v>
          </cell>
          <cell r="L8">
            <v>0</v>
          </cell>
          <cell r="M8">
            <v>0</v>
          </cell>
          <cell r="N8">
            <v>368.08499999999998</v>
          </cell>
          <cell r="O8">
            <v>0</v>
          </cell>
          <cell r="P8">
            <v>1612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1612</v>
          </cell>
          <cell r="V8">
            <v>0</v>
          </cell>
          <cell r="W8">
            <v>0.89600000000000002</v>
          </cell>
          <cell r="X8">
            <v>374.95400000000001</v>
          </cell>
          <cell r="Y8">
            <v>7.7649999999999997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368.08499999999998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374.95400000000001</v>
          </cell>
          <cell r="BC8">
            <v>1612</v>
          </cell>
          <cell r="BD8">
            <v>1021.999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669.85900000000004</v>
          </cell>
          <cell r="E9">
            <v>305.52600000000001</v>
          </cell>
          <cell r="F9">
            <v>364.33300000000003</v>
          </cell>
          <cell r="G9">
            <v>35.232999999999997</v>
          </cell>
          <cell r="H9">
            <v>0</v>
          </cell>
          <cell r="I9">
            <v>245.98699999999999</v>
          </cell>
          <cell r="J9">
            <v>1.377</v>
          </cell>
          <cell r="K9">
            <v>1.641</v>
          </cell>
          <cell r="L9">
            <v>0</v>
          </cell>
          <cell r="M9">
            <v>0</v>
          </cell>
          <cell r="N9">
            <v>242.96899999999999</v>
          </cell>
          <cell r="O9">
            <v>0</v>
          </cell>
          <cell r="P9">
            <v>1056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1056</v>
          </cell>
          <cell r="V9">
            <v>0</v>
          </cell>
          <cell r="W9">
            <v>1.036</v>
          </cell>
          <cell r="X9">
            <v>245.98699999999999</v>
          </cell>
          <cell r="Y9">
            <v>4.0540000000000003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242.96899999999999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245.98699999999999</v>
          </cell>
          <cell r="BC9">
            <v>1056</v>
          </cell>
          <cell r="BD9">
            <v>669.85900000000004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400.00799999999998</v>
          </cell>
          <cell r="E10">
            <v>183.72300000000001</v>
          </cell>
          <cell r="F10">
            <v>216.285</v>
          </cell>
          <cell r="G10">
            <v>35.43</v>
          </cell>
          <cell r="H10">
            <v>0</v>
          </cell>
          <cell r="I10">
            <v>145.58600000000001</v>
          </cell>
          <cell r="J10">
            <v>1.0900000000000001</v>
          </cell>
          <cell r="K10">
            <v>1.284</v>
          </cell>
          <cell r="L10">
            <v>0</v>
          </cell>
          <cell r="M10">
            <v>0</v>
          </cell>
          <cell r="N10">
            <v>143.21199999999999</v>
          </cell>
          <cell r="O10">
            <v>0</v>
          </cell>
          <cell r="P10">
            <v>617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617</v>
          </cell>
          <cell r="V10">
            <v>0</v>
          </cell>
          <cell r="W10">
            <v>1.359</v>
          </cell>
          <cell r="X10">
            <v>145.58600000000001</v>
          </cell>
          <cell r="Y10">
            <v>3.7330000000000001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143.21199999999999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145.58600000000001</v>
          </cell>
          <cell r="BC10">
            <v>617</v>
          </cell>
          <cell r="BD10">
            <v>400.00799999999998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292.834</v>
          </cell>
          <cell r="E11">
            <v>137.35400000000001</v>
          </cell>
          <cell r="F11">
            <v>155.47999999999999</v>
          </cell>
          <cell r="G11">
            <v>35.277000000000001</v>
          </cell>
          <cell r="H11">
            <v>0</v>
          </cell>
          <cell r="I11">
            <v>108.71</v>
          </cell>
          <cell r="J11">
            <v>1.5580000000000001</v>
          </cell>
          <cell r="K11">
            <v>1.7629999999999999</v>
          </cell>
          <cell r="L11">
            <v>0</v>
          </cell>
          <cell r="M11">
            <v>0</v>
          </cell>
          <cell r="N11">
            <v>105.389</v>
          </cell>
          <cell r="O11">
            <v>0</v>
          </cell>
          <cell r="P11">
            <v>443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443</v>
          </cell>
          <cell r="V11">
            <v>0</v>
          </cell>
          <cell r="W11">
            <v>1.512</v>
          </cell>
          <cell r="X11">
            <v>108.71</v>
          </cell>
          <cell r="Y11">
            <v>4.8330000000000002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105.389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108.71</v>
          </cell>
          <cell r="BC11">
            <v>443</v>
          </cell>
          <cell r="BD11">
            <v>292.834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254.86500000000001</v>
          </cell>
          <cell r="E12">
            <v>118.58199999999999</v>
          </cell>
          <cell r="F12">
            <v>136.28299999999999</v>
          </cell>
          <cell r="G12">
            <v>35.316000000000003</v>
          </cell>
          <cell r="H12">
            <v>0</v>
          </cell>
          <cell r="I12">
            <v>92.57</v>
          </cell>
          <cell r="J12">
            <v>0.83299999999999996</v>
          </cell>
          <cell r="K12">
            <v>0.95799999999999996</v>
          </cell>
          <cell r="L12">
            <v>0</v>
          </cell>
          <cell r="M12">
            <v>0</v>
          </cell>
          <cell r="N12">
            <v>90.778750000000002</v>
          </cell>
          <cell r="O12">
            <v>2.4999999999408828E-4</v>
          </cell>
          <cell r="P12">
            <v>383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383</v>
          </cell>
          <cell r="V12">
            <v>0</v>
          </cell>
          <cell r="W12">
            <v>1.6447499999999999</v>
          </cell>
          <cell r="X12">
            <v>92.57</v>
          </cell>
          <cell r="Y12">
            <v>3.4357499999999996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90.778999999999996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92.57</v>
          </cell>
          <cell r="BC12">
            <v>383</v>
          </cell>
          <cell r="BD12">
            <v>254.86500000000001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254.541</v>
          </cell>
          <cell r="E13">
            <v>116.505</v>
          </cell>
          <cell r="F13">
            <v>138.036</v>
          </cell>
          <cell r="G13">
            <v>35.356000000000002</v>
          </cell>
          <cell r="H13">
            <v>0</v>
          </cell>
          <cell r="I13">
            <v>91.67</v>
          </cell>
          <cell r="J13">
            <v>0.46300000000000002</v>
          </cell>
          <cell r="K13">
            <v>0.54800000000000004</v>
          </cell>
          <cell r="L13">
            <v>0</v>
          </cell>
          <cell r="M13">
            <v>0</v>
          </cell>
          <cell r="N13">
            <v>90.65925</v>
          </cell>
          <cell r="O13">
            <v>-2.4999999999408828E-4</v>
          </cell>
          <cell r="P13">
            <v>391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391</v>
          </cell>
          <cell r="V13">
            <v>0</v>
          </cell>
          <cell r="W13">
            <v>1.6274999999999999</v>
          </cell>
          <cell r="X13">
            <v>91.67</v>
          </cell>
          <cell r="Y13">
            <v>2.6385000000000001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90.659000000000006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91.67</v>
          </cell>
          <cell r="BC13">
            <v>391</v>
          </cell>
          <cell r="BD13">
            <v>254.541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341.99099999999999</v>
          </cell>
          <cell r="E14">
            <v>156.22900000000001</v>
          </cell>
          <cell r="F14">
            <v>185.762</v>
          </cell>
          <cell r="G14">
            <v>35.436999999999998</v>
          </cell>
          <cell r="H14">
            <v>0</v>
          </cell>
          <cell r="I14">
            <v>124.05</v>
          </cell>
          <cell r="J14">
            <v>0.52500000000000002</v>
          </cell>
          <cell r="K14">
            <v>0.625</v>
          </cell>
          <cell r="L14">
            <v>0</v>
          </cell>
          <cell r="M14">
            <v>0</v>
          </cell>
          <cell r="N14">
            <v>122.90025</v>
          </cell>
          <cell r="O14">
            <v>-2.5000000000829914E-4</v>
          </cell>
          <cell r="P14">
            <v>531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531</v>
          </cell>
          <cell r="V14">
            <v>0</v>
          </cell>
          <cell r="W14">
            <v>1.43025</v>
          </cell>
          <cell r="X14">
            <v>124.05</v>
          </cell>
          <cell r="Y14">
            <v>2.5802499999999999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531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122.9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531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124.05</v>
          </cell>
          <cell r="BC14">
            <v>531</v>
          </cell>
          <cell r="BD14">
            <v>341.99099999999999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819.64700000000005</v>
          </cell>
          <cell r="E15">
            <v>373.358</v>
          </cell>
          <cell r="F15">
            <v>446.28899999999999</v>
          </cell>
          <cell r="G15">
            <v>35.469000000000001</v>
          </cell>
          <cell r="H15">
            <v>0</v>
          </cell>
          <cell r="I15">
            <v>310</v>
          </cell>
          <cell r="J15">
            <v>2.8519999999999999</v>
          </cell>
          <cell r="K15">
            <v>3.4089999999999998</v>
          </cell>
          <cell r="L15">
            <v>0</v>
          </cell>
          <cell r="M15">
            <v>0</v>
          </cell>
          <cell r="N15">
            <v>303.73925000000003</v>
          </cell>
          <cell r="O15">
            <v>-2.4999999999408828E-4</v>
          </cell>
          <cell r="P15">
            <v>1334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1334</v>
          </cell>
          <cell r="V15">
            <v>0</v>
          </cell>
          <cell r="W15">
            <v>0.91074999999999995</v>
          </cell>
          <cell r="X15">
            <v>310</v>
          </cell>
          <cell r="Y15">
            <v>7.1717499999999994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303.73899999999998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310</v>
          </cell>
          <cell r="BC15">
            <v>1334</v>
          </cell>
          <cell r="BD15">
            <v>819.64700000000005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1168.9000000000001</v>
          </cell>
          <cell r="E16">
            <v>523.23500000000001</v>
          </cell>
          <cell r="F16">
            <v>645.66499999999996</v>
          </cell>
          <cell r="G16">
            <v>35.378999999999998</v>
          </cell>
          <cell r="H16">
            <v>0</v>
          </cell>
          <cell r="I16">
            <v>414.42</v>
          </cell>
          <cell r="J16">
            <v>2.83</v>
          </cell>
          <cell r="K16">
            <v>3.492</v>
          </cell>
          <cell r="L16">
            <v>0</v>
          </cell>
          <cell r="M16">
            <v>0</v>
          </cell>
          <cell r="N16">
            <v>408.09825000000001</v>
          </cell>
          <cell r="O16">
            <v>-2.4999999999408828E-4</v>
          </cell>
          <cell r="P16">
            <v>1841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1841</v>
          </cell>
          <cell r="V16">
            <v>0</v>
          </cell>
          <cell r="W16">
            <v>0.78125</v>
          </cell>
          <cell r="X16">
            <v>414.42</v>
          </cell>
          <cell r="Y16">
            <v>7.1032500000000001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1841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408.09800000000001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1841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414.42</v>
          </cell>
          <cell r="BC16">
            <v>1841</v>
          </cell>
          <cell r="BD16">
            <v>1168.9000000000001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1047.3889999999999</v>
          </cell>
          <cell r="E17">
            <v>475.06200000000001</v>
          </cell>
          <cell r="F17">
            <v>572.327</v>
          </cell>
          <cell r="G17">
            <v>35.304000000000002</v>
          </cell>
          <cell r="H17">
            <v>0</v>
          </cell>
          <cell r="I17">
            <v>387.82</v>
          </cell>
          <cell r="J17">
            <v>2.1579999999999999</v>
          </cell>
          <cell r="K17">
            <v>2.5990000000000002</v>
          </cell>
          <cell r="L17">
            <v>0</v>
          </cell>
          <cell r="M17">
            <v>0</v>
          </cell>
          <cell r="N17">
            <v>383.06299999999999</v>
          </cell>
          <cell r="O17">
            <v>0</v>
          </cell>
          <cell r="P17">
            <v>1682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1682</v>
          </cell>
          <cell r="V17">
            <v>0</v>
          </cell>
          <cell r="W17">
            <v>0.98475000000000001</v>
          </cell>
          <cell r="X17">
            <v>387.82</v>
          </cell>
          <cell r="Y17">
            <v>5.7417499999999997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383.06299999999999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387.82</v>
          </cell>
          <cell r="BC17">
            <v>1682</v>
          </cell>
          <cell r="BD17">
            <v>1047.3889999999999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MPO"/>
      <sheetName val="Evidence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313.12599999999998</v>
          </cell>
          <cell r="E6">
            <v>129.072</v>
          </cell>
          <cell r="F6">
            <v>184.054</v>
          </cell>
          <cell r="G6">
            <v>35.281999999999996</v>
          </cell>
          <cell r="H6">
            <v>0</v>
          </cell>
          <cell r="I6">
            <v>106.36</v>
          </cell>
          <cell r="J6">
            <v>1.615</v>
          </cell>
          <cell r="K6">
            <v>2.3029999999999999</v>
          </cell>
          <cell r="L6">
            <v>0</v>
          </cell>
          <cell r="M6">
            <v>0</v>
          </cell>
          <cell r="N6">
            <v>102.44199999999999</v>
          </cell>
          <cell r="O6">
            <v>0</v>
          </cell>
          <cell r="P6">
            <v>546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546</v>
          </cell>
          <cell r="V6">
            <v>0</v>
          </cell>
          <cell r="W6">
            <v>4.2000000000000003E-2</v>
          </cell>
          <cell r="X6">
            <v>106.36</v>
          </cell>
          <cell r="Y6">
            <v>3.96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102.44199999999999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106.36</v>
          </cell>
          <cell r="BC6">
            <v>546</v>
          </cell>
          <cell r="BD6">
            <v>313.12599999999998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321.84100000000001</v>
          </cell>
          <cell r="E7">
            <v>130.696</v>
          </cell>
          <cell r="F7">
            <v>191.14500000000001</v>
          </cell>
          <cell r="G7">
            <v>35.287999999999997</v>
          </cell>
          <cell r="H7">
            <v>0</v>
          </cell>
          <cell r="I7">
            <v>109.4</v>
          </cell>
          <cell r="J7">
            <v>1.4019999999999999</v>
          </cell>
          <cell r="K7">
            <v>2.0499999999999998</v>
          </cell>
          <cell r="L7">
            <v>0</v>
          </cell>
          <cell r="M7">
            <v>0</v>
          </cell>
          <cell r="N7">
            <v>105.94799999999999</v>
          </cell>
          <cell r="O7">
            <v>0</v>
          </cell>
          <cell r="P7">
            <v>576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576</v>
          </cell>
          <cell r="V7">
            <v>0</v>
          </cell>
          <cell r="W7">
            <v>3.5999999999999997E-2</v>
          </cell>
          <cell r="X7">
            <v>109.4</v>
          </cell>
          <cell r="Y7">
            <v>3.488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105.94799999999999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109.4</v>
          </cell>
          <cell r="BC7">
            <v>576</v>
          </cell>
          <cell r="BD7">
            <v>321.84100000000001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333.36399999999998</v>
          </cell>
          <cell r="E8">
            <v>134.71100000000001</v>
          </cell>
          <cell r="F8">
            <v>198.65299999999999</v>
          </cell>
          <cell r="G8">
            <v>35.131</v>
          </cell>
          <cell r="H8">
            <v>0</v>
          </cell>
          <cell r="I8">
            <v>113.02</v>
          </cell>
          <cell r="J8">
            <v>1.401</v>
          </cell>
          <cell r="K8">
            <v>2.0670000000000002</v>
          </cell>
          <cell r="L8">
            <v>0</v>
          </cell>
          <cell r="M8">
            <v>0</v>
          </cell>
          <cell r="N8">
            <v>109.55200000000001</v>
          </cell>
          <cell r="O8">
            <v>0</v>
          </cell>
          <cell r="P8">
            <v>600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600</v>
          </cell>
          <cell r="V8">
            <v>0</v>
          </cell>
          <cell r="W8">
            <v>4.2000000000000003E-2</v>
          </cell>
          <cell r="X8">
            <v>113.02</v>
          </cell>
          <cell r="Y8">
            <v>3.51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109.55200000000001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113.02</v>
          </cell>
          <cell r="BC8">
            <v>600</v>
          </cell>
          <cell r="BD8">
            <v>333.36399999999998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242.452</v>
          </cell>
          <cell r="E9">
            <v>98.584999999999994</v>
          </cell>
          <cell r="F9">
            <v>143.86699999999999</v>
          </cell>
          <cell r="G9">
            <v>35.238999999999997</v>
          </cell>
          <cell r="H9">
            <v>0</v>
          </cell>
          <cell r="I9">
            <v>82.23</v>
          </cell>
          <cell r="J9">
            <v>0.89200000000000002</v>
          </cell>
          <cell r="K9">
            <v>1.302</v>
          </cell>
          <cell r="L9">
            <v>0</v>
          </cell>
          <cell r="M9">
            <v>0</v>
          </cell>
          <cell r="N9">
            <v>80.036000000000001</v>
          </cell>
          <cell r="O9">
            <v>0</v>
          </cell>
          <cell r="P9">
            <v>432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432</v>
          </cell>
          <cell r="V9">
            <v>0</v>
          </cell>
          <cell r="W9">
            <v>7.2999999999999995E-2</v>
          </cell>
          <cell r="X9">
            <v>82.23</v>
          </cell>
          <cell r="Y9">
            <v>2.2669999999999999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80.036000000000001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82.23</v>
          </cell>
          <cell r="BC9">
            <v>432</v>
          </cell>
          <cell r="BD9">
            <v>242.452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142.179</v>
          </cell>
          <cell r="E10">
            <v>58.790999999999997</v>
          </cell>
          <cell r="F10">
            <v>83.388000000000005</v>
          </cell>
          <cell r="G10">
            <v>35.423999999999999</v>
          </cell>
          <cell r="H10">
            <v>0</v>
          </cell>
          <cell r="I10">
            <v>47.59</v>
          </cell>
          <cell r="J10">
            <v>0.501</v>
          </cell>
          <cell r="K10">
            <v>0.71099999999999997</v>
          </cell>
          <cell r="L10">
            <v>0</v>
          </cell>
          <cell r="M10">
            <v>0</v>
          </cell>
          <cell r="N10">
            <v>46.378</v>
          </cell>
          <cell r="O10">
            <v>0</v>
          </cell>
          <cell r="P10">
            <v>243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243</v>
          </cell>
          <cell r="V10">
            <v>0</v>
          </cell>
          <cell r="W10">
            <v>0.113</v>
          </cell>
          <cell r="X10">
            <v>47.59</v>
          </cell>
          <cell r="Y10">
            <v>1.325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46.378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47.59</v>
          </cell>
          <cell r="BC10">
            <v>243</v>
          </cell>
          <cell r="BD10">
            <v>142.179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135.47900000000001</v>
          </cell>
          <cell r="E11">
            <v>55.901000000000003</v>
          </cell>
          <cell r="F11">
            <v>79.578000000000003</v>
          </cell>
          <cell r="G11">
            <v>35.268999999999998</v>
          </cell>
          <cell r="H11">
            <v>0</v>
          </cell>
          <cell r="I11">
            <v>45.66</v>
          </cell>
          <cell r="J11">
            <v>0.67500000000000004</v>
          </cell>
          <cell r="K11">
            <v>0.96099999999999997</v>
          </cell>
          <cell r="L11">
            <v>0</v>
          </cell>
          <cell r="M11">
            <v>0</v>
          </cell>
          <cell r="N11">
            <v>44.024000000000001</v>
          </cell>
          <cell r="O11">
            <v>0</v>
          </cell>
          <cell r="P11">
            <v>234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234</v>
          </cell>
          <cell r="V11">
            <v>0</v>
          </cell>
          <cell r="W11">
            <v>0.115</v>
          </cell>
          <cell r="X11">
            <v>45.66</v>
          </cell>
          <cell r="Y11">
            <v>1.7510000000000001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44.024000000000001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45.66</v>
          </cell>
          <cell r="BC11">
            <v>234</v>
          </cell>
          <cell r="BD11">
            <v>135.47900000000001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132.82400000000001</v>
          </cell>
          <cell r="E12">
            <v>54.831000000000003</v>
          </cell>
          <cell r="F12">
            <v>77.992999999999995</v>
          </cell>
          <cell r="G12">
            <v>35.314999999999998</v>
          </cell>
          <cell r="H12">
            <v>0</v>
          </cell>
          <cell r="I12">
            <v>44.72</v>
          </cell>
          <cell r="J12">
            <v>0.68100000000000005</v>
          </cell>
          <cell r="K12">
            <v>0.96899999999999997</v>
          </cell>
          <cell r="L12">
            <v>0</v>
          </cell>
          <cell r="M12">
            <v>0</v>
          </cell>
          <cell r="N12">
            <v>43.069749999999999</v>
          </cell>
          <cell r="O12">
            <v>2.5000000000119371E-4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0.13100000000000001</v>
          </cell>
          <cell r="X12">
            <v>44.72</v>
          </cell>
          <cell r="Y12">
            <v>1.7809999999999999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44.72</v>
          </cell>
          <cell r="BC12">
            <v>229</v>
          </cell>
          <cell r="BD12">
            <v>132.82400000000001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109.634</v>
          </cell>
          <cell r="E13">
            <v>45.460999999999999</v>
          </cell>
          <cell r="F13">
            <v>64.173000000000002</v>
          </cell>
          <cell r="G13">
            <v>35.351999999999997</v>
          </cell>
          <cell r="H13">
            <v>0</v>
          </cell>
          <cell r="I13">
            <v>37.191000000000003</v>
          </cell>
          <cell r="J13">
            <v>0.71599999999999997</v>
          </cell>
          <cell r="K13">
            <v>1.01</v>
          </cell>
          <cell r="L13">
            <v>0</v>
          </cell>
          <cell r="M13">
            <v>0</v>
          </cell>
          <cell r="N13">
            <v>35.465249999999997</v>
          </cell>
          <cell r="O13">
            <v>-2.4999999999408828E-4</v>
          </cell>
          <cell r="P13">
            <v>189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189</v>
          </cell>
          <cell r="V13">
            <v>0</v>
          </cell>
          <cell r="W13">
            <v>0.1295</v>
          </cell>
          <cell r="X13">
            <v>37.191000000000003</v>
          </cell>
          <cell r="Y13">
            <v>1.8554999999999999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35.465000000000003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37.191000000000003</v>
          </cell>
          <cell r="BC13">
            <v>189</v>
          </cell>
          <cell r="BD13">
            <v>109.634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110.79</v>
          </cell>
          <cell r="E14">
            <v>45.683999999999997</v>
          </cell>
          <cell r="F14">
            <v>65.105999999999995</v>
          </cell>
          <cell r="G14">
            <v>35.439</v>
          </cell>
          <cell r="H14">
            <v>0</v>
          </cell>
          <cell r="I14">
            <v>36.838999999999999</v>
          </cell>
          <cell r="J14">
            <v>0.36199999999999999</v>
          </cell>
          <cell r="K14">
            <v>0.51600000000000001</v>
          </cell>
          <cell r="L14">
            <v>0</v>
          </cell>
          <cell r="M14">
            <v>0</v>
          </cell>
          <cell r="N14">
            <v>35.960250000000002</v>
          </cell>
          <cell r="O14">
            <v>7.4999999999647571E-4</v>
          </cell>
          <cell r="P14">
            <v>189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189</v>
          </cell>
          <cell r="V14">
            <v>0</v>
          </cell>
          <cell r="W14">
            <v>0.11425</v>
          </cell>
          <cell r="X14">
            <v>36.838999999999999</v>
          </cell>
          <cell r="Y14">
            <v>0.99224999999999997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36.838999999999999</v>
          </cell>
          <cell r="BC14">
            <v>189</v>
          </cell>
          <cell r="BD14">
            <v>110.79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257.31099999999998</v>
          </cell>
          <cell r="E15">
            <v>103.57299999999999</v>
          </cell>
          <cell r="F15">
            <v>153.738</v>
          </cell>
          <cell r="G15">
            <v>35.47</v>
          </cell>
          <cell r="H15">
            <v>0</v>
          </cell>
          <cell r="I15">
            <v>87.02</v>
          </cell>
          <cell r="J15">
            <v>1.097</v>
          </cell>
          <cell r="K15">
            <v>1.6279999999999999</v>
          </cell>
          <cell r="L15">
            <v>0</v>
          </cell>
          <cell r="M15">
            <v>0</v>
          </cell>
          <cell r="N15">
            <v>84.295249999999996</v>
          </cell>
          <cell r="O15">
            <v>-2.4999999999408828E-4</v>
          </cell>
          <cell r="P15">
            <v>465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465</v>
          </cell>
          <cell r="V15">
            <v>0</v>
          </cell>
          <cell r="W15">
            <v>6.0499999999999998E-2</v>
          </cell>
          <cell r="X15">
            <v>87.02</v>
          </cell>
          <cell r="Y15">
            <v>2.7854999999999999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84.295000000000002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87.02</v>
          </cell>
          <cell r="BC15">
            <v>465</v>
          </cell>
          <cell r="BD15">
            <v>257.31099999999998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275.36900000000003</v>
          </cell>
          <cell r="E16">
            <v>113.19799999999999</v>
          </cell>
          <cell r="F16">
            <v>162.17099999999999</v>
          </cell>
          <cell r="G16">
            <v>35.378999999999998</v>
          </cell>
          <cell r="H16">
            <v>0</v>
          </cell>
          <cell r="I16">
            <v>93.65</v>
          </cell>
          <cell r="J16">
            <v>1.171</v>
          </cell>
          <cell r="K16">
            <v>1.6779999999999999</v>
          </cell>
          <cell r="L16">
            <v>0</v>
          </cell>
          <cell r="M16">
            <v>0</v>
          </cell>
          <cell r="N16">
            <v>90.8005</v>
          </cell>
          <cell r="O16">
            <v>5.0000000000238742E-4</v>
          </cell>
          <cell r="P16">
            <v>483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483</v>
          </cell>
          <cell r="V16">
            <v>0</v>
          </cell>
          <cell r="W16">
            <v>4.9750000000000003E-2</v>
          </cell>
          <cell r="X16">
            <v>93.65</v>
          </cell>
          <cell r="Y16">
            <v>2.8987500000000002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90.801000000000002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93.65</v>
          </cell>
          <cell r="BC16">
            <v>483</v>
          </cell>
          <cell r="BD16">
            <v>275.36900000000003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283.69499999999999</v>
          </cell>
          <cell r="E17">
            <v>118.044</v>
          </cell>
          <cell r="F17">
            <v>165.65100000000001</v>
          </cell>
          <cell r="G17">
            <v>35.304000000000002</v>
          </cell>
          <cell r="H17">
            <v>0</v>
          </cell>
          <cell r="I17">
            <v>96.4</v>
          </cell>
          <cell r="J17">
            <v>1.266</v>
          </cell>
          <cell r="K17">
            <v>1.776</v>
          </cell>
          <cell r="L17">
            <v>0</v>
          </cell>
          <cell r="M17">
            <v>0</v>
          </cell>
          <cell r="N17">
            <v>93.358249999999998</v>
          </cell>
          <cell r="O17">
            <v>-2.4999999999408828E-4</v>
          </cell>
          <cell r="P17">
            <v>487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487</v>
          </cell>
          <cell r="V17">
            <v>0</v>
          </cell>
          <cell r="W17">
            <v>4.9250000000000002E-2</v>
          </cell>
          <cell r="X17">
            <v>96.4</v>
          </cell>
          <cell r="Y17">
            <v>3.0912499999999996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93.358000000000004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96.4</v>
          </cell>
          <cell r="BC17">
            <v>487</v>
          </cell>
          <cell r="BD17">
            <v>283.69499999999999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Měsíční výkaz"/>
      <sheetName val="Vyhodnocení PROVOZ"/>
      <sheetName val="Kogenerace"/>
      <sheetName val="ED plyn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Bila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211.79400000000001</v>
          </cell>
          <cell r="E6">
            <v>86.93</v>
          </cell>
          <cell r="F6">
            <v>124.864</v>
          </cell>
          <cell r="G6">
            <v>35.283000000000001</v>
          </cell>
          <cell r="H6">
            <v>0</v>
          </cell>
          <cell r="I6">
            <v>71.36</v>
          </cell>
          <cell r="J6">
            <v>1.2190000000000001</v>
          </cell>
          <cell r="K6">
            <v>1.7509999999999999</v>
          </cell>
          <cell r="L6">
            <v>0</v>
          </cell>
          <cell r="M6">
            <v>0</v>
          </cell>
          <cell r="N6">
            <v>68.39</v>
          </cell>
          <cell r="O6">
            <v>0</v>
          </cell>
          <cell r="P6">
            <v>369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369</v>
          </cell>
          <cell r="V6">
            <v>0</v>
          </cell>
          <cell r="W6">
            <v>114.794</v>
          </cell>
          <cell r="X6">
            <v>71.36</v>
          </cell>
          <cell r="Y6">
            <v>117.764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2.556</v>
          </cell>
          <cell r="AK6">
            <v>0</v>
          </cell>
          <cell r="AL6">
            <v>65.834000000000003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71.36</v>
          </cell>
          <cell r="BC6">
            <v>369</v>
          </cell>
          <cell r="BD6">
            <v>211.79400000000001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196.471</v>
          </cell>
          <cell r="E7">
            <v>81.597999999999999</v>
          </cell>
          <cell r="F7">
            <v>114.873</v>
          </cell>
          <cell r="G7">
            <v>35.234000000000002</v>
          </cell>
          <cell r="H7">
            <v>0</v>
          </cell>
          <cell r="I7">
            <v>66.099999999999994</v>
          </cell>
          <cell r="J7">
            <v>1.2090000000000001</v>
          </cell>
          <cell r="K7">
            <v>1.7010000000000001</v>
          </cell>
          <cell r="L7">
            <v>0</v>
          </cell>
          <cell r="M7">
            <v>0</v>
          </cell>
          <cell r="N7">
            <v>63.19</v>
          </cell>
          <cell r="O7">
            <v>0</v>
          </cell>
          <cell r="P7">
            <v>335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335</v>
          </cell>
          <cell r="V7">
            <v>0</v>
          </cell>
          <cell r="W7">
            <v>107.535</v>
          </cell>
          <cell r="X7">
            <v>66.099999999999994</v>
          </cell>
          <cell r="Y7">
            <v>110.44499999999999</v>
          </cell>
          <cell r="Z7">
            <v>0</v>
          </cell>
          <cell r="AA7">
            <v>0</v>
          </cell>
          <cell r="AB7">
            <v>0</v>
          </cell>
          <cell r="AC7">
            <v>-3.5527136788005009E-15</v>
          </cell>
          <cell r="AD7">
            <v>0</v>
          </cell>
          <cell r="AE7">
            <v>335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0.92400000000000004</v>
          </cell>
          <cell r="AK7">
            <v>0</v>
          </cell>
          <cell r="AL7">
            <v>62.265999999999998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66.099999999999994</v>
          </cell>
          <cell r="BC7">
            <v>335</v>
          </cell>
          <cell r="BD7">
            <v>196.471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184.66</v>
          </cell>
          <cell r="E8">
            <v>75.97</v>
          </cell>
          <cell r="F8">
            <v>108.69</v>
          </cell>
          <cell r="G8">
            <v>35.143999999999998</v>
          </cell>
          <cell r="H8">
            <v>0</v>
          </cell>
          <cell r="I8">
            <v>62.13</v>
          </cell>
          <cell r="J8">
            <v>1.1679999999999999</v>
          </cell>
          <cell r="K8">
            <v>1.6719999999999999</v>
          </cell>
          <cell r="L8">
            <v>0</v>
          </cell>
          <cell r="M8">
            <v>0</v>
          </cell>
          <cell r="N8">
            <v>59.29</v>
          </cell>
          <cell r="O8">
            <v>0</v>
          </cell>
          <cell r="P8">
            <v>320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320</v>
          </cell>
          <cell r="V8">
            <v>0</v>
          </cell>
          <cell r="W8">
            <v>110.72</v>
          </cell>
          <cell r="X8">
            <v>62.13</v>
          </cell>
          <cell r="Y8">
            <v>113.56</v>
          </cell>
          <cell r="Z8">
            <v>0</v>
          </cell>
          <cell r="AA8">
            <v>0</v>
          </cell>
          <cell r="AB8">
            <v>0</v>
          </cell>
          <cell r="AC8">
            <v>3.5527136788005009E-15</v>
          </cell>
          <cell r="AD8">
            <v>0</v>
          </cell>
          <cell r="AE8">
            <v>320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1.1459999999999999</v>
          </cell>
          <cell r="AK8">
            <v>0</v>
          </cell>
          <cell r="AL8">
            <v>58.143999999999998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62.13</v>
          </cell>
          <cell r="BC8">
            <v>320</v>
          </cell>
          <cell r="BD8">
            <v>184.66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176.572</v>
          </cell>
          <cell r="E9">
            <v>73.212000000000003</v>
          </cell>
          <cell r="F9">
            <v>103.36</v>
          </cell>
          <cell r="G9">
            <v>35.301000000000002</v>
          </cell>
          <cell r="H9">
            <v>0</v>
          </cell>
          <cell r="I9">
            <v>59.42</v>
          </cell>
          <cell r="J9">
            <v>1.1439999999999999</v>
          </cell>
          <cell r="K9">
            <v>1.6160000000000001</v>
          </cell>
          <cell r="L9">
            <v>0</v>
          </cell>
          <cell r="M9">
            <v>0</v>
          </cell>
          <cell r="N9">
            <v>56.660000000000004</v>
          </cell>
          <cell r="O9">
            <v>0</v>
          </cell>
          <cell r="P9">
            <v>302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302</v>
          </cell>
          <cell r="V9">
            <v>0</v>
          </cell>
          <cell r="W9">
            <v>130.10599999999999</v>
          </cell>
          <cell r="X9">
            <v>59.42</v>
          </cell>
          <cell r="Y9">
            <v>132.86599999999999</v>
          </cell>
          <cell r="Z9">
            <v>0</v>
          </cell>
          <cell r="AA9">
            <v>0</v>
          </cell>
          <cell r="AB9">
            <v>0</v>
          </cell>
          <cell r="AC9">
            <v>-9.1038288019262836E-15</v>
          </cell>
          <cell r="AD9">
            <v>0</v>
          </cell>
          <cell r="AE9">
            <v>302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0.71199999999999997</v>
          </cell>
          <cell r="AK9">
            <v>0</v>
          </cell>
          <cell r="AL9">
            <v>55.948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59.42</v>
          </cell>
          <cell r="BC9">
            <v>302</v>
          </cell>
          <cell r="BD9">
            <v>176.572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152.43700000000001</v>
          </cell>
          <cell r="E10">
            <v>63.156999999999996</v>
          </cell>
          <cell r="F10">
            <v>89.28</v>
          </cell>
          <cell r="G10">
            <v>35.534999999999997</v>
          </cell>
          <cell r="H10">
            <v>0</v>
          </cell>
          <cell r="I10">
            <v>51.09</v>
          </cell>
          <cell r="J10">
            <v>1.052</v>
          </cell>
          <cell r="K10">
            <v>1.488</v>
          </cell>
          <cell r="L10">
            <v>0</v>
          </cell>
          <cell r="M10">
            <v>0</v>
          </cell>
          <cell r="N10">
            <v>48.55</v>
          </cell>
          <cell r="O10">
            <v>0</v>
          </cell>
          <cell r="P10">
            <v>260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260</v>
          </cell>
          <cell r="V10">
            <v>0</v>
          </cell>
          <cell r="W10">
            <v>0.30889999999999995</v>
          </cell>
          <cell r="X10">
            <v>51.09</v>
          </cell>
          <cell r="Y10">
            <v>2.8489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0.47599999999999998</v>
          </cell>
          <cell r="AK10">
            <v>0</v>
          </cell>
          <cell r="AL10">
            <v>48.073999999999998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51.09</v>
          </cell>
          <cell r="BC10">
            <v>260</v>
          </cell>
          <cell r="BD10">
            <v>152.43700000000001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</v>
          </cell>
          <cell r="E11">
            <v>46.567</v>
          </cell>
          <cell r="F11">
            <v>67.433000000000007</v>
          </cell>
          <cell r="G11">
            <v>35.396000000000001</v>
          </cell>
          <cell r="H11">
            <v>0</v>
          </cell>
          <cell r="I11">
            <v>37.79</v>
          </cell>
          <cell r="J11">
            <v>0.79700000000000004</v>
          </cell>
          <cell r="K11">
            <v>1.153</v>
          </cell>
          <cell r="L11">
            <v>0</v>
          </cell>
          <cell r="M11">
            <v>0</v>
          </cell>
          <cell r="N11">
            <v>35.840000000000003</v>
          </cell>
          <cell r="O11">
            <v>0</v>
          </cell>
          <cell r="P11">
            <v>197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197</v>
          </cell>
          <cell r="V11">
            <v>0</v>
          </cell>
          <cell r="W11">
            <v>0.36630000000000001</v>
          </cell>
          <cell r="X11">
            <v>37.79</v>
          </cell>
          <cell r="Y11">
            <v>2.3163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6.3E-2</v>
          </cell>
          <cell r="AK11">
            <v>0</v>
          </cell>
          <cell r="AL11">
            <v>35.777000000000001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37.79</v>
          </cell>
          <cell r="BC11">
            <v>197</v>
          </cell>
          <cell r="BD11">
            <v>114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112.542</v>
          </cell>
          <cell r="E12">
            <v>46.972000000000001</v>
          </cell>
          <cell r="F12">
            <v>65.569999999999993</v>
          </cell>
          <cell r="G12">
            <v>35.418999999999997</v>
          </cell>
          <cell r="H12">
            <v>0</v>
          </cell>
          <cell r="I12">
            <v>37.409999999999997</v>
          </cell>
          <cell r="J12">
            <v>0.747</v>
          </cell>
          <cell r="K12">
            <v>1.0429999999999999</v>
          </cell>
          <cell r="L12">
            <v>0</v>
          </cell>
          <cell r="M12">
            <v>0</v>
          </cell>
          <cell r="N12">
            <v>35.619999999999997</v>
          </cell>
          <cell r="O12">
            <v>0</v>
          </cell>
          <cell r="P12">
            <v>188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188</v>
          </cell>
          <cell r="V12">
            <v>0</v>
          </cell>
          <cell r="W12">
            <v>0.42819999999999997</v>
          </cell>
          <cell r="X12">
            <v>37.409999999999997</v>
          </cell>
          <cell r="Y12">
            <v>2.2181999999999999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0.17899999999999999</v>
          </cell>
          <cell r="AK12">
            <v>0</v>
          </cell>
          <cell r="AL12">
            <v>35.441499999999998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37.409999999999997</v>
          </cell>
          <cell r="BC12">
            <v>188</v>
          </cell>
          <cell r="BD12">
            <v>112.542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105.809</v>
          </cell>
          <cell r="E13">
            <v>43.841999999999999</v>
          </cell>
          <cell r="F13">
            <v>61.966999999999999</v>
          </cell>
          <cell r="G13">
            <v>35.436999999999998</v>
          </cell>
          <cell r="H13">
            <v>0</v>
          </cell>
          <cell r="I13">
            <v>35.179000000000002</v>
          </cell>
          <cell r="J13">
            <v>0.69099999999999995</v>
          </cell>
          <cell r="K13">
            <v>0.97599999999999998</v>
          </cell>
          <cell r="L13">
            <v>0</v>
          </cell>
          <cell r="M13">
            <v>0</v>
          </cell>
          <cell r="N13">
            <v>33.512</v>
          </cell>
          <cell r="O13">
            <v>0</v>
          </cell>
          <cell r="P13">
            <v>179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179</v>
          </cell>
          <cell r="V13">
            <v>0</v>
          </cell>
          <cell r="W13">
            <v>0.41049999999999998</v>
          </cell>
          <cell r="X13">
            <v>35.179000000000002</v>
          </cell>
          <cell r="Y13">
            <v>2.0774999999999997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33.512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35.179000000000002</v>
          </cell>
          <cell r="BC13">
            <v>179</v>
          </cell>
          <cell r="BD13">
            <v>105.809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116.486</v>
          </cell>
          <cell r="E14">
            <v>48.220999999999997</v>
          </cell>
          <cell r="F14">
            <v>68.265000000000001</v>
          </cell>
          <cell r="G14">
            <v>35.481000000000002</v>
          </cell>
          <cell r="H14">
            <v>0</v>
          </cell>
          <cell r="I14">
            <v>38.850999999999999</v>
          </cell>
          <cell r="J14">
            <v>0.755</v>
          </cell>
          <cell r="K14">
            <v>1.0680000000000001</v>
          </cell>
          <cell r="L14">
            <v>0</v>
          </cell>
          <cell r="M14">
            <v>0</v>
          </cell>
          <cell r="N14">
            <v>37.027999999999999</v>
          </cell>
          <cell r="O14">
            <v>0</v>
          </cell>
          <cell r="P14">
            <v>198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198</v>
          </cell>
          <cell r="V14">
            <v>0</v>
          </cell>
          <cell r="W14">
            <v>0.34310000000000002</v>
          </cell>
          <cell r="X14">
            <v>38.850999999999999</v>
          </cell>
          <cell r="Y14">
            <v>2.1661000000000001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0.33500000000000002</v>
          </cell>
          <cell r="AK14">
            <v>0</v>
          </cell>
          <cell r="AL14">
            <v>36.693249999999999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38.850999999999999</v>
          </cell>
          <cell r="BC14">
            <v>198</v>
          </cell>
          <cell r="BD14">
            <v>116.486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140.52600000000001</v>
          </cell>
          <cell r="E15">
            <v>58.723999999999997</v>
          </cell>
          <cell r="F15">
            <v>81.802000000000007</v>
          </cell>
          <cell r="G15">
            <v>35.481999999999999</v>
          </cell>
          <cell r="H15">
            <v>0</v>
          </cell>
          <cell r="I15">
            <v>47.26</v>
          </cell>
          <cell r="J15">
            <v>0.878</v>
          </cell>
          <cell r="K15">
            <v>1.222</v>
          </cell>
          <cell r="L15">
            <v>0</v>
          </cell>
          <cell r="M15">
            <v>0</v>
          </cell>
          <cell r="N15">
            <v>45.160000000000004</v>
          </cell>
          <cell r="O15">
            <v>0</v>
          </cell>
          <cell r="P15">
            <v>237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237</v>
          </cell>
          <cell r="V15">
            <v>0</v>
          </cell>
          <cell r="W15">
            <v>0.19590000000000002</v>
          </cell>
          <cell r="X15">
            <v>47.26</v>
          </cell>
          <cell r="Y15">
            <v>2.2959000000000001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0.28000000000000003</v>
          </cell>
          <cell r="AK15">
            <v>0</v>
          </cell>
          <cell r="AL15">
            <v>44.879750000000001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47.26</v>
          </cell>
          <cell r="BC15">
            <v>237</v>
          </cell>
          <cell r="BD15">
            <v>140.52600000000001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165.00700000000001</v>
          </cell>
          <cell r="E16">
            <v>69.102000000000004</v>
          </cell>
          <cell r="F16">
            <v>95.905000000000001</v>
          </cell>
          <cell r="G16">
            <v>35.380000000000003</v>
          </cell>
          <cell r="H16">
            <v>0</v>
          </cell>
          <cell r="I16">
            <v>55.64</v>
          </cell>
          <cell r="J16">
            <v>1.03</v>
          </cell>
          <cell r="K16">
            <v>1.43</v>
          </cell>
          <cell r="L16">
            <v>0</v>
          </cell>
          <cell r="M16">
            <v>0</v>
          </cell>
          <cell r="N16">
            <v>53.18</v>
          </cell>
          <cell r="O16">
            <v>0</v>
          </cell>
          <cell r="P16">
            <v>278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278</v>
          </cell>
          <cell r="V16">
            <v>0</v>
          </cell>
          <cell r="W16">
            <v>0.159</v>
          </cell>
          <cell r="X16">
            <v>55.64</v>
          </cell>
          <cell r="Y16">
            <v>2.6189999999999998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0.55600000000000005</v>
          </cell>
          <cell r="AK16"/>
          <cell r="AL16">
            <v>52.623750000000001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55.64</v>
          </cell>
          <cell r="BC16">
            <v>278</v>
          </cell>
          <cell r="BD16">
            <v>165.00700000000001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134.642</v>
          </cell>
          <cell r="E17">
            <v>56.219000000000001</v>
          </cell>
          <cell r="F17">
            <v>78.423000000000002</v>
          </cell>
          <cell r="G17">
            <v>35.305999999999997</v>
          </cell>
          <cell r="H17">
            <v>0</v>
          </cell>
          <cell r="I17">
            <v>45.8</v>
          </cell>
          <cell r="J17">
            <v>0.85199999999999998</v>
          </cell>
          <cell r="K17">
            <v>1.1879999999999999</v>
          </cell>
          <cell r="L17">
            <v>0</v>
          </cell>
          <cell r="M17">
            <v>0</v>
          </cell>
          <cell r="N17">
            <v>43.760000000000005</v>
          </cell>
          <cell r="O17">
            <v>0</v>
          </cell>
          <cell r="P17">
            <v>230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230</v>
          </cell>
          <cell r="V17">
            <v>0</v>
          </cell>
          <cell r="W17">
            <v>0.13219999999999998</v>
          </cell>
          <cell r="X17">
            <v>45.8</v>
          </cell>
          <cell r="Y17">
            <v>2.1722000000000001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2.7839999999999998</v>
          </cell>
          <cell r="AK17"/>
          <cell r="AL17">
            <v>40.976500000000001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45.8</v>
          </cell>
          <cell r="BC17">
            <v>230</v>
          </cell>
          <cell r="BD17">
            <v>134.642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271.85899999999998</v>
          </cell>
          <cell r="E6">
            <v>112.087</v>
          </cell>
          <cell r="F6">
            <v>159.77199999999999</v>
          </cell>
          <cell r="G6">
            <v>35.280999999999999</v>
          </cell>
          <cell r="H6">
            <v>0</v>
          </cell>
          <cell r="I6">
            <v>91.98</v>
          </cell>
          <cell r="J6">
            <v>1.413</v>
          </cell>
          <cell r="K6">
            <v>2.0150000000000001</v>
          </cell>
          <cell r="L6">
            <v>0</v>
          </cell>
          <cell r="M6">
            <v>0</v>
          </cell>
          <cell r="N6">
            <v>88.552000000000007</v>
          </cell>
          <cell r="O6">
            <v>0</v>
          </cell>
          <cell r="P6">
            <v>472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472</v>
          </cell>
          <cell r="V6">
            <v>0</v>
          </cell>
          <cell r="W6">
            <v>45.975000000000001</v>
          </cell>
          <cell r="X6">
            <v>91.98</v>
          </cell>
          <cell r="Y6">
            <v>49.402999999999999</v>
          </cell>
          <cell r="Z6">
            <v>0</v>
          </cell>
          <cell r="AA6">
            <v>0</v>
          </cell>
          <cell r="AB6">
            <v>0</v>
          </cell>
          <cell r="AC6">
            <v>-2.886579864025407E-15</v>
          </cell>
          <cell r="AD6">
            <v>0</v>
          </cell>
          <cell r="AE6">
            <v>472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1.46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87.091999999999999</v>
          </cell>
          <cell r="AQ6">
            <v>0</v>
          </cell>
          <cell r="AR6">
            <v>0</v>
          </cell>
          <cell r="AS6">
            <v>472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91.98</v>
          </cell>
          <cell r="BC6">
            <v>472</v>
          </cell>
          <cell r="BD6">
            <v>271.85899999999998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254.88800000000001</v>
          </cell>
          <cell r="E7">
            <v>104.739</v>
          </cell>
          <cell r="F7">
            <v>150.149</v>
          </cell>
          <cell r="G7">
            <v>35.289000000000001</v>
          </cell>
          <cell r="H7">
            <v>0</v>
          </cell>
          <cell r="I7">
            <v>86.421000000000006</v>
          </cell>
          <cell r="J7">
            <v>1.3560000000000001</v>
          </cell>
          <cell r="K7">
            <v>1.9430000000000001</v>
          </cell>
          <cell r="L7">
            <v>0</v>
          </cell>
          <cell r="M7">
            <v>0</v>
          </cell>
          <cell r="N7">
            <v>83.122</v>
          </cell>
          <cell r="O7">
            <v>0</v>
          </cell>
          <cell r="P7">
            <v>446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446</v>
          </cell>
          <cell r="V7">
            <v>0</v>
          </cell>
          <cell r="W7">
            <v>41.51</v>
          </cell>
          <cell r="X7">
            <v>86.421000000000006</v>
          </cell>
          <cell r="Y7">
            <v>44.808999999999997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1.516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81.605999999999995</v>
          </cell>
          <cell r="AQ7">
            <v>0</v>
          </cell>
          <cell r="AR7">
            <v>0</v>
          </cell>
          <cell r="AS7">
            <v>446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86.421000000000006</v>
          </cell>
          <cell r="BC7">
            <v>446</v>
          </cell>
          <cell r="BD7">
            <v>254.88800000000001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274.63499999999999</v>
          </cell>
          <cell r="E8">
            <v>112.843</v>
          </cell>
          <cell r="F8">
            <v>161.792</v>
          </cell>
          <cell r="G8">
            <v>35.130000000000003</v>
          </cell>
          <cell r="H8">
            <v>0</v>
          </cell>
          <cell r="I8">
            <v>92.994</v>
          </cell>
          <cell r="J8">
            <v>1.478</v>
          </cell>
          <cell r="K8">
            <v>2.1190000000000002</v>
          </cell>
          <cell r="L8">
            <v>0</v>
          </cell>
          <cell r="M8">
            <v>0</v>
          </cell>
          <cell r="N8">
            <v>89.397000000000006</v>
          </cell>
          <cell r="O8">
            <v>0</v>
          </cell>
          <cell r="P8">
            <v>480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480</v>
          </cell>
          <cell r="V8">
            <v>0</v>
          </cell>
          <cell r="W8">
            <v>38.432000000000002</v>
          </cell>
          <cell r="X8">
            <v>92.994</v>
          </cell>
          <cell r="Y8">
            <v>42.029000000000003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2.3220000000000001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87.075000000000003</v>
          </cell>
          <cell r="AQ8">
            <v>0</v>
          </cell>
          <cell r="AR8">
            <v>0</v>
          </cell>
          <cell r="AS8">
            <v>480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92.994</v>
          </cell>
          <cell r="BC8">
            <v>480</v>
          </cell>
          <cell r="BD8">
            <v>274.63499999999999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244.21100000000001</v>
          </cell>
          <cell r="E9">
            <v>100.611</v>
          </cell>
          <cell r="F9">
            <v>143.6</v>
          </cell>
          <cell r="G9">
            <v>35.24</v>
          </cell>
          <cell r="H9">
            <v>0</v>
          </cell>
          <cell r="I9">
            <v>82.519000000000005</v>
          </cell>
          <cell r="J9">
            <v>1.325</v>
          </cell>
          <cell r="K9">
            <v>1.891</v>
          </cell>
          <cell r="L9">
            <v>0</v>
          </cell>
          <cell r="M9">
            <v>0</v>
          </cell>
          <cell r="N9">
            <v>79.302999999999997</v>
          </cell>
          <cell r="O9">
            <v>0</v>
          </cell>
          <cell r="P9">
            <v>424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424</v>
          </cell>
          <cell r="V9">
            <v>0</v>
          </cell>
          <cell r="W9">
            <v>43.84</v>
          </cell>
          <cell r="X9">
            <v>82.519000000000005</v>
          </cell>
          <cell r="Y9">
            <v>47.056000000000004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2.2469999999999999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77.055999999999997</v>
          </cell>
          <cell r="AQ9">
            <v>0</v>
          </cell>
          <cell r="AR9">
            <v>0</v>
          </cell>
          <cell r="AS9">
            <v>424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82.519000000000005</v>
          </cell>
          <cell r="BC9">
            <v>424</v>
          </cell>
          <cell r="BD9">
            <v>244.21100000000001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196.601</v>
          </cell>
          <cell r="E10">
            <v>80.760999999999996</v>
          </cell>
          <cell r="F10">
            <v>115.84</v>
          </cell>
          <cell r="G10">
            <v>35.421999999999997</v>
          </cell>
          <cell r="H10">
            <v>0</v>
          </cell>
          <cell r="I10">
            <v>66.037999999999997</v>
          </cell>
          <cell r="J10">
            <v>1.0960000000000001</v>
          </cell>
          <cell r="K10">
            <v>1.573</v>
          </cell>
          <cell r="L10">
            <v>0</v>
          </cell>
          <cell r="M10">
            <v>0</v>
          </cell>
          <cell r="N10">
            <v>63.369</v>
          </cell>
          <cell r="O10">
            <v>0</v>
          </cell>
          <cell r="P10">
            <v>341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341</v>
          </cell>
          <cell r="V10">
            <v>0</v>
          </cell>
          <cell r="W10">
            <v>61.932000000000002</v>
          </cell>
          <cell r="X10">
            <v>66.037999999999997</v>
          </cell>
          <cell r="Y10">
            <v>64.600999999999999</v>
          </cell>
          <cell r="Z10">
            <v>0</v>
          </cell>
          <cell r="AA10">
            <v>0</v>
          </cell>
          <cell r="AB10">
            <v>0</v>
          </cell>
          <cell r="AC10">
            <v>-3.1086244689504383E-15</v>
          </cell>
          <cell r="AD10">
            <v>0</v>
          </cell>
          <cell r="AE10">
            <v>341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2.5219999999999998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60.847000000000001</v>
          </cell>
          <cell r="AQ10">
            <v>0</v>
          </cell>
          <cell r="AR10">
            <v>0</v>
          </cell>
          <cell r="AS10">
            <v>341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66.037999999999997</v>
          </cell>
          <cell r="BC10">
            <v>341</v>
          </cell>
          <cell r="BD10">
            <v>196.601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148.96100000000001</v>
          </cell>
          <cell r="E11">
            <v>61.335000000000001</v>
          </cell>
          <cell r="F11">
            <v>87.626000000000005</v>
          </cell>
          <cell r="G11">
            <v>35.290999999999997</v>
          </cell>
          <cell r="H11">
            <v>0</v>
          </cell>
          <cell r="I11">
            <v>49.97</v>
          </cell>
          <cell r="J11">
            <v>0.85799999999999998</v>
          </cell>
          <cell r="K11">
            <v>1.226</v>
          </cell>
          <cell r="L11">
            <v>0</v>
          </cell>
          <cell r="M11">
            <v>0</v>
          </cell>
          <cell r="N11">
            <v>47.886000000000003</v>
          </cell>
          <cell r="O11">
            <v>0</v>
          </cell>
          <cell r="P11">
            <v>257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257</v>
          </cell>
          <cell r="V11">
            <v>0</v>
          </cell>
          <cell r="W11">
            <v>76.918000000000006</v>
          </cell>
          <cell r="X11">
            <v>49.97</v>
          </cell>
          <cell r="Y11">
            <v>79.00200000000001</v>
          </cell>
          <cell r="Z11">
            <v>0</v>
          </cell>
          <cell r="AA11">
            <v>0</v>
          </cell>
          <cell r="AB11">
            <v>0</v>
          </cell>
          <cell r="AC11">
            <v>3.219646771412954E-15</v>
          </cell>
          <cell r="AD11">
            <v>0</v>
          </cell>
          <cell r="AE11">
            <v>257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1.528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46.357999999999997</v>
          </cell>
          <cell r="AQ11">
            <v>0</v>
          </cell>
          <cell r="AR11">
            <v>0</v>
          </cell>
          <cell r="AS11">
            <v>257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49.97</v>
          </cell>
          <cell r="BC11">
            <v>257</v>
          </cell>
          <cell r="BD11">
            <v>148.96100000000001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143.614</v>
          </cell>
          <cell r="E12">
            <v>59.412999999999997</v>
          </cell>
          <cell r="F12">
            <v>84.200999999999993</v>
          </cell>
          <cell r="G12">
            <v>35.311999999999998</v>
          </cell>
          <cell r="H12">
            <v>0</v>
          </cell>
          <cell r="I12">
            <v>48.216999999999999</v>
          </cell>
          <cell r="J12">
            <v>0.85</v>
          </cell>
          <cell r="K12">
            <v>1.2050000000000001</v>
          </cell>
          <cell r="L12">
            <v>0</v>
          </cell>
          <cell r="M12">
            <v>0</v>
          </cell>
          <cell r="N12">
            <v>46.161999999999999</v>
          </cell>
          <cell r="O12">
            <v>0</v>
          </cell>
          <cell r="P12">
            <v>246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246</v>
          </cell>
          <cell r="V12">
            <v>0</v>
          </cell>
          <cell r="W12">
            <v>85.738249999999994</v>
          </cell>
          <cell r="X12">
            <v>48.216999999999999</v>
          </cell>
          <cell r="Y12">
            <v>87.79325</v>
          </cell>
          <cell r="Z12">
            <v>0</v>
          </cell>
          <cell r="AA12">
            <v>0</v>
          </cell>
          <cell r="AB12">
            <v>0</v>
          </cell>
          <cell r="AC12">
            <v>6.7723604502134549E-15</v>
          </cell>
          <cell r="AD12">
            <v>0</v>
          </cell>
          <cell r="AE12">
            <v>246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1.2955000000000001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44.866500000000002</v>
          </cell>
          <cell r="AQ12">
            <v>0</v>
          </cell>
          <cell r="AR12">
            <v>0</v>
          </cell>
          <cell r="AS12">
            <v>246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48.216999999999999</v>
          </cell>
          <cell r="BC12">
            <v>246</v>
          </cell>
          <cell r="BD12">
            <v>143.614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124.08799999999999</v>
          </cell>
          <cell r="E13">
            <v>51.546999999999997</v>
          </cell>
          <cell r="F13">
            <v>72.540999999999997</v>
          </cell>
          <cell r="G13">
            <v>35.353999999999999</v>
          </cell>
          <cell r="H13">
            <v>0</v>
          </cell>
          <cell r="I13">
            <v>41.648000000000003</v>
          </cell>
          <cell r="J13">
            <v>0.73</v>
          </cell>
          <cell r="K13">
            <v>1.0269999999999999</v>
          </cell>
          <cell r="L13">
            <v>0</v>
          </cell>
          <cell r="M13">
            <v>0</v>
          </cell>
          <cell r="N13">
            <v>39.890999999999998</v>
          </cell>
          <cell r="O13">
            <v>0</v>
          </cell>
          <cell r="P13">
            <v>211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211</v>
          </cell>
          <cell r="V13">
            <v>0</v>
          </cell>
          <cell r="W13">
            <v>95.724500000000006</v>
          </cell>
          <cell r="X13">
            <v>41.648000000000003</v>
          </cell>
          <cell r="Y13">
            <v>97.481500000000011</v>
          </cell>
          <cell r="Z13">
            <v>0</v>
          </cell>
          <cell r="AA13">
            <v>0</v>
          </cell>
          <cell r="AB13">
            <v>0</v>
          </cell>
          <cell r="AC13">
            <v>5.1070259132757201E-15</v>
          </cell>
          <cell r="AD13">
            <v>0</v>
          </cell>
          <cell r="AE13">
            <v>211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0.92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38.970999999999997</v>
          </cell>
          <cell r="AQ13">
            <v>0</v>
          </cell>
          <cell r="AR13">
            <v>0</v>
          </cell>
          <cell r="AS13">
            <v>211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41.648000000000003</v>
          </cell>
          <cell r="BC13">
            <v>211</v>
          </cell>
          <cell r="BD13">
            <v>124.08799999999999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123.464</v>
          </cell>
          <cell r="E14">
            <v>51.220999999999997</v>
          </cell>
          <cell r="F14">
            <v>72.242999999999995</v>
          </cell>
          <cell r="G14">
            <v>35.438000000000002</v>
          </cell>
          <cell r="H14">
            <v>0</v>
          </cell>
          <cell r="I14">
            <v>41.555999999999997</v>
          </cell>
          <cell r="J14">
            <v>0.69399999999999995</v>
          </cell>
          <cell r="K14">
            <v>0.97799999999999998</v>
          </cell>
          <cell r="L14">
            <v>0</v>
          </cell>
          <cell r="M14">
            <v>0</v>
          </cell>
          <cell r="N14">
            <v>39.884</v>
          </cell>
          <cell r="O14">
            <v>0</v>
          </cell>
          <cell r="P14">
            <v>211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211</v>
          </cell>
          <cell r="V14">
            <v>0</v>
          </cell>
          <cell r="W14">
            <v>89.286500000000004</v>
          </cell>
          <cell r="X14">
            <v>41.555999999999997</v>
          </cell>
          <cell r="Y14">
            <v>90.958500000000001</v>
          </cell>
          <cell r="Z14">
            <v>0</v>
          </cell>
          <cell r="AA14">
            <v>0</v>
          </cell>
          <cell r="AB14">
            <v>0</v>
          </cell>
          <cell r="AC14">
            <v>-2.886579864025407E-15</v>
          </cell>
          <cell r="AD14">
            <v>0</v>
          </cell>
          <cell r="AE14">
            <v>211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1.17675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38.707250000000002</v>
          </cell>
          <cell r="AQ14">
            <v>0</v>
          </cell>
          <cell r="AR14">
            <v>0</v>
          </cell>
          <cell r="AS14">
            <v>211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41.555999999999997</v>
          </cell>
          <cell r="BC14">
            <v>211</v>
          </cell>
          <cell r="BD14">
            <v>123.464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217.267</v>
          </cell>
          <cell r="E15">
            <v>89.275999999999996</v>
          </cell>
          <cell r="F15">
            <v>127.991</v>
          </cell>
          <cell r="G15">
            <v>35.47</v>
          </cell>
          <cell r="H15">
            <v>0</v>
          </cell>
          <cell r="I15">
            <v>73.239000000000004</v>
          </cell>
          <cell r="J15">
            <v>1.153</v>
          </cell>
          <cell r="K15">
            <v>1.6519999999999999</v>
          </cell>
          <cell r="L15">
            <v>0</v>
          </cell>
          <cell r="M15">
            <v>0</v>
          </cell>
          <cell r="N15">
            <v>70.433999999999997</v>
          </cell>
          <cell r="O15">
            <v>0</v>
          </cell>
          <cell r="P15">
            <v>378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378</v>
          </cell>
          <cell r="V15">
            <v>0</v>
          </cell>
          <cell r="W15">
            <v>58.472000000000001</v>
          </cell>
          <cell r="X15">
            <v>73.239000000000004</v>
          </cell>
          <cell r="Y15">
            <v>61.277000000000001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2.0242499999999999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68.409750000000003</v>
          </cell>
          <cell r="AQ15">
            <v>0</v>
          </cell>
          <cell r="AR15">
            <v>0</v>
          </cell>
          <cell r="AS15">
            <v>378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73.239000000000004</v>
          </cell>
          <cell r="BC15">
            <v>378</v>
          </cell>
          <cell r="BD15">
            <v>217.267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257.26900000000001</v>
          </cell>
          <cell r="E16">
            <v>105.178</v>
          </cell>
          <cell r="F16">
            <v>152.09100000000001</v>
          </cell>
          <cell r="G16">
            <v>35.378</v>
          </cell>
          <cell r="H16">
            <v>0</v>
          </cell>
          <cell r="I16">
            <v>86.444000000000003</v>
          </cell>
          <cell r="J16">
            <v>1.32</v>
          </cell>
          <cell r="K16">
            <v>1.909</v>
          </cell>
          <cell r="L16">
            <v>0</v>
          </cell>
          <cell r="M16">
            <v>0</v>
          </cell>
          <cell r="N16">
            <v>83.215000000000003</v>
          </cell>
          <cell r="O16">
            <v>0</v>
          </cell>
          <cell r="P16">
            <v>450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450</v>
          </cell>
          <cell r="V16">
            <v>0</v>
          </cell>
          <cell r="W16">
            <v>43.646749999999997</v>
          </cell>
          <cell r="X16">
            <v>86.444000000000003</v>
          </cell>
          <cell r="Y16">
            <v>46.875749999999996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2.63775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80.577250000000006</v>
          </cell>
          <cell r="AQ16">
            <v>0</v>
          </cell>
          <cell r="AR16">
            <v>0</v>
          </cell>
          <cell r="AS16">
            <v>450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86.444000000000003</v>
          </cell>
          <cell r="BC16">
            <v>450</v>
          </cell>
          <cell r="BD16">
            <v>257.26900000000001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234.29400000000001</v>
          </cell>
          <cell r="E17">
            <v>95.796000000000006</v>
          </cell>
          <cell r="F17">
            <v>138.49799999999999</v>
          </cell>
          <cell r="G17">
            <v>35.304000000000002</v>
          </cell>
          <cell r="H17">
            <v>0</v>
          </cell>
          <cell r="I17">
            <v>78.197999999999993</v>
          </cell>
          <cell r="J17">
            <v>1.1890000000000001</v>
          </cell>
          <cell r="K17">
            <v>1.718</v>
          </cell>
          <cell r="L17">
            <v>0</v>
          </cell>
          <cell r="M17">
            <v>0</v>
          </cell>
          <cell r="N17">
            <v>75.290999999999997</v>
          </cell>
          <cell r="O17">
            <v>0</v>
          </cell>
          <cell r="P17">
            <v>407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407</v>
          </cell>
          <cell r="V17">
            <v>0</v>
          </cell>
          <cell r="W17">
            <v>59.186750000000004</v>
          </cell>
          <cell r="X17">
            <v>78.197999999999993</v>
          </cell>
          <cell r="Y17">
            <v>62.09375</v>
          </cell>
          <cell r="Z17">
            <v>0</v>
          </cell>
          <cell r="AA17">
            <v>0</v>
          </cell>
          <cell r="AB17">
            <v>0</v>
          </cell>
          <cell r="AC17">
            <v>-3.5527136788005009E-15</v>
          </cell>
          <cell r="AD17">
            <v>0</v>
          </cell>
          <cell r="AE17">
            <v>407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1.21025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74.080749999999995</v>
          </cell>
          <cell r="AQ17">
            <v>0</v>
          </cell>
          <cell r="AR17">
            <v>0</v>
          </cell>
          <cell r="AS17">
            <v>407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78.197999999999993</v>
          </cell>
          <cell r="BC17">
            <v>407</v>
          </cell>
          <cell r="BD17">
            <v>234.29400000000001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1042.133</v>
          </cell>
          <cell r="E6">
            <v>453.209</v>
          </cell>
          <cell r="F6">
            <v>588.92399999999998</v>
          </cell>
          <cell r="G6">
            <v>35.320999999999998</v>
          </cell>
          <cell r="H6">
            <v>0</v>
          </cell>
          <cell r="I6">
            <v>384.77699999999999</v>
          </cell>
          <cell r="J6">
            <v>5.9009999999999998</v>
          </cell>
          <cell r="K6">
            <v>7.6680000000000001</v>
          </cell>
          <cell r="L6">
            <v>0</v>
          </cell>
          <cell r="M6">
            <v>0</v>
          </cell>
          <cell r="N6">
            <v>371.20800000000003</v>
          </cell>
          <cell r="O6">
            <v>0</v>
          </cell>
          <cell r="P6">
            <v>1800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1800</v>
          </cell>
          <cell r="V6">
            <v>0</v>
          </cell>
          <cell r="W6">
            <v>0.80500000000000005</v>
          </cell>
          <cell r="X6">
            <v>384.77699999999999</v>
          </cell>
          <cell r="Y6">
            <v>14.373999999999999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371.20800000000003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384.77699999999999</v>
          </cell>
          <cell r="BC6">
            <v>1800</v>
          </cell>
          <cell r="BD6">
            <v>1042.133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915.40800000000002</v>
          </cell>
          <cell r="E7">
            <v>402.47199999999998</v>
          </cell>
          <cell r="F7">
            <v>512.93600000000004</v>
          </cell>
          <cell r="G7">
            <v>35.374000000000002</v>
          </cell>
          <cell r="H7">
            <v>0</v>
          </cell>
          <cell r="I7">
            <v>338.26900000000001</v>
          </cell>
          <cell r="J7">
            <v>5.3470000000000004</v>
          </cell>
          <cell r="K7">
            <v>6.8150000000000004</v>
          </cell>
          <cell r="L7">
            <v>0</v>
          </cell>
          <cell r="M7">
            <v>0</v>
          </cell>
          <cell r="N7">
            <v>326.10700000000003</v>
          </cell>
          <cell r="O7">
            <v>0</v>
          </cell>
          <cell r="P7">
            <v>1552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1552</v>
          </cell>
          <cell r="V7">
            <v>0</v>
          </cell>
          <cell r="W7">
            <v>0.74299999999999999</v>
          </cell>
          <cell r="X7">
            <v>338.26900000000001</v>
          </cell>
          <cell r="Y7">
            <v>12.905000000000001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326.10700000000003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338.26900000000001</v>
          </cell>
          <cell r="BC7">
            <v>1552</v>
          </cell>
          <cell r="BD7">
            <v>915.40800000000002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743.48199999999997</v>
          </cell>
          <cell r="E8">
            <v>328.24200000000002</v>
          </cell>
          <cell r="F8">
            <v>415.24</v>
          </cell>
          <cell r="G8">
            <v>35.308999999999997</v>
          </cell>
          <cell r="H8">
            <v>0</v>
          </cell>
          <cell r="I8">
            <v>273.15800000000002</v>
          </cell>
          <cell r="J8">
            <v>4.4930000000000003</v>
          </cell>
          <cell r="K8">
            <v>5.6829999999999998</v>
          </cell>
          <cell r="L8">
            <v>0</v>
          </cell>
          <cell r="M8">
            <v>0</v>
          </cell>
          <cell r="N8">
            <v>262.98200000000003</v>
          </cell>
          <cell r="O8">
            <v>0</v>
          </cell>
          <cell r="P8">
            <v>1244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1244</v>
          </cell>
          <cell r="V8">
            <v>0</v>
          </cell>
          <cell r="W8">
            <v>1.0389999999999999</v>
          </cell>
          <cell r="X8">
            <v>273.15800000000002</v>
          </cell>
          <cell r="Y8">
            <v>11.215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262.98200000000003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273.15800000000002</v>
          </cell>
          <cell r="BC8">
            <v>1244</v>
          </cell>
          <cell r="BD8">
            <v>743.48199999999997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476.988</v>
          </cell>
          <cell r="E9">
            <v>211.46899999999999</v>
          </cell>
          <cell r="F9">
            <v>265.51900000000001</v>
          </cell>
          <cell r="G9">
            <v>35.277000000000001</v>
          </cell>
          <cell r="H9">
            <v>0</v>
          </cell>
          <cell r="I9">
            <v>174.774</v>
          </cell>
          <cell r="J9">
            <v>2.9950000000000001</v>
          </cell>
          <cell r="K9">
            <v>3.7610000000000001</v>
          </cell>
          <cell r="L9">
            <v>0</v>
          </cell>
          <cell r="M9">
            <v>0</v>
          </cell>
          <cell r="N9">
            <v>168.018</v>
          </cell>
          <cell r="O9">
            <v>0</v>
          </cell>
          <cell r="P9">
            <v>790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790</v>
          </cell>
          <cell r="V9">
            <v>0</v>
          </cell>
          <cell r="W9">
            <v>1.204</v>
          </cell>
          <cell r="X9">
            <v>174.774</v>
          </cell>
          <cell r="Y9">
            <v>7.96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168.018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174.774</v>
          </cell>
          <cell r="BC9">
            <v>790</v>
          </cell>
          <cell r="BD9">
            <v>476.988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287.11200000000002</v>
          </cell>
          <cell r="E10">
            <v>127.85</v>
          </cell>
          <cell r="F10">
            <v>159.262</v>
          </cell>
          <cell r="G10">
            <v>35.375999999999998</v>
          </cell>
          <cell r="H10">
            <v>0</v>
          </cell>
          <cell r="I10">
            <v>105.02800000000001</v>
          </cell>
          <cell r="J10">
            <v>1.7689999999999999</v>
          </cell>
          <cell r="K10">
            <v>2.2029999999999998</v>
          </cell>
          <cell r="L10">
            <v>0</v>
          </cell>
          <cell r="M10">
            <v>0</v>
          </cell>
          <cell r="N10">
            <v>101.056</v>
          </cell>
          <cell r="O10">
            <v>0</v>
          </cell>
          <cell r="P10">
            <v>471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471</v>
          </cell>
          <cell r="V10">
            <v>0</v>
          </cell>
          <cell r="W10">
            <v>1.542</v>
          </cell>
          <cell r="X10">
            <v>105.02800000000001</v>
          </cell>
          <cell r="Y10">
            <v>5.5139999999999993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101.056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105.02800000000001</v>
          </cell>
          <cell r="BC10">
            <v>471</v>
          </cell>
          <cell r="BD10">
            <v>287.11200000000002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284.48700000000002</v>
          </cell>
          <cell r="E11">
            <v>125.408</v>
          </cell>
          <cell r="F11">
            <v>159.07900000000001</v>
          </cell>
          <cell r="G11">
            <v>35.320999999999998</v>
          </cell>
          <cell r="H11">
            <v>0</v>
          </cell>
          <cell r="I11">
            <v>103.36</v>
          </cell>
          <cell r="J11">
            <v>1.4750000000000001</v>
          </cell>
          <cell r="K11">
            <v>1.871</v>
          </cell>
          <cell r="L11">
            <v>0</v>
          </cell>
          <cell r="M11">
            <v>0</v>
          </cell>
          <cell r="N11">
            <v>100.014</v>
          </cell>
          <cell r="O11">
            <v>0</v>
          </cell>
          <cell r="P11">
            <v>472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472</v>
          </cell>
          <cell r="V11">
            <v>0</v>
          </cell>
          <cell r="W11">
            <v>1.4590000000000001</v>
          </cell>
          <cell r="X11">
            <v>103.36</v>
          </cell>
          <cell r="Y11">
            <v>4.8049999999999997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100.014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103.36</v>
          </cell>
          <cell r="BC11">
            <v>472</v>
          </cell>
          <cell r="BD11">
            <v>284.48700000000002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148.69900000000001</v>
          </cell>
          <cell r="E12">
            <v>66.372</v>
          </cell>
          <cell r="F12">
            <v>82.326999999999998</v>
          </cell>
          <cell r="G12">
            <v>35.366</v>
          </cell>
          <cell r="H12">
            <v>0</v>
          </cell>
          <cell r="I12">
            <v>53.97</v>
          </cell>
          <cell r="J12">
            <v>0.996</v>
          </cell>
          <cell r="K12">
            <v>1.2350000000000001</v>
          </cell>
          <cell r="L12">
            <v>0</v>
          </cell>
          <cell r="M12">
            <v>0</v>
          </cell>
          <cell r="N12">
            <v>51.738999999999997</v>
          </cell>
          <cell r="O12">
            <v>0</v>
          </cell>
          <cell r="P12">
            <v>241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241</v>
          </cell>
          <cell r="V12">
            <v>0</v>
          </cell>
          <cell r="W12">
            <v>2.052</v>
          </cell>
          <cell r="X12">
            <v>53.97</v>
          </cell>
          <cell r="Y12">
            <v>4.2829999999999995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51.738999999999997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53.97</v>
          </cell>
          <cell r="BC12">
            <v>241</v>
          </cell>
          <cell r="BD12">
            <v>148.69900000000001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171.87700000000001</v>
          </cell>
          <cell r="E13">
            <v>77.046000000000006</v>
          </cell>
          <cell r="F13">
            <v>94.831000000000003</v>
          </cell>
          <cell r="G13">
            <v>35.393000000000001</v>
          </cell>
          <cell r="H13">
            <v>0</v>
          </cell>
          <cell r="I13">
            <v>62.514000000000003</v>
          </cell>
          <cell r="J13">
            <v>1.425</v>
          </cell>
          <cell r="K13">
            <v>1.754</v>
          </cell>
          <cell r="L13">
            <v>0</v>
          </cell>
          <cell r="M13">
            <v>0</v>
          </cell>
          <cell r="N13">
            <v>59.335250000000002</v>
          </cell>
          <cell r="O13">
            <v>-2.4999999999408828E-4</v>
          </cell>
          <cell r="P13">
            <v>277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277</v>
          </cell>
          <cell r="V13">
            <v>0</v>
          </cell>
          <cell r="W13">
            <v>1.9232499999999999</v>
          </cell>
          <cell r="X13">
            <v>62.514000000000003</v>
          </cell>
          <cell r="Y13">
            <v>5.1022499999999997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59.335000000000001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62.514000000000003</v>
          </cell>
          <cell r="BC13">
            <v>277</v>
          </cell>
          <cell r="BD13">
            <v>171.87700000000001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16.616</v>
          </cell>
          <cell r="E14">
            <v>7.4080000000000004</v>
          </cell>
          <cell r="F14">
            <v>9.2080000000000002</v>
          </cell>
          <cell r="G14">
            <v>3.6640000000000001</v>
          </cell>
          <cell r="H14">
            <v>0</v>
          </cell>
          <cell r="I14">
            <v>58.555999999999997</v>
          </cell>
          <cell r="J14">
            <v>1.335</v>
          </cell>
          <cell r="K14">
            <v>1.659</v>
          </cell>
          <cell r="L14">
            <v>0</v>
          </cell>
          <cell r="M14">
            <v>0</v>
          </cell>
          <cell r="N14">
            <v>55.5625</v>
          </cell>
          <cell r="O14">
            <v>-5.0000000000238742E-4</v>
          </cell>
          <cell r="P14">
            <v>262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262</v>
          </cell>
          <cell r="V14">
            <v>0</v>
          </cell>
          <cell r="W14">
            <v>1.9552499999999999</v>
          </cell>
          <cell r="X14">
            <v>58.555999999999997</v>
          </cell>
          <cell r="Y14">
            <v>4.9492499999999993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55.563000000000002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58.555999999999997</v>
          </cell>
          <cell r="BC14">
            <v>262</v>
          </cell>
          <cell r="BD14">
            <v>16.616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536.34699999999998</v>
          </cell>
          <cell r="E15">
            <v>237.11500000000001</v>
          </cell>
          <cell r="F15">
            <v>299.23200000000003</v>
          </cell>
          <cell r="G15">
            <v>35.481000000000002</v>
          </cell>
          <cell r="H15">
            <v>0</v>
          </cell>
          <cell r="I15">
            <v>197.44300000000001</v>
          </cell>
          <cell r="J15">
            <v>3.2519999999999998</v>
          </cell>
          <cell r="K15">
            <v>4.1040000000000001</v>
          </cell>
          <cell r="L15">
            <v>0</v>
          </cell>
          <cell r="M15">
            <v>0</v>
          </cell>
          <cell r="N15">
            <v>190.08674999999999</v>
          </cell>
          <cell r="O15">
            <v>2.4999999999408828E-4</v>
          </cell>
          <cell r="P15">
            <v>897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897</v>
          </cell>
          <cell r="V15">
            <v>0</v>
          </cell>
          <cell r="W15">
            <v>1.24525</v>
          </cell>
          <cell r="X15">
            <v>197.44300000000001</v>
          </cell>
          <cell r="Y15">
            <v>8.6012500000000003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190.08699999999999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197.44300000000001</v>
          </cell>
          <cell r="BC15">
            <v>897</v>
          </cell>
          <cell r="BD15">
            <v>536.34699999999998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583.56700000000001</v>
          </cell>
          <cell r="E16">
            <v>258.036</v>
          </cell>
          <cell r="F16">
            <v>325.53100000000001</v>
          </cell>
          <cell r="G16">
            <v>35.369999999999997</v>
          </cell>
          <cell r="H16">
            <v>0</v>
          </cell>
          <cell r="I16">
            <v>215.119</v>
          </cell>
          <cell r="J16">
            <v>3.9980000000000002</v>
          </cell>
          <cell r="K16">
            <v>5.0430000000000001</v>
          </cell>
          <cell r="L16">
            <v>0</v>
          </cell>
          <cell r="M16">
            <v>0</v>
          </cell>
          <cell r="N16">
            <v>206.078</v>
          </cell>
          <cell r="O16">
            <v>0</v>
          </cell>
          <cell r="P16">
            <v>977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977</v>
          </cell>
          <cell r="V16">
            <v>0</v>
          </cell>
          <cell r="W16">
            <v>1.25125</v>
          </cell>
          <cell r="X16">
            <v>215.119</v>
          </cell>
          <cell r="Y16">
            <v>10.292250000000001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977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206.078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977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215.119</v>
          </cell>
          <cell r="BC16">
            <v>977</v>
          </cell>
          <cell r="BD16">
            <v>583.56700000000001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886.26099999999997</v>
          </cell>
          <cell r="E17">
            <v>390.38600000000002</v>
          </cell>
          <cell r="F17">
            <v>495.875</v>
          </cell>
          <cell r="G17">
            <v>35.29</v>
          </cell>
          <cell r="H17">
            <v>0</v>
          </cell>
          <cell r="I17">
            <v>326.935</v>
          </cell>
          <cell r="J17">
            <v>5.6719999999999997</v>
          </cell>
          <cell r="K17">
            <v>7.2050000000000001</v>
          </cell>
          <cell r="L17">
            <v>0</v>
          </cell>
          <cell r="M17">
            <v>0</v>
          </cell>
          <cell r="N17">
            <v>314.05824999999999</v>
          </cell>
          <cell r="O17">
            <v>-2.4999999999408828E-4</v>
          </cell>
          <cell r="P17">
            <v>1495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1495</v>
          </cell>
          <cell r="V17">
            <v>0</v>
          </cell>
          <cell r="W17">
            <v>1.0297499999999999</v>
          </cell>
          <cell r="X17">
            <v>326.935</v>
          </cell>
          <cell r="Y17">
            <v>13.906749999999999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1495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314.05799999999999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1495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326.935</v>
          </cell>
          <cell r="BC17">
            <v>1495</v>
          </cell>
          <cell r="BD17">
            <v>886.26099999999997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ED plyn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304.34699999999998</v>
          </cell>
          <cell r="E6">
            <v>116.685</v>
          </cell>
          <cell r="F6">
            <v>187.66200000000001</v>
          </cell>
          <cell r="G6">
            <v>35.277999999999999</v>
          </cell>
          <cell r="H6">
            <v>0</v>
          </cell>
          <cell r="I6">
            <v>97.066999999999993</v>
          </cell>
          <cell r="J6">
            <v>24.867999999999999</v>
          </cell>
          <cell r="K6">
            <v>39.994999999999997</v>
          </cell>
          <cell r="L6">
            <v>0</v>
          </cell>
          <cell r="M6">
            <v>0</v>
          </cell>
          <cell r="N6">
            <v>32.204000000000001</v>
          </cell>
          <cell r="O6">
            <v>0</v>
          </cell>
          <cell r="P6">
            <v>562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562</v>
          </cell>
          <cell r="V6">
            <v>0</v>
          </cell>
          <cell r="W6">
            <v>0</v>
          </cell>
          <cell r="X6">
            <v>97.066999999999993</v>
          </cell>
          <cell r="Y6">
            <v>64.863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32.204000000000001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97.066999999999993</v>
          </cell>
          <cell r="BC6">
            <v>562</v>
          </cell>
          <cell r="BD6">
            <v>304.34699999999998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216.452</v>
          </cell>
          <cell r="E7">
            <v>85.798000000000002</v>
          </cell>
          <cell r="F7">
            <v>130.654</v>
          </cell>
          <cell r="G7">
            <v>35.128</v>
          </cell>
          <cell r="H7">
            <v>0</v>
          </cell>
          <cell r="I7">
            <v>68.951999999999998</v>
          </cell>
          <cell r="J7">
            <v>17.893000000000001</v>
          </cell>
          <cell r="K7">
            <v>27.247</v>
          </cell>
          <cell r="L7">
            <v>0</v>
          </cell>
          <cell r="M7">
            <v>0</v>
          </cell>
          <cell r="N7">
            <v>23.812000000000001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0</v>
          </cell>
          <cell r="X7">
            <v>68.951999999999998</v>
          </cell>
          <cell r="Y7">
            <v>45.14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23.812000000000001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68.951999999999998</v>
          </cell>
          <cell r="BC7">
            <v>378</v>
          </cell>
          <cell r="BD7">
            <v>216.452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172.529</v>
          </cell>
          <cell r="E8">
            <v>69.180999999999997</v>
          </cell>
          <cell r="F8">
            <v>103.348</v>
          </cell>
          <cell r="G8">
            <v>35.17</v>
          </cell>
          <cell r="H8">
            <v>0</v>
          </cell>
          <cell r="I8">
            <v>55.04</v>
          </cell>
          <cell r="J8">
            <v>12.113</v>
          </cell>
          <cell r="K8">
            <v>18.094000000000001</v>
          </cell>
          <cell r="L8">
            <v>0</v>
          </cell>
          <cell r="M8">
            <v>0</v>
          </cell>
          <cell r="N8">
            <v>24.832999999999998</v>
          </cell>
          <cell r="O8">
            <v>0</v>
          </cell>
          <cell r="P8">
            <v>296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296</v>
          </cell>
          <cell r="V8">
            <v>0</v>
          </cell>
          <cell r="W8">
            <v>0</v>
          </cell>
          <cell r="X8">
            <v>55.04</v>
          </cell>
          <cell r="Y8">
            <v>30.207000000000001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24.832999999999998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55.04</v>
          </cell>
          <cell r="BC8">
            <v>296</v>
          </cell>
          <cell r="BD8">
            <v>172.529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123.81</v>
          </cell>
          <cell r="E9">
            <v>50.036999999999999</v>
          </cell>
          <cell r="F9">
            <v>73.772999999999996</v>
          </cell>
          <cell r="G9">
            <v>35.39</v>
          </cell>
          <cell r="H9">
            <v>0</v>
          </cell>
          <cell r="I9">
            <v>39.377000000000002</v>
          </cell>
          <cell r="J9">
            <v>8.1530000000000005</v>
          </cell>
          <cell r="K9">
            <v>12.021000000000001</v>
          </cell>
          <cell r="L9">
            <v>0</v>
          </cell>
          <cell r="M9">
            <v>0</v>
          </cell>
          <cell r="N9">
            <v>19.202999999999999</v>
          </cell>
          <cell r="O9">
            <v>0</v>
          </cell>
          <cell r="P9">
            <v>209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209</v>
          </cell>
          <cell r="V9">
            <v>0</v>
          </cell>
          <cell r="W9">
            <v>0</v>
          </cell>
          <cell r="X9">
            <v>39.377000000000002</v>
          </cell>
          <cell r="Y9">
            <v>20.173999999999999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19.202999999999999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39.377000000000002</v>
          </cell>
          <cell r="BC9">
            <v>209</v>
          </cell>
          <cell r="BD9">
            <v>123.81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41.735999999999997</v>
          </cell>
          <cell r="E10">
            <v>18.599</v>
          </cell>
          <cell r="F10">
            <v>23.137</v>
          </cell>
          <cell r="G10">
            <v>35.511000000000003</v>
          </cell>
          <cell r="H10">
            <v>0</v>
          </cell>
          <cell r="I10">
            <v>13.175000000000001</v>
          </cell>
          <cell r="J10">
            <v>2.0539999999999998</v>
          </cell>
          <cell r="K10">
            <v>2.556</v>
          </cell>
          <cell r="L10">
            <v>0</v>
          </cell>
          <cell r="M10">
            <v>0</v>
          </cell>
          <cell r="N10">
            <v>8.5649999999999995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0</v>
          </cell>
          <cell r="X10">
            <v>13.175000000000001</v>
          </cell>
          <cell r="Y10">
            <v>4.6099999999999994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8.5649999999999995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13.175000000000001</v>
          </cell>
          <cell r="BC10">
            <v>59</v>
          </cell>
          <cell r="BD10">
            <v>41.735999999999997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35.372</v>
          </cell>
          <cell r="E11">
            <v>16.469000000000001</v>
          </cell>
          <cell r="F11">
            <v>18.902999999999999</v>
          </cell>
          <cell r="G11">
            <v>35.481000000000002</v>
          </cell>
          <cell r="H11">
            <v>0</v>
          </cell>
          <cell r="I11">
            <v>11.132</v>
          </cell>
          <cell r="J11">
            <v>1.69</v>
          </cell>
          <cell r="K11">
            <v>1.9390000000000001</v>
          </cell>
          <cell r="L11">
            <v>0</v>
          </cell>
          <cell r="M11">
            <v>0</v>
          </cell>
          <cell r="N11">
            <v>7.5030000000000001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</v>
          </cell>
          <cell r="X11">
            <v>11.132</v>
          </cell>
          <cell r="Y11">
            <v>3.629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7.5030000000000001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11.132</v>
          </cell>
          <cell r="BC11">
            <v>46</v>
          </cell>
          <cell r="BD11">
            <v>35.372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34.307000000000002</v>
          </cell>
          <cell r="E12">
            <v>16.137</v>
          </cell>
          <cell r="F12">
            <v>18.170000000000002</v>
          </cell>
          <cell r="G12">
            <v>35.421999999999997</v>
          </cell>
          <cell r="H12">
            <v>0</v>
          </cell>
          <cell r="I12">
            <v>10.855</v>
          </cell>
          <cell r="J12">
            <v>1.7749999999999999</v>
          </cell>
          <cell r="K12">
            <v>1.998</v>
          </cell>
          <cell r="L12">
            <v>0</v>
          </cell>
          <cell r="M12">
            <v>0</v>
          </cell>
          <cell r="N12">
            <v>7.0822599999999998</v>
          </cell>
          <cell r="O12">
            <v>-2.5999999999992696E-4</v>
          </cell>
          <cell r="P12">
            <v>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44</v>
          </cell>
          <cell r="V12">
            <v>0</v>
          </cell>
          <cell r="W12">
            <v>0</v>
          </cell>
          <cell r="X12">
            <v>10.855</v>
          </cell>
          <cell r="Y12">
            <v>3.7729999999999997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7.0819999999999999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10.855</v>
          </cell>
          <cell r="BC12">
            <v>44</v>
          </cell>
          <cell r="BD12">
            <v>34.307000000000002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34.700000000000003</v>
          </cell>
          <cell r="E13">
            <v>15.98</v>
          </cell>
          <cell r="F13">
            <v>18.72</v>
          </cell>
          <cell r="G13">
            <v>35.432000000000002</v>
          </cell>
          <cell r="H13">
            <v>0</v>
          </cell>
          <cell r="I13">
            <v>10.907999999999999</v>
          </cell>
          <cell r="J13">
            <v>1.661</v>
          </cell>
          <cell r="K13">
            <v>1.946</v>
          </cell>
          <cell r="L13">
            <v>0</v>
          </cell>
          <cell r="M13">
            <v>0</v>
          </cell>
          <cell r="N13">
            <v>7.30138</v>
          </cell>
          <cell r="O13">
            <v>-3.7999999999982492E-4</v>
          </cell>
          <cell r="P13">
            <v>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</v>
          </cell>
          <cell r="V13">
            <v>0</v>
          </cell>
          <cell r="W13">
            <v>0</v>
          </cell>
          <cell r="X13">
            <v>10.907999999999999</v>
          </cell>
          <cell r="Y13">
            <v>3.6070000000000002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7.3010000000000002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10.907999999999999</v>
          </cell>
          <cell r="BC13">
            <v>46</v>
          </cell>
          <cell r="BD13">
            <v>34.700000000000003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38.253999999999998</v>
          </cell>
          <cell r="E14">
            <v>17.626999999999999</v>
          </cell>
          <cell r="F14">
            <v>20.626999999999999</v>
          </cell>
          <cell r="G14">
            <v>35.493000000000002</v>
          </cell>
          <cell r="H14">
            <v>0</v>
          </cell>
          <cell r="I14">
            <v>12.106</v>
          </cell>
          <cell r="J14">
            <v>1.62</v>
          </cell>
          <cell r="K14">
            <v>1.895</v>
          </cell>
          <cell r="L14">
            <v>0</v>
          </cell>
          <cell r="M14">
            <v>0</v>
          </cell>
          <cell r="N14">
            <v>8.5910100000000007</v>
          </cell>
          <cell r="O14">
            <v>-9.9999999996214228E-6</v>
          </cell>
          <cell r="P14">
            <v>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</v>
          </cell>
          <cell r="V14">
            <v>0</v>
          </cell>
          <cell r="W14">
            <v>0</v>
          </cell>
          <cell r="X14">
            <v>12.106</v>
          </cell>
          <cell r="Y14">
            <v>3.5150000000000001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8.5909999999999993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12.106</v>
          </cell>
          <cell r="BC14">
            <v>51</v>
          </cell>
          <cell r="BD14">
            <v>38.253999999999998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177.428</v>
          </cell>
          <cell r="E15">
            <v>69.403000000000006</v>
          </cell>
          <cell r="F15">
            <v>108.02500000000001</v>
          </cell>
          <cell r="G15">
            <v>35.481000000000002</v>
          </cell>
          <cell r="H15">
            <v>0</v>
          </cell>
          <cell r="I15">
            <v>57.107999999999997</v>
          </cell>
          <cell r="J15">
            <v>12.534000000000001</v>
          </cell>
          <cell r="K15">
            <v>19.509</v>
          </cell>
          <cell r="L15">
            <v>0</v>
          </cell>
          <cell r="M15">
            <v>0</v>
          </cell>
          <cell r="N15">
            <v>25.065439999999999</v>
          </cell>
          <cell r="O15">
            <v>-4.4000000000110617E-4</v>
          </cell>
          <cell r="P15">
            <v>320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320</v>
          </cell>
          <cell r="V15">
            <v>0</v>
          </cell>
          <cell r="W15">
            <v>0</v>
          </cell>
          <cell r="X15">
            <v>57.107999999999997</v>
          </cell>
          <cell r="Y15">
            <v>32.042999999999999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25.065000000000001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57.107999999999997</v>
          </cell>
          <cell r="BC15">
            <v>320</v>
          </cell>
          <cell r="BD15">
            <v>177.428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287.19200000000001</v>
          </cell>
          <cell r="E16">
            <v>110.666</v>
          </cell>
          <cell r="F16">
            <v>176.52600000000001</v>
          </cell>
          <cell r="G16">
            <v>35.366999999999997</v>
          </cell>
          <cell r="H16">
            <v>0</v>
          </cell>
          <cell r="I16">
            <v>92.817999999999998</v>
          </cell>
          <cell r="J16">
            <v>22.995999999999999</v>
          </cell>
          <cell r="K16">
            <v>36.682000000000002</v>
          </cell>
          <cell r="L16">
            <v>0</v>
          </cell>
          <cell r="M16">
            <v>0</v>
          </cell>
          <cell r="N16">
            <v>33.140339999999995</v>
          </cell>
          <cell r="O16">
            <v>-3.399999999942338E-4</v>
          </cell>
          <cell r="P16">
            <v>533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533</v>
          </cell>
          <cell r="V16">
            <v>0</v>
          </cell>
          <cell r="W16">
            <v>0</v>
          </cell>
          <cell r="X16">
            <v>92.817999999999998</v>
          </cell>
          <cell r="Y16">
            <v>59.677999999999997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33.14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92.817999999999998</v>
          </cell>
          <cell r="BC16">
            <v>533</v>
          </cell>
          <cell r="BD16">
            <v>287.19200000000001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216.339</v>
          </cell>
          <cell r="E17">
            <v>83.765000000000001</v>
          </cell>
          <cell r="F17">
            <v>132.57400000000001</v>
          </cell>
          <cell r="G17">
            <v>35.195999999999998</v>
          </cell>
          <cell r="H17">
            <v>0</v>
          </cell>
          <cell r="I17">
            <v>70.203999999999994</v>
          </cell>
          <cell r="J17">
            <v>17.666</v>
          </cell>
          <cell r="K17">
            <v>27.96</v>
          </cell>
          <cell r="L17">
            <v>0</v>
          </cell>
          <cell r="M17">
            <v>0</v>
          </cell>
          <cell r="N17">
            <v>24.57771</v>
          </cell>
          <cell r="O17">
            <v>2.8999999999612669E-4</v>
          </cell>
          <cell r="P17">
            <v>400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400</v>
          </cell>
          <cell r="V17">
            <v>0</v>
          </cell>
          <cell r="W17">
            <v>0</v>
          </cell>
          <cell r="X17">
            <v>70.203999999999994</v>
          </cell>
          <cell r="Y17">
            <v>45.626000000000005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24.577999999999999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400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70.203999999999994</v>
          </cell>
          <cell r="BC17">
            <v>400</v>
          </cell>
          <cell r="BD17">
            <v>216.339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Měsíční výkaz"/>
      <sheetName val="Evidence"/>
      <sheetName val="OTE"/>
      <sheetName val="Vyhodnocení PROVOZ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443.43200000000002</v>
          </cell>
          <cell r="E6">
            <v>189.351</v>
          </cell>
          <cell r="F6">
            <v>254.08099999999999</v>
          </cell>
          <cell r="G6">
            <v>35.284999999999997</v>
          </cell>
          <cell r="H6">
            <v>0</v>
          </cell>
          <cell r="I6">
            <v>154.637</v>
          </cell>
          <cell r="J6">
            <v>6.2569999999999997</v>
          </cell>
          <cell r="K6">
            <v>8.3960000000000008</v>
          </cell>
          <cell r="L6">
            <v>0</v>
          </cell>
          <cell r="M6">
            <v>0</v>
          </cell>
          <cell r="N6">
            <v>139.98400000000001</v>
          </cell>
          <cell r="O6">
            <v>0</v>
          </cell>
          <cell r="P6">
            <v>747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747</v>
          </cell>
          <cell r="V6">
            <v>0</v>
          </cell>
          <cell r="W6">
            <v>2.5990000000000002</v>
          </cell>
          <cell r="X6">
            <v>154.637</v>
          </cell>
          <cell r="Y6">
            <v>17.252000000000002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139.98400000000001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154.637</v>
          </cell>
          <cell r="BC6">
            <v>747</v>
          </cell>
          <cell r="BD6">
            <v>443.43200000000002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294.00200000000001</v>
          </cell>
          <cell r="E7">
            <v>125.505</v>
          </cell>
          <cell r="F7">
            <v>168.49700000000001</v>
          </cell>
          <cell r="G7">
            <v>35.228999999999999</v>
          </cell>
          <cell r="H7">
            <v>0</v>
          </cell>
          <cell r="I7">
            <v>102.831</v>
          </cell>
          <cell r="J7">
            <v>3.96</v>
          </cell>
          <cell r="K7">
            <v>5.3159999999999998</v>
          </cell>
          <cell r="L7">
            <v>0</v>
          </cell>
          <cell r="M7">
            <v>0</v>
          </cell>
          <cell r="N7">
            <v>93.555000000000007</v>
          </cell>
          <cell r="O7">
            <v>0</v>
          </cell>
          <cell r="P7">
            <v>497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497</v>
          </cell>
          <cell r="V7">
            <v>0</v>
          </cell>
          <cell r="W7">
            <v>3.3740000000000001</v>
          </cell>
          <cell r="X7">
            <v>102.831</v>
          </cell>
          <cell r="Y7">
            <v>12.65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93.555000000000007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102.831</v>
          </cell>
          <cell r="BC7">
            <v>497</v>
          </cell>
          <cell r="BD7">
            <v>294.00200000000001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350.66</v>
          </cell>
          <cell r="E8">
            <v>147.18600000000001</v>
          </cell>
          <cell r="F8">
            <v>203.47399999999999</v>
          </cell>
          <cell r="G8">
            <v>35.155999999999999</v>
          </cell>
          <cell r="H8">
            <v>0</v>
          </cell>
          <cell r="I8">
            <v>122.169</v>
          </cell>
          <cell r="J8">
            <v>4.1340000000000003</v>
          </cell>
          <cell r="K8">
            <v>5.7140000000000004</v>
          </cell>
          <cell r="L8">
            <v>0</v>
          </cell>
          <cell r="M8">
            <v>0</v>
          </cell>
          <cell r="N8">
            <v>112.321</v>
          </cell>
          <cell r="O8">
            <v>0</v>
          </cell>
          <cell r="P8">
            <v>608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608</v>
          </cell>
          <cell r="V8">
            <v>0</v>
          </cell>
          <cell r="W8">
            <v>2.8570000000000002</v>
          </cell>
          <cell r="X8">
            <v>122.169</v>
          </cell>
          <cell r="Y8">
            <v>12.705000000000002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112.321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122.169</v>
          </cell>
          <cell r="BC8">
            <v>608</v>
          </cell>
          <cell r="BD8">
            <v>350.66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163.67699999999999</v>
          </cell>
          <cell r="E9">
            <v>69.241</v>
          </cell>
          <cell r="F9">
            <v>94.436000000000007</v>
          </cell>
          <cell r="G9">
            <v>35.290999999999997</v>
          </cell>
          <cell r="H9">
            <v>0</v>
          </cell>
          <cell r="I9">
            <v>56.823</v>
          </cell>
          <cell r="J9">
            <v>1.944</v>
          </cell>
          <cell r="K9">
            <v>2.6509999999999998</v>
          </cell>
          <cell r="L9">
            <v>0</v>
          </cell>
          <cell r="M9">
            <v>0</v>
          </cell>
          <cell r="N9">
            <v>52.228000000000002</v>
          </cell>
          <cell r="O9">
            <v>0</v>
          </cell>
          <cell r="P9">
            <v>279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279</v>
          </cell>
          <cell r="V9">
            <v>0</v>
          </cell>
          <cell r="W9">
            <v>3.8860000000000001</v>
          </cell>
          <cell r="X9">
            <v>56.823</v>
          </cell>
          <cell r="Y9">
            <v>8.4809999999999999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52.228000000000002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56.823</v>
          </cell>
          <cell r="BC9">
            <v>279</v>
          </cell>
          <cell r="BD9">
            <v>163.67699999999999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174.624</v>
          </cell>
          <cell r="E10">
            <v>74.23</v>
          </cell>
          <cell r="F10">
            <v>100.39400000000001</v>
          </cell>
          <cell r="G10">
            <v>35.531999999999996</v>
          </cell>
          <cell r="H10">
            <v>0</v>
          </cell>
          <cell r="I10">
            <v>60.793999999999997</v>
          </cell>
          <cell r="J10">
            <v>2.1259999999999999</v>
          </cell>
          <cell r="K10">
            <v>2.8759999999999999</v>
          </cell>
          <cell r="L10">
            <v>0</v>
          </cell>
          <cell r="M10">
            <v>0</v>
          </cell>
          <cell r="N10">
            <v>55.792000000000002</v>
          </cell>
          <cell r="O10">
            <v>0</v>
          </cell>
          <cell r="P10">
            <v>296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296</v>
          </cell>
          <cell r="V10">
            <v>0</v>
          </cell>
          <cell r="W10">
            <v>3.254</v>
          </cell>
          <cell r="X10">
            <v>60.793999999999997</v>
          </cell>
          <cell r="Y10">
            <v>8.2560000000000002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55.792000000000002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60.793999999999997</v>
          </cell>
          <cell r="BC10">
            <v>296</v>
          </cell>
          <cell r="BD10">
            <v>174.624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155.23400000000001</v>
          </cell>
          <cell r="E11">
            <v>65.760000000000005</v>
          </cell>
          <cell r="F11">
            <v>89.474000000000004</v>
          </cell>
          <cell r="G11">
            <v>35.387</v>
          </cell>
          <cell r="H11">
            <v>0</v>
          </cell>
          <cell r="I11">
            <v>53.284999999999997</v>
          </cell>
          <cell r="J11">
            <v>1.8879999999999999</v>
          </cell>
          <cell r="K11">
            <v>2.569</v>
          </cell>
          <cell r="L11">
            <v>0</v>
          </cell>
          <cell r="M11">
            <v>0</v>
          </cell>
          <cell r="N11">
            <v>48.828000000000003</v>
          </cell>
          <cell r="O11">
            <v>0</v>
          </cell>
          <cell r="P11">
            <v>261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261</v>
          </cell>
          <cell r="V11">
            <v>0</v>
          </cell>
          <cell r="W11">
            <v>3.2519999999999998</v>
          </cell>
          <cell r="X11">
            <v>53.284999999999997</v>
          </cell>
          <cell r="Y11">
            <v>7.7089999999999996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48.828000000000003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53.284999999999997</v>
          </cell>
          <cell r="BC11">
            <v>261</v>
          </cell>
          <cell r="BD11">
            <v>155.23400000000001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154.49199999999999</v>
          </cell>
          <cell r="E12">
            <v>65.38</v>
          </cell>
          <cell r="F12">
            <v>89.111999999999995</v>
          </cell>
          <cell r="G12">
            <v>35.42</v>
          </cell>
          <cell r="H12">
            <v>0</v>
          </cell>
          <cell r="I12">
            <v>54.210999999999999</v>
          </cell>
          <cell r="J12">
            <v>1.9730000000000001</v>
          </cell>
          <cell r="K12">
            <v>2.6890000000000001</v>
          </cell>
          <cell r="L12">
            <v>0</v>
          </cell>
          <cell r="M12">
            <v>0</v>
          </cell>
          <cell r="N12">
            <v>49.549199999999999</v>
          </cell>
          <cell r="O12">
            <v>-1.9999999999953388E-4</v>
          </cell>
          <cell r="P12">
            <v>266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266</v>
          </cell>
          <cell r="V12">
            <v>0</v>
          </cell>
          <cell r="W12">
            <v>3.5362600000000004</v>
          </cell>
          <cell r="X12">
            <v>54.210999999999999</v>
          </cell>
          <cell r="Y12">
            <v>8.1982600000000012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49.548999999999999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54.210999999999999</v>
          </cell>
          <cell r="BC12">
            <v>266</v>
          </cell>
          <cell r="BD12">
            <v>154.49199999999999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148.72300000000001</v>
          </cell>
          <cell r="E13">
            <v>62.968000000000004</v>
          </cell>
          <cell r="F13">
            <v>85.754999999999995</v>
          </cell>
          <cell r="G13">
            <v>35.439</v>
          </cell>
          <cell r="H13">
            <v>0</v>
          </cell>
          <cell r="I13">
            <v>51.399000000000001</v>
          </cell>
          <cell r="J13">
            <v>2.0270000000000001</v>
          </cell>
          <cell r="K13">
            <v>2.7610000000000001</v>
          </cell>
          <cell r="L13">
            <v>0</v>
          </cell>
          <cell r="M13">
            <v>0</v>
          </cell>
          <cell r="N13">
            <v>46.610399999999998</v>
          </cell>
          <cell r="O13">
            <v>5.9999999999860165E-4</v>
          </cell>
          <cell r="P13">
            <v>252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252</v>
          </cell>
          <cell r="V13">
            <v>0</v>
          </cell>
          <cell r="W13">
            <v>3.61374</v>
          </cell>
          <cell r="X13">
            <v>51.399000000000001</v>
          </cell>
          <cell r="Y13">
            <v>8.4017400000000002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46.61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51.399000000000001</v>
          </cell>
          <cell r="BC13">
            <v>252</v>
          </cell>
          <cell r="BD13">
            <v>148.72300000000001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158.22900000000001</v>
          </cell>
          <cell r="E14">
            <v>67.186999999999998</v>
          </cell>
          <cell r="F14">
            <v>91.042000000000002</v>
          </cell>
          <cell r="G14">
            <v>35.549999999999997</v>
          </cell>
          <cell r="H14">
            <v>0</v>
          </cell>
          <cell r="I14">
            <v>55.143000000000001</v>
          </cell>
          <cell r="J14">
            <v>2.1269999999999998</v>
          </cell>
          <cell r="K14">
            <v>2.883</v>
          </cell>
          <cell r="L14">
            <v>0</v>
          </cell>
          <cell r="M14">
            <v>0</v>
          </cell>
          <cell r="N14">
            <v>50.132640000000002</v>
          </cell>
          <cell r="O14">
            <v>3.5999999999347665E-4</v>
          </cell>
          <cell r="P14">
            <v>269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269</v>
          </cell>
          <cell r="V14">
            <v>0</v>
          </cell>
          <cell r="W14">
            <v>3.55524</v>
          </cell>
          <cell r="X14">
            <v>55.143000000000001</v>
          </cell>
          <cell r="Y14">
            <v>8.5652399999999993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50.133000000000003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55.143000000000001</v>
          </cell>
          <cell r="BC14">
            <v>269</v>
          </cell>
          <cell r="BD14">
            <v>158.22900000000001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242.92400000000001</v>
          </cell>
          <cell r="E15">
            <v>102.715</v>
          </cell>
          <cell r="F15">
            <v>140.209</v>
          </cell>
          <cell r="G15">
            <v>35.485999999999997</v>
          </cell>
          <cell r="H15">
            <v>0</v>
          </cell>
          <cell r="I15">
            <v>86.688999999999993</v>
          </cell>
          <cell r="J15">
            <v>3.601</v>
          </cell>
          <cell r="K15">
            <v>4.915</v>
          </cell>
          <cell r="L15">
            <v>0</v>
          </cell>
          <cell r="M15">
            <v>0</v>
          </cell>
          <cell r="N15">
            <v>78.173520000000011</v>
          </cell>
          <cell r="O15">
            <v>-5.2000000002294655E-4</v>
          </cell>
          <cell r="P15">
            <v>426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426</v>
          </cell>
          <cell r="V15">
            <v>0</v>
          </cell>
          <cell r="W15">
            <v>3.2068400000000001</v>
          </cell>
          <cell r="X15">
            <v>86.688999999999993</v>
          </cell>
          <cell r="Y15">
            <v>11.72284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426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78.174000000000007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426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86.688999999999993</v>
          </cell>
          <cell r="BC15">
            <v>426</v>
          </cell>
          <cell r="BD15">
            <v>242.92400000000001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397.52</v>
          </cell>
          <cell r="E16">
            <v>166.37700000000001</v>
          </cell>
          <cell r="F16">
            <v>231.143</v>
          </cell>
          <cell r="G16">
            <v>35.381</v>
          </cell>
          <cell r="H16">
            <v>0</v>
          </cell>
          <cell r="I16">
            <v>139.56100000000001</v>
          </cell>
          <cell r="J16">
            <v>5.5990000000000002</v>
          </cell>
          <cell r="K16">
            <v>7.7789999999999999</v>
          </cell>
          <cell r="L16">
            <v>0</v>
          </cell>
          <cell r="M16">
            <v>0</v>
          </cell>
          <cell r="N16">
            <v>126.18336000000001</v>
          </cell>
          <cell r="O16">
            <v>-3.5999999998637122E-4</v>
          </cell>
          <cell r="P16">
            <v>698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698</v>
          </cell>
          <cell r="V16">
            <v>0</v>
          </cell>
          <cell r="W16">
            <v>2.6912600000000002</v>
          </cell>
          <cell r="X16">
            <v>139.56100000000001</v>
          </cell>
          <cell r="Y16">
            <v>16.06926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126.18300000000001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139.56100000000001</v>
          </cell>
          <cell r="BC16">
            <v>698</v>
          </cell>
          <cell r="BD16">
            <v>397.52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335.334</v>
          </cell>
          <cell r="E17">
            <v>139.37100000000001</v>
          </cell>
          <cell r="F17">
            <v>195.96299999999999</v>
          </cell>
          <cell r="G17">
            <v>35.295999999999999</v>
          </cell>
          <cell r="H17">
            <v>0</v>
          </cell>
          <cell r="I17">
            <v>129.994</v>
          </cell>
          <cell r="J17">
            <v>5.024</v>
          </cell>
          <cell r="K17">
            <v>7.0640000000000001</v>
          </cell>
          <cell r="L17">
            <v>0</v>
          </cell>
          <cell r="M17">
            <v>0</v>
          </cell>
          <cell r="N17">
            <v>117.90672000000001</v>
          </cell>
          <cell r="O17">
            <v>-7.2000000000116415E-4</v>
          </cell>
          <cell r="P17">
            <v>658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658</v>
          </cell>
          <cell r="V17">
            <v>0</v>
          </cell>
          <cell r="W17">
            <v>3.2903000000000002</v>
          </cell>
          <cell r="X17">
            <v>129.994</v>
          </cell>
          <cell r="Y17">
            <v>15.378300000000001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658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117.907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658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129.994</v>
          </cell>
          <cell r="BC17">
            <v>658</v>
          </cell>
          <cell r="BD17">
            <v>335.334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515.11500000000001</v>
          </cell>
          <cell r="E6">
            <v>230.91200000000001</v>
          </cell>
          <cell r="F6">
            <v>284.20299999999997</v>
          </cell>
          <cell r="G6">
            <v>35.28</v>
          </cell>
          <cell r="H6">
            <v>0</v>
          </cell>
          <cell r="I6">
            <v>194.09399999999999</v>
          </cell>
          <cell r="J6">
            <v>2.6339999999999999</v>
          </cell>
          <cell r="K6">
            <v>3.2429999999999999</v>
          </cell>
          <cell r="L6">
            <v>0</v>
          </cell>
          <cell r="M6">
            <v>0</v>
          </cell>
          <cell r="N6">
            <v>188.21700000000001</v>
          </cell>
          <cell r="O6">
            <v>0</v>
          </cell>
          <cell r="P6">
            <v>860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860</v>
          </cell>
          <cell r="V6">
            <v>0</v>
          </cell>
          <cell r="W6">
            <v>0.47799999999999998</v>
          </cell>
          <cell r="X6">
            <v>194.09399999999999</v>
          </cell>
          <cell r="Y6">
            <v>6.3549999999999995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188.21700000000001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194.09399999999999</v>
          </cell>
          <cell r="BC6">
            <v>860</v>
          </cell>
          <cell r="BD6">
            <v>515.11500000000001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467.27800000000002</v>
          </cell>
          <cell r="E7">
            <v>208.59299999999999</v>
          </cell>
          <cell r="F7">
            <v>258.685</v>
          </cell>
          <cell r="G7">
            <v>35.286999999999999</v>
          </cell>
          <cell r="H7">
            <v>0</v>
          </cell>
          <cell r="I7">
            <v>174.71100000000001</v>
          </cell>
          <cell r="J7">
            <v>2.1539999999999999</v>
          </cell>
          <cell r="K7">
            <v>2.6720000000000002</v>
          </cell>
          <cell r="L7">
            <v>0</v>
          </cell>
          <cell r="M7">
            <v>0</v>
          </cell>
          <cell r="N7">
            <v>169.88499999999999</v>
          </cell>
          <cell r="O7">
            <v>0</v>
          </cell>
          <cell r="P7">
            <v>780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780</v>
          </cell>
          <cell r="V7">
            <v>0</v>
          </cell>
          <cell r="W7">
            <v>0.47799999999999998</v>
          </cell>
          <cell r="X7">
            <v>174.71100000000001</v>
          </cell>
          <cell r="Y7">
            <v>5.3040000000000003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169.88499999999999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174.71100000000001</v>
          </cell>
          <cell r="BC7">
            <v>780</v>
          </cell>
          <cell r="BD7">
            <v>467.27800000000002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365.54899999999998</v>
          </cell>
          <cell r="E8">
            <v>162.64699999999999</v>
          </cell>
          <cell r="F8">
            <v>202.90199999999999</v>
          </cell>
          <cell r="G8">
            <v>35.128</v>
          </cell>
          <cell r="H8">
            <v>0</v>
          </cell>
          <cell r="I8">
            <v>135.15899999999999</v>
          </cell>
          <cell r="J8">
            <v>1.256</v>
          </cell>
          <cell r="K8">
            <v>1.5660000000000001</v>
          </cell>
          <cell r="L8">
            <v>0</v>
          </cell>
          <cell r="M8">
            <v>0</v>
          </cell>
          <cell r="N8">
            <v>132.33699999999999</v>
          </cell>
          <cell r="O8">
            <v>0</v>
          </cell>
          <cell r="P8">
            <v>607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607</v>
          </cell>
          <cell r="V8">
            <v>0</v>
          </cell>
          <cell r="W8">
            <v>0.77500000000000002</v>
          </cell>
          <cell r="X8">
            <v>135.15899999999999</v>
          </cell>
          <cell r="Y8">
            <v>3.597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607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132.33699999999999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607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135.15899999999999</v>
          </cell>
          <cell r="BC8">
            <v>607</v>
          </cell>
          <cell r="BD8">
            <v>365.54899999999998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154.827</v>
          </cell>
          <cell r="E9">
            <v>69.537000000000006</v>
          </cell>
          <cell r="F9">
            <v>85.29</v>
          </cell>
          <cell r="G9">
            <v>35.231999999999999</v>
          </cell>
          <cell r="H9">
            <v>0</v>
          </cell>
          <cell r="I9">
            <v>56.844000000000001</v>
          </cell>
          <cell r="J9">
            <v>0.40300000000000002</v>
          </cell>
          <cell r="K9">
            <v>0.495</v>
          </cell>
          <cell r="L9">
            <v>0</v>
          </cell>
          <cell r="M9">
            <v>0</v>
          </cell>
          <cell r="N9">
            <v>55.945999999999998</v>
          </cell>
          <cell r="O9">
            <v>0</v>
          </cell>
          <cell r="P9">
            <v>251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251</v>
          </cell>
          <cell r="V9">
            <v>0</v>
          </cell>
          <cell r="W9">
            <v>1.181</v>
          </cell>
          <cell r="X9">
            <v>56.844000000000001</v>
          </cell>
          <cell r="Y9">
            <v>2.0790000000000002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55.945999999999998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56.844000000000001</v>
          </cell>
          <cell r="BC9">
            <v>251</v>
          </cell>
          <cell r="BD9">
            <v>154.827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136.58699999999999</v>
          </cell>
          <cell r="E10">
            <v>61.356999999999999</v>
          </cell>
          <cell r="F10">
            <v>75.23</v>
          </cell>
          <cell r="G10">
            <v>35.426000000000002</v>
          </cell>
          <cell r="H10">
            <v>0</v>
          </cell>
          <cell r="I10">
            <v>50.521999999999998</v>
          </cell>
          <cell r="J10">
            <v>0.58399999999999996</v>
          </cell>
          <cell r="K10">
            <v>0.71699999999999997</v>
          </cell>
          <cell r="L10">
            <v>0</v>
          </cell>
          <cell r="M10">
            <v>0</v>
          </cell>
          <cell r="N10">
            <v>49.220999999999997</v>
          </cell>
          <cell r="O10">
            <v>0</v>
          </cell>
          <cell r="P10">
            <v>223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223</v>
          </cell>
          <cell r="V10">
            <v>0</v>
          </cell>
          <cell r="W10">
            <v>1.2689999999999999</v>
          </cell>
          <cell r="X10">
            <v>50.521999999999998</v>
          </cell>
          <cell r="Y10">
            <v>2.57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49.220999999999997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50.521999999999998</v>
          </cell>
          <cell r="BC10">
            <v>223</v>
          </cell>
          <cell r="BD10">
            <v>136.58699999999999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114.32299999999999</v>
          </cell>
          <cell r="E11">
            <v>51.210999999999999</v>
          </cell>
          <cell r="F11">
            <v>63.112000000000002</v>
          </cell>
          <cell r="G11">
            <v>35.28</v>
          </cell>
          <cell r="H11">
            <v>0</v>
          </cell>
          <cell r="I11">
            <v>42.15</v>
          </cell>
          <cell r="J11">
            <v>0.38400000000000001</v>
          </cell>
          <cell r="K11">
            <v>0.47399999999999998</v>
          </cell>
          <cell r="L11">
            <v>0</v>
          </cell>
          <cell r="M11">
            <v>0</v>
          </cell>
          <cell r="N11">
            <v>41.292000000000002</v>
          </cell>
          <cell r="O11">
            <v>0</v>
          </cell>
          <cell r="P11">
            <v>187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187</v>
          </cell>
          <cell r="V11">
            <v>0</v>
          </cell>
          <cell r="W11">
            <v>1.474</v>
          </cell>
          <cell r="X11">
            <v>42.15</v>
          </cell>
          <cell r="Y11">
            <v>2.3319999999999999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41.292000000000002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42.15</v>
          </cell>
          <cell r="BC11">
            <v>187</v>
          </cell>
          <cell r="BD11">
            <v>114.32299999999999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104.346</v>
          </cell>
          <cell r="E12">
            <v>46.746000000000002</v>
          </cell>
          <cell r="F12">
            <v>57.6</v>
          </cell>
          <cell r="G12">
            <v>35.316000000000003</v>
          </cell>
          <cell r="H12">
            <v>0</v>
          </cell>
          <cell r="I12">
            <v>38.097999999999999</v>
          </cell>
          <cell r="J12">
            <v>0.30299999999999999</v>
          </cell>
          <cell r="K12">
            <v>0.373</v>
          </cell>
          <cell r="L12">
            <v>0</v>
          </cell>
          <cell r="M12">
            <v>0</v>
          </cell>
          <cell r="N12">
            <v>37.422750000000001</v>
          </cell>
          <cell r="O12">
            <v>-7.4999999999647571E-4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1.50725</v>
          </cell>
          <cell r="X12">
            <v>38.097999999999999</v>
          </cell>
          <cell r="Y12">
            <v>2.1832500000000001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37.423000000000002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38.097999999999999</v>
          </cell>
          <cell r="BC12">
            <v>169</v>
          </cell>
          <cell r="BD12">
            <v>104.346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112.492</v>
          </cell>
          <cell r="E13">
            <v>50.216999999999999</v>
          </cell>
          <cell r="F13">
            <v>62.274999999999999</v>
          </cell>
          <cell r="G13">
            <v>35.354999999999997</v>
          </cell>
          <cell r="H13">
            <v>0</v>
          </cell>
          <cell r="I13">
            <v>40.991</v>
          </cell>
          <cell r="J13">
            <v>0.27600000000000002</v>
          </cell>
          <cell r="K13">
            <v>0.34200000000000003</v>
          </cell>
          <cell r="L13">
            <v>0</v>
          </cell>
          <cell r="M13">
            <v>0</v>
          </cell>
          <cell r="N13">
            <v>40.373249999999999</v>
          </cell>
          <cell r="O13">
            <v>-2.5000000000119371E-4</v>
          </cell>
          <cell r="P13">
            <v>183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</v>
          </cell>
          <cell r="V13">
            <v>0</v>
          </cell>
          <cell r="W13">
            <v>1.4437500000000001</v>
          </cell>
          <cell r="X13">
            <v>40.991</v>
          </cell>
          <cell r="Y13">
            <v>2.06175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40.372999999999998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40.991</v>
          </cell>
          <cell r="BC13">
            <v>183</v>
          </cell>
          <cell r="BD13">
            <v>112.492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104.852</v>
          </cell>
          <cell r="E14">
            <v>47.55</v>
          </cell>
          <cell r="F14">
            <v>57.302</v>
          </cell>
          <cell r="G14">
            <v>35.439</v>
          </cell>
          <cell r="H14">
            <v>0</v>
          </cell>
          <cell r="I14">
            <v>38.494</v>
          </cell>
          <cell r="J14">
            <v>0.377</v>
          </cell>
          <cell r="K14">
            <v>0.45400000000000001</v>
          </cell>
          <cell r="L14">
            <v>0</v>
          </cell>
          <cell r="M14">
            <v>0</v>
          </cell>
          <cell r="N14">
            <v>37.663249999999998</v>
          </cell>
          <cell r="O14">
            <v>-2.5000000000119371E-4</v>
          </cell>
          <cell r="P14">
            <v>167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167</v>
          </cell>
          <cell r="V14">
            <v>0</v>
          </cell>
          <cell r="W14">
            <v>1.4470000000000001</v>
          </cell>
          <cell r="X14">
            <v>38.494</v>
          </cell>
          <cell r="Y14">
            <v>2.278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37.662999999999997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38.494</v>
          </cell>
          <cell r="BC14">
            <v>167</v>
          </cell>
          <cell r="BD14">
            <v>104.852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268.10300000000001</v>
          </cell>
          <cell r="E15">
            <v>120.26600000000001</v>
          </cell>
          <cell r="F15">
            <v>147.83699999999999</v>
          </cell>
          <cell r="G15">
            <v>35.468000000000004</v>
          </cell>
          <cell r="H15">
            <v>0</v>
          </cell>
          <cell r="I15">
            <v>98.525000000000006</v>
          </cell>
          <cell r="J15">
            <v>0.59099999999999997</v>
          </cell>
          <cell r="K15">
            <v>0.72699999999999998</v>
          </cell>
          <cell r="L15">
            <v>0</v>
          </cell>
          <cell r="M15">
            <v>0</v>
          </cell>
          <cell r="N15">
            <v>97.207250000000002</v>
          </cell>
          <cell r="O15">
            <v>-2.4999999999408828E-4</v>
          </cell>
          <cell r="P15">
            <v>436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436</v>
          </cell>
          <cell r="V15">
            <v>0</v>
          </cell>
          <cell r="W15">
            <v>1.36625</v>
          </cell>
          <cell r="X15">
            <v>98.525000000000006</v>
          </cell>
          <cell r="Y15">
            <v>2.68425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97.206999999999994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98.525000000000006</v>
          </cell>
          <cell r="BC15">
            <v>436</v>
          </cell>
          <cell r="BD15">
            <v>268.10300000000001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275.79199999999997</v>
          </cell>
          <cell r="E16">
            <v>125.477</v>
          </cell>
          <cell r="F16">
            <v>150.315</v>
          </cell>
          <cell r="G16">
            <v>35.378</v>
          </cell>
          <cell r="H16">
            <v>0</v>
          </cell>
          <cell r="I16">
            <v>102.027</v>
          </cell>
          <cell r="J16">
            <v>0.66300000000000003</v>
          </cell>
          <cell r="K16">
            <v>0.79500000000000004</v>
          </cell>
          <cell r="L16">
            <v>0</v>
          </cell>
          <cell r="M16">
            <v>0</v>
          </cell>
          <cell r="N16">
            <v>100.56925</v>
          </cell>
          <cell r="O16">
            <v>-2.4999999999408828E-4</v>
          </cell>
          <cell r="P16">
            <v>440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440</v>
          </cell>
          <cell r="V16">
            <v>0</v>
          </cell>
          <cell r="W16">
            <v>1.3185</v>
          </cell>
          <cell r="X16">
            <v>102.027</v>
          </cell>
          <cell r="Y16">
            <v>2.7765000000000004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100.569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102.027</v>
          </cell>
          <cell r="BC16">
            <v>440</v>
          </cell>
          <cell r="BD16">
            <v>275.79199999999997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341.709</v>
          </cell>
          <cell r="E17">
            <v>153.91999999999999</v>
          </cell>
          <cell r="F17">
            <v>187.78899999999999</v>
          </cell>
          <cell r="G17">
            <v>35.302999999999997</v>
          </cell>
          <cell r="H17">
            <v>0</v>
          </cell>
          <cell r="I17">
            <v>127.044</v>
          </cell>
          <cell r="J17">
            <v>0.85</v>
          </cell>
          <cell r="K17">
            <v>1.0369999999999999</v>
          </cell>
          <cell r="L17">
            <v>0</v>
          </cell>
          <cell r="M17">
            <v>0</v>
          </cell>
          <cell r="N17">
            <v>125.157</v>
          </cell>
          <cell r="O17">
            <v>0</v>
          </cell>
          <cell r="P17">
            <v>558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558</v>
          </cell>
          <cell r="V17">
            <v>0</v>
          </cell>
          <cell r="W17">
            <v>0.87050000000000005</v>
          </cell>
          <cell r="X17">
            <v>127.044</v>
          </cell>
          <cell r="Y17">
            <v>2.7575000000000003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558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125.157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558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127.044</v>
          </cell>
          <cell r="BC17">
            <v>558</v>
          </cell>
          <cell r="BD17">
            <v>341.709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522.29700000000003</v>
          </cell>
          <cell r="E6">
            <v>242.50399999999999</v>
          </cell>
          <cell r="F6">
            <v>279.79300000000001</v>
          </cell>
          <cell r="G6">
            <v>35.320999999999998</v>
          </cell>
          <cell r="H6">
            <v>0</v>
          </cell>
          <cell r="I6">
            <v>194.05099999999999</v>
          </cell>
          <cell r="J6">
            <v>2.597</v>
          </cell>
          <cell r="K6">
            <v>2.996</v>
          </cell>
          <cell r="L6">
            <v>0</v>
          </cell>
          <cell r="M6">
            <v>0</v>
          </cell>
          <cell r="N6">
            <v>188.458</v>
          </cell>
          <cell r="O6">
            <v>0</v>
          </cell>
          <cell r="P6">
            <v>806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806</v>
          </cell>
          <cell r="V6">
            <v>0</v>
          </cell>
          <cell r="W6">
            <v>0.61499999999999999</v>
          </cell>
          <cell r="X6">
            <v>194.05099999999999</v>
          </cell>
          <cell r="Y6">
            <v>6.2080000000000002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188.458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194.05099999999999</v>
          </cell>
          <cell r="BC6">
            <v>806</v>
          </cell>
          <cell r="BD6">
            <v>522.29700000000003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Chyba</v>
          </cell>
          <cell r="D7">
            <v>463.34500000000003</v>
          </cell>
          <cell r="E7">
            <v>215.56800000000001</v>
          </cell>
          <cell r="F7">
            <v>247.77699999999999</v>
          </cell>
          <cell r="G7">
            <v>35.374000000000002</v>
          </cell>
          <cell r="H7">
            <v>0</v>
          </cell>
          <cell r="I7">
            <v>172.06899999999999</v>
          </cell>
          <cell r="J7">
            <v>1.139</v>
          </cell>
          <cell r="K7">
            <v>1.3089999999999999</v>
          </cell>
          <cell r="L7">
            <v>0</v>
          </cell>
          <cell r="M7">
            <v>0</v>
          </cell>
          <cell r="N7">
            <v>169.6215</v>
          </cell>
          <cell r="O7">
            <v>-5.0000000001659828E-4</v>
          </cell>
          <cell r="P7">
            <v>712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712</v>
          </cell>
          <cell r="V7">
            <v>0</v>
          </cell>
          <cell r="W7">
            <v>0.67174999999999996</v>
          </cell>
          <cell r="X7">
            <v>172.06899999999999</v>
          </cell>
          <cell r="Y7">
            <v>3.1197499999999998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712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169.62200000000001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712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172.06899999999999</v>
          </cell>
          <cell r="BC7">
            <v>712</v>
          </cell>
          <cell r="BD7">
            <v>463.34500000000003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368.5</v>
          </cell>
          <cell r="E8">
            <v>173.24299999999999</v>
          </cell>
          <cell r="F8">
            <v>195.25700000000001</v>
          </cell>
          <cell r="G8">
            <v>35.311</v>
          </cell>
          <cell r="H8">
            <v>0</v>
          </cell>
          <cell r="I8">
            <v>139.00299999999999</v>
          </cell>
          <cell r="J8">
            <v>0.48699999999999999</v>
          </cell>
          <cell r="K8">
            <v>0.54900000000000004</v>
          </cell>
          <cell r="L8">
            <v>0</v>
          </cell>
          <cell r="M8">
            <v>0</v>
          </cell>
          <cell r="N8">
            <v>137.96625</v>
          </cell>
          <cell r="O8">
            <v>7.4999999998226485E-4</v>
          </cell>
          <cell r="P8">
            <v>564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564</v>
          </cell>
          <cell r="V8">
            <v>0</v>
          </cell>
          <cell r="W8">
            <v>0.95099999999999996</v>
          </cell>
          <cell r="X8">
            <v>139.00299999999999</v>
          </cell>
          <cell r="Y8">
            <v>1.9870000000000001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137.96600000000001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139.00299999999999</v>
          </cell>
          <cell r="BC8">
            <v>564</v>
          </cell>
          <cell r="BD8">
            <v>368.5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159.98400000000001</v>
          </cell>
          <cell r="E9">
            <v>74.231999999999999</v>
          </cell>
          <cell r="F9">
            <v>85.751999999999995</v>
          </cell>
          <cell r="G9">
            <v>35.276000000000003</v>
          </cell>
          <cell r="H9">
            <v>0</v>
          </cell>
          <cell r="I9">
            <v>56.508000000000003</v>
          </cell>
          <cell r="J9">
            <v>0.38</v>
          </cell>
          <cell r="K9">
            <v>0.438</v>
          </cell>
          <cell r="L9">
            <v>0</v>
          </cell>
          <cell r="M9">
            <v>0</v>
          </cell>
          <cell r="N9">
            <v>55.69</v>
          </cell>
          <cell r="O9">
            <v>0</v>
          </cell>
          <cell r="P9">
            <v>235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235</v>
          </cell>
          <cell r="V9">
            <v>0</v>
          </cell>
          <cell r="W9">
            <v>1.4079999999999999</v>
          </cell>
          <cell r="X9">
            <v>56.508000000000003</v>
          </cell>
          <cell r="Y9">
            <v>2.226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55.69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56.508000000000003</v>
          </cell>
          <cell r="BC9">
            <v>235</v>
          </cell>
          <cell r="BD9">
            <v>159.98400000000001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141.44300000000001</v>
          </cell>
          <cell r="E10">
            <v>66.495999999999995</v>
          </cell>
          <cell r="F10">
            <v>74.947000000000003</v>
          </cell>
          <cell r="G10">
            <v>35.377000000000002</v>
          </cell>
          <cell r="H10">
            <v>0</v>
          </cell>
          <cell r="I10">
            <v>51.756</v>
          </cell>
          <cell r="J10">
            <v>0.88400000000000001</v>
          </cell>
          <cell r="K10">
            <v>0.997</v>
          </cell>
          <cell r="L10">
            <v>0</v>
          </cell>
          <cell r="M10">
            <v>0</v>
          </cell>
          <cell r="N10">
            <v>49.875</v>
          </cell>
          <cell r="O10">
            <v>0</v>
          </cell>
          <cell r="P10">
            <v>210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210</v>
          </cell>
          <cell r="V10">
            <v>0</v>
          </cell>
          <cell r="W10">
            <v>1.615</v>
          </cell>
          <cell r="X10">
            <v>51.756</v>
          </cell>
          <cell r="Y10">
            <v>3.496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49.875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51.756</v>
          </cell>
          <cell r="BC10">
            <v>210</v>
          </cell>
          <cell r="BD10">
            <v>141.44300000000001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138.67599999999999</v>
          </cell>
          <cell r="E11">
            <v>65.558000000000007</v>
          </cell>
          <cell r="F11">
            <v>73.117999999999995</v>
          </cell>
          <cell r="G11">
            <v>35.317999999999998</v>
          </cell>
          <cell r="H11">
            <v>0</v>
          </cell>
          <cell r="I11">
            <v>51.057000000000002</v>
          </cell>
          <cell r="J11">
            <v>0.625</v>
          </cell>
          <cell r="K11">
            <v>0.69699999999999995</v>
          </cell>
          <cell r="L11">
            <v>0</v>
          </cell>
          <cell r="M11">
            <v>0</v>
          </cell>
          <cell r="N11">
            <v>49.734999999999999</v>
          </cell>
          <cell r="O11">
            <v>0</v>
          </cell>
          <cell r="P11">
            <v>205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205</v>
          </cell>
          <cell r="V11">
            <v>0</v>
          </cell>
          <cell r="W11">
            <v>1.6120000000000001</v>
          </cell>
          <cell r="X11">
            <v>51.057000000000002</v>
          </cell>
          <cell r="Y11">
            <v>2.9340000000000002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49.734999999999999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51.057000000000002</v>
          </cell>
          <cell r="BC11">
            <v>205</v>
          </cell>
          <cell r="BD11">
            <v>138.67599999999999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115.129</v>
          </cell>
          <cell r="E12">
            <v>54.423999999999999</v>
          </cell>
          <cell r="F12">
            <v>60.704999999999998</v>
          </cell>
          <cell r="G12">
            <v>35.363999999999997</v>
          </cell>
          <cell r="H12">
            <v>0</v>
          </cell>
          <cell r="I12">
            <v>44.08</v>
          </cell>
          <cell r="J12">
            <v>0.68600000000000005</v>
          </cell>
          <cell r="K12">
            <v>0.76500000000000001</v>
          </cell>
          <cell r="L12">
            <v>0</v>
          </cell>
          <cell r="M12">
            <v>0</v>
          </cell>
          <cell r="N12">
            <v>42.628500000000003</v>
          </cell>
          <cell r="O12">
            <v>4.99999999995282E-4</v>
          </cell>
          <cell r="P12">
            <v>177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177</v>
          </cell>
          <cell r="V12">
            <v>0</v>
          </cell>
          <cell r="W12">
            <v>1.8852500000000001</v>
          </cell>
          <cell r="X12">
            <v>44.08</v>
          </cell>
          <cell r="Y12">
            <v>3.3362500000000002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42.628999999999998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44.08</v>
          </cell>
          <cell r="BC12">
            <v>177</v>
          </cell>
          <cell r="BD12">
            <v>115.129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130.40799999999999</v>
          </cell>
          <cell r="E13">
            <v>63.81</v>
          </cell>
          <cell r="F13">
            <v>66.597999999999999</v>
          </cell>
          <cell r="G13">
            <v>35.393000000000001</v>
          </cell>
          <cell r="H13">
            <v>0</v>
          </cell>
          <cell r="I13">
            <v>49.503</v>
          </cell>
          <cell r="J13">
            <v>0.33300000000000002</v>
          </cell>
          <cell r="K13">
            <v>0.34799999999999998</v>
          </cell>
          <cell r="L13">
            <v>0</v>
          </cell>
          <cell r="M13">
            <v>0</v>
          </cell>
          <cell r="N13">
            <v>48.822249999999997</v>
          </cell>
          <cell r="O13">
            <v>-2.4999999999408828E-4</v>
          </cell>
          <cell r="P13">
            <v>186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186</v>
          </cell>
          <cell r="V13">
            <v>0</v>
          </cell>
          <cell r="W13">
            <v>1.8334999999999999</v>
          </cell>
          <cell r="X13">
            <v>49.503</v>
          </cell>
          <cell r="Y13">
            <v>2.5145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48.822000000000003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49.503</v>
          </cell>
          <cell r="BC13">
            <v>186</v>
          </cell>
          <cell r="BD13">
            <v>130.40799999999999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144.79599999999999</v>
          </cell>
          <cell r="E14">
            <v>66.013000000000005</v>
          </cell>
          <cell r="F14">
            <v>78.783000000000001</v>
          </cell>
          <cell r="G14">
            <v>35.426000000000002</v>
          </cell>
          <cell r="H14">
            <v>0</v>
          </cell>
          <cell r="I14">
            <v>50.508000000000003</v>
          </cell>
          <cell r="J14">
            <v>1.2350000000000001</v>
          </cell>
          <cell r="K14">
            <v>1.474</v>
          </cell>
          <cell r="L14">
            <v>0</v>
          </cell>
          <cell r="M14">
            <v>0</v>
          </cell>
          <cell r="N14">
            <v>47.798499999999997</v>
          </cell>
          <cell r="O14">
            <v>5.0000000000949285E-4</v>
          </cell>
          <cell r="P14">
            <v>217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217</v>
          </cell>
          <cell r="V14">
            <v>0</v>
          </cell>
          <cell r="W14">
            <v>1.7322500000000001</v>
          </cell>
          <cell r="X14">
            <v>50.508000000000003</v>
          </cell>
          <cell r="Y14">
            <v>4.4412500000000001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47.798999999999999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50.508000000000003</v>
          </cell>
          <cell r="BC14">
            <v>217</v>
          </cell>
          <cell r="BD14">
            <v>144.79599999999999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328.29399999999998</v>
          </cell>
          <cell r="E15">
            <v>152.911</v>
          </cell>
          <cell r="F15">
            <v>175.38300000000001</v>
          </cell>
          <cell r="G15">
            <v>35.481000000000002</v>
          </cell>
          <cell r="H15">
            <v>0</v>
          </cell>
          <cell r="I15">
            <v>121.578</v>
          </cell>
          <cell r="J15">
            <v>1.41</v>
          </cell>
          <cell r="K15">
            <v>1.617</v>
          </cell>
          <cell r="L15">
            <v>0</v>
          </cell>
          <cell r="M15">
            <v>0</v>
          </cell>
          <cell r="N15">
            <v>118.5515</v>
          </cell>
          <cell r="O15">
            <v>-5.0000000000238742E-4</v>
          </cell>
          <cell r="P15">
            <v>502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502</v>
          </cell>
          <cell r="V15">
            <v>0</v>
          </cell>
          <cell r="W15">
            <v>1.1395</v>
          </cell>
          <cell r="X15">
            <v>121.578</v>
          </cell>
          <cell r="Y15">
            <v>4.1665000000000001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118.55200000000001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121.578</v>
          </cell>
          <cell r="BC15">
            <v>502</v>
          </cell>
          <cell r="BD15">
            <v>328.29399999999998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355.54700000000003</v>
          </cell>
          <cell r="E16">
            <v>164.703</v>
          </cell>
          <cell r="F16">
            <v>190.84399999999999</v>
          </cell>
          <cell r="G16">
            <v>35.369</v>
          </cell>
          <cell r="H16">
            <v>0</v>
          </cell>
          <cell r="I16">
            <v>124.42</v>
          </cell>
          <cell r="J16">
            <v>0.97499999999999998</v>
          </cell>
          <cell r="K16">
            <v>1.129</v>
          </cell>
          <cell r="L16">
            <v>0</v>
          </cell>
          <cell r="M16">
            <v>0</v>
          </cell>
          <cell r="N16">
            <v>122.31574999999999</v>
          </cell>
          <cell r="O16">
            <v>2.5000000000829914E-4</v>
          </cell>
          <cell r="P16">
            <v>519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519</v>
          </cell>
          <cell r="V16">
            <v>0</v>
          </cell>
          <cell r="W16">
            <v>0.87749999999999995</v>
          </cell>
          <cell r="X16">
            <v>124.42</v>
          </cell>
          <cell r="Y16">
            <v>2.9815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122.316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124.42</v>
          </cell>
          <cell r="BC16">
            <v>519</v>
          </cell>
          <cell r="BD16">
            <v>355.54700000000003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403.077</v>
          </cell>
          <cell r="E17">
            <v>186.03</v>
          </cell>
          <cell r="F17">
            <v>217.047</v>
          </cell>
          <cell r="G17">
            <v>35.29</v>
          </cell>
          <cell r="H17">
            <v>0</v>
          </cell>
          <cell r="I17">
            <v>155.22900000000001</v>
          </cell>
          <cell r="J17">
            <v>2.141</v>
          </cell>
          <cell r="K17">
            <v>2.4980000000000002</v>
          </cell>
          <cell r="L17">
            <v>0</v>
          </cell>
          <cell r="M17">
            <v>0</v>
          </cell>
          <cell r="N17">
            <v>150.59075000000001</v>
          </cell>
          <cell r="O17">
            <v>-7.4999999998226485E-4</v>
          </cell>
          <cell r="P17">
            <v>652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652</v>
          </cell>
          <cell r="V17">
            <v>0</v>
          </cell>
          <cell r="W17">
            <v>0.93700000000000006</v>
          </cell>
          <cell r="X17">
            <v>155.22900000000001</v>
          </cell>
          <cell r="Y17">
            <v>5.5760000000000005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150.59100000000001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652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155.22900000000001</v>
          </cell>
          <cell r="BC17">
            <v>652</v>
          </cell>
          <cell r="BD17">
            <v>403.077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275.94400000000002</v>
          </cell>
          <cell r="E6">
            <v>119.883</v>
          </cell>
          <cell r="F6">
            <v>156.06100000000001</v>
          </cell>
          <cell r="G6">
            <v>35.28</v>
          </cell>
          <cell r="H6">
            <v>0</v>
          </cell>
          <cell r="I6">
            <v>93.674999999999997</v>
          </cell>
          <cell r="J6">
            <v>0.51600000000000001</v>
          </cell>
          <cell r="K6">
            <v>0.67200000000000004</v>
          </cell>
          <cell r="L6">
            <v>0</v>
          </cell>
          <cell r="M6">
            <v>0</v>
          </cell>
          <cell r="N6">
            <v>92.486999999999995</v>
          </cell>
          <cell r="O6">
            <v>0</v>
          </cell>
          <cell r="P6">
            <v>439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439</v>
          </cell>
          <cell r="V6">
            <v>0</v>
          </cell>
          <cell r="W6">
            <v>4.7E-2</v>
          </cell>
          <cell r="X6">
            <v>93.674999999999997</v>
          </cell>
          <cell r="Y6">
            <v>1.2350000000000001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92.486999999999995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93.674999999999997</v>
          </cell>
          <cell r="BC6">
            <v>439</v>
          </cell>
          <cell r="BD6">
            <v>275.94400000000002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238.31899999999999</v>
          </cell>
          <cell r="E7">
            <v>104.032</v>
          </cell>
          <cell r="F7">
            <v>134.28700000000001</v>
          </cell>
          <cell r="G7">
            <v>35.286999999999999</v>
          </cell>
          <cell r="H7">
            <v>0</v>
          </cell>
          <cell r="I7">
            <v>81.128</v>
          </cell>
          <cell r="J7">
            <v>0.47</v>
          </cell>
          <cell r="K7">
            <v>0.60599999999999998</v>
          </cell>
          <cell r="L7">
            <v>0</v>
          </cell>
          <cell r="M7">
            <v>0</v>
          </cell>
          <cell r="N7">
            <v>80.052000000000007</v>
          </cell>
          <cell r="O7">
            <v>0</v>
          </cell>
          <cell r="P7">
            <v>377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377</v>
          </cell>
          <cell r="V7">
            <v>0</v>
          </cell>
          <cell r="W7">
            <v>5.1999999999999998E-2</v>
          </cell>
          <cell r="X7">
            <v>81.128</v>
          </cell>
          <cell r="Y7">
            <v>1.1280000000000001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80.052000000000007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81.128</v>
          </cell>
          <cell r="BC7">
            <v>377</v>
          </cell>
          <cell r="BD7">
            <v>238.31899999999999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193.65199999999999</v>
          </cell>
          <cell r="E8">
            <v>85.513000000000005</v>
          </cell>
          <cell r="F8">
            <v>108.139</v>
          </cell>
          <cell r="G8">
            <v>35.131</v>
          </cell>
          <cell r="H8">
            <v>0</v>
          </cell>
          <cell r="I8">
            <v>65.238</v>
          </cell>
          <cell r="J8">
            <v>0.47199999999999998</v>
          </cell>
          <cell r="K8">
            <v>0.59599999999999997</v>
          </cell>
          <cell r="L8">
            <v>0</v>
          </cell>
          <cell r="M8">
            <v>0</v>
          </cell>
          <cell r="N8">
            <v>64.17</v>
          </cell>
          <cell r="O8">
            <v>0</v>
          </cell>
          <cell r="P8">
            <v>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297</v>
          </cell>
          <cell r="V8">
            <v>0</v>
          </cell>
          <cell r="W8">
            <v>7.4999999999999997E-2</v>
          </cell>
          <cell r="X8">
            <v>65.238</v>
          </cell>
          <cell r="Y8">
            <v>1.143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64.17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65.238</v>
          </cell>
          <cell r="BC8">
            <v>297</v>
          </cell>
          <cell r="BD8">
            <v>193.65199999999999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127.649</v>
          </cell>
          <cell r="E9">
            <v>56.284999999999997</v>
          </cell>
          <cell r="F9">
            <v>71.364000000000004</v>
          </cell>
          <cell r="G9">
            <v>35.241</v>
          </cell>
          <cell r="H9">
            <v>0</v>
          </cell>
          <cell r="I9">
            <v>42.503</v>
          </cell>
          <cell r="J9">
            <v>0.28699999999999998</v>
          </cell>
          <cell r="K9">
            <v>0.36399999999999999</v>
          </cell>
          <cell r="L9">
            <v>0</v>
          </cell>
          <cell r="M9">
            <v>0</v>
          </cell>
          <cell r="N9">
            <v>41.851999999999997</v>
          </cell>
          <cell r="O9">
            <v>0</v>
          </cell>
          <cell r="P9">
            <v>194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</v>
          </cell>
          <cell r="V9">
            <v>0</v>
          </cell>
          <cell r="W9">
            <v>0.09</v>
          </cell>
          <cell r="X9">
            <v>42.503</v>
          </cell>
          <cell r="Y9">
            <v>0.74099999999999999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41.851999999999997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42.503</v>
          </cell>
          <cell r="BC9">
            <v>194</v>
          </cell>
          <cell r="BD9">
            <v>127.649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117.706</v>
          </cell>
          <cell r="E10">
            <v>52.091000000000001</v>
          </cell>
          <cell r="F10">
            <v>65.614999999999995</v>
          </cell>
          <cell r="G10">
            <v>35.423000000000002</v>
          </cell>
          <cell r="H10">
            <v>0</v>
          </cell>
          <cell r="I10">
            <v>39.473999999999997</v>
          </cell>
          <cell r="J10">
            <v>0.317</v>
          </cell>
          <cell r="K10">
            <v>0.39900000000000002</v>
          </cell>
          <cell r="L10">
            <v>0</v>
          </cell>
          <cell r="M10">
            <v>0</v>
          </cell>
          <cell r="N10">
            <v>38.758000000000003</v>
          </cell>
          <cell r="O10">
            <v>0</v>
          </cell>
          <cell r="P10">
            <v>179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179</v>
          </cell>
          <cell r="V10">
            <v>0</v>
          </cell>
          <cell r="W10">
            <v>0.11899999999999999</v>
          </cell>
          <cell r="X10">
            <v>39.473999999999997</v>
          </cell>
          <cell r="Y10">
            <v>0.83499999999999996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38.758000000000003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39.473999999999997</v>
          </cell>
          <cell r="BC10">
            <v>179</v>
          </cell>
          <cell r="BD10">
            <v>117.706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108.06</v>
          </cell>
          <cell r="E11">
            <v>47.984999999999999</v>
          </cell>
          <cell r="F11">
            <v>60.075000000000003</v>
          </cell>
          <cell r="G11">
            <v>35.265000000000001</v>
          </cell>
          <cell r="H11">
            <v>0</v>
          </cell>
          <cell r="I11">
            <v>36.387999999999998</v>
          </cell>
          <cell r="J11">
            <v>0.27600000000000002</v>
          </cell>
          <cell r="K11">
            <v>0.34499999999999997</v>
          </cell>
          <cell r="L11">
            <v>0</v>
          </cell>
          <cell r="M11">
            <v>0</v>
          </cell>
          <cell r="N11">
            <v>35.767000000000003</v>
          </cell>
          <cell r="O11">
            <v>0</v>
          </cell>
          <cell r="P11">
            <v>164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164</v>
          </cell>
          <cell r="V11">
            <v>0</v>
          </cell>
          <cell r="W11">
            <v>0.10100000000000001</v>
          </cell>
          <cell r="X11">
            <v>36.387999999999998</v>
          </cell>
          <cell r="Y11">
            <v>0.72199999999999998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35.767000000000003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36.387999999999998</v>
          </cell>
          <cell r="BC11">
            <v>164</v>
          </cell>
          <cell r="BD11">
            <v>108.06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92.762</v>
          </cell>
          <cell r="E12">
            <v>41.344000000000001</v>
          </cell>
          <cell r="F12">
            <v>51.417999999999999</v>
          </cell>
          <cell r="G12">
            <v>35.313000000000002</v>
          </cell>
          <cell r="H12">
            <v>0</v>
          </cell>
          <cell r="I12">
            <v>31.27</v>
          </cell>
          <cell r="J12">
            <v>0.25800000000000001</v>
          </cell>
          <cell r="K12">
            <v>0.32</v>
          </cell>
          <cell r="L12">
            <v>0</v>
          </cell>
          <cell r="M12">
            <v>0</v>
          </cell>
          <cell r="N12">
            <v>30.692</v>
          </cell>
          <cell r="O12">
            <v>0</v>
          </cell>
          <cell r="P12">
            <v>140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140</v>
          </cell>
          <cell r="V12">
            <v>0</v>
          </cell>
          <cell r="W12">
            <v>0.10925</v>
          </cell>
          <cell r="X12">
            <v>31.27</v>
          </cell>
          <cell r="Y12">
            <v>0.68725000000000003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30.692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31.27</v>
          </cell>
          <cell r="BC12">
            <v>140</v>
          </cell>
          <cell r="BD12">
            <v>92.762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100.846</v>
          </cell>
          <cell r="E13">
            <v>44.540999999999997</v>
          </cell>
          <cell r="F13">
            <v>56.305</v>
          </cell>
          <cell r="G13">
            <v>35.353999999999999</v>
          </cell>
          <cell r="H13">
            <v>0</v>
          </cell>
          <cell r="I13">
            <v>33.840000000000003</v>
          </cell>
          <cell r="J13">
            <v>0.26900000000000002</v>
          </cell>
          <cell r="K13">
            <v>0.34</v>
          </cell>
          <cell r="L13">
            <v>0</v>
          </cell>
          <cell r="M13">
            <v>0</v>
          </cell>
          <cell r="N13">
            <v>33.23075</v>
          </cell>
          <cell r="O13">
            <v>2.5000000000119371E-4</v>
          </cell>
          <cell r="P13">
            <v>154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154</v>
          </cell>
          <cell r="V13">
            <v>0</v>
          </cell>
          <cell r="W13">
            <v>0.11275</v>
          </cell>
          <cell r="X13">
            <v>33.840000000000003</v>
          </cell>
          <cell r="Y13">
            <v>0.72175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33.231000000000002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33.840000000000003</v>
          </cell>
          <cell r="BC13">
            <v>154</v>
          </cell>
          <cell r="BD13">
            <v>100.846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41.701999999999998</v>
          </cell>
          <cell r="E14">
            <v>18.510000000000002</v>
          </cell>
          <cell r="F14">
            <v>23.192</v>
          </cell>
          <cell r="G14">
            <v>35.445</v>
          </cell>
          <cell r="H14">
            <v>0</v>
          </cell>
          <cell r="I14">
            <v>13.967000000000001</v>
          </cell>
          <cell r="J14">
            <v>9.7000000000000003E-2</v>
          </cell>
          <cell r="K14">
            <v>0.121</v>
          </cell>
          <cell r="L14">
            <v>0</v>
          </cell>
          <cell r="M14">
            <v>0</v>
          </cell>
          <cell r="N14">
            <v>13.74925</v>
          </cell>
          <cell r="O14">
            <v>-2.4999999999941735E-4</v>
          </cell>
          <cell r="P14">
            <v>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63</v>
          </cell>
          <cell r="V14">
            <v>0</v>
          </cell>
          <cell r="W14">
            <v>8.3000000000000004E-2</v>
          </cell>
          <cell r="X14">
            <v>13.967000000000001</v>
          </cell>
          <cell r="Y14">
            <v>0.30099999999999999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13.749000000000001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13.967000000000001</v>
          </cell>
          <cell r="BC14">
            <v>63</v>
          </cell>
          <cell r="BD14">
            <v>41.701999999999998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160.36000000000001</v>
          </cell>
          <cell r="E15">
            <v>70.522000000000006</v>
          </cell>
          <cell r="F15">
            <v>89.837999999999994</v>
          </cell>
          <cell r="G15">
            <v>35.47</v>
          </cell>
          <cell r="H15">
            <v>0</v>
          </cell>
          <cell r="I15">
            <v>53.859000000000002</v>
          </cell>
          <cell r="J15">
            <v>0.33300000000000002</v>
          </cell>
          <cell r="K15">
            <v>0.42399999999999999</v>
          </cell>
          <cell r="L15">
            <v>0</v>
          </cell>
          <cell r="M15">
            <v>0</v>
          </cell>
          <cell r="N15">
            <v>53.101999999999997</v>
          </cell>
          <cell r="O15">
            <v>0</v>
          </cell>
          <cell r="P15">
            <v>247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247</v>
          </cell>
          <cell r="V15">
            <v>0</v>
          </cell>
          <cell r="W15">
            <v>7.9250000000000001E-2</v>
          </cell>
          <cell r="X15">
            <v>53.859000000000002</v>
          </cell>
          <cell r="Y15">
            <v>0.83625000000000005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53.101999999999997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53.859000000000002</v>
          </cell>
          <cell r="BC15">
            <v>247</v>
          </cell>
          <cell r="BD15">
            <v>160.36000000000001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148.05500000000001</v>
          </cell>
          <cell r="E16">
            <v>65.042000000000002</v>
          </cell>
          <cell r="F16">
            <v>83.013000000000005</v>
          </cell>
          <cell r="G16">
            <v>35.381</v>
          </cell>
          <cell r="H16">
            <v>0</v>
          </cell>
          <cell r="I16">
            <v>49.622999999999998</v>
          </cell>
          <cell r="J16">
            <v>0.27900000000000003</v>
          </cell>
          <cell r="K16">
            <v>0.35599999999999998</v>
          </cell>
          <cell r="L16">
            <v>0</v>
          </cell>
          <cell r="M16">
            <v>0</v>
          </cell>
          <cell r="N16">
            <v>48.987499999999997</v>
          </cell>
          <cell r="O16">
            <v>4.99999999995282E-4</v>
          </cell>
          <cell r="P16">
            <v>228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228</v>
          </cell>
          <cell r="V16">
            <v>0</v>
          </cell>
          <cell r="W16">
            <v>9.2999999999999999E-2</v>
          </cell>
          <cell r="X16">
            <v>49.622999999999998</v>
          </cell>
          <cell r="Y16">
            <v>0.72799999999999998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48.988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49.622999999999998</v>
          </cell>
          <cell r="BC16">
            <v>228</v>
          </cell>
          <cell r="BD16">
            <v>148.05500000000001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143.43700000000001</v>
          </cell>
          <cell r="E17">
            <v>63.16</v>
          </cell>
          <cell r="F17">
            <v>80.277000000000001</v>
          </cell>
          <cell r="G17">
            <v>35.304000000000002</v>
          </cell>
          <cell r="H17">
            <v>0</v>
          </cell>
          <cell r="I17">
            <v>48.081000000000003</v>
          </cell>
          <cell r="J17">
            <v>0.27700000000000002</v>
          </cell>
          <cell r="K17">
            <v>0.35299999999999998</v>
          </cell>
          <cell r="L17">
            <v>0</v>
          </cell>
          <cell r="M17">
            <v>0</v>
          </cell>
          <cell r="N17">
            <v>47.451000000000001</v>
          </cell>
          <cell r="O17">
            <v>0</v>
          </cell>
          <cell r="P17">
            <v>220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220</v>
          </cell>
          <cell r="V17">
            <v>0</v>
          </cell>
          <cell r="W17">
            <v>8.0250000000000002E-2</v>
          </cell>
          <cell r="X17">
            <v>48.081000000000003</v>
          </cell>
          <cell r="Y17">
            <v>0.71025000000000005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47.451000000000001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48.081000000000003</v>
          </cell>
          <cell r="BC17">
            <v>220</v>
          </cell>
          <cell r="BD17">
            <v>143.43700000000001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278.84100000000001</v>
          </cell>
          <cell r="E6">
            <v>121.989</v>
          </cell>
          <cell r="F6">
            <v>156.852</v>
          </cell>
          <cell r="G6">
            <v>35.28</v>
          </cell>
          <cell r="H6">
            <v>0</v>
          </cell>
          <cell r="I6">
            <v>95.055999999999997</v>
          </cell>
          <cell r="J6">
            <v>0.51800000000000002</v>
          </cell>
          <cell r="K6">
            <v>0.66700000000000004</v>
          </cell>
          <cell r="L6">
            <v>0</v>
          </cell>
          <cell r="M6">
            <v>0</v>
          </cell>
          <cell r="N6">
            <v>93.870999999999995</v>
          </cell>
          <cell r="O6">
            <v>0</v>
          </cell>
          <cell r="P6">
            <v>440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440</v>
          </cell>
          <cell r="V6">
            <v>0</v>
          </cell>
          <cell r="W6">
            <v>8.7999999999999995E-2</v>
          </cell>
          <cell r="X6">
            <v>95.055999999999997</v>
          </cell>
          <cell r="Y6">
            <v>1.2730000000000001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93.870999999999995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95.055999999999997</v>
          </cell>
          <cell r="BC6">
            <v>440</v>
          </cell>
          <cell r="BD6">
            <v>278.84100000000001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252.33600000000001</v>
          </cell>
          <cell r="E7">
            <v>110.79600000000001</v>
          </cell>
          <cell r="F7">
            <v>141.54</v>
          </cell>
          <cell r="G7">
            <v>35.286999999999999</v>
          </cell>
          <cell r="H7">
            <v>0</v>
          </cell>
          <cell r="I7">
            <v>86.323999999999998</v>
          </cell>
          <cell r="J7">
            <v>0.48399999999999999</v>
          </cell>
          <cell r="K7">
            <v>0.61899999999999999</v>
          </cell>
          <cell r="L7">
            <v>0</v>
          </cell>
          <cell r="M7">
            <v>0</v>
          </cell>
          <cell r="N7">
            <v>85.221000000000004</v>
          </cell>
          <cell r="O7">
            <v>0</v>
          </cell>
          <cell r="P7">
            <v>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397</v>
          </cell>
          <cell r="V7">
            <v>0</v>
          </cell>
          <cell r="W7">
            <v>9.8000000000000004E-2</v>
          </cell>
          <cell r="X7">
            <v>86.323999999999998</v>
          </cell>
          <cell r="Y7">
            <v>1.2010000000000001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85.221000000000004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86.323999999999998</v>
          </cell>
          <cell r="BC7">
            <v>397</v>
          </cell>
          <cell r="BD7">
            <v>252.33600000000001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207.685</v>
          </cell>
          <cell r="E8">
            <v>91.914000000000001</v>
          </cell>
          <cell r="F8">
            <v>115.771</v>
          </cell>
          <cell r="G8">
            <v>35.133000000000003</v>
          </cell>
          <cell r="H8">
            <v>0</v>
          </cell>
          <cell r="I8">
            <v>71.013000000000005</v>
          </cell>
          <cell r="J8">
            <v>0.42299999999999999</v>
          </cell>
          <cell r="K8">
            <v>0.53300000000000003</v>
          </cell>
          <cell r="L8">
            <v>0</v>
          </cell>
          <cell r="M8">
            <v>0</v>
          </cell>
          <cell r="N8">
            <v>70.057000000000002</v>
          </cell>
          <cell r="O8">
            <v>0</v>
          </cell>
          <cell r="P8">
            <v>322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322</v>
          </cell>
          <cell r="V8">
            <v>0</v>
          </cell>
          <cell r="W8">
            <v>0.16300000000000001</v>
          </cell>
          <cell r="X8">
            <v>71.013000000000005</v>
          </cell>
          <cell r="Y8">
            <v>1.119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70.057000000000002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71.013000000000005</v>
          </cell>
          <cell r="BC8">
            <v>322</v>
          </cell>
          <cell r="BD8">
            <v>207.685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136.61500000000001</v>
          </cell>
          <cell r="E9">
            <v>60.662999999999997</v>
          </cell>
          <cell r="F9">
            <v>75.951999999999998</v>
          </cell>
          <cell r="G9">
            <v>35.25</v>
          </cell>
          <cell r="H9">
            <v>0</v>
          </cell>
          <cell r="I9">
            <v>46.146999999999998</v>
          </cell>
          <cell r="J9">
            <v>0.27400000000000002</v>
          </cell>
          <cell r="K9">
            <v>0.34300000000000003</v>
          </cell>
          <cell r="L9">
            <v>0</v>
          </cell>
          <cell r="M9">
            <v>0</v>
          </cell>
          <cell r="N9">
            <v>45.53</v>
          </cell>
          <cell r="O9">
            <v>0</v>
          </cell>
          <cell r="P9">
            <v>208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208</v>
          </cell>
          <cell r="V9">
            <v>0</v>
          </cell>
          <cell r="W9">
            <v>0.23400000000000001</v>
          </cell>
          <cell r="X9">
            <v>46.146999999999998</v>
          </cell>
          <cell r="Y9">
            <v>0.85099999999999998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45.53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46.146999999999998</v>
          </cell>
          <cell r="BC9">
            <v>208</v>
          </cell>
          <cell r="BD9">
            <v>136.61500000000001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111.58799999999999</v>
          </cell>
          <cell r="E10">
            <v>49.752000000000002</v>
          </cell>
          <cell r="F10">
            <v>61.835999999999999</v>
          </cell>
          <cell r="G10">
            <v>35.424999999999997</v>
          </cell>
          <cell r="H10">
            <v>0</v>
          </cell>
          <cell r="I10">
            <v>37.771000000000001</v>
          </cell>
          <cell r="J10">
            <v>0.22600000000000001</v>
          </cell>
          <cell r="K10">
            <v>0.28000000000000003</v>
          </cell>
          <cell r="L10">
            <v>0</v>
          </cell>
          <cell r="M10">
            <v>0</v>
          </cell>
          <cell r="N10">
            <v>37.265000000000001</v>
          </cell>
          <cell r="O10">
            <v>0</v>
          </cell>
          <cell r="P10">
            <v>169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169</v>
          </cell>
          <cell r="V10">
            <v>0</v>
          </cell>
          <cell r="W10">
            <v>0.26800000000000002</v>
          </cell>
          <cell r="X10">
            <v>37.771000000000001</v>
          </cell>
          <cell r="Y10">
            <v>0.77400000000000002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37.265000000000001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37.771000000000001</v>
          </cell>
          <cell r="BC10">
            <v>169</v>
          </cell>
          <cell r="BD10">
            <v>111.58799999999999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101.548</v>
          </cell>
          <cell r="E11">
            <v>45.238</v>
          </cell>
          <cell r="F11">
            <v>56.31</v>
          </cell>
          <cell r="G11">
            <v>35.264000000000003</v>
          </cell>
          <cell r="H11">
            <v>0</v>
          </cell>
          <cell r="I11">
            <v>34.366</v>
          </cell>
          <cell r="J11">
            <v>0.23599999999999999</v>
          </cell>
          <cell r="K11">
            <v>0.29399999999999998</v>
          </cell>
          <cell r="L11">
            <v>0</v>
          </cell>
          <cell r="M11">
            <v>0</v>
          </cell>
          <cell r="N11">
            <v>33.835999999999999</v>
          </cell>
          <cell r="O11">
            <v>0</v>
          </cell>
          <cell r="P11">
            <v>154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154</v>
          </cell>
          <cell r="V11">
            <v>0</v>
          </cell>
          <cell r="W11">
            <v>0.308</v>
          </cell>
          <cell r="X11">
            <v>34.366</v>
          </cell>
          <cell r="Y11">
            <v>0.83800000000000008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33.835999999999999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34.366</v>
          </cell>
          <cell r="BC11">
            <v>154</v>
          </cell>
          <cell r="BD11">
            <v>101.548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89.533000000000001</v>
          </cell>
          <cell r="E12">
            <v>39.725000000000001</v>
          </cell>
          <cell r="F12">
            <v>49.808</v>
          </cell>
          <cell r="G12">
            <v>35.316000000000003</v>
          </cell>
          <cell r="H12">
            <v>0</v>
          </cell>
          <cell r="I12">
            <v>30.13</v>
          </cell>
          <cell r="J12">
            <v>0.23</v>
          </cell>
          <cell r="K12">
            <v>0.28899999999999998</v>
          </cell>
          <cell r="L12">
            <v>0</v>
          </cell>
          <cell r="M12">
            <v>0</v>
          </cell>
          <cell r="N12">
            <v>29.610749999999999</v>
          </cell>
          <cell r="O12">
            <v>2.49999999997641E-4</v>
          </cell>
          <cell r="P12">
            <v>136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136</v>
          </cell>
          <cell r="V12">
            <v>0</v>
          </cell>
          <cell r="W12">
            <v>0.35375000000000001</v>
          </cell>
          <cell r="X12">
            <v>30.13</v>
          </cell>
          <cell r="Y12">
            <v>0.87275000000000003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29.611000000000001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30.13</v>
          </cell>
          <cell r="BC12">
            <v>136</v>
          </cell>
          <cell r="BD12">
            <v>89.533000000000001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96.968999999999994</v>
          </cell>
          <cell r="E13">
            <v>42.927</v>
          </cell>
          <cell r="F13">
            <v>54.042000000000002</v>
          </cell>
          <cell r="G13">
            <v>35.353000000000002</v>
          </cell>
          <cell r="H13">
            <v>0</v>
          </cell>
          <cell r="I13">
            <v>32.655999999999999</v>
          </cell>
          <cell r="J13">
            <v>0.249</v>
          </cell>
          <cell r="K13">
            <v>0.313</v>
          </cell>
          <cell r="L13">
            <v>0</v>
          </cell>
          <cell r="M13">
            <v>0</v>
          </cell>
          <cell r="N13">
            <v>32.094499999999996</v>
          </cell>
          <cell r="O13">
            <v>-5.0000000000238742E-4</v>
          </cell>
          <cell r="P13">
            <v>148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148</v>
          </cell>
          <cell r="V13">
            <v>0</v>
          </cell>
          <cell r="W13">
            <v>0.374</v>
          </cell>
          <cell r="X13">
            <v>32.655999999999999</v>
          </cell>
          <cell r="Y13">
            <v>0.93600000000000005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32.094999999999999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32.655999999999999</v>
          </cell>
          <cell r="BC13">
            <v>148</v>
          </cell>
          <cell r="BD13">
            <v>96.968999999999994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45.091000000000001</v>
          </cell>
          <cell r="E14">
            <v>19.975999999999999</v>
          </cell>
          <cell r="F14">
            <v>25.114999999999998</v>
          </cell>
          <cell r="G14">
            <v>35.442999999999998</v>
          </cell>
          <cell r="H14">
            <v>0</v>
          </cell>
          <cell r="I14">
            <v>15.023999999999999</v>
          </cell>
          <cell r="J14">
            <v>0.104</v>
          </cell>
          <cell r="K14">
            <v>0.13100000000000001</v>
          </cell>
          <cell r="L14">
            <v>0</v>
          </cell>
          <cell r="M14">
            <v>0</v>
          </cell>
          <cell r="N14">
            <v>14.78825</v>
          </cell>
          <cell r="O14">
            <v>7.5000000000002842E-4</v>
          </cell>
          <cell r="P14">
            <v>68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68</v>
          </cell>
          <cell r="V14">
            <v>0</v>
          </cell>
          <cell r="W14">
            <v>0.17100000000000001</v>
          </cell>
          <cell r="X14">
            <v>15.023999999999999</v>
          </cell>
          <cell r="Y14">
            <v>0.40600000000000003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14.788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15.023999999999999</v>
          </cell>
          <cell r="BC14">
            <v>68</v>
          </cell>
          <cell r="BD14">
            <v>45.091000000000001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158.00399999999999</v>
          </cell>
          <cell r="E15">
            <v>69.069000000000003</v>
          </cell>
          <cell r="F15">
            <v>88.935000000000002</v>
          </cell>
          <cell r="G15">
            <v>35.47</v>
          </cell>
          <cell r="H15">
            <v>0</v>
          </cell>
          <cell r="I15">
            <v>52.853000000000002</v>
          </cell>
          <cell r="J15">
            <v>0.35599999999999998</v>
          </cell>
          <cell r="K15">
            <v>0.45800000000000002</v>
          </cell>
          <cell r="L15">
            <v>0</v>
          </cell>
          <cell r="M15">
            <v>0</v>
          </cell>
          <cell r="N15">
            <v>52.039250000000003</v>
          </cell>
          <cell r="O15">
            <v>-2.5000000000119371E-4</v>
          </cell>
          <cell r="P15">
            <v>245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245</v>
          </cell>
          <cell r="V15">
            <v>0</v>
          </cell>
          <cell r="W15">
            <v>0.17974999999999999</v>
          </cell>
          <cell r="X15">
            <v>52.853000000000002</v>
          </cell>
          <cell r="Y15">
            <v>0.99375000000000002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52.039000000000001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52.853000000000002</v>
          </cell>
          <cell r="BC15">
            <v>245</v>
          </cell>
          <cell r="BD15">
            <v>158.00399999999999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135.96299999999999</v>
          </cell>
          <cell r="E16">
            <v>59.648000000000003</v>
          </cell>
          <cell r="F16">
            <v>76.314999999999998</v>
          </cell>
          <cell r="G16">
            <v>35.383000000000003</v>
          </cell>
          <cell r="H16">
            <v>0</v>
          </cell>
          <cell r="I16">
            <v>45.377000000000002</v>
          </cell>
          <cell r="J16">
            <v>0.31</v>
          </cell>
          <cell r="K16">
            <v>0.39600000000000002</v>
          </cell>
          <cell r="L16">
            <v>0</v>
          </cell>
          <cell r="M16">
            <v>0</v>
          </cell>
          <cell r="N16">
            <v>44.671250000000001</v>
          </cell>
          <cell r="O16">
            <v>-2.5000000000119371E-4</v>
          </cell>
          <cell r="P16">
            <v>209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209</v>
          </cell>
          <cell r="V16">
            <v>0</v>
          </cell>
          <cell r="W16">
            <v>0.18074999999999999</v>
          </cell>
          <cell r="X16">
            <v>45.377000000000002</v>
          </cell>
          <cell r="Y16">
            <v>0.88674999999999993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44.670999999999999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45.377000000000002</v>
          </cell>
          <cell r="BC16">
            <v>209</v>
          </cell>
          <cell r="BD16">
            <v>135.96299999999999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157.29900000000001</v>
          </cell>
          <cell r="E17">
            <v>68.653000000000006</v>
          </cell>
          <cell r="F17">
            <v>88.646000000000001</v>
          </cell>
          <cell r="G17">
            <v>35.304000000000002</v>
          </cell>
          <cell r="H17">
            <v>0</v>
          </cell>
          <cell r="I17">
            <v>52.491</v>
          </cell>
          <cell r="J17">
            <v>0.36299999999999999</v>
          </cell>
          <cell r="K17">
            <v>0.46899999999999997</v>
          </cell>
          <cell r="L17">
            <v>0</v>
          </cell>
          <cell r="M17">
            <v>0</v>
          </cell>
          <cell r="N17">
            <v>51.658749999999998</v>
          </cell>
          <cell r="O17">
            <v>2.5000000000119371E-4</v>
          </cell>
          <cell r="P17">
            <v>244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244</v>
          </cell>
          <cell r="V17">
            <v>0</v>
          </cell>
          <cell r="W17">
            <v>0.2545</v>
          </cell>
          <cell r="X17">
            <v>52.491</v>
          </cell>
          <cell r="Y17">
            <v>1.0865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51.658999999999999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52.491</v>
          </cell>
          <cell r="BC17">
            <v>244</v>
          </cell>
          <cell r="BD17">
            <v>157.29900000000001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275.71800000000002</v>
          </cell>
          <cell r="E6">
            <v>114.246</v>
          </cell>
          <cell r="F6">
            <v>161.47200000000001</v>
          </cell>
          <cell r="G6">
            <v>34.667999999999999</v>
          </cell>
          <cell r="H6">
            <v>0</v>
          </cell>
          <cell r="I6">
            <v>95.909000000000006</v>
          </cell>
          <cell r="J6">
            <v>1.258</v>
          </cell>
          <cell r="K6">
            <v>1.7789999999999999</v>
          </cell>
          <cell r="L6">
            <v>0</v>
          </cell>
          <cell r="M6">
            <v>0</v>
          </cell>
          <cell r="N6">
            <v>92.872</v>
          </cell>
          <cell r="O6">
            <v>0</v>
          </cell>
          <cell r="P6">
            <v>488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488</v>
          </cell>
          <cell r="V6">
            <v>0</v>
          </cell>
          <cell r="W6">
            <v>1.4999999999999999E-2</v>
          </cell>
          <cell r="X6">
            <v>95.909000000000006</v>
          </cell>
          <cell r="Y6">
            <v>3.052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92.872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95.909000000000006</v>
          </cell>
          <cell r="BC6">
            <v>488</v>
          </cell>
          <cell r="BD6">
            <v>275.71800000000002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235.518</v>
          </cell>
          <cell r="E7">
            <v>96.695999999999998</v>
          </cell>
          <cell r="F7">
            <v>138.822</v>
          </cell>
          <cell r="G7">
            <v>34.667999999999999</v>
          </cell>
          <cell r="H7">
            <v>0</v>
          </cell>
          <cell r="I7">
            <v>81.650999999999996</v>
          </cell>
          <cell r="J7">
            <v>1.077</v>
          </cell>
          <cell r="K7">
            <v>1.5469999999999999</v>
          </cell>
          <cell r="L7">
            <v>0</v>
          </cell>
          <cell r="M7">
            <v>0</v>
          </cell>
          <cell r="N7">
            <v>79.027000000000001</v>
          </cell>
          <cell r="O7">
            <v>0</v>
          </cell>
          <cell r="P7">
            <v>422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422</v>
          </cell>
          <cell r="V7">
            <v>0</v>
          </cell>
          <cell r="W7">
            <v>2.4E-2</v>
          </cell>
          <cell r="X7">
            <v>81.650999999999996</v>
          </cell>
          <cell r="Y7">
            <v>2.6479999999999997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79.027000000000001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81.650999999999996</v>
          </cell>
          <cell r="BC7">
            <v>422</v>
          </cell>
          <cell r="BD7">
            <v>235.518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209.57</v>
          </cell>
          <cell r="E8">
            <v>85.801000000000002</v>
          </cell>
          <cell r="F8">
            <v>123.76900000000001</v>
          </cell>
          <cell r="G8">
            <v>34.667999999999999</v>
          </cell>
          <cell r="H8">
            <v>0</v>
          </cell>
          <cell r="I8">
            <v>72.405000000000001</v>
          </cell>
          <cell r="J8">
            <v>0.89500000000000002</v>
          </cell>
          <cell r="K8">
            <v>1.2909999999999999</v>
          </cell>
          <cell r="L8">
            <v>0</v>
          </cell>
          <cell r="M8">
            <v>0</v>
          </cell>
          <cell r="N8">
            <v>70.218999999999994</v>
          </cell>
          <cell r="O8">
            <v>0</v>
          </cell>
          <cell r="P8">
            <v>376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376</v>
          </cell>
          <cell r="V8">
            <v>0</v>
          </cell>
          <cell r="W8">
            <v>3.1E-2</v>
          </cell>
          <cell r="X8">
            <v>72.405000000000001</v>
          </cell>
          <cell r="Y8">
            <v>2.2170000000000001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70.218999999999994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72.405000000000001</v>
          </cell>
          <cell r="BC8">
            <v>376</v>
          </cell>
          <cell r="BD8">
            <v>209.57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112.746</v>
          </cell>
          <cell r="E9">
            <v>46.905000000000001</v>
          </cell>
          <cell r="F9">
            <v>65.840999999999994</v>
          </cell>
          <cell r="G9">
            <v>34.667999999999999</v>
          </cell>
          <cell r="H9">
            <v>0</v>
          </cell>
          <cell r="I9">
            <v>38.786000000000001</v>
          </cell>
          <cell r="J9">
            <v>0.50900000000000001</v>
          </cell>
          <cell r="K9">
            <v>0.71399999999999997</v>
          </cell>
          <cell r="L9">
            <v>0</v>
          </cell>
          <cell r="M9">
            <v>0</v>
          </cell>
          <cell r="N9">
            <v>37.563000000000002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3.6999999999999998E-2</v>
          </cell>
          <cell r="X9">
            <v>38.786000000000001</v>
          </cell>
          <cell r="Y9">
            <v>1.2599999999999998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37.563000000000002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38.786000000000001</v>
          </cell>
          <cell r="BC9">
            <v>196</v>
          </cell>
          <cell r="BD9">
            <v>112.746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112.532</v>
          </cell>
          <cell r="E10">
            <v>47.453000000000003</v>
          </cell>
          <cell r="F10">
            <v>65.078999999999994</v>
          </cell>
          <cell r="G10">
            <v>34.667999999999999</v>
          </cell>
          <cell r="H10">
            <v>0</v>
          </cell>
          <cell r="I10">
            <v>38.887999999999998</v>
          </cell>
          <cell r="J10">
            <v>0.54700000000000004</v>
          </cell>
          <cell r="K10">
            <v>0.751</v>
          </cell>
          <cell r="L10">
            <v>0</v>
          </cell>
          <cell r="M10">
            <v>0</v>
          </cell>
          <cell r="N10">
            <v>37.590000000000003</v>
          </cell>
          <cell r="O10">
            <v>0</v>
          </cell>
          <cell r="P10">
            <v>192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192</v>
          </cell>
          <cell r="V10">
            <v>0</v>
          </cell>
          <cell r="W10">
            <v>4.9000000000000002E-2</v>
          </cell>
          <cell r="X10">
            <v>38.887999999999998</v>
          </cell>
          <cell r="Y10">
            <v>1.347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37.590000000000003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38.887999999999998</v>
          </cell>
          <cell r="BC10">
            <v>192</v>
          </cell>
          <cell r="BD10">
            <v>112.532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70.266999999999996</v>
          </cell>
          <cell r="E11">
            <v>29.844999999999999</v>
          </cell>
          <cell r="F11">
            <v>40.421999999999997</v>
          </cell>
          <cell r="G11">
            <v>34.667999999999999</v>
          </cell>
          <cell r="H11">
            <v>0</v>
          </cell>
          <cell r="I11">
            <v>23.791</v>
          </cell>
          <cell r="J11">
            <v>0.36499999999999999</v>
          </cell>
          <cell r="K11">
            <v>0.49399999999999999</v>
          </cell>
          <cell r="L11">
            <v>0</v>
          </cell>
          <cell r="M11">
            <v>0</v>
          </cell>
          <cell r="N11">
            <v>22.931999999999999</v>
          </cell>
          <cell r="O11">
            <v>0</v>
          </cell>
          <cell r="P11">
            <v>116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</v>
          </cell>
          <cell r="V11">
            <v>0</v>
          </cell>
          <cell r="W11">
            <v>3.2000000000000001E-2</v>
          </cell>
          <cell r="X11">
            <v>23.791</v>
          </cell>
          <cell r="Y11">
            <v>0.89100000000000001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22.931999999999999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23.791</v>
          </cell>
          <cell r="BC11">
            <v>116</v>
          </cell>
          <cell r="BD11">
            <v>70.266999999999996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54.933999999999997</v>
          </cell>
          <cell r="E12">
            <v>23.446000000000002</v>
          </cell>
          <cell r="F12">
            <v>31.488</v>
          </cell>
          <cell r="G12">
            <v>34.667999999999999</v>
          </cell>
          <cell r="H12">
            <v>0</v>
          </cell>
          <cell r="I12">
            <v>18.821999999999999</v>
          </cell>
          <cell r="J12">
            <v>0.307</v>
          </cell>
          <cell r="K12">
            <v>0.41199999999999998</v>
          </cell>
          <cell r="L12">
            <v>0</v>
          </cell>
          <cell r="M12">
            <v>0</v>
          </cell>
          <cell r="N12">
            <v>18.102499999999999</v>
          </cell>
          <cell r="O12">
            <v>5.0000000000238742E-4</v>
          </cell>
          <cell r="P12">
            <v>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</v>
          </cell>
          <cell r="V12">
            <v>0</v>
          </cell>
          <cell r="W12">
            <v>3.5000000000000003E-2</v>
          </cell>
          <cell r="X12">
            <v>18.821999999999999</v>
          </cell>
          <cell r="Y12">
            <v>0.754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18.103000000000002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18.821999999999999</v>
          </cell>
          <cell r="BC12">
            <v>91</v>
          </cell>
          <cell r="BD12">
            <v>54.933999999999997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59.963000000000001</v>
          </cell>
          <cell r="E13">
            <v>25.597000000000001</v>
          </cell>
          <cell r="F13">
            <v>34.366</v>
          </cell>
          <cell r="G13">
            <v>34.667999999999999</v>
          </cell>
          <cell r="H13">
            <v>0</v>
          </cell>
          <cell r="I13">
            <v>20.483000000000001</v>
          </cell>
          <cell r="J13">
            <v>0.33100000000000002</v>
          </cell>
          <cell r="K13">
            <v>0.44400000000000001</v>
          </cell>
          <cell r="L13">
            <v>0</v>
          </cell>
          <cell r="M13">
            <v>0</v>
          </cell>
          <cell r="N13">
            <v>19.708749999999998</v>
          </cell>
          <cell r="O13">
            <v>-7.4999999999647571E-4</v>
          </cell>
          <cell r="P13">
            <v>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</v>
          </cell>
          <cell r="V13">
            <v>0</v>
          </cell>
          <cell r="W13">
            <v>3.85E-2</v>
          </cell>
          <cell r="X13">
            <v>20.483000000000001</v>
          </cell>
          <cell r="Y13">
            <v>0.8135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19.709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20.483000000000001</v>
          </cell>
          <cell r="BC13">
            <v>99</v>
          </cell>
          <cell r="BD13">
            <v>59.963000000000001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63.204999999999998</v>
          </cell>
          <cell r="E14">
            <v>26.73</v>
          </cell>
          <cell r="F14">
            <v>36.475000000000001</v>
          </cell>
          <cell r="G14">
            <v>34.667999999999999</v>
          </cell>
          <cell r="H14">
            <v>0</v>
          </cell>
          <cell r="I14">
            <v>21.782</v>
          </cell>
          <cell r="J14">
            <v>0.311</v>
          </cell>
          <cell r="K14">
            <v>0.42499999999999999</v>
          </cell>
          <cell r="L14">
            <v>0</v>
          </cell>
          <cell r="M14">
            <v>0</v>
          </cell>
          <cell r="N14">
            <v>21.045750000000002</v>
          </cell>
          <cell r="O14">
            <v>2.49999999997641E-4</v>
          </cell>
          <cell r="P14">
            <v>107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107</v>
          </cell>
          <cell r="V14">
            <v>0</v>
          </cell>
          <cell r="W14">
            <v>3.6249999999999998E-2</v>
          </cell>
          <cell r="X14">
            <v>21.782</v>
          </cell>
          <cell r="Y14">
            <v>0.77224999999999999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21.045999999999999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21.782</v>
          </cell>
          <cell r="BC14">
            <v>107</v>
          </cell>
          <cell r="BD14">
            <v>63.204999999999998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143.84</v>
          </cell>
          <cell r="E15">
            <v>59.003999999999998</v>
          </cell>
          <cell r="F15">
            <v>84.835999999999999</v>
          </cell>
          <cell r="G15">
            <v>34.667999999999999</v>
          </cell>
          <cell r="H15">
            <v>0</v>
          </cell>
          <cell r="I15">
            <v>49.844999999999999</v>
          </cell>
          <cell r="J15">
            <v>0.63600000000000001</v>
          </cell>
          <cell r="K15">
            <v>0.91400000000000003</v>
          </cell>
          <cell r="L15">
            <v>0</v>
          </cell>
          <cell r="M15">
            <v>0</v>
          </cell>
          <cell r="N15">
            <v>48.294499999999999</v>
          </cell>
          <cell r="O15">
            <v>4.99999999995282E-4</v>
          </cell>
          <cell r="P15">
            <v>258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258</v>
          </cell>
          <cell r="V15">
            <v>0</v>
          </cell>
          <cell r="W15">
            <v>3.6999999999999998E-2</v>
          </cell>
          <cell r="X15">
            <v>49.844999999999999</v>
          </cell>
          <cell r="Y15">
            <v>1.587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48.295000000000002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49.844999999999999</v>
          </cell>
          <cell r="BC15">
            <v>258</v>
          </cell>
          <cell r="BD15">
            <v>143.84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153.81299999999999</v>
          </cell>
          <cell r="E16">
            <v>63.113</v>
          </cell>
          <cell r="F16">
            <v>90.7</v>
          </cell>
          <cell r="G16">
            <v>34.667999999999999</v>
          </cell>
          <cell r="H16">
            <v>0</v>
          </cell>
          <cell r="I16">
            <v>53.154000000000003</v>
          </cell>
          <cell r="J16">
            <v>0.68200000000000005</v>
          </cell>
          <cell r="K16">
            <v>0.98099999999999998</v>
          </cell>
          <cell r="L16">
            <v>0</v>
          </cell>
          <cell r="M16">
            <v>0</v>
          </cell>
          <cell r="N16">
            <v>51.491</v>
          </cell>
          <cell r="O16">
            <v>0</v>
          </cell>
          <cell r="P16">
            <v>275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275</v>
          </cell>
          <cell r="V16">
            <v>0</v>
          </cell>
          <cell r="W16">
            <v>2.9749999999999999E-2</v>
          </cell>
          <cell r="X16">
            <v>53.154000000000003</v>
          </cell>
          <cell r="Y16">
            <v>1.69275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51.491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53.154000000000003</v>
          </cell>
          <cell r="BC16">
            <v>275</v>
          </cell>
          <cell r="BD16">
            <v>153.81299999999999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183.68700000000001</v>
          </cell>
          <cell r="E17">
            <v>75.347999999999999</v>
          </cell>
          <cell r="F17">
            <v>108.339</v>
          </cell>
          <cell r="G17">
            <v>34.667999999999999</v>
          </cell>
          <cell r="H17">
            <v>0</v>
          </cell>
          <cell r="I17">
            <v>63.366</v>
          </cell>
          <cell r="J17">
            <v>0.81499999999999995</v>
          </cell>
          <cell r="K17">
            <v>1.1719999999999999</v>
          </cell>
          <cell r="L17">
            <v>0</v>
          </cell>
          <cell r="M17">
            <v>0</v>
          </cell>
          <cell r="N17">
            <v>61.378250000000001</v>
          </cell>
          <cell r="O17">
            <v>7.5000000000358114E-4</v>
          </cell>
          <cell r="P17">
            <v>328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328</v>
          </cell>
          <cell r="V17">
            <v>0</v>
          </cell>
          <cell r="W17">
            <v>3.0249999999999999E-2</v>
          </cell>
          <cell r="X17">
            <v>63.366</v>
          </cell>
          <cell r="Y17">
            <v>2.0172499999999998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61.378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63.366</v>
          </cell>
          <cell r="BC17">
            <v>328</v>
          </cell>
          <cell r="BD17">
            <v>183.68700000000001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1016.5650000000001</v>
          </cell>
          <cell r="E6">
            <v>482.03800000000001</v>
          </cell>
          <cell r="F6">
            <v>534.52700000000004</v>
          </cell>
          <cell r="G6">
            <v>35.344000000000001</v>
          </cell>
          <cell r="H6">
            <v>0</v>
          </cell>
          <cell r="I6">
            <v>381.262</v>
          </cell>
          <cell r="J6">
            <v>4.6550000000000002</v>
          </cell>
          <cell r="K6">
            <v>5.1609999999999996</v>
          </cell>
          <cell r="L6">
            <v>0</v>
          </cell>
          <cell r="M6">
            <v>0</v>
          </cell>
          <cell r="N6">
            <v>371.44600000000003</v>
          </cell>
          <cell r="O6">
            <v>0</v>
          </cell>
          <cell r="P6">
            <v>1522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1522</v>
          </cell>
          <cell r="V6">
            <v>0</v>
          </cell>
          <cell r="W6">
            <v>0.94599999999999995</v>
          </cell>
          <cell r="X6">
            <v>381.262</v>
          </cell>
          <cell r="Y6">
            <v>10.761999999999999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371.44600000000003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381.262</v>
          </cell>
          <cell r="BC6">
            <v>1522</v>
          </cell>
          <cell r="BD6">
            <v>1016.5650000000001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891.09799999999996</v>
          </cell>
          <cell r="E7">
            <v>416.23700000000002</v>
          </cell>
          <cell r="F7">
            <v>474.86099999999999</v>
          </cell>
          <cell r="G7">
            <v>35.329000000000001</v>
          </cell>
          <cell r="H7">
            <v>0</v>
          </cell>
          <cell r="I7">
            <v>332.35700000000003</v>
          </cell>
          <cell r="J7">
            <v>2.3620000000000001</v>
          </cell>
          <cell r="K7">
            <v>2.6949999999999998</v>
          </cell>
          <cell r="L7">
            <v>0</v>
          </cell>
          <cell r="M7">
            <v>0</v>
          </cell>
          <cell r="N7">
            <v>327.3</v>
          </cell>
          <cell r="O7">
            <v>0</v>
          </cell>
          <cell r="P7">
            <v>1365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1365</v>
          </cell>
          <cell r="V7">
            <v>0</v>
          </cell>
          <cell r="W7">
            <v>0.751</v>
          </cell>
          <cell r="X7">
            <v>332.35700000000003</v>
          </cell>
          <cell r="Y7">
            <v>5.8080000000000007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327.3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332.35700000000003</v>
          </cell>
          <cell r="BC7">
            <v>1365</v>
          </cell>
          <cell r="BD7">
            <v>891.09799999999996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768.65099999999995</v>
          </cell>
          <cell r="E8">
            <v>361.267</v>
          </cell>
          <cell r="F8">
            <v>407.38400000000001</v>
          </cell>
          <cell r="G8">
            <v>35.213000000000001</v>
          </cell>
          <cell r="H8">
            <v>0</v>
          </cell>
          <cell r="I8">
            <v>286.48500000000001</v>
          </cell>
          <cell r="J8">
            <v>5.6029999999999998</v>
          </cell>
          <cell r="K8">
            <v>6.3179999999999996</v>
          </cell>
          <cell r="L8">
            <v>0</v>
          </cell>
          <cell r="M8">
            <v>0</v>
          </cell>
          <cell r="N8">
            <v>274.56400000000002</v>
          </cell>
          <cell r="O8">
            <v>0</v>
          </cell>
          <cell r="P8">
            <v>1163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1163</v>
          </cell>
          <cell r="V8">
            <v>0</v>
          </cell>
          <cell r="W8">
            <v>1.1140000000000001</v>
          </cell>
          <cell r="X8">
            <v>286.48500000000001</v>
          </cell>
          <cell r="Y8">
            <v>13.035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274.56400000000002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1163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286.48500000000001</v>
          </cell>
          <cell r="BC8">
            <v>1163</v>
          </cell>
          <cell r="BD8">
            <v>768.65099999999995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497.48899999999998</v>
          </cell>
          <cell r="E9">
            <v>233.79599999999999</v>
          </cell>
          <cell r="F9">
            <v>263.69299999999998</v>
          </cell>
          <cell r="G9">
            <v>35.271999999999998</v>
          </cell>
          <cell r="H9">
            <v>0</v>
          </cell>
          <cell r="I9">
            <v>184.22</v>
          </cell>
          <cell r="J9">
            <v>0.82599999999999996</v>
          </cell>
          <cell r="K9">
            <v>0.93200000000000005</v>
          </cell>
          <cell r="L9">
            <v>0</v>
          </cell>
          <cell r="M9">
            <v>0</v>
          </cell>
          <cell r="N9">
            <v>182.46199999999999</v>
          </cell>
          <cell r="O9">
            <v>0</v>
          </cell>
          <cell r="P9">
            <v>748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748</v>
          </cell>
          <cell r="V9">
            <v>0</v>
          </cell>
          <cell r="W9">
            <v>1.27</v>
          </cell>
          <cell r="X9">
            <v>184.22</v>
          </cell>
          <cell r="Y9">
            <v>3.028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182.46199999999999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748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184.22</v>
          </cell>
          <cell r="BC9">
            <v>748</v>
          </cell>
          <cell r="BD9">
            <v>497.48899999999998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299.00799999999998</v>
          </cell>
          <cell r="E10">
            <v>145.48400000000001</v>
          </cell>
          <cell r="F10">
            <v>153.524</v>
          </cell>
          <cell r="G10">
            <v>35.445999999999998</v>
          </cell>
          <cell r="H10">
            <v>0</v>
          </cell>
          <cell r="I10">
            <v>115.032</v>
          </cell>
          <cell r="J10">
            <v>0.25</v>
          </cell>
          <cell r="K10">
            <v>0.26300000000000001</v>
          </cell>
          <cell r="L10">
            <v>0</v>
          </cell>
          <cell r="M10">
            <v>0</v>
          </cell>
          <cell r="N10">
            <v>114.51900000000001</v>
          </cell>
          <cell r="O10">
            <v>0</v>
          </cell>
          <cell r="P10">
            <v>437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437</v>
          </cell>
          <cell r="V10">
            <v>0</v>
          </cell>
          <cell r="W10">
            <v>1.5820000000000001</v>
          </cell>
          <cell r="X10">
            <v>115.032</v>
          </cell>
          <cell r="Y10">
            <v>2.0950000000000002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114.51900000000001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115.032</v>
          </cell>
          <cell r="BC10">
            <v>437</v>
          </cell>
          <cell r="BD10">
            <v>299.00799999999998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267.24200000000002</v>
          </cell>
          <cell r="E11">
            <v>125.69799999999999</v>
          </cell>
          <cell r="F11">
            <v>141.54400000000001</v>
          </cell>
          <cell r="G11">
            <v>35.414999999999999</v>
          </cell>
          <cell r="H11">
            <v>0</v>
          </cell>
          <cell r="I11">
            <v>95.959000000000003</v>
          </cell>
          <cell r="J11">
            <v>0.17100000000000001</v>
          </cell>
          <cell r="K11">
            <v>0.193</v>
          </cell>
          <cell r="L11">
            <v>0</v>
          </cell>
          <cell r="M11">
            <v>0</v>
          </cell>
          <cell r="N11">
            <v>95.594999999999999</v>
          </cell>
          <cell r="O11">
            <v>0</v>
          </cell>
          <cell r="P11">
            <v>389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389</v>
          </cell>
          <cell r="V11">
            <v>0</v>
          </cell>
          <cell r="W11">
            <v>1.746</v>
          </cell>
          <cell r="X11">
            <v>95.959000000000003</v>
          </cell>
          <cell r="Y11">
            <v>2.11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95.594999999999999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95.959000000000003</v>
          </cell>
          <cell r="BC11">
            <v>389</v>
          </cell>
          <cell r="BD11">
            <v>267.24200000000002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281.447</v>
          </cell>
          <cell r="E12">
            <v>133.95099999999999</v>
          </cell>
          <cell r="F12">
            <v>147.49600000000001</v>
          </cell>
          <cell r="G12">
            <v>35.323</v>
          </cell>
          <cell r="H12">
            <v>0</v>
          </cell>
          <cell r="I12">
            <v>102.925</v>
          </cell>
          <cell r="J12">
            <v>0.96499999999999997</v>
          </cell>
          <cell r="K12">
            <v>1.0629999999999999</v>
          </cell>
          <cell r="L12">
            <v>0</v>
          </cell>
          <cell r="M12">
            <v>0</v>
          </cell>
          <cell r="N12">
            <v>100.89700000000001</v>
          </cell>
          <cell r="O12">
            <v>0</v>
          </cell>
          <cell r="P12">
            <v>408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408</v>
          </cell>
          <cell r="V12">
            <v>0</v>
          </cell>
          <cell r="W12">
            <v>1.8347500000000001</v>
          </cell>
          <cell r="X12">
            <v>102.925</v>
          </cell>
          <cell r="Y12">
            <v>3.8627500000000001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100.89700000000001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102.925</v>
          </cell>
          <cell r="BC12">
            <v>408</v>
          </cell>
          <cell r="BD12">
            <v>281.447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265.97899999999998</v>
          </cell>
          <cell r="E13">
            <v>126.83499999999999</v>
          </cell>
          <cell r="F13">
            <v>139.14400000000001</v>
          </cell>
          <cell r="G13">
            <v>35.372</v>
          </cell>
          <cell r="H13">
            <v>0</v>
          </cell>
          <cell r="I13">
            <v>103.30800000000001</v>
          </cell>
          <cell r="J13">
            <v>0.379</v>
          </cell>
          <cell r="K13">
            <v>0.41499999999999998</v>
          </cell>
          <cell r="L13">
            <v>0</v>
          </cell>
          <cell r="M13">
            <v>0</v>
          </cell>
          <cell r="N13">
            <v>102.514</v>
          </cell>
          <cell r="O13">
            <v>0</v>
          </cell>
          <cell r="P13">
            <v>408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408</v>
          </cell>
          <cell r="V13">
            <v>0</v>
          </cell>
          <cell r="W13">
            <v>1.843</v>
          </cell>
          <cell r="X13">
            <v>103.30800000000001</v>
          </cell>
          <cell r="Y13">
            <v>2.637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102.514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103.30800000000001</v>
          </cell>
          <cell r="BC13">
            <v>408</v>
          </cell>
          <cell r="BD13">
            <v>265.97899999999998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291.70400000000001</v>
          </cell>
          <cell r="E14">
            <v>139.458</v>
          </cell>
          <cell r="F14">
            <v>152.24600000000001</v>
          </cell>
          <cell r="G14">
            <v>35.484999999999999</v>
          </cell>
          <cell r="H14">
            <v>0</v>
          </cell>
          <cell r="I14">
            <v>103.30500000000001</v>
          </cell>
          <cell r="J14">
            <v>2.0499999999999998</v>
          </cell>
          <cell r="K14">
            <v>2.238</v>
          </cell>
          <cell r="L14">
            <v>0</v>
          </cell>
          <cell r="M14">
            <v>0</v>
          </cell>
          <cell r="N14">
            <v>99.017499999999998</v>
          </cell>
          <cell r="O14">
            <v>-4.9999999998817657E-4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1.7635000000000001</v>
          </cell>
          <cell r="X14">
            <v>103.30500000000001</v>
          </cell>
          <cell r="Y14">
            <v>6.0515000000000008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99.018000000000001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103.30500000000001</v>
          </cell>
          <cell r="BC14">
            <v>406</v>
          </cell>
          <cell r="BD14">
            <v>291.70400000000001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578.48800000000006</v>
          </cell>
          <cell r="E15">
            <v>272.74599999999998</v>
          </cell>
          <cell r="F15">
            <v>305.74200000000002</v>
          </cell>
          <cell r="G15">
            <v>35.494</v>
          </cell>
          <cell r="H15">
            <v>0</v>
          </cell>
          <cell r="I15">
            <v>215.33799999999999</v>
          </cell>
          <cell r="J15">
            <v>2.0630000000000002</v>
          </cell>
          <cell r="K15">
            <v>2.3130000000000002</v>
          </cell>
          <cell r="L15">
            <v>0</v>
          </cell>
          <cell r="M15">
            <v>0</v>
          </cell>
          <cell r="N15">
            <v>210.9615</v>
          </cell>
          <cell r="O15">
            <v>5.0000000001659828E-4</v>
          </cell>
          <cell r="P15">
            <v>869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869</v>
          </cell>
          <cell r="V15">
            <v>0</v>
          </cell>
          <cell r="W15">
            <v>1.232</v>
          </cell>
          <cell r="X15">
            <v>215.33799999999999</v>
          </cell>
          <cell r="Y15">
            <v>5.6080000000000005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210.96199999999999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215.33799999999999</v>
          </cell>
          <cell r="BC15">
            <v>869</v>
          </cell>
          <cell r="BD15">
            <v>578.48800000000006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630.42899999999997</v>
          </cell>
          <cell r="E16">
            <v>297.63499999999999</v>
          </cell>
          <cell r="F16">
            <v>332.79399999999998</v>
          </cell>
          <cell r="G16">
            <v>35.332999999999998</v>
          </cell>
          <cell r="H16">
            <v>0</v>
          </cell>
          <cell r="I16">
            <v>225.07900000000001</v>
          </cell>
          <cell r="J16">
            <v>0.88100000000000001</v>
          </cell>
          <cell r="K16">
            <v>0.98499999999999999</v>
          </cell>
          <cell r="L16">
            <v>0</v>
          </cell>
          <cell r="M16">
            <v>0</v>
          </cell>
          <cell r="N16">
            <v>223.21275</v>
          </cell>
          <cell r="O16">
            <v>2.4999999999408828E-4</v>
          </cell>
          <cell r="P16">
            <v>906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906</v>
          </cell>
          <cell r="V16">
            <v>0</v>
          </cell>
          <cell r="W16">
            <v>1.1759999999999999</v>
          </cell>
          <cell r="X16">
            <v>225.07900000000001</v>
          </cell>
          <cell r="Y16">
            <v>3.0419999999999998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223.21299999999999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225.07900000000001</v>
          </cell>
          <cell r="BC16">
            <v>906</v>
          </cell>
          <cell r="BD16">
            <v>630.42899999999997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897.12699999999995</v>
          </cell>
          <cell r="E17">
            <v>426.04899999999998</v>
          </cell>
          <cell r="F17">
            <v>471.07799999999997</v>
          </cell>
          <cell r="G17">
            <v>35.265000000000001</v>
          </cell>
          <cell r="H17">
            <v>0</v>
          </cell>
          <cell r="I17">
            <v>346.44</v>
          </cell>
          <cell r="J17">
            <v>3.1549999999999998</v>
          </cell>
          <cell r="K17">
            <v>3.488</v>
          </cell>
          <cell r="L17">
            <v>0</v>
          </cell>
          <cell r="M17">
            <v>0</v>
          </cell>
          <cell r="N17">
            <v>339.79750000000001</v>
          </cell>
          <cell r="O17">
            <v>-4.9999999998817657E-4</v>
          </cell>
          <cell r="P17">
            <v>1379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1379</v>
          </cell>
          <cell r="V17">
            <v>0</v>
          </cell>
          <cell r="W17">
            <v>0.90825</v>
          </cell>
          <cell r="X17">
            <v>346.44</v>
          </cell>
          <cell r="Y17">
            <v>7.5512499999999996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339.798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346.44</v>
          </cell>
          <cell r="BC17">
            <v>1379</v>
          </cell>
          <cell r="BD17">
            <v>897.12699999999995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189.535</v>
          </cell>
          <cell r="E6">
            <v>81.688999999999993</v>
          </cell>
          <cell r="F6">
            <v>107.846</v>
          </cell>
          <cell r="G6">
            <v>35.289000000000001</v>
          </cell>
          <cell r="H6">
            <v>0</v>
          </cell>
          <cell r="I6">
            <v>66.067999999999998</v>
          </cell>
          <cell r="J6">
            <v>1.218</v>
          </cell>
          <cell r="K6">
            <v>1.607</v>
          </cell>
          <cell r="L6">
            <v>0</v>
          </cell>
          <cell r="M6">
            <v>0</v>
          </cell>
          <cell r="N6">
            <v>63.243000000000002</v>
          </cell>
          <cell r="O6">
            <v>0</v>
          </cell>
          <cell r="P6">
            <v>314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314</v>
          </cell>
          <cell r="V6">
            <v>0</v>
          </cell>
          <cell r="W6">
            <v>165.70699999999999</v>
          </cell>
          <cell r="X6">
            <v>66.067999999999998</v>
          </cell>
          <cell r="Y6">
            <v>168.53199999999998</v>
          </cell>
          <cell r="Z6">
            <v>0</v>
          </cell>
          <cell r="AA6">
            <v>0</v>
          </cell>
          <cell r="AB6">
            <v>0</v>
          </cell>
          <cell r="AC6">
            <v>-1.1324274851176597E-14</v>
          </cell>
          <cell r="AD6">
            <v>0</v>
          </cell>
          <cell r="AE6">
            <v>314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12.271000000000001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50.972000000000001</v>
          </cell>
          <cell r="AQ6">
            <v>0</v>
          </cell>
          <cell r="AR6">
            <v>0</v>
          </cell>
          <cell r="AS6">
            <v>314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66.067999999999998</v>
          </cell>
          <cell r="BC6">
            <v>314</v>
          </cell>
          <cell r="BD6">
            <v>189.535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137.245</v>
          </cell>
          <cell r="E7">
            <v>58.94</v>
          </cell>
          <cell r="F7">
            <v>78.305000000000007</v>
          </cell>
          <cell r="G7">
            <v>35.229999999999997</v>
          </cell>
          <cell r="H7">
            <v>0</v>
          </cell>
          <cell r="I7">
            <v>47.043999999999997</v>
          </cell>
          <cell r="J7">
            <v>0.89600000000000002</v>
          </cell>
          <cell r="K7">
            <v>1.1910000000000001</v>
          </cell>
          <cell r="L7">
            <v>0</v>
          </cell>
          <cell r="M7">
            <v>0</v>
          </cell>
          <cell r="N7">
            <v>44.957000000000001</v>
          </cell>
          <cell r="O7">
            <v>0</v>
          </cell>
          <cell r="P7">
            <v>225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225</v>
          </cell>
          <cell r="V7">
            <v>0</v>
          </cell>
          <cell r="W7">
            <v>179.28</v>
          </cell>
          <cell r="X7">
            <v>47.043999999999997</v>
          </cell>
          <cell r="Y7">
            <v>181.36699999999999</v>
          </cell>
          <cell r="Z7">
            <v>0</v>
          </cell>
          <cell r="AA7">
            <v>0</v>
          </cell>
          <cell r="AB7">
            <v>0</v>
          </cell>
          <cell r="AC7">
            <v>-1.099120794378905E-14</v>
          </cell>
          <cell r="AD7">
            <v>0</v>
          </cell>
          <cell r="AE7">
            <v>225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4.383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40.573999999999998</v>
          </cell>
          <cell r="AQ7">
            <v>0</v>
          </cell>
          <cell r="AR7">
            <v>0</v>
          </cell>
          <cell r="AS7">
            <v>225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47.043999999999997</v>
          </cell>
          <cell r="BC7">
            <v>225</v>
          </cell>
          <cell r="BD7">
            <v>137.245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131.14099999999999</v>
          </cell>
          <cell r="E8">
            <v>56.015999999999998</v>
          </cell>
          <cell r="F8">
            <v>75.125</v>
          </cell>
          <cell r="G8">
            <v>35.146999999999998</v>
          </cell>
          <cell r="H8">
            <v>0</v>
          </cell>
          <cell r="I8">
            <v>44.738</v>
          </cell>
          <cell r="J8">
            <v>0.88500000000000001</v>
          </cell>
          <cell r="K8">
            <v>1.1859999999999999</v>
          </cell>
          <cell r="L8">
            <v>0</v>
          </cell>
          <cell r="M8">
            <v>0</v>
          </cell>
          <cell r="N8">
            <v>42.667000000000002</v>
          </cell>
          <cell r="O8">
            <v>0</v>
          </cell>
          <cell r="P8">
            <v>216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216</v>
          </cell>
          <cell r="V8">
            <v>0</v>
          </cell>
          <cell r="W8">
            <v>146.55099999999999</v>
          </cell>
          <cell r="X8">
            <v>44.738</v>
          </cell>
          <cell r="Y8">
            <v>148.62199999999999</v>
          </cell>
          <cell r="Z8">
            <v>0</v>
          </cell>
          <cell r="AA8">
            <v>0</v>
          </cell>
          <cell r="AB8">
            <v>0</v>
          </cell>
          <cell r="AC8">
            <v>-1.9984014443252818E-15</v>
          </cell>
          <cell r="AD8">
            <v>0</v>
          </cell>
          <cell r="AE8">
            <v>216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5.4909999999999997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37.176000000000002</v>
          </cell>
          <cell r="AQ8">
            <v>0</v>
          </cell>
          <cell r="AR8">
            <v>0</v>
          </cell>
          <cell r="AS8">
            <v>216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44.738</v>
          </cell>
          <cell r="BC8">
            <v>216</v>
          </cell>
          <cell r="BD8">
            <v>131.14099999999999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110.227</v>
          </cell>
          <cell r="E9">
            <v>47.296999999999997</v>
          </cell>
          <cell r="F9">
            <v>62.93</v>
          </cell>
          <cell r="G9">
            <v>35.276000000000003</v>
          </cell>
          <cell r="H9">
            <v>0</v>
          </cell>
          <cell r="I9">
            <v>37.579000000000001</v>
          </cell>
          <cell r="J9">
            <v>0.748</v>
          </cell>
          <cell r="K9">
            <v>0.995</v>
          </cell>
          <cell r="L9">
            <v>0</v>
          </cell>
          <cell r="M9">
            <v>0</v>
          </cell>
          <cell r="N9">
            <v>35.835999999999999</v>
          </cell>
          <cell r="O9">
            <v>0</v>
          </cell>
          <cell r="P9">
            <v>180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180</v>
          </cell>
          <cell r="V9">
            <v>0</v>
          </cell>
          <cell r="W9">
            <v>181.66900000000001</v>
          </cell>
          <cell r="X9">
            <v>37.579000000000001</v>
          </cell>
          <cell r="Y9">
            <v>183.41200000000001</v>
          </cell>
          <cell r="Z9">
            <v>0</v>
          </cell>
          <cell r="AA9">
            <v>0</v>
          </cell>
          <cell r="AB9">
            <v>0</v>
          </cell>
          <cell r="AC9">
            <v>-4.9960036108132044E-15</v>
          </cell>
          <cell r="AD9">
            <v>0</v>
          </cell>
          <cell r="AE9">
            <v>180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6.024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29.812000000000001</v>
          </cell>
          <cell r="AQ9">
            <v>0</v>
          </cell>
          <cell r="AR9">
            <v>0</v>
          </cell>
          <cell r="AS9">
            <v>180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37.579000000000001</v>
          </cell>
          <cell r="BC9">
            <v>180</v>
          </cell>
          <cell r="BD9">
            <v>110.227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35.429000000000002</v>
          </cell>
          <cell r="E10">
            <v>15.997999999999999</v>
          </cell>
          <cell r="F10">
            <v>19.431000000000001</v>
          </cell>
          <cell r="G10">
            <v>35.527000000000001</v>
          </cell>
          <cell r="H10">
            <v>0</v>
          </cell>
          <cell r="I10">
            <v>11.891999999999999</v>
          </cell>
          <cell r="J10">
            <v>0.23300000000000001</v>
          </cell>
          <cell r="K10">
            <v>0.28399999999999997</v>
          </cell>
          <cell r="L10">
            <v>0</v>
          </cell>
          <cell r="M10">
            <v>0</v>
          </cell>
          <cell r="N10">
            <v>11.375</v>
          </cell>
          <cell r="O10">
            <v>0</v>
          </cell>
          <cell r="P10">
            <v>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52</v>
          </cell>
          <cell r="V10">
            <v>0</v>
          </cell>
          <cell r="W10">
            <v>188.86099999999999</v>
          </cell>
          <cell r="X10">
            <v>11.891999999999999</v>
          </cell>
          <cell r="Y10">
            <v>189.37799999999999</v>
          </cell>
          <cell r="Z10">
            <v>0</v>
          </cell>
          <cell r="AA10">
            <v>0</v>
          </cell>
          <cell r="AB10">
            <v>0</v>
          </cell>
          <cell r="AC10">
            <v>-4.0800696154974503E-15</v>
          </cell>
          <cell r="AD10">
            <v>0</v>
          </cell>
          <cell r="AE10">
            <v>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1.623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9.7520000000000007</v>
          </cell>
          <cell r="AQ10">
            <v>0</v>
          </cell>
          <cell r="AR10">
            <v>0</v>
          </cell>
          <cell r="AS10">
            <v>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11.891999999999999</v>
          </cell>
          <cell r="BC10">
            <v>52</v>
          </cell>
          <cell r="BD10">
            <v>35.429000000000002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17.891999999999999</v>
          </cell>
          <cell r="E11">
            <v>7.78</v>
          </cell>
          <cell r="F11">
            <v>10.112</v>
          </cell>
          <cell r="G11">
            <v>35.369</v>
          </cell>
          <cell r="H11">
            <v>0</v>
          </cell>
          <cell r="I11">
            <v>5.984</v>
          </cell>
          <cell r="J11">
            <v>0.106</v>
          </cell>
          <cell r="K11">
            <v>0.13800000000000001</v>
          </cell>
          <cell r="L11">
            <v>0</v>
          </cell>
          <cell r="M11">
            <v>0</v>
          </cell>
          <cell r="N11">
            <v>5.74</v>
          </cell>
          <cell r="O11">
            <v>0</v>
          </cell>
          <cell r="P11">
            <v>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</v>
          </cell>
          <cell r="V11">
            <v>0</v>
          </cell>
          <cell r="W11">
            <v>188.50899999999999</v>
          </cell>
          <cell r="X11">
            <v>5.984</v>
          </cell>
          <cell r="Y11">
            <v>188.75299999999999</v>
          </cell>
          <cell r="Z11">
            <v>0</v>
          </cell>
          <cell r="AA11">
            <v>0</v>
          </cell>
          <cell r="AB11">
            <v>0</v>
          </cell>
          <cell r="AC11">
            <v>-2.3592239273284576E-16</v>
          </cell>
          <cell r="AD11">
            <v>0</v>
          </cell>
          <cell r="AE11">
            <v>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0.252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5.4880000000000004</v>
          </cell>
          <cell r="AQ11">
            <v>0</v>
          </cell>
          <cell r="AR11">
            <v>0</v>
          </cell>
          <cell r="AS11">
            <v>28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5.984</v>
          </cell>
          <cell r="BC11">
            <v>28</v>
          </cell>
          <cell r="BD11">
            <v>17.891999999999999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3.7250000000000001</v>
          </cell>
          <cell r="E12">
            <v>1.7450000000000001</v>
          </cell>
          <cell r="F12">
            <v>1.98</v>
          </cell>
          <cell r="G12">
            <v>35.396000000000001</v>
          </cell>
          <cell r="H12">
            <v>0</v>
          </cell>
          <cell r="I12">
            <v>1.224</v>
          </cell>
          <cell r="J12">
            <v>2.3E-2</v>
          </cell>
          <cell r="K12">
            <v>2.5999999999999999E-2</v>
          </cell>
          <cell r="L12">
            <v>0</v>
          </cell>
          <cell r="M12">
            <v>0</v>
          </cell>
          <cell r="N12">
            <v>1.175</v>
          </cell>
          <cell r="O12">
            <v>0</v>
          </cell>
          <cell r="P12">
            <v>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</v>
          </cell>
          <cell r="V12">
            <v>0</v>
          </cell>
          <cell r="W12">
            <v>99.968000000000004</v>
          </cell>
          <cell r="X12">
            <v>1.224</v>
          </cell>
          <cell r="Y12">
            <v>100.01700000000001</v>
          </cell>
          <cell r="Z12">
            <v>0</v>
          </cell>
          <cell r="AA12">
            <v>0</v>
          </cell>
          <cell r="AB12">
            <v>0</v>
          </cell>
          <cell r="AC12">
            <v>6.5954186556638206E-15</v>
          </cell>
          <cell r="AD12">
            <v>0</v>
          </cell>
          <cell r="AE12">
            <v>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5.0000000000000001E-4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1.1745000000000001</v>
          </cell>
          <cell r="AQ12">
            <v>0</v>
          </cell>
          <cell r="AR12">
            <v>0</v>
          </cell>
          <cell r="AS12">
            <v>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1.224</v>
          </cell>
          <cell r="BC12">
            <v>5</v>
          </cell>
          <cell r="BD12">
            <v>3.7250000000000001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37.954000000000001</v>
          </cell>
          <cell r="E13">
            <v>17.126999999999999</v>
          </cell>
          <cell r="F13">
            <v>20.827000000000002</v>
          </cell>
          <cell r="G13">
            <v>35.439</v>
          </cell>
          <cell r="H13">
            <v>0</v>
          </cell>
          <cell r="I13">
            <v>12.564</v>
          </cell>
          <cell r="J13">
            <v>0.17599999999999999</v>
          </cell>
          <cell r="K13">
            <v>0.214</v>
          </cell>
          <cell r="L13">
            <v>0</v>
          </cell>
          <cell r="M13">
            <v>0</v>
          </cell>
          <cell r="N13">
            <v>12.173999999999999</v>
          </cell>
          <cell r="O13">
            <v>0</v>
          </cell>
          <cell r="P13">
            <v>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</v>
          </cell>
          <cell r="V13">
            <v>0</v>
          </cell>
          <cell r="W13">
            <v>138.1765</v>
          </cell>
          <cell r="X13">
            <v>12.564</v>
          </cell>
          <cell r="Y13">
            <v>138.56649999999999</v>
          </cell>
          <cell r="Z13">
            <v>0</v>
          </cell>
          <cell r="AA13">
            <v>0</v>
          </cell>
          <cell r="AB13">
            <v>0</v>
          </cell>
          <cell r="AC13">
            <v>-1.3627987627273797E-14</v>
          </cell>
          <cell r="AD13">
            <v>0</v>
          </cell>
          <cell r="AE13">
            <v>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0.69899999999999995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11.475</v>
          </cell>
          <cell r="AQ13">
            <v>0</v>
          </cell>
          <cell r="AR13">
            <v>0</v>
          </cell>
          <cell r="AS13">
            <v>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12.564</v>
          </cell>
          <cell r="BC13">
            <v>55</v>
          </cell>
          <cell r="BD13">
            <v>37.954000000000001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64.087000000000003</v>
          </cell>
          <cell r="E14">
            <v>26.968</v>
          </cell>
          <cell r="F14">
            <v>37.119</v>
          </cell>
          <cell r="G14">
            <v>35.494999999999997</v>
          </cell>
          <cell r="H14">
            <v>0</v>
          </cell>
          <cell r="I14">
            <v>19.978999999999999</v>
          </cell>
          <cell r="J14">
            <v>-0.25600000000000001</v>
          </cell>
          <cell r="K14">
            <v>-0.35299999999999998</v>
          </cell>
          <cell r="L14">
            <v>0</v>
          </cell>
          <cell r="M14">
            <v>0</v>
          </cell>
          <cell r="N14">
            <v>20.588000000000001</v>
          </cell>
          <cell r="O14">
            <v>0</v>
          </cell>
          <cell r="P14">
            <v>99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</v>
          </cell>
          <cell r="V14">
            <v>0</v>
          </cell>
          <cell r="W14">
            <v>128.97325000000001</v>
          </cell>
          <cell r="X14">
            <v>19.978999999999999</v>
          </cell>
          <cell r="Y14">
            <v>128.36425</v>
          </cell>
          <cell r="Z14">
            <v>0</v>
          </cell>
          <cell r="AA14">
            <v>0</v>
          </cell>
          <cell r="AB14">
            <v>0</v>
          </cell>
          <cell r="AC14">
            <v>-8.8817841970012523E-15</v>
          </cell>
          <cell r="AD14">
            <v>0</v>
          </cell>
          <cell r="AE14">
            <v>99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1.24125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19.34675</v>
          </cell>
          <cell r="AQ14">
            <v>0</v>
          </cell>
          <cell r="AR14">
            <v>0</v>
          </cell>
          <cell r="AS14">
            <v>99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19.978999999999999</v>
          </cell>
          <cell r="BC14">
            <v>99</v>
          </cell>
          <cell r="BD14">
            <v>64.087000000000003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124.367</v>
          </cell>
          <cell r="E15">
            <v>52.98</v>
          </cell>
          <cell r="F15">
            <v>71.387</v>
          </cell>
          <cell r="G15">
            <v>35.485999999999997</v>
          </cell>
          <cell r="H15">
            <v>0</v>
          </cell>
          <cell r="I15">
            <v>42.261000000000003</v>
          </cell>
          <cell r="J15">
            <v>0.85199999999999998</v>
          </cell>
          <cell r="K15">
            <v>1.147</v>
          </cell>
          <cell r="L15">
            <v>0</v>
          </cell>
          <cell r="M15">
            <v>0</v>
          </cell>
          <cell r="N15">
            <v>40.262</v>
          </cell>
          <cell r="O15">
            <v>0</v>
          </cell>
          <cell r="P15">
            <v>205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205</v>
          </cell>
          <cell r="V15">
            <v>0</v>
          </cell>
          <cell r="W15">
            <v>153.43074999999999</v>
          </cell>
          <cell r="X15">
            <v>42.261000000000003</v>
          </cell>
          <cell r="Y15">
            <v>155.42974999999998</v>
          </cell>
          <cell r="Z15">
            <v>0</v>
          </cell>
          <cell r="AA15">
            <v>0</v>
          </cell>
          <cell r="AB15">
            <v>0</v>
          </cell>
          <cell r="AC15">
            <v>-4.7739590058881731E-15</v>
          </cell>
          <cell r="AD15">
            <v>0</v>
          </cell>
          <cell r="AE15">
            <v>205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3.73875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36.523249999999997</v>
          </cell>
          <cell r="AQ15">
            <v>0</v>
          </cell>
          <cell r="AR15">
            <v>0</v>
          </cell>
          <cell r="AS15">
            <v>205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42.261000000000003</v>
          </cell>
          <cell r="BC15">
            <v>205</v>
          </cell>
          <cell r="BD15">
            <v>124.367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167.01400000000001</v>
          </cell>
          <cell r="E16">
            <v>71.274000000000001</v>
          </cell>
          <cell r="F16">
            <v>95.74</v>
          </cell>
          <cell r="G16">
            <v>35.378999999999998</v>
          </cell>
          <cell r="H16">
            <v>0</v>
          </cell>
          <cell r="I16">
            <v>53.353000000000002</v>
          </cell>
          <cell r="J16">
            <v>1.036</v>
          </cell>
          <cell r="K16">
            <v>1.391</v>
          </cell>
          <cell r="L16">
            <v>0</v>
          </cell>
          <cell r="M16">
            <v>0</v>
          </cell>
          <cell r="N16">
            <v>50.926099999999998</v>
          </cell>
          <cell r="O16">
            <v>-9.9999999996214228E-5</v>
          </cell>
          <cell r="P16">
            <v>258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258</v>
          </cell>
          <cell r="V16">
            <v>0</v>
          </cell>
          <cell r="W16">
            <v>161.12</v>
          </cell>
          <cell r="X16">
            <v>53.353000000000002</v>
          </cell>
          <cell r="Y16">
            <v>163.547</v>
          </cell>
          <cell r="Z16">
            <v>0</v>
          </cell>
          <cell r="AA16">
            <v>0</v>
          </cell>
          <cell r="AB16">
            <v>0</v>
          </cell>
          <cell r="AC16">
            <v>-7.5495165674510645E-15</v>
          </cell>
          <cell r="AD16">
            <v>0</v>
          </cell>
          <cell r="AE16">
            <v>258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1.68425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49.241849999999999</v>
          </cell>
          <cell r="AQ16">
            <v>0</v>
          </cell>
          <cell r="AR16">
            <v>0</v>
          </cell>
          <cell r="AS16">
            <v>258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53.353000000000002</v>
          </cell>
          <cell r="BC16">
            <v>258</v>
          </cell>
          <cell r="BD16">
            <v>167.01400000000001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89.656999999999996</v>
          </cell>
          <cell r="E17">
            <v>38.174999999999997</v>
          </cell>
          <cell r="F17">
            <v>51.481999999999999</v>
          </cell>
          <cell r="G17">
            <v>35.305</v>
          </cell>
          <cell r="H17">
            <v>0</v>
          </cell>
          <cell r="I17">
            <v>33.985999999999997</v>
          </cell>
          <cell r="J17">
            <v>0.66900000000000004</v>
          </cell>
          <cell r="K17">
            <v>0.90300000000000002</v>
          </cell>
          <cell r="L17">
            <v>0</v>
          </cell>
          <cell r="M17">
            <v>0</v>
          </cell>
          <cell r="N17">
            <v>32.413899999999998</v>
          </cell>
          <cell r="O17">
            <v>1.0000000000331966E-4</v>
          </cell>
          <cell r="P17">
            <v>165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165</v>
          </cell>
          <cell r="V17">
            <v>0</v>
          </cell>
          <cell r="W17">
            <v>114.584</v>
          </cell>
          <cell r="X17">
            <v>33.985999999999997</v>
          </cell>
          <cell r="Y17">
            <v>116.15600000000001</v>
          </cell>
          <cell r="Z17">
            <v>0</v>
          </cell>
          <cell r="AA17">
            <v>0</v>
          </cell>
          <cell r="AB17">
            <v>0</v>
          </cell>
          <cell r="AC17">
            <v>2.6645352591003757E-15</v>
          </cell>
          <cell r="AD17">
            <v>0</v>
          </cell>
          <cell r="AE17">
            <v>165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7.12575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25.288150000000002</v>
          </cell>
          <cell r="AQ17">
            <v>0</v>
          </cell>
          <cell r="AR17">
            <v>0</v>
          </cell>
          <cell r="AS17">
            <v>165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33.985999999999997</v>
          </cell>
          <cell r="BC17">
            <v>165</v>
          </cell>
          <cell r="BD17">
            <v>89.656999999999996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471.96699999999998</v>
          </cell>
          <cell r="E6">
            <v>221.24199999999999</v>
          </cell>
          <cell r="F6">
            <v>250.72499999999999</v>
          </cell>
          <cell r="G6">
            <v>35.344000000000001</v>
          </cell>
          <cell r="H6">
            <v>0</v>
          </cell>
          <cell r="I6">
            <v>193.39500000000001</v>
          </cell>
          <cell r="J6">
            <v>4.6509999999999998</v>
          </cell>
          <cell r="K6">
            <v>5.2709999999999999</v>
          </cell>
          <cell r="L6">
            <v>0</v>
          </cell>
          <cell r="M6">
            <v>0</v>
          </cell>
          <cell r="N6">
            <v>183.47300000000001</v>
          </cell>
          <cell r="O6">
            <v>0</v>
          </cell>
          <cell r="P6">
            <v>789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789</v>
          </cell>
          <cell r="V6">
            <v>0</v>
          </cell>
          <cell r="W6">
            <v>0.42699999999999999</v>
          </cell>
          <cell r="X6">
            <v>193.39500000000001</v>
          </cell>
          <cell r="Y6">
            <v>10.349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183.47300000000001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193.39500000000001</v>
          </cell>
          <cell r="BC6">
            <v>789</v>
          </cell>
          <cell r="BD6">
            <v>471.96699999999998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416.798</v>
          </cell>
          <cell r="E7">
            <v>194.58199999999999</v>
          </cell>
          <cell r="F7">
            <v>222.21600000000001</v>
          </cell>
          <cell r="G7">
            <v>35.328000000000003</v>
          </cell>
          <cell r="H7">
            <v>0</v>
          </cell>
          <cell r="I7">
            <v>170.02</v>
          </cell>
          <cell r="J7">
            <v>3.9569999999999999</v>
          </cell>
          <cell r="K7">
            <v>4.5199999999999996</v>
          </cell>
          <cell r="L7">
            <v>0</v>
          </cell>
          <cell r="M7">
            <v>0</v>
          </cell>
          <cell r="N7">
            <v>161.54300000000001</v>
          </cell>
          <cell r="O7">
            <v>0</v>
          </cell>
          <cell r="P7">
            <v>699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699</v>
          </cell>
          <cell r="V7">
            <v>0</v>
          </cell>
          <cell r="W7">
            <v>0.34200000000000003</v>
          </cell>
          <cell r="X7">
            <v>170.02</v>
          </cell>
          <cell r="Y7">
            <v>8.8190000000000008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161.54300000000001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170.02</v>
          </cell>
          <cell r="BC7">
            <v>699</v>
          </cell>
          <cell r="BD7">
            <v>416.798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379.899</v>
          </cell>
          <cell r="E8">
            <v>178.39599999999999</v>
          </cell>
          <cell r="F8">
            <v>201.50299999999999</v>
          </cell>
          <cell r="G8">
            <v>35.213999999999999</v>
          </cell>
          <cell r="H8">
            <v>0</v>
          </cell>
          <cell r="I8">
            <v>156.161</v>
          </cell>
          <cell r="J8">
            <v>3.66</v>
          </cell>
          <cell r="K8">
            <v>4.1349999999999998</v>
          </cell>
          <cell r="L8">
            <v>0</v>
          </cell>
          <cell r="M8">
            <v>0</v>
          </cell>
          <cell r="N8">
            <v>148.36600000000001</v>
          </cell>
          <cell r="O8">
            <v>0</v>
          </cell>
          <cell r="P8">
            <v>635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635</v>
          </cell>
          <cell r="V8">
            <v>0</v>
          </cell>
          <cell r="W8">
            <v>0.42099999999999999</v>
          </cell>
          <cell r="X8">
            <v>156.161</v>
          </cell>
          <cell r="Y8">
            <v>8.2159999999999993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148.36600000000001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156.161</v>
          </cell>
          <cell r="BC8">
            <v>635</v>
          </cell>
          <cell r="BD8">
            <v>379.899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270.98599999999999</v>
          </cell>
          <cell r="E9">
            <v>127.718</v>
          </cell>
          <cell r="F9">
            <v>143.268</v>
          </cell>
          <cell r="G9">
            <v>35.271000000000001</v>
          </cell>
          <cell r="H9">
            <v>0</v>
          </cell>
          <cell r="I9">
            <v>111.432</v>
          </cell>
          <cell r="J9">
            <v>2.6070000000000002</v>
          </cell>
          <cell r="K9">
            <v>2.9239999999999999</v>
          </cell>
          <cell r="L9">
            <v>0</v>
          </cell>
          <cell r="M9">
            <v>0</v>
          </cell>
          <cell r="N9">
            <v>105.901</v>
          </cell>
          <cell r="O9">
            <v>0</v>
          </cell>
          <cell r="P9">
            <v>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450</v>
          </cell>
          <cell r="V9">
            <v>0</v>
          </cell>
          <cell r="W9">
            <v>0.49099999999999999</v>
          </cell>
          <cell r="X9">
            <v>111.432</v>
          </cell>
          <cell r="Y9">
            <v>6.0220000000000002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105.901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111.432</v>
          </cell>
          <cell r="BC9">
            <v>450</v>
          </cell>
          <cell r="BD9">
            <v>270.98599999999999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202.17099999999999</v>
          </cell>
          <cell r="E10">
            <v>95.706999999999994</v>
          </cell>
          <cell r="F10">
            <v>106.464</v>
          </cell>
          <cell r="G10">
            <v>35.457000000000001</v>
          </cell>
          <cell r="H10">
            <v>0</v>
          </cell>
          <cell r="I10">
            <v>83.153999999999996</v>
          </cell>
          <cell r="J10">
            <v>2.0470000000000002</v>
          </cell>
          <cell r="K10">
            <v>2.278</v>
          </cell>
          <cell r="L10">
            <v>0</v>
          </cell>
          <cell r="M10">
            <v>0</v>
          </cell>
          <cell r="N10">
            <v>78.828999999999994</v>
          </cell>
          <cell r="O10">
            <v>0</v>
          </cell>
          <cell r="P10">
            <v>333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333</v>
          </cell>
          <cell r="V10">
            <v>0</v>
          </cell>
          <cell r="W10">
            <v>0.629</v>
          </cell>
          <cell r="X10">
            <v>83.153999999999996</v>
          </cell>
          <cell r="Y10">
            <v>4.9540000000000006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78.828999999999994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83.153999999999996</v>
          </cell>
          <cell r="BC10">
            <v>333</v>
          </cell>
          <cell r="BD10">
            <v>202.17099999999999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164.38800000000001</v>
          </cell>
          <cell r="E11">
            <v>77.62</v>
          </cell>
          <cell r="F11">
            <v>86.768000000000001</v>
          </cell>
          <cell r="G11">
            <v>35.418999999999997</v>
          </cell>
          <cell r="H11">
            <v>0</v>
          </cell>
          <cell r="I11">
            <v>67.588999999999999</v>
          </cell>
          <cell r="J11">
            <v>1.7110000000000001</v>
          </cell>
          <cell r="K11">
            <v>1.913</v>
          </cell>
          <cell r="L11">
            <v>0</v>
          </cell>
          <cell r="M11">
            <v>0</v>
          </cell>
          <cell r="N11">
            <v>63.965000000000003</v>
          </cell>
          <cell r="O11">
            <v>0</v>
          </cell>
          <cell r="P11">
            <v>272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272</v>
          </cell>
          <cell r="V11">
            <v>0</v>
          </cell>
          <cell r="W11">
            <v>0.746</v>
          </cell>
          <cell r="X11">
            <v>67.588999999999999</v>
          </cell>
          <cell r="Y11">
            <v>4.37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63.965000000000003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67.588999999999999</v>
          </cell>
          <cell r="BC11">
            <v>272</v>
          </cell>
          <cell r="BD11">
            <v>164.38800000000001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156.94800000000001</v>
          </cell>
          <cell r="E12">
            <v>74.171000000000006</v>
          </cell>
          <cell r="F12">
            <v>82.777000000000001</v>
          </cell>
          <cell r="G12">
            <v>35.322000000000003</v>
          </cell>
          <cell r="H12">
            <v>0</v>
          </cell>
          <cell r="I12">
            <v>64.465000000000003</v>
          </cell>
          <cell r="J12">
            <v>1.6539999999999999</v>
          </cell>
          <cell r="K12">
            <v>1.8460000000000001</v>
          </cell>
          <cell r="L12">
            <v>0</v>
          </cell>
          <cell r="M12">
            <v>0</v>
          </cell>
          <cell r="N12">
            <v>60.965040000000002</v>
          </cell>
          <cell r="O12">
            <v>-3.9999999998485691E-5</v>
          </cell>
          <cell r="P12">
            <v>259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259</v>
          </cell>
          <cell r="V12">
            <v>0</v>
          </cell>
          <cell r="W12">
            <v>0.85487999999999997</v>
          </cell>
          <cell r="X12">
            <v>64.465000000000003</v>
          </cell>
          <cell r="Y12">
            <v>4.3548799999999996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60.965000000000003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64.465000000000003</v>
          </cell>
          <cell r="BC12">
            <v>259</v>
          </cell>
          <cell r="BD12">
            <v>156.94800000000001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103.27500000000001</v>
          </cell>
          <cell r="E13">
            <v>48.59</v>
          </cell>
          <cell r="F13">
            <v>54.685000000000002</v>
          </cell>
          <cell r="G13">
            <v>35.381999999999998</v>
          </cell>
          <cell r="H13">
            <v>0</v>
          </cell>
          <cell r="I13">
            <v>42.453000000000003</v>
          </cell>
          <cell r="J13">
            <v>1.2190000000000001</v>
          </cell>
          <cell r="K13">
            <v>1.3720000000000001</v>
          </cell>
          <cell r="L13">
            <v>0</v>
          </cell>
          <cell r="M13">
            <v>0</v>
          </cell>
          <cell r="N13">
            <v>39.862559999999995</v>
          </cell>
          <cell r="O13">
            <v>-5.5999999999301053E-4</v>
          </cell>
          <cell r="P13">
            <v>172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172</v>
          </cell>
          <cell r="V13">
            <v>0</v>
          </cell>
          <cell r="W13">
            <v>1.0847200000000001</v>
          </cell>
          <cell r="X13">
            <v>42.453000000000003</v>
          </cell>
          <cell r="Y13">
            <v>3.6757200000000001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39.863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42.453000000000003</v>
          </cell>
          <cell r="BC13">
            <v>172</v>
          </cell>
          <cell r="BD13">
            <v>103.27500000000001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169.13300000000001</v>
          </cell>
          <cell r="E14">
            <v>79.497</v>
          </cell>
          <cell r="F14">
            <v>89.635999999999996</v>
          </cell>
          <cell r="G14">
            <v>35.488999999999997</v>
          </cell>
          <cell r="H14">
            <v>0</v>
          </cell>
          <cell r="I14">
            <v>69.472999999999999</v>
          </cell>
          <cell r="J14">
            <v>2.032</v>
          </cell>
          <cell r="K14">
            <v>2.2909999999999999</v>
          </cell>
          <cell r="L14">
            <v>0</v>
          </cell>
          <cell r="M14">
            <v>0</v>
          </cell>
          <cell r="N14">
            <v>65.15016</v>
          </cell>
          <cell r="O14">
            <v>-1.5999999999394277E-4</v>
          </cell>
          <cell r="P14">
            <v>282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282</v>
          </cell>
          <cell r="V14">
            <v>0</v>
          </cell>
          <cell r="W14">
            <v>1.0444200000000001</v>
          </cell>
          <cell r="X14">
            <v>69.472999999999999</v>
          </cell>
          <cell r="Y14">
            <v>5.367420000000001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65.150000000000006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69.472999999999999</v>
          </cell>
          <cell r="BC14">
            <v>282</v>
          </cell>
          <cell r="BD14">
            <v>169.13300000000001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275.74</v>
          </cell>
          <cell r="E15">
            <v>128.94499999999999</v>
          </cell>
          <cell r="F15">
            <v>146.79499999999999</v>
          </cell>
          <cell r="G15">
            <v>35.494</v>
          </cell>
          <cell r="H15">
            <v>0</v>
          </cell>
          <cell r="I15">
            <v>113.461</v>
          </cell>
          <cell r="J15">
            <v>3.2850000000000001</v>
          </cell>
          <cell r="K15">
            <v>3.74</v>
          </cell>
          <cell r="L15">
            <v>0</v>
          </cell>
          <cell r="M15">
            <v>0</v>
          </cell>
          <cell r="N15">
            <v>106.43664</v>
          </cell>
          <cell r="O15">
            <v>-6.3999999998998192E-4</v>
          </cell>
          <cell r="P15">
            <v>465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465</v>
          </cell>
          <cell r="V15">
            <v>0</v>
          </cell>
          <cell r="W15">
            <v>0.77895999999999999</v>
          </cell>
          <cell r="X15">
            <v>113.461</v>
          </cell>
          <cell r="Y15">
            <v>7.80396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106.437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113.461</v>
          </cell>
          <cell r="BC15">
            <v>465</v>
          </cell>
          <cell r="BD15">
            <v>275.74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366.89600000000002</v>
          </cell>
          <cell r="E16">
            <v>171.52</v>
          </cell>
          <cell r="F16">
            <v>195.376</v>
          </cell>
          <cell r="G16">
            <v>35.334000000000003</v>
          </cell>
          <cell r="H16">
            <v>0</v>
          </cell>
          <cell r="I16">
            <v>151.19399999999999</v>
          </cell>
          <cell r="J16">
            <v>3.9319999999999999</v>
          </cell>
          <cell r="K16">
            <v>4.4790000000000001</v>
          </cell>
          <cell r="L16">
            <v>0</v>
          </cell>
          <cell r="M16">
            <v>0</v>
          </cell>
          <cell r="N16">
            <v>142.78320000000002</v>
          </cell>
          <cell r="O16">
            <v>-2.0000000003506102E-4</v>
          </cell>
          <cell r="P16">
            <v>620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620</v>
          </cell>
          <cell r="V16">
            <v>0</v>
          </cell>
          <cell r="W16">
            <v>0.74412</v>
          </cell>
          <cell r="X16">
            <v>151.19399999999999</v>
          </cell>
          <cell r="Y16">
            <v>9.1551200000000001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142.78299999999999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151.19399999999999</v>
          </cell>
          <cell r="BC16">
            <v>620</v>
          </cell>
          <cell r="BD16">
            <v>366.89600000000002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342.10599999999999</v>
          </cell>
          <cell r="E17">
            <v>160.86000000000001</v>
          </cell>
          <cell r="F17">
            <v>181.24600000000001</v>
          </cell>
          <cell r="G17">
            <v>35.268999999999998</v>
          </cell>
          <cell r="H17">
            <v>0</v>
          </cell>
          <cell r="I17">
            <v>141.018</v>
          </cell>
          <cell r="J17">
            <v>3.3839999999999999</v>
          </cell>
          <cell r="K17">
            <v>3.8130000000000002</v>
          </cell>
          <cell r="L17">
            <v>0</v>
          </cell>
          <cell r="M17">
            <v>0</v>
          </cell>
          <cell r="N17">
            <v>133.82136</v>
          </cell>
          <cell r="O17">
            <v>-3.5999999997216037E-4</v>
          </cell>
          <cell r="P17">
            <v>572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572</v>
          </cell>
          <cell r="V17">
            <v>0</v>
          </cell>
          <cell r="W17">
            <v>0.89049999999999996</v>
          </cell>
          <cell r="X17">
            <v>141.018</v>
          </cell>
          <cell r="Y17">
            <v>8.0875000000000004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572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133.821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572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141.018</v>
          </cell>
          <cell r="BC17">
            <v>572</v>
          </cell>
          <cell r="BD17">
            <v>342.10599999999999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373.03899999999999</v>
          </cell>
          <cell r="E6">
            <v>172.381</v>
          </cell>
          <cell r="F6">
            <v>200.65799999999999</v>
          </cell>
          <cell r="G6">
            <v>35.290999999999997</v>
          </cell>
          <cell r="H6">
            <v>0</v>
          </cell>
          <cell r="I6">
            <v>135.78200000000001</v>
          </cell>
          <cell r="J6">
            <v>1.288</v>
          </cell>
          <cell r="K6">
            <v>1.4990000000000001</v>
          </cell>
          <cell r="L6">
            <v>0</v>
          </cell>
          <cell r="M6">
            <v>0</v>
          </cell>
          <cell r="N6">
            <v>132.995</v>
          </cell>
          <cell r="O6">
            <v>0</v>
          </cell>
          <cell r="P6">
            <v>569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569</v>
          </cell>
          <cell r="V6">
            <v>0</v>
          </cell>
          <cell r="W6">
            <v>0.45300000000000001</v>
          </cell>
          <cell r="X6">
            <v>135.78200000000001</v>
          </cell>
          <cell r="Y6">
            <v>3.2399999999999998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132.995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135.78200000000001</v>
          </cell>
          <cell r="BC6">
            <v>569</v>
          </cell>
          <cell r="BD6">
            <v>373.03899999999999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305.80200000000002</v>
          </cell>
          <cell r="E7">
            <v>140.44499999999999</v>
          </cell>
          <cell r="F7">
            <v>165.357</v>
          </cell>
          <cell r="G7">
            <v>35.234999999999999</v>
          </cell>
          <cell r="H7">
            <v>0</v>
          </cell>
          <cell r="I7">
            <v>111.122</v>
          </cell>
          <cell r="J7">
            <v>0.73399999999999999</v>
          </cell>
          <cell r="K7">
            <v>0.86499999999999999</v>
          </cell>
          <cell r="L7">
            <v>0</v>
          </cell>
          <cell r="M7">
            <v>0</v>
          </cell>
          <cell r="N7">
            <v>109.523</v>
          </cell>
          <cell r="O7">
            <v>0</v>
          </cell>
          <cell r="P7">
            <v>471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471</v>
          </cell>
          <cell r="V7">
            <v>0</v>
          </cell>
          <cell r="W7">
            <v>0.66200000000000003</v>
          </cell>
          <cell r="X7">
            <v>111.122</v>
          </cell>
          <cell r="Y7">
            <v>2.2610000000000001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109.523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111.122</v>
          </cell>
          <cell r="BC7">
            <v>471</v>
          </cell>
          <cell r="BD7">
            <v>305.80200000000002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284.62299999999999</v>
          </cell>
          <cell r="E8">
            <v>131.042</v>
          </cell>
          <cell r="F8">
            <v>153.58099999999999</v>
          </cell>
          <cell r="G8">
            <v>35.146999999999998</v>
          </cell>
          <cell r="H8">
            <v>0</v>
          </cell>
          <cell r="I8">
            <v>103.812</v>
          </cell>
          <cell r="J8">
            <v>0.56000000000000005</v>
          </cell>
          <cell r="K8">
            <v>0.65600000000000003</v>
          </cell>
          <cell r="L8">
            <v>0</v>
          </cell>
          <cell r="M8">
            <v>0</v>
          </cell>
          <cell r="N8">
            <v>102.596</v>
          </cell>
          <cell r="O8">
            <v>0</v>
          </cell>
          <cell r="P8">
            <v>438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438</v>
          </cell>
          <cell r="V8">
            <v>0</v>
          </cell>
          <cell r="W8">
            <v>0.74</v>
          </cell>
          <cell r="X8">
            <v>103.812</v>
          </cell>
          <cell r="Y8">
            <v>1.9560000000000002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102.596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103.812</v>
          </cell>
          <cell r="BC8">
            <v>438</v>
          </cell>
          <cell r="BD8">
            <v>284.62299999999999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166.92400000000001</v>
          </cell>
          <cell r="E9">
            <v>77.613</v>
          </cell>
          <cell r="F9">
            <v>89.311000000000007</v>
          </cell>
          <cell r="G9">
            <v>35.24</v>
          </cell>
          <cell r="H9">
            <v>0</v>
          </cell>
          <cell r="I9">
            <v>60.831000000000003</v>
          </cell>
          <cell r="J9">
            <v>0.65700000000000003</v>
          </cell>
          <cell r="K9">
            <v>0.75700000000000001</v>
          </cell>
          <cell r="L9">
            <v>0</v>
          </cell>
          <cell r="M9">
            <v>0</v>
          </cell>
          <cell r="N9">
            <v>59.417000000000002</v>
          </cell>
          <cell r="O9">
            <v>0</v>
          </cell>
          <cell r="P9">
            <v>252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252</v>
          </cell>
          <cell r="V9">
            <v>0</v>
          </cell>
          <cell r="W9">
            <v>0.67700000000000005</v>
          </cell>
          <cell r="X9">
            <v>60.831000000000003</v>
          </cell>
          <cell r="Y9">
            <v>2.0910000000000002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59.417000000000002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60.831000000000003</v>
          </cell>
          <cell r="BC9">
            <v>252</v>
          </cell>
          <cell r="BD9">
            <v>166.92400000000001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56.789000000000001</v>
          </cell>
          <cell r="E10">
            <v>27.088999999999999</v>
          </cell>
          <cell r="F10">
            <v>29.7</v>
          </cell>
          <cell r="G10">
            <v>35.534999999999997</v>
          </cell>
          <cell r="H10">
            <v>0</v>
          </cell>
          <cell r="I10">
            <v>21.027999999999999</v>
          </cell>
          <cell r="J10">
            <v>7.0999999999999994E-2</v>
          </cell>
          <cell r="K10">
            <v>7.8E-2</v>
          </cell>
          <cell r="L10">
            <v>0</v>
          </cell>
          <cell r="M10">
            <v>0</v>
          </cell>
          <cell r="N10">
            <v>20.879000000000001</v>
          </cell>
          <cell r="O10">
            <v>0</v>
          </cell>
          <cell r="P10">
            <v>83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83</v>
          </cell>
          <cell r="V10">
            <v>0</v>
          </cell>
          <cell r="W10">
            <v>1.758</v>
          </cell>
          <cell r="X10">
            <v>21.027999999999999</v>
          </cell>
          <cell r="Y10">
            <v>1.907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20.879000000000001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21.027999999999999</v>
          </cell>
          <cell r="BC10">
            <v>83</v>
          </cell>
          <cell r="BD10">
            <v>56.789000000000001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30.373999999999999</v>
          </cell>
          <cell r="E11">
            <v>14.339</v>
          </cell>
          <cell r="F11">
            <v>16.035</v>
          </cell>
          <cell r="G11">
            <v>35.412999999999997</v>
          </cell>
          <cell r="H11">
            <v>0</v>
          </cell>
          <cell r="I11">
            <v>10.929</v>
          </cell>
          <cell r="J11">
            <v>7.0000000000000001E-3</v>
          </cell>
          <cell r="K11">
            <v>7.0000000000000001E-3</v>
          </cell>
          <cell r="L11">
            <v>0</v>
          </cell>
          <cell r="M11">
            <v>0</v>
          </cell>
          <cell r="N11">
            <v>10.914999999999999</v>
          </cell>
          <cell r="O11">
            <v>0</v>
          </cell>
          <cell r="P11">
            <v>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</v>
          </cell>
          <cell r="V11">
            <v>0</v>
          </cell>
          <cell r="W11">
            <v>2.16</v>
          </cell>
          <cell r="X11">
            <v>10.929</v>
          </cell>
          <cell r="Y11">
            <v>2.1739999999999999</v>
          </cell>
          <cell r="Z11">
            <v>0</v>
          </cell>
          <cell r="AA11">
            <v>0</v>
          </cell>
          <cell r="AB11">
            <v>0</v>
          </cell>
          <cell r="AC11">
            <v>-2.0990154059319366E-16</v>
          </cell>
          <cell r="AD11">
            <v>0</v>
          </cell>
          <cell r="AE11">
            <v>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10.914999999999999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10.929</v>
          </cell>
          <cell r="BC11">
            <v>44</v>
          </cell>
          <cell r="BD11">
            <v>30.373999999999999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42.134999999999998</v>
          </cell>
          <cell r="E12">
            <v>19.901</v>
          </cell>
          <cell r="F12">
            <v>22.234000000000002</v>
          </cell>
          <cell r="G12">
            <v>35.421999999999997</v>
          </cell>
          <cell r="H12">
            <v>0</v>
          </cell>
          <cell r="I12">
            <v>15.414999999999999</v>
          </cell>
          <cell r="J12">
            <v>0.154</v>
          </cell>
          <cell r="K12">
            <v>0.17199999999999999</v>
          </cell>
          <cell r="L12">
            <v>0</v>
          </cell>
          <cell r="M12">
            <v>0</v>
          </cell>
          <cell r="N12">
            <v>15.089499999999999</v>
          </cell>
          <cell r="O12">
            <v>-5.0000000000061107E-4</v>
          </cell>
          <cell r="P12">
            <v>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62</v>
          </cell>
          <cell r="V12">
            <v>0</v>
          </cell>
          <cell r="W12">
            <v>2.3107500000000001</v>
          </cell>
          <cell r="X12">
            <v>15.414999999999999</v>
          </cell>
          <cell r="Y12">
            <v>2.6367500000000001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15.09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15.414999999999999</v>
          </cell>
          <cell r="BC12">
            <v>62</v>
          </cell>
          <cell r="BD12">
            <v>42.134999999999998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32.691000000000003</v>
          </cell>
          <cell r="E13">
            <v>15.615</v>
          </cell>
          <cell r="F13">
            <v>17.076000000000001</v>
          </cell>
          <cell r="G13">
            <v>35.436</v>
          </cell>
          <cell r="H13">
            <v>0</v>
          </cell>
          <cell r="I13">
            <v>11.938000000000001</v>
          </cell>
          <cell r="J13">
            <v>0.105</v>
          </cell>
          <cell r="K13">
            <v>0.115</v>
          </cell>
          <cell r="L13">
            <v>0</v>
          </cell>
          <cell r="M13">
            <v>0</v>
          </cell>
          <cell r="N13">
            <v>11.717750000000001</v>
          </cell>
          <cell r="O13">
            <v>2.4999999999941735E-4</v>
          </cell>
          <cell r="P13">
            <v>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</v>
          </cell>
          <cell r="V13">
            <v>0</v>
          </cell>
          <cell r="W13">
            <v>2.3195000000000001</v>
          </cell>
          <cell r="X13">
            <v>11.938000000000001</v>
          </cell>
          <cell r="Y13">
            <v>2.5395000000000003</v>
          </cell>
          <cell r="Z13">
            <v>0</v>
          </cell>
          <cell r="AA13">
            <v>0</v>
          </cell>
          <cell r="AB13">
            <v>0</v>
          </cell>
          <cell r="AC13">
            <v>1.9428902930940239E-16</v>
          </cell>
          <cell r="AD13">
            <v>0</v>
          </cell>
          <cell r="AE13">
            <v>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11.718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11.938000000000001</v>
          </cell>
          <cell r="BC13">
            <v>47</v>
          </cell>
          <cell r="BD13">
            <v>32.691000000000003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48.997</v>
          </cell>
          <cell r="E14">
            <v>23.216999999999999</v>
          </cell>
          <cell r="F14">
            <v>25.78</v>
          </cell>
          <cell r="G14">
            <v>35.482999999999997</v>
          </cell>
          <cell r="H14">
            <v>0</v>
          </cell>
          <cell r="I14">
            <v>18.010999999999999</v>
          </cell>
          <cell r="J14">
            <v>0.154</v>
          </cell>
          <cell r="K14">
            <v>0.17100000000000001</v>
          </cell>
          <cell r="L14">
            <v>0</v>
          </cell>
          <cell r="M14">
            <v>0</v>
          </cell>
          <cell r="N14">
            <v>17.68525</v>
          </cell>
          <cell r="O14">
            <v>7.5000000000002842E-4</v>
          </cell>
          <cell r="P14">
            <v>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</v>
          </cell>
          <cell r="V14">
            <v>0</v>
          </cell>
          <cell r="W14">
            <v>2.0342500000000001</v>
          </cell>
          <cell r="X14">
            <v>18.010999999999999</v>
          </cell>
          <cell r="Y14">
            <v>2.3592500000000003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17.684999999999999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18.010999999999999</v>
          </cell>
          <cell r="BC14">
            <v>72</v>
          </cell>
          <cell r="BD14">
            <v>48.997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168.69900000000001</v>
          </cell>
          <cell r="E15">
            <v>78.653999999999996</v>
          </cell>
          <cell r="F15">
            <v>90.045000000000002</v>
          </cell>
          <cell r="G15">
            <v>35.485999999999997</v>
          </cell>
          <cell r="H15">
            <v>0</v>
          </cell>
          <cell r="I15">
            <v>61.63</v>
          </cell>
          <cell r="J15">
            <v>0.44800000000000001</v>
          </cell>
          <cell r="K15">
            <v>0.51200000000000001</v>
          </cell>
          <cell r="L15">
            <v>0</v>
          </cell>
          <cell r="M15">
            <v>0</v>
          </cell>
          <cell r="N15">
            <v>60.67</v>
          </cell>
          <cell r="O15">
            <v>0</v>
          </cell>
          <cell r="P15">
            <v>254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254</v>
          </cell>
          <cell r="V15">
            <v>0</v>
          </cell>
          <cell r="W15">
            <v>1.5305</v>
          </cell>
          <cell r="X15">
            <v>61.63</v>
          </cell>
          <cell r="Y15">
            <v>2.4904999999999999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60.67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61.63</v>
          </cell>
          <cell r="BC15">
            <v>254</v>
          </cell>
          <cell r="BD15">
            <v>168.69900000000001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70.867999999999995</v>
          </cell>
          <cell r="E16">
            <v>32.774999999999999</v>
          </cell>
          <cell r="F16">
            <v>38.093000000000004</v>
          </cell>
          <cell r="G16">
            <v>35.380000000000003</v>
          </cell>
          <cell r="H16">
            <v>0</v>
          </cell>
          <cell r="I16">
            <v>26.050999999999998</v>
          </cell>
          <cell r="J16">
            <v>0.18</v>
          </cell>
          <cell r="K16">
            <v>0.20899999999999999</v>
          </cell>
          <cell r="L16">
            <v>0</v>
          </cell>
          <cell r="M16">
            <v>0</v>
          </cell>
          <cell r="N16">
            <v>25.661249999999999</v>
          </cell>
          <cell r="O16">
            <v>7.5000000000002842E-4</v>
          </cell>
          <cell r="P16">
            <v>109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109</v>
          </cell>
          <cell r="V16">
            <v>0</v>
          </cell>
          <cell r="W16">
            <v>1.15025</v>
          </cell>
          <cell r="X16">
            <v>26.050999999999998</v>
          </cell>
          <cell r="Y16">
            <v>1.53925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25.661000000000001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26.050999999999998</v>
          </cell>
          <cell r="BC16">
            <v>109</v>
          </cell>
          <cell r="BD16">
            <v>70.867999999999995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211.26599999999999</v>
          </cell>
          <cell r="E17">
            <v>97.641000000000005</v>
          </cell>
          <cell r="F17">
            <v>113.625</v>
          </cell>
          <cell r="G17">
            <v>35.298000000000002</v>
          </cell>
          <cell r="H17">
            <v>0</v>
          </cell>
          <cell r="I17">
            <v>77.34</v>
          </cell>
          <cell r="J17">
            <v>0.55700000000000005</v>
          </cell>
          <cell r="K17">
            <v>0.64800000000000002</v>
          </cell>
          <cell r="L17">
            <v>0</v>
          </cell>
          <cell r="M17">
            <v>0</v>
          </cell>
          <cell r="N17">
            <v>76.135249999999999</v>
          </cell>
          <cell r="O17">
            <v>-2.4999999999408828E-4</v>
          </cell>
          <cell r="P17">
            <v>324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324</v>
          </cell>
          <cell r="V17">
            <v>0</v>
          </cell>
          <cell r="W17">
            <v>1.4252499999999999</v>
          </cell>
          <cell r="X17">
            <v>77.34</v>
          </cell>
          <cell r="Y17">
            <v>2.6302500000000002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76.135000000000005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77.34</v>
          </cell>
          <cell r="BC17">
            <v>324</v>
          </cell>
          <cell r="BD17">
            <v>211.26599999999999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971.09699999999998</v>
          </cell>
          <cell r="E6">
            <v>427.55500000000001</v>
          </cell>
          <cell r="F6">
            <v>543.54200000000003</v>
          </cell>
          <cell r="G6">
            <v>35.343000000000004</v>
          </cell>
          <cell r="H6">
            <v>0</v>
          </cell>
          <cell r="I6">
            <v>363.15100000000001</v>
          </cell>
          <cell r="J6">
            <v>6.1989999999999998</v>
          </cell>
          <cell r="K6">
            <v>7.88</v>
          </cell>
          <cell r="L6">
            <v>0</v>
          </cell>
          <cell r="M6">
            <v>0</v>
          </cell>
          <cell r="N6">
            <v>349.072</v>
          </cell>
          <cell r="O6">
            <v>0</v>
          </cell>
          <cell r="P6">
            <v>1662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1662</v>
          </cell>
          <cell r="V6">
            <v>0</v>
          </cell>
          <cell r="W6">
            <v>0.50900000000000001</v>
          </cell>
          <cell r="X6">
            <v>363.15100000000001</v>
          </cell>
          <cell r="Y6">
            <v>14.588000000000001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349.072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1662</v>
          </cell>
          <cell r="AZ6">
            <v>0</v>
          </cell>
          <cell r="BA6">
            <v>0</v>
          </cell>
          <cell r="BB6">
            <v>363.15100000000001</v>
          </cell>
          <cell r="BC6">
            <v>1662</v>
          </cell>
          <cell r="BD6">
            <v>971.09699999999998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995.68</v>
          </cell>
          <cell r="E7">
            <v>434.51600000000002</v>
          </cell>
          <cell r="F7">
            <v>561.16399999999999</v>
          </cell>
          <cell r="G7">
            <v>35.328000000000003</v>
          </cell>
          <cell r="H7">
            <v>0</v>
          </cell>
          <cell r="I7">
            <v>358.12</v>
          </cell>
          <cell r="J7">
            <v>5.1680000000000001</v>
          </cell>
          <cell r="K7">
            <v>6.6740000000000004</v>
          </cell>
          <cell r="L7">
            <v>0</v>
          </cell>
          <cell r="M7">
            <v>0</v>
          </cell>
          <cell r="N7">
            <v>346.27800000000002</v>
          </cell>
          <cell r="O7">
            <v>0</v>
          </cell>
          <cell r="P7">
            <v>1665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1665</v>
          </cell>
          <cell r="V7">
            <v>0</v>
          </cell>
          <cell r="W7">
            <v>0.44700000000000001</v>
          </cell>
          <cell r="X7">
            <v>358.12</v>
          </cell>
          <cell r="Y7">
            <v>12.289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346.27800000000002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1665</v>
          </cell>
          <cell r="AZ7">
            <v>0</v>
          </cell>
          <cell r="BA7">
            <v>0</v>
          </cell>
          <cell r="BB7">
            <v>358.12</v>
          </cell>
          <cell r="BC7">
            <v>1665</v>
          </cell>
          <cell r="BD7">
            <v>995.68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891.76</v>
          </cell>
          <cell r="E8">
            <v>389.04399999999998</v>
          </cell>
          <cell r="F8">
            <v>502.71600000000001</v>
          </cell>
          <cell r="G8">
            <v>35.216000000000001</v>
          </cell>
          <cell r="H8">
            <v>0</v>
          </cell>
          <cell r="I8">
            <v>338.36</v>
          </cell>
          <cell r="J8">
            <v>5.3860000000000001</v>
          </cell>
          <cell r="K8">
            <v>6.96</v>
          </cell>
          <cell r="L8">
            <v>0</v>
          </cell>
          <cell r="M8">
            <v>0</v>
          </cell>
          <cell r="N8">
            <v>326.01400000000001</v>
          </cell>
          <cell r="O8">
            <v>0</v>
          </cell>
          <cell r="P8">
            <v>1574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1574</v>
          </cell>
          <cell r="V8">
            <v>0</v>
          </cell>
          <cell r="W8">
            <v>0.60199999999999998</v>
          </cell>
          <cell r="X8">
            <v>338.36</v>
          </cell>
          <cell r="Y8">
            <v>12.948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326.01400000000001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1574</v>
          </cell>
          <cell r="AZ8">
            <v>0</v>
          </cell>
          <cell r="BA8">
            <v>0</v>
          </cell>
          <cell r="BB8">
            <v>338.36</v>
          </cell>
          <cell r="BC8">
            <v>1574</v>
          </cell>
          <cell r="BD8">
            <v>891.76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642.58799999999997</v>
          </cell>
          <cell r="E9">
            <v>281.01600000000002</v>
          </cell>
          <cell r="F9">
            <v>361.572</v>
          </cell>
          <cell r="G9">
            <v>35.271000000000001</v>
          </cell>
          <cell r="H9">
            <v>0</v>
          </cell>
          <cell r="I9">
            <v>233.81</v>
          </cell>
          <cell r="J9">
            <v>3.7320000000000002</v>
          </cell>
          <cell r="K9">
            <v>4.8019999999999996</v>
          </cell>
          <cell r="L9">
            <v>0</v>
          </cell>
          <cell r="M9">
            <v>0</v>
          </cell>
          <cell r="N9">
            <v>225.27600000000001</v>
          </cell>
          <cell r="O9">
            <v>0</v>
          </cell>
          <cell r="P9">
            <v>1083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1083</v>
          </cell>
          <cell r="V9">
            <v>0</v>
          </cell>
          <cell r="W9">
            <v>0.81499999999999995</v>
          </cell>
          <cell r="X9">
            <v>233.81</v>
          </cell>
          <cell r="Y9">
            <v>9.3489999999999984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225.27600000000001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1083</v>
          </cell>
          <cell r="AZ9">
            <v>0</v>
          </cell>
          <cell r="BA9">
            <v>0</v>
          </cell>
          <cell r="BB9">
            <v>233.81</v>
          </cell>
          <cell r="BC9">
            <v>1083</v>
          </cell>
          <cell r="BD9">
            <v>642.58799999999997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300.40300000000002</v>
          </cell>
          <cell r="E10">
            <v>132.31899999999999</v>
          </cell>
          <cell r="F10">
            <v>168.084</v>
          </cell>
          <cell r="G10">
            <v>35.436999999999998</v>
          </cell>
          <cell r="H10">
            <v>0</v>
          </cell>
          <cell r="I10">
            <v>111.96</v>
          </cell>
          <cell r="J10">
            <v>1.9059999999999999</v>
          </cell>
          <cell r="K10">
            <v>2.4209999999999998</v>
          </cell>
          <cell r="L10">
            <v>0</v>
          </cell>
          <cell r="M10">
            <v>0</v>
          </cell>
          <cell r="N10">
            <v>107.633</v>
          </cell>
          <cell r="O10">
            <v>0</v>
          </cell>
          <cell r="P10">
            <v>512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512</v>
          </cell>
          <cell r="V10">
            <v>0</v>
          </cell>
          <cell r="W10">
            <v>1.5089999999999999</v>
          </cell>
          <cell r="X10">
            <v>111.96</v>
          </cell>
          <cell r="Y10">
            <v>5.8360000000000003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107.633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512</v>
          </cell>
          <cell r="AZ10">
            <v>0</v>
          </cell>
          <cell r="BA10">
            <v>0</v>
          </cell>
          <cell r="BB10">
            <v>111.96</v>
          </cell>
          <cell r="BC10">
            <v>512</v>
          </cell>
          <cell r="BD10">
            <v>300.40300000000002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239.97300000000001</v>
          </cell>
          <cell r="E11">
            <v>106.511</v>
          </cell>
          <cell r="F11">
            <v>133.46199999999999</v>
          </cell>
          <cell r="G11">
            <v>35.42</v>
          </cell>
          <cell r="H11">
            <v>0</v>
          </cell>
          <cell r="I11">
            <v>89.56</v>
          </cell>
          <cell r="J11">
            <v>1.6439999999999999</v>
          </cell>
          <cell r="K11">
            <v>2.06</v>
          </cell>
          <cell r="L11">
            <v>0</v>
          </cell>
          <cell r="M11">
            <v>0</v>
          </cell>
          <cell r="N11">
            <v>85.855999999999995</v>
          </cell>
          <cell r="O11">
            <v>0</v>
          </cell>
          <cell r="P11">
            <v>404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404</v>
          </cell>
          <cell r="V11">
            <v>0</v>
          </cell>
          <cell r="W11">
            <v>1.6819999999999999</v>
          </cell>
          <cell r="X11">
            <v>89.56</v>
          </cell>
          <cell r="Y11">
            <v>5.3859999999999992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85.855999999999995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404</v>
          </cell>
          <cell r="AZ11">
            <v>0</v>
          </cell>
          <cell r="BA11">
            <v>0</v>
          </cell>
          <cell r="BB11">
            <v>89.56</v>
          </cell>
          <cell r="BC11">
            <v>404</v>
          </cell>
          <cell r="BD11">
            <v>239.97300000000001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233.88800000000001</v>
          </cell>
          <cell r="E12">
            <v>103.881</v>
          </cell>
          <cell r="F12">
            <v>130.00700000000001</v>
          </cell>
          <cell r="G12">
            <v>35.322000000000003</v>
          </cell>
          <cell r="H12">
            <v>0</v>
          </cell>
          <cell r="I12">
            <v>87.45</v>
          </cell>
          <cell r="J12">
            <v>1.6519999999999999</v>
          </cell>
          <cell r="K12">
            <v>2.0670000000000002</v>
          </cell>
          <cell r="L12">
            <v>0</v>
          </cell>
          <cell r="M12">
            <v>0</v>
          </cell>
          <cell r="N12">
            <v>83.730999999999995</v>
          </cell>
          <cell r="O12">
            <v>0</v>
          </cell>
          <cell r="P12">
            <v>394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</v>
          </cell>
          <cell r="V12">
            <v>0</v>
          </cell>
          <cell r="W12">
            <v>1.7945</v>
          </cell>
          <cell r="X12">
            <v>87.45</v>
          </cell>
          <cell r="Y12">
            <v>5.5135000000000005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83.730999999999995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394</v>
          </cell>
          <cell r="AZ12">
            <v>0</v>
          </cell>
          <cell r="BA12">
            <v>0</v>
          </cell>
          <cell r="BB12">
            <v>87.45</v>
          </cell>
          <cell r="BC12">
            <v>394</v>
          </cell>
          <cell r="BD12">
            <v>233.88800000000001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Chyba</v>
          </cell>
          <cell r="D13">
            <v>218.69900000000001</v>
          </cell>
          <cell r="E13">
            <v>97.266000000000005</v>
          </cell>
          <cell r="F13">
            <v>121.43300000000001</v>
          </cell>
          <cell r="G13">
            <v>35.369</v>
          </cell>
          <cell r="H13">
            <v>0</v>
          </cell>
          <cell r="I13">
            <v>80.989000000000004</v>
          </cell>
          <cell r="J13">
            <v>1.55</v>
          </cell>
          <cell r="K13">
            <v>1.9350000000000001</v>
          </cell>
          <cell r="L13">
            <v>0</v>
          </cell>
          <cell r="M13">
            <v>0</v>
          </cell>
          <cell r="N13">
            <v>77.503249999999994</v>
          </cell>
          <cell r="O13">
            <v>7.5000000001068656E-4</v>
          </cell>
          <cell r="P13">
            <v>364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364</v>
          </cell>
          <cell r="V13">
            <v>0</v>
          </cell>
          <cell r="W13">
            <v>1.84175</v>
          </cell>
          <cell r="X13">
            <v>80.989000000000004</v>
          </cell>
          <cell r="Y13">
            <v>5.3267500000000005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77.503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364</v>
          </cell>
          <cell r="AZ13">
            <v>0</v>
          </cell>
          <cell r="BA13">
            <v>0</v>
          </cell>
          <cell r="BB13">
            <v>80.989000000000004</v>
          </cell>
          <cell r="BC13">
            <v>364</v>
          </cell>
          <cell r="BD13">
            <v>218.69900000000001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296.62299999999999</v>
          </cell>
          <cell r="E14">
            <v>129.98400000000001</v>
          </cell>
          <cell r="F14">
            <v>166.63900000000001</v>
          </cell>
          <cell r="G14">
            <v>35.479999999999997</v>
          </cell>
          <cell r="H14">
            <v>0</v>
          </cell>
          <cell r="I14">
            <v>110.721</v>
          </cell>
          <cell r="J14">
            <v>1.83</v>
          </cell>
          <cell r="K14">
            <v>2.3460000000000001</v>
          </cell>
          <cell r="L14">
            <v>0</v>
          </cell>
          <cell r="M14">
            <v>0</v>
          </cell>
          <cell r="N14">
            <v>106.54425000000001</v>
          </cell>
          <cell r="O14">
            <v>7.4999999999647571E-4</v>
          </cell>
          <cell r="P14">
            <v>511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511</v>
          </cell>
          <cell r="V14">
            <v>0</v>
          </cell>
          <cell r="W14">
            <v>1.6067499999999999</v>
          </cell>
          <cell r="X14">
            <v>110.721</v>
          </cell>
          <cell r="Y14">
            <v>5.7827500000000001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106.544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511</v>
          </cell>
          <cell r="AZ14">
            <v>0</v>
          </cell>
          <cell r="BA14">
            <v>0</v>
          </cell>
          <cell r="BB14">
            <v>110.721</v>
          </cell>
          <cell r="BC14">
            <v>511</v>
          </cell>
          <cell r="BD14">
            <v>296.62299999999999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585.55200000000002</v>
          </cell>
          <cell r="E15">
            <v>255.01599999999999</v>
          </cell>
          <cell r="F15">
            <v>330.536</v>
          </cell>
          <cell r="G15">
            <v>35.493000000000002</v>
          </cell>
          <cell r="H15">
            <v>0</v>
          </cell>
          <cell r="I15">
            <v>218.17</v>
          </cell>
          <cell r="J15">
            <v>3.323</v>
          </cell>
          <cell r="K15">
            <v>4.3070000000000004</v>
          </cell>
          <cell r="L15">
            <v>0</v>
          </cell>
          <cell r="M15">
            <v>0</v>
          </cell>
          <cell r="N15">
            <v>210.54</v>
          </cell>
          <cell r="O15">
            <v>0</v>
          </cell>
          <cell r="P15">
            <v>1018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1018</v>
          </cell>
          <cell r="V15">
            <v>0</v>
          </cell>
          <cell r="W15">
            <v>1.2124999999999999</v>
          </cell>
          <cell r="X15">
            <v>218.17</v>
          </cell>
          <cell r="Y15">
            <v>8.8425000000000011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210.54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1018</v>
          </cell>
          <cell r="AZ15">
            <v>0</v>
          </cell>
          <cell r="BA15">
            <v>0</v>
          </cell>
          <cell r="BB15">
            <v>218.17</v>
          </cell>
          <cell r="BC15">
            <v>1018</v>
          </cell>
          <cell r="BD15">
            <v>585.55200000000002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872.2</v>
          </cell>
          <cell r="E16">
            <v>381.16</v>
          </cell>
          <cell r="F16">
            <v>491.04</v>
          </cell>
          <cell r="G16">
            <v>35.334000000000003</v>
          </cell>
          <cell r="H16">
            <v>0</v>
          </cell>
          <cell r="I16">
            <v>325.37</v>
          </cell>
          <cell r="J16">
            <v>4.843</v>
          </cell>
          <cell r="K16">
            <v>6.2380000000000004</v>
          </cell>
          <cell r="L16">
            <v>0</v>
          </cell>
          <cell r="M16">
            <v>0</v>
          </cell>
          <cell r="N16">
            <v>314.28899999999999</v>
          </cell>
          <cell r="O16">
            <v>0</v>
          </cell>
          <cell r="P16">
            <v>1509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1509</v>
          </cell>
          <cell r="V16">
            <v>0</v>
          </cell>
          <cell r="W16">
            <v>0.82</v>
          </cell>
          <cell r="X16">
            <v>325.37</v>
          </cell>
          <cell r="Y16">
            <v>11.901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314.28899999999999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1509</v>
          </cell>
          <cell r="AZ16">
            <v>0</v>
          </cell>
          <cell r="BA16">
            <v>0</v>
          </cell>
          <cell r="BB16">
            <v>325.37</v>
          </cell>
          <cell r="BC16">
            <v>1509</v>
          </cell>
          <cell r="BD16">
            <v>872.2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697.51800000000003</v>
          </cell>
          <cell r="E17">
            <v>304.95299999999997</v>
          </cell>
          <cell r="F17">
            <v>392.565</v>
          </cell>
          <cell r="G17">
            <v>35.270000000000003</v>
          </cell>
          <cell r="H17">
            <v>0</v>
          </cell>
          <cell r="I17">
            <v>258.94</v>
          </cell>
          <cell r="J17">
            <v>3.8330000000000002</v>
          </cell>
          <cell r="K17">
            <v>4.9340000000000002</v>
          </cell>
          <cell r="L17">
            <v>0</v>
          </cell>
          <cell r="M17">
            <v>0</v>
          </cell>
          <cell r="N17">
            <v>250.17375000000001</v>
          </cell>
          <cell r="O17">
            <v>-7.5000000001068656E-4</v>
          </cell>
          <cell r="P17">
            <v>1200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1200</v>
          </cell>
          <cell r="V17">
            <v>0</v>
          </cell>
          <cell r="W17">
            <v>1.3015000000000001</v>
          </cell>
          <cell r="X17">
            <v>258.94</v>
          </cell>
          <cell r="Y17">
            <v>10.0685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250.17400000000001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1200</v>
          </cell>
          <cell r="AZ17">
            <v>0</v>
          </cell>
          <cell r="BA17">
            <v>0</v>
          </cell>
          <cell r="BB17">
            <v>258.94</v>
          </cell>
          <cell r="BC17">
            <v>1200</v>
          </cell>
          <cell r="BD17">
            <v>697.51800000000003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221.255</v>
          </cell>
          <cell r="E6">
            <v>94.132000000000005</v>
          </cell>
          <cell r="F6">
            <v>127.123</v>
          </cell>
          <cell r="G6">
            <v>34.667999999999999</v>
          </cell>
          <cell r="H6">
            <v>0</v>
          </cell>
          <cell r="I6">
            <v>77.338909999999998</v>
          </cell>
          <cell r="J6">
            <v>1.369</v>
          </cell>
          <cell r="K6">
            <v>1.849</v>
          </cell>
          <cell r="L6">
            <v>0</v>
          </cell>
          <cell r="M6">
            <v>0</v>
          </cell>
          <cell r="N6">
            <v>74.120999999999995</v>
          </cell>
          <cell r="O6">
            <v>-9.0000000000145519E-5</v>
          </cell>
          <cell r="P6">
            <v>376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376</v>
          </cell>
          <cell r="V6">
            <v>0</v>
          </cell>
          <cell r="W6">
            <v>2.325E-2</v>
          </cell>
          <cell r="X6">
            <v>77.338999999999999</v>
          </cell>
          <cell r="Y6">
            <v>3.24125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74.120999999999995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77.338999999999999</v>
          </cell>
          <cell r="BC6">
            <v>376</v>
          </cell>
          <cell r="BD6">
            <v>221.255</v>
          </cell>
          <cell r="BE6">
            <v>9.0000000000145519E-5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253.63300000000001</v>
          </cell>
          <cell r="E7">
            <v>109.524</v>
          </cell>
          <cell r="F7">
            <v>144.10900000000001</v>
          </cell>
          <cell r="G7">
            <v>34.667999999999999</v>
          </cell>
          <cell r="H7">
            <v>0</v>
          </cell>
          <cell r="I7">
            <v>90.568089999999998</v>
          </cell>
          <cell r="J7">
            <v>1.4179999999999999</v>
          </cell>
          <cell r="K7">
            <v>1.865</v>
          </cell>
          <cell r="L7">
            <v>0</v>
          </cell>
          <cell r="M7">
            <v>0</v>
          </cell>
          <cell r="N7">
            <v>87.284999999999997</v>
          </cell>
          <cell r="O7">
            <v>9.0000000000145519E-5</v>
          </cell>
          <cell r="P7">
            <v>429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429</v>
          </cell>
          <cell r="V7">
            <v>0</v>
          </cell>
          <cell r="W7">
            <v>1.0999999999999999E-2</v>
          </cell>
          <cell r="X7">
            <v>90.567999999999998</v>
          </cell>
          <cell r="Y7">
            <v>3.294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87.284999999999997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90.567999999999998</v>
          </cell>
          <cell r="BC7">
            <v>429</v>
          </cell>
          <cell r="BD7">
            <v>253.63300000000001</v>
          </cell>
          <cell r="BE7">
            <v>-9.0000000000145519E-5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250.262</v>
          </cell>
          <cell r="E8">
            <v>105.797</v>
          </cell>
          <cell r="F8">
            <v>144.465</v>
          </cell>
          <cell r="G8">
            <v>34.667999999999999</v>
          </cell>
          <cell r="H8">
            <v>0</v>
          </cell>
          <cell r="I8">
            <v>86.66</v>
          </cell>
          <cell r="J8">
            <v>1.3320000000000001</v>
          </cell>
          <cell r="K8">
            <v>1.82</v>
          </cell>
          <cell r="L8">
            <v>0</v>
          </cell>
          <cell r="M8">
            <v>0</v>
          </cell>
          <cell r="N8">
            <v>83.507999999999996</v>
          </cell>
          <cell r="O8">
            <v>0</v>
          </cell>
          <cell r="P8">
            <v>426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426</v>
          </cell>
          <cell r="V8">
            <v>0</v>
          </cell>
          <cell r="W8">
            <v>1.9E-2</v>
          </cell>
          <cell r="X8">
            <v>86.66</v>
          </cell>
          <cell r="Y8">
            <v>3.1710000000000003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83.507999999999996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86.66</v>
          </cell>
          <cell r="BC8">
            <v>426</v>
          </cell>
          <cell r="BD8">
            <v>250.262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196.84800000000001</v>
          </cell>
          <cell r="E9">
            <v>83.185000000000002</v>
          </cell>
          <cell r="F9">
            <v>113.663</v>
          </cell>
          <cell r="G9">
            <v>34.667999999999999</v>
          </cell>
          <cell r="H9">
            <v>0</v>
          </cell>
          <cell r="I9">
            <v>68.102999999999994</v>
          </cell>
          <cell r="J9">
            <v>1.032</v>
          </cell>
          <cell r="K9">
            <v>1.411</v>
          </cell>
          <cell r="L9">
            <v>0</v>
          </cell>
          <cell r="M9">
            <v>0</v>
          </cell>
          <cell r="N9">
            <v>65.66</v>
          </cell>
          <cell r="O9">
            <v>0</v>
          </cell>
          <cell r="P9">
            <v>335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335</v>
          </cell>
          <cell r="V9">
            <v>0</v>
          </cell>
          <cell r="W9">
            <v>2.4E-2</v>
          </cell>
          <cell r="X9">
            <v>68.102999999999994</v>
          </cell>
          <cell r="Y9">
            <v>2.4670000000000001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65.66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68.102999999999994</v>
          </cell>
          <cell r="BC9">
            <v>335</v>
          </cell>
          <cell r="BD9">
            <v>196.84800000000001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139.86000000000001</v>
          </cell>
          <cell r="E10">
            <v>59.19</v>
          </cell>
          <cell r="F10">
            <v>80.67</v>
          </cell>
          <cell r="G10">
            <v>34.667999999999999</v>
          </cell>
          <cell r="H10">
            <v>0</v>
          </cell>
          <cell r="I10">
            <v>48.304000000000002</v>
          </cell>
          <cell r="J10">
            <v>0.73699999999999999</v>
          </cell>
          <cell r="K10">
            <v>1.004</v>
          </cell>
          <cell r="L10">
            <v>0</v>
          </cell>
          <cell r="M10">
            <v>0</v>
          </cell>
          <cell r="N10">
            <v>46.563000000000002</v>
          </cell>
          <cell r="O10">
            <v>0</v>
          </cell>
          <cell r="P10">
            <v>237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237</v>
          </cell>
          <cell r="V10">
            <v>0</v>
          </cell>
          <cell r="W10">
            <v>1.7999999999999999E-2</v>
          </cell>
          <cell r="X10">
            <v>48.304000000000002</v>
          </cell>
          <cell r="Y10">
            <v>1.7590000000000001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46.563000000000002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48.304000000000002</v>
          </cell>
          <cell r="BC10">
            <v>237</v>
          </cell>
          <cell r="BD10">
            <v>139.86000000000001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84.241</v>
          </cell>
          <cell r="E11">
            <v>36.061</v>
          </cell>
          <cell r="F11">
            <v>48.18</v>
          </cell>
          <cell r="G11">
            <v>34.667999999999999</v>
          </cell>
          <cell r="H11">
            <v>0</v>
          </cell>
          <cell r="I11">
            <v>29.106999999999999</v>
          </cell>
          <cell r="J11">
            <v>0.47199999999999998</v>
          </cell>
          <cell r="K11">
            <v>0.63</v>
          </cell>
          <cell r="L11">
            <v>0</v>
          </cell>
          <cell r="M11">
            <v>0</v>
          </cell>
          <cell r="N11">
            <v>28.004999999999999</v>
          </cell>
          <cell r="O11">
            <v>0</v>
          </cell>
          <cell r="P11">
            <v>140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140</v>
          </cell>
          <cell r="V11">
            <v>0</v>
          </cell>
          <cell r="W11">
            <v>2.1999999999999999E-2</v>
          </cell>
          <cell r="X11">
            <v>29.106999999999999</v>
          </cell>
          <cell r="Y11">
            <v>1.1239999999999999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28.004999999999999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29.106999999999999</v>
          </cell>
          <cell r="BC11">
            <v>140</v>
          </cell>
          <cell r="BD11">
            <v>84.241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83.085999999999999</v>
          </cell>
          <cell r="E12">
            <v>35.540999999999997</v>
          </cell>
          <cell r="F12">
            <v>47.545000000000002</v>
          </cell>
          <cell r="G12">
            <v>34.667999999999999</v>
          </cell>
          <cell r="H12">
            <v>0</v>
          </cell>
          <cell r="I12">
            <v>28.655000000000001</v>
          </cell>
          <cell r="J12">
            <v>0.45200000000000001</v>
          </cell>
          <cell r="K12">
            <v>0.60399999999999998</v>
          </cell>
          <cell r="L12">
            <v>0</v>
          </cell>
          <cell r="M12">
            <v>0</v>
          </cell>
          <cell r="N12">
            <v>27.599250000000001</v>
          </cell>
          <cell r="O12">
            <v>-2.5000000000119371E-4</v>
          </cell>
          <cell r="P12">
            <v>138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138</v>
          </cell>
          <cell r="V12">
            <v>0</v>
          </cell>
          <cell r="W12">
            <v>2.0500000000000001E-2</v>
          </cell>
          <cell r="X12">
            <v>28.655000000000001</v>
          </cell>
          <cell r="Y12">
            <v>1.0765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27.599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28.655000000000001</v>
          </cell>
          <cell r="BC12">
            <v>138</v>
          </cell>
          <cell r="BD12">
            <v>83.085999999999999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77.007999999999996</v>
          </cell>
          <cell r="E13">
            <v>33.085000000000001</v>
          </cell>
          <cell r="F13">
            <v>43.923000000000002</v>
          </cell>
          <cell r="G13">
            <v>34.667999999999999</v>
          </cell>
          <cell r="H13">
            <v>0</v>
          </cell>
          <cell r="I13">
            <v>26.573</v>
          </cell>
          <cell r="J13">
            <v>0.41599999999999998</v>
          </cell>
          <cell r="K13">
            <v>0.55200000000000005</v>
          </cell>
          <cell r="L13">
            <v>0</v>
          </cell>
          <cell r="M13">
            <v>0</v>
          </cell>
          <cell r="N13">
            <v>25.605499999999999</v>
          </cell>
          <cell r="O13">
            <v>-4.9999999999883471E-4</v>
          </cell>
          <cell r="P13">
            <v>127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127</v>
          </cell>
          <cell r="V13">
            <v>0</v>
          </cell>
          <cell r="W13">
            <v>1.8749999999999999E-2</v>
          </cell>
          <cell r="X13">
            <v>26.573</v>
          </cell>
          <cell r="Y13">
            <v>0.98675000000000002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25.606000000000002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26.573</v>
          </cell>
          <cell r="BC13">
            <v>127</v>
          </cell>
          <cell r="BD13">
            <v>77.007999999999996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86.82</v>
          </cell>
          <cell r="E14">
            <v>37.168999999999997</v>
          </cell>
          <cell r="F14">
            <v>49.651000000000003</v>
          </cell>
          <cell r="G14">
            <v>34.667999999999999</v>
          </cell>
          <cell r="H14">
            <v>0</v>
          </cell>
          <cell r="I14">
            <v>30.152000000000001</v>
          </cell>
          <cell r="J14">
            <v>0.48599999999999999</v>
          </cell>
          <cell r="K14">
            <v>0.65</v>
          </cell>
          <cell r="L14">
            <v>0</v>
          </cell>
          <cell r="M14">
            <v>0</v>
          </cell>
          <cell r="N14">
            <v>29.016249999999999</v>
          </cell>
          <cell r="O14">
            <v>-2.49999999997641E-4</v>
          </cell>
          <cell r="P14">
            <v>145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145</v>
          </cell>
          <cell r="V14">
            <v>0</v>
          </cell>
          <cell r="W14">
            <v>1.7000000000000001E-2</v>
          </cell>
          <cell r="X14">
            <v>30.152000000000001</v>
          </cell>
          <cell r="Y14">
            <v>1.153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29.015999999999998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30.152000000000001</v>
          </cell>
          <cell r="BC14">
            <v>145</v>
          </cell>
          <cell r="BD14">
            <v>86.82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178.797</v>
          </cell>
          <cell r="E15">
            <v>76.025000000000006</v>
          </cell>
          <cell r="F15">
            <v>102.77200000000001</v>
          </cell>
          <cell r="G15">
            <v>34.667999999999999</v>
          </cell>
          <cell r="H15">
            <v>0</v>
          </cell>
          <cell r="I15">
            <v>62.262</v>
          </cell>
          <cell r="J15">
            <v>0.93200000000000005</v>
          </cell>
          <cell r="K15">
            <v>1.26</v>
          </cell>
          <cell r="L15">
            <v>0</v>
          </cell>
          <cell r="M15">
            <v>0</v>
          </cell>
          <cell r="N15">
            <v>60.070500000000003</v>
          </cell>
          <cell r="O15">
            <v>-5.0000000000238742E-4</v>
          </cell>
          <cell r="P15">
            <v>303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303</v>
          </cell>
          <cell r="V15">
            <v>0</v>
          </cell>
          <cell r="W15">
            <v>2.325E-2</v>
          </cell>
          <cell r="X15">
            <v>62.262</v>
          </cell>
          <cell r="Y15">
            <v>2.2152500000000002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60.070999999999998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62.262</v>
          </cell>
          <cell r="BC15">
            <v>303</v>
          </cell>
          <cell r="BD15">
            <v>178.797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251.3</v>
          </cell>
          <cell r="E16">
            <v>106.256</v>
          </cell>
          <cell r="F16">
            <v>145.04400000000001</v>
          </cell>
          <cell r="G16">
            <v>34.667999999999999</v>
          </cell>
          <cell r="H16">
            <v>0</v>
          </cell>
          <cell r="I16">
            <v>87.503</v>
          </cell>
          <cell r="J16">
            <v>1.329</v>
          </cell>
          <cell r="K16">
            <v>1.8140000000000001</v>
          </cell>
          <cell r="L16">
            <v>0</v>
          </cell>
          <cell r="M16">
            <v>0</v>
          </cell>
          <cell r="N16">
            <v>84.359499999999997</v>
          </cell>
          <cell r="O16">
            <v>5.0000000001659828E-4</v>
          </cell>
          <cell r="P16">
            <v>430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430</v>
          </cell>
          <cell r="V16">
            <v>0</v>
          </cell>
          <cell r="W16">
            <v>1.35E-2</v>
          </cell>
          <cell r="X16">
            <v>87.503</v>
          </cell>
          <cell r="Y16">
            <v>3.1564999999999999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84.36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87.503</v>
          </cell>
          <cell r="BC16">
            <v>430</v>
          </cell>
          <cell r="BD16">
            <v>251.3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207.98699999999999</v>
          </cell>
          <cell r="E17">
            <v>86.483000000000004</v>
          </cell>
          <cell r="F17">
            <v>121.504</v>
          </cell>
          <cell r="G17">
            <v>34.667999999999999</v>
          </cell>
          <cell r="H17">
            <v>0</v>
          </cell>
          <cell r="I17">
            <v>72.165000000000006</v>
          </cell>
          <cell r="J17">
            <v>1.091</v>
          </cell>
          <cell r="K17">
            <v>1.5329999999999999</v>
          </cell>
          <cell r="L17">
            <v>0</v>
          </cell>
          <cell r="M17">
            <v>0</v>
          </cell>
          <cell r="N17">
            <v>69.540999999999997</v>
          </cell>
          <cell r="O17">
            <v>0</v>
          </cell>
          <cell r="P17">
            <v>365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365</v>
          </cell>
          <cell r="V17">
            <v>0</v>
          </cell>
          <cell r="W17">
            <v>1.2749999999999999E-2</v>
          </cell>
          <cell r="X17">
            <v>72.165000000000006</v>
          </cell>
          <cell r="Y17">
            <v>2.6367499999999997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69.540999999999997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72.165000000000006</v>
          </cell>
          <cell r="BC17">
            <v>365</v>
          </cell>
          <cell r="BD17">
            <v>207.98699999999999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38.530999999999999</v>
          </cell>
          <cell r="E7">
            <v>16.809999999999999</v>
          </cell>
          <cell r="F7">
            <v>21.721</v>
          </cell>
          <cell r="G7">
            <v>35.314999999999998</v>
          </cell>
          <cell r="H7">
            <v>0</v>
          </cell>
          <cell r="I7">
            <v>13.758700000000001</v>
          </cell>
          <cell r="J7">
            <v>0.56499999999999995</v>
          </cell>
          <cell r="K7">
            <v>0.73</v>
          </cell>
          <cell r="L7">
            <v>0</v>
          </cell>
          <cell r="M7">
            <v>0</v>
          </cell>
          <cell r="N7">
            <v>12.463799999999999</v>
          </cell>
          <cell r="O7">
            <v>-9.9999999997990585E-5</v>
          </cell>
          <cell r="P7">
            <v>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</v>
          </cell>
          <cell r="V7">
            <v>0</v>
          </cell>
          <cell r="W7">
            <v>23.992999999999999</v>
          </cell>
          <cell r="X7">
            <v>13.759</v>
          </cell>
          <cell r="Y7">
            <v>25.287999999999997</v>
          </cell>
          <cell r="Z7">
            <v>0</v>
          </cell>
          <cell r="AA7">
            <v>0</v>
          </cell>
          <cell r="AB7">
            <v>0</v>
          </cell>
          <cell r="AC7">
            <v>-1.7763568394002505E-15</v>
          </cell>
          <cell r="AD7">
            <v>0</v>
          </cell>
          <cell r="AE7">
            <v>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6.1150000000000002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6.3487999999999998</v>
          </cell>
          <cell r="AQ7">
            <v>0</v>
          </cell>
          <cell r="AR7">
            <v>0</v>
          </cell>
          <cell r="AS7">
            <v>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13.759</v>
          </cell>
          <cell r="BC7">
            <v>64</v>
          </cell>
          <cell r="BD7">
            <v>38.530999999999999</v>
          </cell>
          <cell r="BE7">
            <v>2.9999999999574811E-4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139.37200000000001</v>
          </cell>
          <cell r="E8">
            <v>60.302999999999997</v>
          </cell>
          <cell r="F8">
            <v>79.069000000000003</v>
          </cell>
          <cell r="G8">
            <v>35.210999999999999</v>
          </cell>
          <cell r="H8">
            <v>0</v>
          </cell>
          <cell r="I8">
            <v>49.996600000000001</v>
          </cell>
          <cell r="J8">
            <v>0.44600000000000001</v>
          </cell>
          <cell r="K8">
            <v>0.58499999999999996</v>
          </cell>
          <cell r="L8">
            <v>0</v>
          </cell>
          <cell r="M8">
            <v>0</v>
          </cell>
          <cell r="N8">
            <v>48.965800000000002</v>
          </cell>
          <cell r="O8">
            <v>-1.9999999999953388E-4</v>
          </cell>
          <cell r="P8">
            <v>236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236</v>
          </cell>
          <cell r="V8">
            <v>0</v>
          </cell>
          <cell r="W8">
            <v>15.12</v>
          </cell>
          <cell r="X8">
            <v>49.997</v>
          </cell>
          <cell r="Y8">
            <v>16.151</v>
          </cell>
          <cell r="Z8">
            <v>0</v>
          </cell>
          <cell r="AA8">
            <v>0</v>
          </cell>
          <cell r="AB8">
            <v>0</v>
          </cell>
          <cell r="AC8">
            <v>6.106226635438361E-16</v>
          </cell>
          <cell r="AD8">
            <v>0</v>
          </cell>
          <cell r="AE8">
            <v>236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23.954999999999998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25.0108</v>
          </cell>
          <cell r="AQ8">
            <v>0</v>
          </cell>
          <cell r="AR8">
            <v>0</v>
          </cell>
          <cell r="AS8">
            <v>236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49.997</v>
          </cell>
          <cell r="BC8">
            <v>236</v>
          </cell>
          <cell r="BD8">
            <v>139.37200000000001</v>
          </cell>
          <cell r="BE8">
            <v>4.0000000001327862E-4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100.154</v>
          </cell>
          <cell r="E9">
            <v>43.637</v>
          </cell>
          <cell r="F9">
            <v>56.517000000000003</v>
          </cell>
          <cell r="G9">
            <v>35.28</v>
          </cell>
          <cell r="H9">
            <v>0</v>
          </cell>
          <cell r="I9">
            <v>35.817399999999999</v>
          </cell>
          <cell r="J9">
            <v>0.35499999999999998</v>
          </cell>
          <cell r="K9">
            <v>0.46</v>
          </cell>
          <cell r="L9">
            <v>0</v>
          </cell>
          <cell r="M9">
            <v>0</v>
          </cell>
          <cell r="N9">
            <v>35.002099999999999</v>
          </cell>
          <cell r="O9">
            <v>3.0000000000285354E-4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20.623999999999999</v>
          </cell>
          <cell r="X9">
            <v>35.817</v>
          </cell>
          <cell r="Y9">
            <v>21.439</v>
          </cell>
          <cell r="Z9">
            <v>0</v>
          </cell>
          <cell r="AA9">
            <v>0</v>
          </cell>
          <cell r="AB9">
            <v>0</v>
          </cell>
          <cell r="AC9">
            <v>1.27675647831893E-15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18.544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16.458099999999998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35.817</v>
          </cell>
          <cell r="BC9">
            <v>167</v>
          </cell>
          <cell r="BD9">
            <v>100.154</v>
          </cell>
          <cell r="BE9">
            <v>-4.0000000001327862E-4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96.623000000000005</v>
          </cell>
          <cell r="E10">
            <v>41.908000000000001</v>
          </cell>
          <cell r="F10">
            <v>54.715000000000003</v>
          </cell>
          <cell r="G10">
            <v>35.457999999999998</v>
          </cell>
          <cell r="H10">
            <v>0</v>
          </cell>
          <cell r="I10">
            <v>34.254300000000001</v>
          </cell>
          <cell r="J10">
            <v>0.33900000000000002</v>
          </cell>
          <cell r="K10">
            <v>0.443</v>
          </cell>
          <cell r="L10">
            <v>0</v>
          </cell>
          <cell r="M10">
            <v>0</v>
          </cell>
          <cell r="N10">
            <v>33.472300000000004</v>
          </cell>
          <cell r="O10">
            <v>0</v>
          </cell>
          <cell r="P10">
            <v>161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161</v>
          </cell>
          <cell r="V10">
            <v>0</v>
          </cell>
          <cell r="W10">
            <v>22.411000000000001</v>
          </cell>
          <cell r="X10">
            <v>34.253999999999998</v>
          </cell>
          <cell r="Y10">
            <v>23.193000000000001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18.286999999999999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15.1853</v>
          </cell>
          <cell r="AQ10">
            <v>0</v>
          </cell>
          <cell r="AR10">
            <v>0</v>
          </cell>
          <cell r="AS10">
            <v>161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34.253999999999998</v>
          </cell>
          <cell r="BC10">
            <v>161</v>
          </cell>
          <cell r="BD10">
            <v>96.623000000000005</v>
          </cell>
          <cell r="BE10">
            <v>-2.9999999998153726E-4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70.978999999999999</v>
          </cell>
          <cell r="E11">
            <v>30.913</v>
          </cell>
          <cell r="F11">
            <v>40.066000000000003</v>
          </cell>
          <cell r="G11">
            <v>35.417000000000002</v>
          </cell>
          <cell r="H11">
            <v>0</v>
          </cell>
          <cell r="I11">
            <v>25.074999999999999</v>
          </cell>
          <cell r="J11">
            <v>0.253</v>
          </cell>
          <cell r="K11">
            <v>0.32700000000000001</v>
          </cell>
          <cell r="L11">
            <v>0</v>
          </cell>
          <cell r="M11">
            <v>0</v>
          </cell>
          <cell r="N11">
            <v>24.495000000000001</v>
          </cell>
          <cell r="O11">
            <v>0</v>
          </cell>
          <cell r="P11">
            <v>117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</v>
          </cell>
          <cell r="V11">
            <v>0</v>
          </cell>
          <cell r="W11">
            <v>24.597000000000001</v>
          </cell>
          <cell r="X11">
            <v>25.074999999999999</v>
          </cell>
          <cell r="Y11">
            <v>25.177</v>
          </cell>
          <cell r="Z11">
            <v>0</v>
          </cell>
          <cell r="AA11">
            <v>0</v>
          </cell>
          <cell r="AB11">
            <v>0</v>
          </cell>
          <cell r="AC11">
            <v>-1.7208456881689926E-15</v>
          </cell>
          <cell r="AD11">
            <v>0</v>
          </cell>
          <cell r="AE11">
            <v>117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14.115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10.38</v>
          </cell>
          <cell r="AQ11">
            <v>0</v>
          </cell>
          <cell r="AR11">
            <v>0</v>
          </cell>
          <cell r="AS11">
            <v>117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25.074999999999999</v>
          </cell>
          <cell r="BC11">
            <v>117</v>
          </cell>
          <cell r="BD11">
            <v>70.978999999999999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74.528999999999996</v>
          </cell>
          <cell r="E12">
            <v>32.286999999999999</v>
          </cell>
          <cell r="F12">
            <v>42.241999999999997</v>
          </cell>
          <cell r="G12">
            <v>35.322000000000003</v>
          </cell>
          <cell r="H12">
            <v>0</v>
          </cell>
          <cell r="I12">
            <v>26.327000000000002</v>
          </cell>
          <cell r="J12">
            <v>0.25900000000000001</v>
          </cell>
          <cell r="K12">
            <v>0.33900000000000002</v>
          </cell>
          <cell r="L12">
            <v>0</v>
          </cell>
          <cell r="M12">
            <v>0</v>
          </cell>
          <cell r="N12">
            <v>25.728999999999999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27.63325</v>
          </cell>
          <cell r="X12">
            <v>26.327000000000002</v>
          </cell>
          <cell r="Y12">
            <v>28.231249999999999</v>
          </cell>
          <cell r="Z12">
            <v>0</v>
          </cell>
          <cell r="AA12">
            <v>0</v>
          </cell>
          <cell r="AB12">
            <v>0</v>
          </cell>
          <cell r="AC12">
            <v>-1.0547118733938987E-15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14.229749999999999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11.49925</v>
          </cell>
          <cell r="AQ12">
            <v>0</v>
          </cell>
          <cell r="AR12">
            <v>0</v>
          </cell>
          <cell r="AS12">
            <v>124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26.327000000000002</v>
          </cell>
          <cell r="BC12">
            <v>124</v>
          </cell>
          <cell r="BD12">
            <v>74.528999999999996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57.777999999999999</v>
          </cell>
          <cell r="E13">
            <v>25.398</v>
          </cell>
          <cell r="F13">
            <v>32.380000000000003</v>
          </cell>
          <cell r="G13">
            <v>35.365000000000002</v>
          </cell>
          <cell r="H13">
            <v>0</v>
          </cell>
          <cell r="I13">
            <v>20.481000000000002</v>
          </cell>
          <cell r="J13">
            <v>0.2</v>
          </cell>
          <cell r="K13">
            <v>0.255</v>
          </cell>
          <cell r="L13">
            <v>0</v>
          </cell>
          <cell r="M13">
            <v>0</v>
          </cell>
          <cell r="N13">
            <v>20.026</v>
          </cell>
          <cell r="O13">
            <v>0</v>
          </cell>
          <cell r="P13">
            <v>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</v>
          </cell>
          <cell r="V13">
            <v>0</v>
          </cell>
          <cell r="W13">
            <v>31.760750000000002</v>
          </cell>
          <cell r="X13">
            <v>20.481000000000002</v>
          </cell>
          <cell r="Y13">
            <v>32.21575</v>
          </cell>
          <cell r="Z13">
            <v>0</v>
          </cell>
          <cell r="AA13">
            <v>0</v>
          </cell>
          <cell r="AB13">
            <v>0</v>
          </cell>
          <cell r="AC13">
            <v>-1.7208456881689926E-15</v>
          </cell>
          <cell r="AD13">
            <v>0</v>
          </cell>
          <cell r="AE13">
            <v>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9.5459999999999994</v>
          </cell>
          <cell r="AQ13">
            <v>0</v>
          </cell>
          <cell r="AR13">
            <v>0</v>
          </cell>
          <cell r="AS13">
            <v>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20.481000000000002</v>
          </cell>
          <cell r="BC13">
            <v>94</v>
          </cell>
          <cell r="BD13">
            <v>57.777999999999999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56.558</v>
          </cell>
          <cell r="E14">
            <v>24.402000000000001</v>
          </cell>
          <cell r="F14">
            <v>32.155999999999999</v>
          </cell>
          <cell r="G14">
            <v>35.473999999999997</v>
          </cell>
          <cell r="H14">
            <v>0</v>
          </cell>
          <cell r="I14">
            <v>20.024999999999999</v>
          </cell>
          <cell r="J14">
            <v>0.19800000000000001</v>
          </cell>
          <cell r="K14">
            <v>0.26200000000000001</v>
          </cell>
          <cell r="L14">
            <v>0</v>
          </cell>
          <cell r="M14">
            <v>0</v>
          </cell>
          <cell r="N14">
            <v>19.565000000000001</v>
          </cell>
          <cell r="O14">
            <v>0</v>
          </cell>
          <cell r="P14">
            <v>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95</v>
          </cell>
          <cell r="V14">
            <v>0</v>
          </cell>
          <cell r="W14">
            <v>16.617999999999999</v>
          </cell>
          <cell r="X14">
            <v>20.024999999999999</v>
          </cell>
          <cell r="Y14">
            <v>17.077999999999999</v>
          </cell>
          <cell r="Z14">
            <v>0</v>
          </cell>
          <cell r="AA14">
            <v>0</v>
          </cell>
          <cell r="AB14">
            <v>0</v>
          </cell>
          <cell r="AC14">
            <v>8.3266726846886741E-16</v>
          </cell>
          <cell r="AD14">
            <v>0</v>
          </cell>
          <cell r="AE14">
            <v>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12.797000000000001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6.7679999999999998</v>
          </cell>
          <cell r="AQ14">
            <v>0</v>
          </cell>
          <cell r="AR14">
            <v>0</v>
          </cell>
          <cell r="AS14">
            <v>95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20.024999999999999</v>
          </cell>
          <cell r="BC14">
            <v>95</v>
          </cell>
          <cell r="BD14">
            <v>56.558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80.587000000000003</v>
          </cell>
          <cell r="E15">
            <v>35.088000000000001</v>
          </cell>
          <cell r="F15">
            <v>45.499000000000002</v>
          </cell>
          <cell r="G15">
            <v>35.493000000000002</v>
          </cell>
          <cell r="H15">
            <v>0</v>
          </cell>
          <cell r="I15">
            <v>28.704999999999998</v>
          </cell>
          <cell r="J15">
            <v>0.27500000000000002</v>
          </cell>
          <cell r="K15">
            <v>0.35699999999999998</v>
          </cell>
          <cell r="L15">
            <v>0</v>
          </cell>
          <cell r="M15">
            <v>0</v>
          </cell>
          <cell r="N15">
            <v>28.073</v>
          </cell>
          <cell r="O15">
            <v>0</v>
          </cell>
          <cell r="P15">
            <v>134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134</v>
          </cell>
          <cell r="V15">
            <v>0</v>
          </cell>
          <cell r="W15">
            <v>25.421250000000001</v>
          </cell>
          <cell r="X15">
            <v>28.704999999999998</v>
          </cell>
          <cell r="Y15">
            <v>26.053250000000002</v>
          </cell>
          <cell r="Z15">
            <v>0</v>
          </cell>
          <cell r="AA15">
            <v>0</v>
          </cell>
          <cell r="AB15">
            <v>0</v>
          </cell>
          <cell r="AC15">
            <v>1.4432899320127035E-15</v>
          </cell>
          <cell r="AD15">
            <v>0</v>
          </cell>
          <cell r="AE15">
            <v>134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14.85575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13.21725</v>
          </cell>
          <cell r="AQ15">
            <v>0</v>
          </cell>
          <cell r="AR15">
            <v>0</v>
          </cell>
          <cell r="AS15">
            <v>134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28.704999999999998</v>
          </cell>
          <cell r="BC15">
            <v>134</v>
          </cell>
          <cell r="BD15">
            <v>80.587000000000003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61.082999999999998</v>
          </cell>
          <cell r="E16">
            <v>27.27</v>
          </cell>
          <cell r="F16">
            <v>33.813000000000002</v>
          </cell>
          <cell r="G16">
            <v>35.335000000000001</v>
          </cell>
          <cell r="H16">
            <v>0</v>
          </cell>
          <cell r="I16">
            <v>21.731000000000002</v>
          </cell>
          <cell r="J16">
            <v>0.20699999999999999</v>
          </cell>
          <cell r="K16">
            <v>0.25700000000000001</v>
          </cell>
          <cell r="L16">
            <v>0</v>
          </cell>
          <cell r="M16">
            <v>0</v>
          </cell>
          <cell r="N16">
            <v>21.266999999999999</v>
          </cell>
          <cell r="O16">
            <v>0</v>
          </cell>
          <cell r="P16">
            <v>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97</v>
          </cell>
          <cell r="V16">
            <v>0</v>
          </cell>
          <cell r="W16">
            <v>27.638999999999999</v>
          </cell>
          <cell r="X16">
            <v>21.731000000000002</v>
          </cell>
          <cell r="Y16">
            <v>28.102999999999998</v>
          </cell>
          <cell r="Z16">
            <v>0</v>
          </cell>
          <cell r="AA16">
            <v>0</v>
          </cell>
          <cell r="AB16">
            <v>0</v>
          </cell>
          <cell r="AC16">
            <v>-1.3600232051658168E-15</v>
          </cell>
          <cell r="AD16">
            <v>0</v>
          </cell>
          <cell r="AE16">
            <v>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11.023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10.244</v>
          </cell>
          <cell r="AQ16">
            <v>0</v>
          </cell>
          <cell r="AR16">
            <v>0</v>
          </cell>
          <cell r="AS16">
            <v>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21.731000000000002</v>
          </cell>
          <cell r="BC16">
            <v>97</v>
          </cell>
          <cell r="BD16">
            <v>61.082999999999998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98.495999999999995</v>
          </cell>
          <cell r="E17">
            <v>43.226999999999997</v>
          </cell>
          <cell r="F17">
            <v>55.268999999999998</v>
          </cell>
          <cell r="G17">
            <v>35.265999999999998</v>
          </cell>
          <cell r="H17">
            <v>0</v>
          </cell>
          <cell r="I17">
            <v>35.195</v>
          </cell>
          <cell r="J17">
            <v>0.33700000000000002</v>
          </cell>
          <cell r="K17">
            <v>0.43</v>
          </cell>
          <cell r="L17">
            <v>0</v>
          </cell>
          <cell r="M17">
            <v>0</v>
          </cell>
          <cell r="N17">
            <v>34.427999999999997</v>
          </cell>
          <cell r="O17">
            <v>0</v>
          </cell>
          <cell r="P17">
            <v>162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162</v>
          </cell>
          <cell r="V17">
            <v>0</v>
          </cell>
          <cell r="W17">
            <v>22.672499999999999</v>
          </cell>
          <cell r="X17">
            <v>35.195</v>
          </cell>
          <cell r="Y17">
            <v>23.439499999999999</v>
          </cell>
          <cell r="Z17">
            <v>0</v>
          </cell>
          <cell r="AA17">
            <v>0</v>
          </cell>
          <cell r="AB17">
            <v>0</v>
          </cell>
          <cell r="AC17">
            <v>-5.5511151231257827E-16</v>
          </cell>
          <cell r="AD17">
            <v>0</v>
          </cell>
          <cell r="AE17">
            <v>162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18.2075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16.220500000000001</v>
          </cell>
          <cell r="AQ17">
            <v>0</v>
          </cell>
          <cell r="AR17">
            <v>0</v>
          </cell>
          <cell r="AS17">
            <v>162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35.195</v>
          </cell>
          <cell r="BC17">
            <v>162</v>
          </cell>
          <cell r="BD17">
            <v>98.495999999999995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1057.105</v>
          </cell>
          <cell r="E6">
            <v>469.69900000000001</v>
          </cell>
          <cell r="F6">
            <v>587.40599999999995</v>
          </cell>
          <cell r="G6">
            <v>35.301000000000002</v>
          </cell>
          <cell r="H6">
            <v>0</v>
          </cell>
          <cell r="I6">
            <v>389.81200000000001</v>
          </cell>
          <cell r="J6">
            <v>6.52</v>
          </cell>
          <cell r="K6">
            <v>8.1530000000000005</v>
          </cell>
          <cell r="L6">
            <v>0</v>
          </cell>
          <cell r="M6">
            <v>0</v>
          </cell>
          <cell r="N6">
            <v>375.13900000000001</v>
          </cell>
          <cell r="O6">
            <v>0</v>
          </cell>
          <cell r="P6">
            <v>1755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1755</v>
          </cell>
          <cell r="V6">
            <v>0</v>
          </cell>
          <cell r="W6">
            <v>2.7789999999999999</v>
          </cell>
          <cell r="X6">
            <v>389.81200000000001</v>
          </cell>
          <cell r="Y6">
            <v>17.451999999999998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375.13900000000001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1755</v>
          </cell>
          <cell r="AZ6">
            <v>0</v>
          </cell>
          <cell r="BA6">
            <v>0</v>
          </cell>
          <cell r="BB6">
            <v>389.81200000000001</v>
          </cell>
          <cell r="BC6">
            <v>1755</v>
          </cell>
          <cell r="BD6">
            <v>1057.105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901.68200000000002</v>
          </cell>
          <cell r="E7">
            <v>399.02800000000002</v>
          </cell>
          <cell r="F7">
            <v>502.654</v>
          </cell>
          <cell r="G7">
            <v>35.298000000000002</v>
          </cell>
          <cell r="H7">
            <v>0</v>
          </cell>
          <cell r="I7">
            <v>332.75200000000001</v>
          </cell>
          <cell r="J7">
            <v>4.7249999999999996</v>
          </cell>
          <cell r="K7">
            <v>5.952</v>
          </cell>
          <cell r="L7">
            <v>0</v>
          </cell>
          <cell r="M7">
            <v>0</v>
          </cell>
          <cell r="N7">
            <v>322.07499999999999</v>
          </cell>
          <cell r="O7">
            <v>0</v>
          </cell>
          <cell r="P7">
            <v>1509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1509</v>
          </cell>
          <cell r="V7">
            <v>0</v>
          </cell>
          <cell r="W7">
            <v>0.56599999999999995</v>
          </cell>
          <cell r="X7">
            <v>332.75200000000001</v>
          </cell>
          <cell r="Y7">
            <v>11.243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322.07499999999999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1509</v>
          </cell>
          <cell r="AZ7">
            <v>0</v>
          </cell>
          <cell r="BA7">
            <v>0</v>
          </cell>
          <cell r="BB7">
            <v>332.75200000000001</v>
          </cell>
          <cell r="BC7">
            <v>1509</v>
          </cell>
          <cell r="BD7">
            <v>901.68200000000002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813.86599999999999</v>
          </cell>
          <cell r="E8">
            <v>360.488</v>
          </cell>
          <cell r="F8">
            <v>453.37799999999999</v>
          </cell>
          <cell r="G8">
            <v>35.301000000000002</v>
          </cell>
          <cell r="H8">
            <v>0</v>
          </cell>
          <cell r="I8">
            <v>300.59800000000001</v>
          </cell>
          <cell r="J8">
            <v>4.7380000000000004</v>
          </cell>
          <cell r="K8">
            <v>5.9580000000000002</v>
          </cell>
          <cell r="L8">
            <v>0</v>
          </cell>
          <cell r="M8">
            <v>0</v>
          </cell>
          <cell r="N8">
            <v>289.90199999999999</v>
          </cell>
          <cell r="O8">
            <v>0</v>
          </cell>
          <cell r="P8">
            <v>1361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1361</v>
          </cell>
          <cell r="V8">
            <v>0</v>
          </cell>
          <cell r="W8">
            <v>0.64700000000000002</v>
          </cell>
          <cell r="X8">
            <v>300.59800000000001</v>
          </cell>
          <cell r="Y8">
            <v>11.343000000000002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289.90199999999999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1361</v>
          </cell>
          <cell r="AZ8">
            <v>0</v>
          </cell>
          <cell r="BA8">
            <v>0</v>
          </cell>
          <cell r="BB8">
            <v>300.59800000000001</v>
          </cell>
          <cell r="BC8">
            <v>1361</v>
          </cell>
          <cell r="BD8">
            <v>813.86599999999999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557.52200000000005</v>
          </cell>
          <cell r="E9">
            <v>247.749</v>
          </cell>
          <cell r="F9">
            <v>309.77300000000002</v>
          </cell>
          <cell r="G9">
            <v>35.286000000000001</v>
          </cell>
          <cell r="H9">
            <v>0</v>
          </cell>
          <cell r="I9">
            <v>205.72</v>
          </cell>
          <cell r="J9">
            <v>3.2650000000000001</v>
          </cell>
          <cell r="K9">
            <v>4.0819999999999999</v>
          </cell>
          <cell r="L9">
            <v>0</v>
          </cell>
          <cell r="M9">
            <v>0</v>
          </cell>
          <cell r="N9">
            <v>198.37299999999999</v>
          </cell>
          <cell r="O9">
            <v>0</v>
          </cell>
          <cell r="P9">
            <v>926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926</v>
          </cell>
          <cell r="V9">
            <v>0</v>
          </cell>
          <cell r="W9">
            <v>0.747</v>
          </cell>
          <cell r="X9">
            <v>205.72</v>
          </cell>
          <cell r="Y9">
            <v>8.0939999999999994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198.37299999999999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926</v>
          </cell>
          <cell r="AZ9">
            <v>0</v>
          </cell>
          <cell r="BA9">
            <v>0</v>
          </cell>
          <cell r="BB9">
            <v>205.72</v>
          </cell>
          <cell r="BC9">
            <v>926</v>
          </cell>
          <cell r="BD9">
            <v>557.52200000000005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345.82</v>
          </cell>
          <cell r="E10">
            <v>153.94800000000001</v>
          </cell>
          <cell r="F10">
            <v>191.87200000000001</v>
          </cell>
          <cell r="G10">
            <v>35.393999999999998</v>
          </cell>
          <cell r="H10">
            <v>0</v>
          </cell>
          <cell r="I10">
            <v>127.93</v>
          </cell>
          <cell r="J10">
            <v>2.093</v>
          </cell>
          <cell r="K10">
            <v>2.6080000000000001</v>
          </cell>
          <cell r="L10">
            <v>0</v>
          </cell>
          <cell r="M10">
            <v>0</v>
          </cell>
          <cell r="N10">
            <v>123.229</v>
          </cell>
          <cell r="O10">
            <v>0</v>
          </cell>
          <cell r="P10">
            <v>574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574</v>
          </cell>
          <cell r="V10">
            <v>0</v>
          </cell>
          <cell r="W10">
            <v>0.92800000000000005</v>
          </cell>
          <cell r="X10">
            <v>127.93</v>
          </cell>
          <cell r="Y10">
            <v>5.6290000000000004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123.229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574</v>
          </cell>
          <cell r="AZ10">
            <v>0</v>
          </cell>
          <cell r="BA10">
            <v>0</v>
          </cell>
          <cell r="BB10">
            <v>127.93</v>
          </cell>
          <cell r="BC10">
            <v>574</v>
          </cell>
          <cell r="BD10">
            <v>345.82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264.49799999999999</v>
          </cell>
          <cell r="E11">
            <v>118.16</v>
          </cell>
          <cell r="F11">
            <v>146.33799999999999</v>
          </cell>
          <cell r="G11">
            <v>35.521000000000001</v>
          </cell>
          <cell r="H11">
            <v>0</v>
          </cell>
          <cell r="I11">
            <v>97.79</v>
          </cell>
          <cell r="J11">
            <v>1.64</v>
          </cell>
          <cell r="K11">
            <v>2.0299999999999998</v>
          </cell>
          <cell r="L11">
            <v>0</v>
          </cell>
          <cell r="M11">
            <v>0</v>
          </cell>
          <cell r="N11">
            <v>94.12</v>
          </cell>
          <cell r="O11">
            <v>0</v>
          </cell>
          <cell r="P11">
            <v>436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436</v>
          </cell>
          <cell r="V11">
            <v>0</v>
          </cell>
          <cell r="W11">
            <v>0.93200000000000005</v>
          </cell>
          <cell r="X11">
            <v>97.79</v>
          </cell>
          <cell r="Y11">
            <v>4.6020000000000003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94.12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436</v>
          </cell>
          <cell r="AZ11">
            <v>0</v>
          </cell>
          <cell r="BA11">
            <v>0</v>
          </cell>
          <cell r="BB11">
            <v>97.79</v>
          </cell>
          <cell r="BC11">
            <v>436</v>
          </cell>
          <cell r="BD11">
            <v>264.49799999999999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240.23699999999999</v>
          </cell>
          <cell r="E12">
            <v>107.553</v>
          </cell>
          <cell r="F12">
            <v>132.684</v>
          </cell>
          <cell r="G12">
            <v>35.341999999999999</v>
          </cell>
          <cell r="H12">
            <v>0</v>
          </cell>
          <cell r="I12">
            <v>88.49</v>
          </cell>
          <cell r="J12">
            <v>1.494</v>
          </cell>
          <cell r="K12">
            <v>1.8440000000000001</v>
          </cell>
          <cell r="L12">
            <v>0</v>
          </cell>
          <cell r="M12">
            <v>0</v>
          </cell>
          <cell r="N12">
            <v>85.152000000000001</v>
          </cell>
          <cell r="O12">
            <v>0</v>
          </cell>
          <cell r="P12">
            <v>393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393</v>
          </cell>
          <cell r="V12">
            <v>0</v>
          </cell>
          <cell r="W12">
            <v>1.0177499999999999</v>
          </cell>
          <cell r="X12">
            <v>88.49</v>
          </cell>
          <cell r="Y12">
            <v>4.3557500000000005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85.152000000000001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393</v>
          </cell>
          <cell r="AZ12">
            <v>0</v>
          </cell>
          <cell r="BA12">
            <v>0</v>
          </cell>
          <cell r="BB12">
            <v>88.49</v>
          </cell>
          <cell r="BC12">
            <v>393</v>
          </cell>
          <cell r="BD12">
            <v>240.23699999999999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235.79499999999999</v>
          </cell>
          <cell r="E13">
            <v>105.754</v>
          </cell>
          <cell r="F13">
            <v>130.041</v>
          </cell>
          <cell r="G13">
            <v>35.360999999999997</v>
          </cell>
          <cell r="H13">
            <v>0</v>
          </cell>
          <cell r="I13">
            <v>87.647999999999996</v>
          </cell>
          <cell r="J13">
            <v>1.4670000000000001</v>
          </cell>
          <cell r="K13">
            <v>1.8049999999999999</v>
          </cell>
          <cell r="L13">
            <v>0</v>
          </cell>
          <cell r="M13">
            <v>0</v>
          </cell>
          <cell r="N13">
            <v>84.376000000000005</v>
          </cell>
          <cell r="O13">
            <v>0</v>
          </cell>
          <cell r="P13">
            <v>388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388</v>
          </cell>
          <cell r="V13">
            <v>0</v>
          </cell>
          <cell r="W13">
            <v>1.0229999999999999</v>
          </cell>
          <cell r="X13">
            <v>87.647999999999996</v>
          </cell>
          <cell r="Y13">
            <v>4.2949999999999999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84.376000000000005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388</v>
          </cell>
          <cell r="AZ13">
            <v>0</v>
          </cell>
          <cell r="BA13">
            <v>0</v>
          </cell>
          <cell r="BB13">
            <v>87.647999999999996</v>
          </cell>
          <cell r="BC13">
            <v>388</v>
          </cell>
          <cell r="BD13">
            <v>235.79499999999999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348.22800000000001</v>
          </cell>
          <cell r="E14">
            <v>155.28899999999999</v>
          </cell>
          <cell r="F14">
            <v>192.93899999999999</v>
          </cell>
          <cell r="G14">
            <v>35.442</v>
          </cell>
          <cell r="H14">
            <v>0</v>
          </cell>
          <cell r="I14">
            <v>129.00200000000001</v>
          </cell>
          <cell r="J14">
            <v>2.0539999999999998</v>
          </cell>
          <cell r="K14">
            <v>2.5510000000000002</v>
          </cell>
          <cell r="L14">
            <v>0</v>
          </cell>
          <cell r="M14">
            <v>0</v>
          </cell>
          <cell r="N14">
            <v>124.39700000000001</v>
          </cell>
          <cell r="O14">
            <v>0</v>
          </cell>
          <cell r="P14">
            <v>577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577</v>
          </cell>
          <cell r="V14">
            <v>0</v>
          </cell>
          <cell r="W14">
            <v>0.88875000000000004</v>
          </cell>
          <cell r="X14">
            <v>129.00200000000001</v>
          </cell>
          <cell r="Y14">
            <v>5.4937500000000004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124.39700000000001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577</v>
          </cell>
          <cell r="AZ14">
            <v>0</v>
          </cell>
          <cell r="BA14">
            <v>0</v>
          </cell>
          <cell r="BB14">
            <v>129.00200000000001</v>
          </cell>
          <cell r="BC14">
            <v>577</v>
          </cell>
          <cell r="BD14">
            <v>348.22800000000001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563.53200000000004</v>
          </cell>
          <cell r="E15">
            <v>250.345</v>
          </cell>
          <cell r="F15">
            <v>313.18700000000001</v>
          </cell>
          <cell r="G15">
            <v>35.518000000000001</v>
          </cell>
          <cell r="H15">
            <v>0</v>
          </cell>
          <cell r="I15">
            <v>208.94</v>
          </cell>
          <cell r="J15">
            <v>3.1930000000000001</v>
          </cell>
          <cell r="K15">
            <v>3.9940000000000002</v>
          </cell>
          <cell r="L15">
            <v>0</v>
          </cell>
          <cell r="M15">
            <v>0</v>
          </cell>
          <cell r="N15">
            <v>201.75325000000001</v>
          </cell>
          <cell r="O15">
            <v>-2.5000000002250999E-4</v>
          </cell>
          <cell r="P15">
            <v>941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941</v>
          </cell>
          <cell r="V15">
            <v>0</v>
          </cell>
          <cell r="W15">
            <v>0.78474999999999995</v>
          </cell>
          <cell r="X15">
            <v>208.94</v>
          </cell>
          <cell r="Y15">
            <v>7.9717500000000001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201.75299999999999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941</v>
          </cell>
          <cell r="AZ15">
            <v>0</v>
          </cell>
          <cell r="BA15">
            <v>0</v>
          </cell>
          <cell r="BB15">
            <v>208.94</v>
          </cell>
          <cell r="BC15">
            <v>941</v>
          </cell>
          <cell r="BD15">
            <v>563.53200000000004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566.03899999999999</v>
          </cell>
          <cell r="E16">
            <v>249.423</v>
          </cell>
          <cell r="F16">
            <v>316.61599999999999</v>
          </cell>
          <cell r="G16">
            <v>35.337000000000003</v>
          </cell>
          <cell r="H16">
            <v>0</v>
          </cell>
          <cell r="I16">
            <v>207.23</v>
          </cell>
          <cell r="J16">
            <v>3.16</v>
          </cell>
          <cell r="K16">
            <v>4.0110000000000001</v>
          </cell>
          <cell r="L16">
            <v>0</v>
          </cell>
          <cell r="M16">
            <v>0</v>
          </cell>
          <cell r="N16">
            <v>200.05850000000001</v>
          </cell>
          <cell r="O16">
            <v>4.9999999998817657E-4</v>
          </cell>
          <cell r="P16">
            <v>947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947</v>
          </cell>
          <cell r="V16">
            <v>0</v>
          </cell>
          <cell r="W16">
            <v>1.0177499999999999</v>
          </cell>
          <cell r="X16">
            <v>207.23</v>
          </cell>
          <cell r="Y16">
            <v>8.1887500000000006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200.059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947</v>
          </cell>
          <cell r="AZ16">
            <v>0</v>
          </cell>
          <cell r="BA16">
            <v>0</v>
          </cell>
          <cell r="BB16">
            <v>207.23</v>
          </cell>
          <cell r="BC16">
            <v>947</v>
          </cell>
          <cell r="BD16">
            <v>566.03899999999999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680.55600000000004</v>
          </cell>
          <cell r="E17">
            <v>299.137</v>
          </cell>
          <cell r="F17">
            <v>381.41899999999998</v>
          </cell>
          <cell r="G17">
            <v>35.25</v>
          </cell>
          <cell r="H17">
            <v>0</v>
          </cell>
          <cell r="I17">
            <v>247.7</v>
          </cell>
          <cell r="J17">
            <v>3.7930000000000001</v>
          </cell>
          <cell r="K17">
            <v>4.8369999999999997</v>
          </cell>
          <cell r="L17">
            <v>0</v>
          </cell>
          <cell r="M17">
            <v>0</v>
          </cell>
          <cell r="N17">
            <v>239.06975</v>
          </cell>
          <cell r="O17">
            <v>2.4999999999408828E-4</v>
          </cell>
          <cell r="P17">
            <v>1137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1137</v>
          </cell>
          <cell r="V17">
            <v>0</v>
          </cell>
          <cell r="W17">
            <v>1.01125</v>
          </cell>
          <cell r="X17">
            <v>247.7</v>
          </cell>
          <cell r="Y17">
            <v>9.6412499999999994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1137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239.07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1137</v>
          </cell>
          <cell r="AZ17">
            <v>0</v>
          </cell>
          <cell r="BA17">
            <v>0</v>
          </cell>
          <cell r="BB17">
            <v>247.7</v>
          </cell>
          <cell r="BC17">
            <v>1137</v>
          </cell>
          <cell r="BD17">
            <v>680.55600000000004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35.281999999999996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Chyba</v>
          </cell>
          <cell r="D7">
            <v>79.89</v>
          </cell>
          <cell r="E7">
            <v>32.444000000000003</v>
          </cell>
          <cell r="F7">
            <v>47.445999999999998</v>
          </cell>
          <cell r="G7">
            <v>35.284999999999997</v>
          </cell>
          <cell r="H7">
            <v>0</v>
          </cell>
          <cell r="I7">
            <v>28.681699999999999</v>
          </cell>
          <cell r="J7">
            <v>6.6639999999999997</v>
          </cell>
          <cell r="K7">
            <v>9.7460000000000004</v>
          </cell>
          <cell r="L7">
            <v>0</v>
          </cell>
          <cell r="M7">
            <v>0</v>
          </cell>
          <cell r="N7">
            <v>12.271000000000001</v>
          </cell>
          <cell r="O7">
            <v>6.9999999999659224E-4</v>
          </cell>
          <cell r="P7">
            <v>151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151</v>
          </cell>
          <cell r="V7">
            <v>0</v>
          </cell>
          <cell r="W7">
            <v>5.867</v>
          </cell>
          <cell r="X7">
            <v>28.681999999999999</v>
          </cell>
          <cell r="Y7">
            <v>22.277000000000001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12.271000000000001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28.681999999999999</v>
          </cell>
          <cell r="BC7">
            <v>151</v>
          </cell>
          <cell r="BD7">
            <v>79.89</v>
          </cell>
          <cell r="BE7">
            <v>3.0000000003838068E-4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143.28</v>
          </cell>
          <cell r="E8">
            <v>58.070999999999998</v>
          </cell>
          <cell r="F8">
            <v>85.209000000000003</v>
          </cell>
          <cell r="G8">
            <v>35.134999999999998</v>
          </cell>
          <cell r="H8">
            <v>0</v>
          </cell>
          <cell r="I8">
            <v>51.302199999999999</v>
          </cell>
          <cell r="J8">
            <v>10.909000000000001</v>
          </cell>
          <cell r="K8">
            <v>16.007000000000001</v>
          </cell>
          <cell r="L8">
            <v>0</v>
          </cell>
          <cell r="M8">
            <v>0</v>
          </cell>
          <cell r="N8">
            <v>24.387</v>
          </cell>
          <cell r="O8">
            <v>-8.0000000000168825E-4</v>
          </cell>
          <cell r="P8">
            <v>271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271</v>
          </cell>
          <cell r="V8">
            <v>0</v>
          </cell>
          <cell r="W8">
            <v>13.907999999999999</v>
          </cell>
          <cell r="X8">
            <v>51.302</v>
          </cell>
          <cell r="Y8">
            <v>40.824000000000005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24.387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51.302</v>
          </cell>
          <cell r="BC8">
            <v>271</v>
          </cell>
          <cell r="BD8">
            <v>143.28</v>
          </cell>
          <cell r="BE8">
            <v>-2.0000000000663931E-4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113.96299999999999</v>
          </cell>
          <cell r="E9">
            <v>46.281999999999996</v>
          </cell>
          <cell r="F9">
            <v>67.680999999999997</v>
          </cell>
          <cell r="G9">
            <v>35.225999999999999</v>
          </cell>
          <cell r="H9">
            <v>0</v>
          </cell>
          <cell r="I9">
            <v>40.839100000000002</v>
          </cell>
          <cell r="J9">
            <v>8.4529999999999994</v>
          </cell>
          <cell r="K9">
            <v>12.362</v>
          </cell>
          <cell r="L9">
            <v>0</v>
          </cell>
          <cell r="M9">
            <v>0</v>
          </cell>
          <cell r="N9">
            <v>20.024000000000001</v>
          </cell>
          <cell r="O9">
            <v>9.9999999996214228E-5</v>
          </cell>
          <cell r="P9">
            <v>215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215</v>
          </cell>
          <cell r="V9">
            <v>0</v>
          </cell>
          <cell r="W9">
            <v>18.064</v>
          </cell>
          <cell r="X9">
            <v>40.838999999999999</v>
          </cell>
          <cell r="Y9">
            <v>38.878999999999998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20.024000000000001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40.838999999999999</v>
          </cell>
          <cell r="BC9">
            <v>215</v>
          </cell>
          <cell r="BD9">
            <v>113.96299999999999</v>
          </cell>
          <cell r="BE9">
            <v>-9.9999999974897946E-5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83.103999999999999</v>
          </cell>
          <cell r="E10">
            <v>33.734000000000002</v>
          </cell>
          <cell r="F10">
            <v>49.37</v>
          </cell>
          <cell r="G10">
            <v>35.426000000000002</v>
          </cell>
          <cell r="H10">
            <v>0</v>
          </cell>
          <cell r="I10">
            <v>29.609000000000002</v>
          </cell>
          <cell r="J10">
            <v>5.8090000000000002</v>
          </cell>
          <cell r="K10">
            <v>8.5020000000000007</v>
          </cell>
          <cell r="L10">
            <v>0</v>
          </cell>
          <cell r="M10">
            <v>0</v>
          </cell>
          <cell r="N10">
            <v>15.298</v>
          </cell>
          <cell r="O10">
            <v>0</v>
          </cell>
          <cell r="P10">
            <v>156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156</v>
          </cell>
          <cell r="V10">
            <v>0</v>
          </cell>
          <cell r="W10">
            <v>24.805</v>
          </cell>
          <cell r="X10">
            <v>29.609000000000002</v>
          </cell>
          <cell r="Y10">
            <v>39.116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15.298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29.609000000000002</v>
          </cell>
          <cell r="BC10">
            <v>156</v>
          </cell>
          <cell r="BD10">
            <v>83.103999999999999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57.024000000000001</v>
          </cell>
          <cell r="E11">
            <v>23.013999999999999</v>
          </cell>
          <cell r="F11">
            <v>34.01</v>
          </cell>
          <cell r="G11">
            <v>35.273000000000003</v>
          </cell>
          <cell r="H11">
            <v>0</v>
          </cell>
          <cell r="I11">
            <v>20.3</v>
          </cell>
          <cell r="J11">
            <v>3.95</v>
          </cell>
          <cell r="K11">
            <v>5.8369999999999997</v>
          </cell>
          <cell r="L11">
            <v>0</v>
          </cell>
          <cell r="M11">
            <v>0</v>
          </cell>
          <cell r="N11">
            <v>10.513</v>
          </cell>
          <cell r="O11">
            <v>0</v>
          </cell>
          <cell r="P11">
            <v>108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108</v>
          </cell>
          <cell r="V11">
            <v>0</v>
          </cell>
          <cell r="W11">
            <v>26.895</v>
          </cell>
          <cell r="X11">
            <v>20.3</v>
          </cell>
          <cell r="Y11">
            <v>36.682000000000002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10.513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20.3</v>
          </cell>
          <cell r="BC11">
            <v>108</v>
          </cell>
          <cell r="BD11">
            <v>57.024000000000001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48.798000000000002</v>
          </cell>
          <cell r="E12">
            <v>19.832000000000001</v>
          </cell>
          <cell r="F12">
            <v>28.966000000000001</v>
          </cell>
          <cell r="G12">
            <v>35.314999999999998</v>
          </cell>
          <cell r="H12">
            <v>0</v>
          </cell>
          <cell r="I12">
            <v>17.306999999999999</v>
          </cell>
          <cell r="J12">
            <v>3.036</v>
          </cell>
          <cell r="K12">
            <v>4.4340000000000002</v>
          </cell>
          <cell r="L12">
            <v>0</v>
          </cell>
          <cell r="M12">
            <v>0</v>
          </cell>
          <cell r="N12">
            <v>9.8379500000000011</v>
          </cell>
          <cell r="O12">
            <v>-9.5000000000133866E-4</v>
          </cell>
          <cell r="P12">
            <v>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</v>
          </cell>
          <cell r="V12">
            <v>0</v>
          </cell>
          <cell r="W12">
            <v>30.208449999999999</v>
          </cell>
          <cell r="X12">
            <v>17.306999999999999</v>
          </cell>
          <cell r="Y12">
            <v>37.678449999999998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9.8379999999999992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17.306999999999999</v>
          </cell>
          <cell r="BC12">
            <v>91</v>
          </cell>
          <cell r="BD12">
            <v>48.798000000000002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46.185000000000002</v>
          </cell>
          <cell r="E13">
            <v>18.821000000000002</v>
          </cell>
          <cell r="F13">
            <v>27.364000000000001</v>
          </cell>
          <cell r="G13">
            <v>35.353000000000002</v>
          </cell>
          <cell r="H13">
            <v>0</v>
          </cell>
          <cell r="I13">
            <v>16.431000000000001</v>
          </cell>
          <cell r="J13">
            <v>2.7810000000000001</v>
          </cell>
          <cell r="K13">
            <v>4.0430000000000001</v>
          </cell>
          <cell r="L13">
            <v>0</v>
          </cell>
          <cell r="M13">
            <v>0</v>
          </cell>
          <cell r="N13">
            <v>9.6065900000000006</v>
          </cell>
          <cell r="O13">
            <v>4.0999999999868919E-4</v>
          </cell>
          <cell r="P13">
            <v>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86</v>
          </cell>
          <cell r="V13">
            <v>0</v>
          </cell>
          <cell r="W13">
            <v>30.946080000000002</v>
          </cell>
          <cell r="X13">
            <v>16.431000000000001</v>
          </cell>
          <cell r="Y13">
            <v>37.77008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9.6069999999999993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16.431000000000001</v>
          </cell>
          <cell r="BC13">
            <v>86</v>
          </cell>
          <cell r="BD13">
            <v>46.185000000000002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54.777000000000001</v>
          </cell>
          <cell r="E14">
            <v>22.192</v>
          </cell>
          <cell r="F14">
            <v>32.585000000000001</v>
          </cell>
          <cell r="G14">
            <v>35.436999999999998</v>
          </cell>
          <cell r="H14">
            <v>0</v>
          </cell>
          <cell r="I14">
            <v>19.295999999999999</v>
          </cell>
          <cell r="J14">
            <v>2.92</v>
          </cell>
          <cell r="K14">
            <v>4.2869999999999999</v>
          </cell>
          <cell r="L14">
            <v>0</v>
          </cell>
          <cell r="M14">
            <v>0</v>
          </cell>
          <cell r="N14">
            <v>12.08874</v>
          </cell>
          <cell r="O14">
            <v>2.5999999999903878E-4</v>
          </cell>
          <cell r="P14">
            <v>102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102</v>
          </cell>
          <cell r="V14">
            <v>0</v>
          </cell>
          <cell r="W14">
            <v>18.258029999999998</v>
          </cell>
          <cell r="X14">
            <v>19.295999999999999</v>
          </cell>
          <cell r="Y14">
            <v>25.465029999999999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12.089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19.295999999999999</v>
          </cell>
          <cell r="BC14">
            <v>102</v>
          </cell>
          <cell r="BD14">
            <v>54.777000000000001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119.432</v>
          </cell>
          <cell r="E15">
            <v>48.154000000000003</v>
          </cell>
          <cell r="F15">
            <v>71.278000000000006</v>
          </cell>
          <cell r="G15">
            <v>35.469000000000001</v>
          </cell>
          <cell r="H15">
            <v>0</v>
          </cell>
          <cell r="I15">
            <v>42.598999999999997</v>
          </cell>
          <cell r="J15">
            <v>8.8559999999999999</v>
          </cell>
          <cell r="K15">
            <v>13.109</v>
          </cell>
          <cell r="L15">
            <v>0</v>
          </cell>
          <cell r="M15">
            <v>0</v>
          </cell>
          <cell r="N15">
            <v>20.633650000000003</v>
          </cell>
          <cell r="O15">
            <v>3.4999999999030251E-4</v>
          </cell>
          <cell r="P15">
            <v>227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227</v>
          </cell>
          <cell r="V15">
            <v>0</v>
          </cell>
          <cell r="W15">
            <v>18.69632</v>
          </cell>
          <cell r="X15">
            <v>42.598999999999997</v>
          </cell>
          <cell r="Y15">
            <v>40.661320000000003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20.634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42.598999999999997</v>
          </cell>
          <cell r="BC15">
            <v>227</v>
          </cell>
          <cell r="BD15">
            <v>119.432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162.09899999999999</v>
          </cell>
          <cell r="E16">
            <v>65.673000000000002</v>
          </cell>
          <cell r="F16">
            <v>96.426000000000002</v>
          </cell>
          <cell r="G16">
            <v>35.378999999999998</v>
          </cell>
          <cell r="H16">
            <v>0</v>
          </cell>
          <cell r="I16">
            <v>58.081000000000003</v>
          </cell>
          <cell r="J16">
            <v>11.499000000000001</v>
          </cell>
          <cell r="K16">
            <v>16.884</v>
          </cell>
          <cell r="L16">
            <v>0</v>
          </cell>
          <cell r="M16">
            <v>0</v>
          </cell>
          <cell r="N16">
            <v>29.69802</v>
          </cell>
          <cell r="O16">
            <v>-1.9999999999242846E-5</v>
          </cell>
          <cell r="P16">
            <v>307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307</v>
          </cell>
          <cell r="V16">
            <v>0</v>
          </cell>
          <cell r="W16">
            <v>10.85398</v>
          </cell>
          <cell r="X16">
            <v>58.081000000000003</v>
          </cell>
          <cell r="Y16">
            <v>39.236980000000003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29.698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58.081000000000003</v>
          </cell>
          <cell r="BC16">
            <v>307</v>
          </cell>
          <cell r="BD16">
            <v>162.09899999999999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167.87700000000001</v>
          </cell>
          <cell r="E17">
            <v>67.950999999999993</v>
          </cell>
          <cell r="F17">
            <v>99.926000000000002</v>
          </cell>
          <cell r="G17">
            <v>35.304000000000002</v>
          </cell>
          <cell r="H17">
            <v>0</v>
          </cell>
          <cell r="I17">
            <v>59.878999999999998</v>
          </cell>
          <cell r="J17">
            <v>11.779</v>
          </cell>
          <cell r="K17">
            <v>17.321999999999999</v>
          </cell>
          <cell r="L17">
            <v>0</v>
          </cell>
          <cell r="M17">
            <v>0</v>
          </cell>
          <cell r="N17">
            <v>30.77787</v>
          </cell>
          <cell r="O17">
            <v>1.299999999950785E-4</v>
          </cell>
          <cell r="P17">
            <v>317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317</v>
          </cell>
          <cell r="V17">
            <v>0</v>
          </cell>
          <cell r="W17">
            <v>11.514889999999999</v>
          </cell>
          <cell r="X17">
            <v>59.878999999999998</v>
          </cell>
          <cell r="Y17">
            <v>40.61589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30.777999999999999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59.878999999999998</v>
          </cell>
          <cell r="BC17">
            <v>317</v>
          </cell>
          <cell r="BD17">
            <v>167.87700000000001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1.873</v>
          </cell>
          <cell r="E6">
            <v>1.873</v>
          </cell>
          <cell r="F6">
            <v>0</v>
          </cell>
          <cell r="G6">
            <v>35.281999999999996</v>
          </cell>
          <cell r="H6">
            <v>0</v>
          </cell>
          <cell r="I6">
            <v>0.56699999999999995</v>
          </cell>
          <cell r="J6">
            <v>3.6999999999999998E-2</v>
          </cell>
          <cell r="K6">
            <v>0</v>
          </cell>
          <cell r="L6">
            <v>0</v>
          </cell>
          <cell r="M6">
            <v>0</v>
          </cell>
          <cell r="N6">
            <v>0.53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7.0999999999999994E-2</v>
          </cell>
          <cell r="X6">
            <v>0.56699999999999995</v>
          </cell>
          <cell r="Y6">
            <v>0.10799999999999998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0.56699999999999995</v>
          </cell>
          <cell r="BC6">
            <v>0</v>
          </cell>
          <cell r="BD6">
            <v>1.873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122.679</v>
          </cell>
          <cell r="E7">
            <v>50.997999999999998</v>
          </cell>
          <cell r="F7">
            <v>71.680999999999997</v>
          </cell>
          <cell r="G7">
            <v>35.284999999999997</v>
          </cell>
          <cell r="H7">
            <v>0</v>
          </cell>
          <cell r="I7">
            <v>38.933</v>
          </cell>
          <cell r="J7">
            <v>0.53200000000000003</v>
          </cell>
          <cell r="K7">
            <v>0.747</v>
          </cell>
          <cell r="L7">
            <v>0</v>
          </cell>
          <cell r="M7">
            <v>0</v>
          </cell>
          <cell r="N7">
            <v>37.654000000000003</v>
          </cell>
          <cell r="O7">
            <v>0</v>
          </cell>
          <cell r="P7">
            <v>197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197</v>
          </cell>
          <cell r="V7">
            <v>0</v>
          </cell>
          <cell r="W7">
            <v>6.9000000000000006E-2</v>
          </cell>
          <cell r="X7">
            <v>38.933</v>
          </cell>
          <cell r="Y7">
            <v>1.3479999999999999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37.654000000000003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38.933</v>
          </cell>
          <cell r="BC7">
            <v>197</v>
          </cell>
          <cell r="BD7">
            <v>122.679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151.048</v>
          </cell>
          <cell r="E8">
            <v>62.442999999999998</v>
          </cell>
          <cell r="F8">
            <v>88.605000000000004</v>
          </cell>
          <cell r="G8">
            <v>35.134999999999998</v>
          </cell>
          <cell r="H8">
            <v>0</v>
          </cell>
          <cell r="I8">
            <v>48.548999999999999</v>
          </cell>
          <cell r="J8">
            <v>0.45600000000000002</v>
          </cell>
          <cell r="K8">
            <v>0.64600000000000002</v>
          </cell>
          <cell r="L8">
            <v>0</v>
          </cell>
          <cell r="M8">
            <v>0</v>
          </cell>
          <cell r="N8">
            <v>47.447000000000003</v>
          </cell>
          <cell r="O8">
            <v>0</v>
          </cell>
          <cell r="P8">
            <v>248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248</v>
          </cell>
          <cell r="V8">
            <v>0</v>
          </cell>
          <cell r="W8">
            <v>6.5000000000000002E-2</v>
          </cell>
          <cell r="X8">
            <v>48.548999999999999</v>
          </cell>
          <cell r="Y8">
            <v>1.167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47.447000000000003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48.548999999999999</v>
          </cell>
          <cell r="BC8">
            <v>248</v>
          </cell>
          <cell r="BD8">
            <v>151.048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90.781999999999996</v>
          </cell>
          <cell r="E9">
            <v>38.247999999999998</v>
          </cell>
          <cell r="F9">
            <v>52.533999999999999</v>
          </cell>
          <cell r="G9">
            <v>35.225999999999999</v>
          </cell>
          <cell r="H9">
            <v>0</v>
          </cell>
          <cell r="I9">
            <v>29.122</v>
          </cell>
          <cell r="J9">
            <v>0.28599999999999998</v>
          </cell>
          <cell r="K9">
            <v>0.39400000000000002</v>
          </cell>
          <cell r="L9">
            <v>0</v>
          </cell>
          <cell r="M9">
            <v>0</v>
          </cell>
          <cell r="N9">
            <v>28.442</v>
          </cell>
          <cell r="O9">
            <v>0</v>
          </cell>
          <cell r="P9">
            <v>144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144</v>
          </cell>
          <cell r="V9">
            <v>0</v>
          </cell>
          <cell r="W9">
            <v>0.115</v>
          </cell>
          <cell r="X9">
            <v>29.122</v>
          </cell>
          <cell r="Y9">
            <v>0.79499999999999993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28.442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29.122</v>
          </cell>
          <cell r="BC9">
            <v>144</v>
          </cell>
          <cell r="BD9">
            <v>90.781999999999996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51.631</v>
          </cell>
          <cell r="E10">
            <v>22.396999999999998</v>
          </cell>
          <cell r="F10">
            <v>29.234000000000002</v>
          </cell>
          <cell r="G10">
            <v>35.426000000000002</v>
          </cell>
          <cell r="H10">
            <v>0</v>
          </cell>
          <cell r="I10">
            <v>16.387</v>
          </cell>
          <cell r="J10">
            <v>0.17599999999999999</v>
          </cell>
          <cell r="K10">
            <v>0.22900000000000001</v>
          </cell>
          <cell r="L10">
            <v>0</v>
          </cell>
          <cell r="M10">
            <v>0</v>
          </cell>
          <cell r="N10">
            <v>15.981999999999999</v>
          </cell>
          <cell r="O10">
            <v>0</v>
          </cell>
          <cell r="P10">
            <v>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77</v>
          </cell>
          <cell r="V10">
            <v>0</v>
          </cell>
          <cell r="W10">
            <v>0.14199999999999999</v>
          </cell>
          <cell r="X10">
            <v>16.387</v>
          </cell>
          <cell r="Y10">
            <v>0.54700000000000004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15.981999999999999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16.387</v>
          </cell>
          <cell r="BC10">
            <v>77</v>
          </cell>
          <cell r="BD10">
            <v>51.631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41.38</v>
          </cell>
          <cell r="E11">
            <v>18.257999999999999</v>
          </cell>
          <cell r="F11">
            <v>23.122</v>
          </cell>
          <cell r="G11">
            <v>35.273000000000003</v>
          </cell>
          <cell r="H11">
            <v>0</v>
          </cell>
          <cell r="I11">
            <v>13.161</v>
          </cell>
          <cell r="J11">
            <v>0.15</v>
          </cell>
          <cell r="K11">
            <v>0.189</v>
          </cell>
          <cell r="L11">
            <v>0</v>
          </cell>
          <cell r="M11">
            <v>0</v>
          </cell>
          <cell r="N11">
            <v>12.821999999999999</v>
          </cell>
          <cell r="O11">
            <v>0</v>
          </cell>
          <cell r="P11">
            <v>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</v>
          </cell>
          <cell r="V11">
            <v>0</v>
          </cell>
          <cell r="W11">
            <v>0.16600000000000001</v>
          </cell>
          <cell r="X11">
            <v>13.161</v>
          </cell>
          <cell r="Y11">
            <v>0.505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12.821999999999999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13.161</v>
          </cell>
          <cell r="BC11">
            <v>60</v>
          </cell>
          <cell r="BD11">
            <v>41.38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42.344999999999999</v>
          </cell>
          <cell r="E12">
            <v>18.443999999999999</v>
          </cell>
          <cell r="F12">
            <v>23.901</v>
          </cell>
          <cell r="G12">
            <v>35.314999999999998</v>
          </cell>
          <cell r="H12">
            <v>0</v>
          </cell>
          <cell r="I12">
            <v>13.504</v>
          </cell>
          <cell r="J12">
            <v>0.221</v>
          </cell>
          <cell r="K12">
            <v>0.28599999999999998</v>
          </cell>
          <cell r="L12">
            <v>0</v>
          </cell>
          <cell r="M12">
            <v>0</v>
          </cell>
          <cell r="N12">
            <v>12.996499999999999</v>
          </cell>
          <cell r="O12">
            <v>5.0000000000061107E-4</v>
          </cell>
          <cell r="P12">
            <v>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</v>
          </cell>
          <cell r="V12">
            <v>0</v>
          </cell>
          <cell r="W12">
            <v>0.18525</v>
          </cell>
          <cell r="X12">
            <v>13.504</v>
          </cell>
          <cell r="Y12">
            <v>0.69225000000000003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13.504</v>
          </cell>
          <cell r="BC12">
            <v>63</v>
          </cell>
          <cell r="BD12">
            <v>42.344999999999999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32.253999999999998</v>
          </cell>
          <cell r="E13">
            <v>14.170999999999999</v>
          </cell>
          <cell r="F13">
            <v>18.082999999999998</v>
          </cell>
          <cell r="G13">
            <v>35.353000000000002</v>
          </cell>
          <cell r="H13">
            <v>0</v>
          </cell>
          <cell r="I13">
            <v>10.231</v>
          </cell>
          <cell r="J13">
            <v>9.4E-2</v>
          </cell>
          <cell r="K13">
            <v>0.12</v>
          </cell>
          <cell r="L13">
            <v>0</v>
          </cell>
          <cell r="M13">
            <v>0</v>
          </cell>
          <cell r="N13">
            <v>10.0175</v>
          </cell>
          <cell r="O13">
            <v>-4.9999999999883471E-4</v>
          </cell>
          <cell r="P13">
            <v>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</v>
          </cell>
          <cell r="V13">
            <v>0</v>
          </cell>
          <cell r="W13">
            <v>0.14649999999999999</v>
          </cell>
          <cell r="X13">
            <v>10.231</v>
          </cell>
          <cell r="Y13">
            <v>0.36049999999999999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10.018000000000001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10.231</v>
          </cell>
          <cell r="BC13">
            <v>47</v>
          </cell>
          <cell r="BD13">
            <v>32.253999999999998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49.975999999999999</v>
          </cell>
          <cell r="E14">
            <v>21.5</v>
          </cell>
          <cell r="F14">
            <v>28.475999999999999</v>
          </cell>
          <cell r="G14">
            <v>35.439</v>
          </cell>
          <cell r="H14">
            <v>0</v>
          </cell>
          <cell r="I14">
            <v>15.939</v>
          </cell>
          <cell r="J14">
            <v>0.316</v>
          </cell>
          <cell r="K14">
            <v>0.41899999999999998</v>
          </cell>
          <cell r="L14">
            <v>0</v>
          </cell>
          <cell r="M14">
            <v>0</v>
          </cell>
          <cell r="N14">
            <v>15.204499999999999</v>
          </cell>
          <cell r="O14">
            <v>-5.0000000000061107E-4</v>
          </cell>
          <cell r="P14">
            <v>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76</v>
          </cell>
          <cell r="V14">
            <v>0</v>
          </cell>
          <cell r="W14">
            <v>0.14074999999999999</v>
          </cell>
          <cell r="X14">
            <v>15.939</v>
          </cell>
          <cell r="Y14">
            <v>0.87575000000000003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15.205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15.939</v>
          </cell>
          <cell r="BC14">
            <v>76</v>
          </cell>
          <cell r="BD14">
            <v>49.975999999999999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109.078</v>
          </cell>
          <cell r="E15">
            <v>45.524999999999999</v>
          </cell>
          <cell r="F15">
            <v>63.552999999999997</v>
          </cell>
          <cell r="G15">
            <v>35.469000000000001</v>
          </cell>
          <cell r="H15">
            <v>0</v>
          </cell>
          <cell r="I15">
            <v>35.021000000000001</v>
          </cell>
          <cell r="J15">
            <v>0.315</v>
          </cell>
          <cell r="K15">
            <v>0.44</v>
          </cell>
          <cell r="L15">
            <v>0</v>
          </cell>
          <cell r="M15">
            <v>0</v>
          </cell>
          <cell r="N15">
            <v>34.266249999999999</v>
          </cell>
          <cell r="O15">
            <v>-2.4999999999408828E-4</v>
          </cell>
          <cell r="P15">
            <v>176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176</v>
          </cell>
          <cell r="V15">
            <v>0</v>
          </cell>
          <cell r="W15">
            <v>0.12275</v>
          </cell>
          <cell r="X15">
            <v>35.021000000000001</v>
          </cell>
          <cell r="Y15">
            <v>0.87775000000000003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34.265999999999998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35.021000000000001</v>
          </cell>
          <cell r="BC15">
            <v>176</v>
          </cell>
          <cell r="BD15">
            <v>109.078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130.715</v>
          </cell>
          <cell r="E16">
            <v>54.521999999999998</v>
          </cell>
          <cell r="F16">
            <v>76.192999999999998</v>
          </cell>
          <cell r="G16">
            <v>35.378999999999998</v>
          </cell>
          <cell r="H16">
            <v>0</v>
          </cell>
          <cell r="I16">
            <v>42.139000000000003</v>
          </cell>
          <cell r="J16">
            <v>0.32800000000000001</v>
          </cell>
          <cell r="K16">
            <v>0.45900000000000002</v>
          </cell>
          <cell r="L16">
            <v>0</v>
          </cell>
          <cell r="M16">
            <v>0</v>
          </cell>
          <cell r="N16">
            <v>41.351750000000003</v>
          </cell>
          <cell r="O16">
            <v>2.4999999999408828E-4</v>
          </cell>
          <cell r="P16">
            <v>212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212</v>
          </cell>
          <cell r="V16">
            <v>0</v>
          </cell>
          <cell r="W16">
            <v>8.8499999999999995E-2</v>
          </cell>
          <cell r="X16">
            <v>42.139000000000003</v>
          </cell>
          <cell r="Y16">
            <v>0.87550000000000006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41.351999999999997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42.139000000000003</v>
          </cell>
          <cell r="BC16">
            <v>212</v>
          </cell>
          <cell r="BD16">
            <v>130.715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140.31200000000001</v>
          </cell>
          <cell r="E17">
            <v>58.466999999999999</v>
          </cell>
          <cell r="F17">
            <v>81.844999999999999</v>
          </cell>
          <cell r="G17">
            <v>35.304000000000002</v>
          </cell>
          <cell r="H17">
            <v>0</v>
          </cell>
          <cell r="I17">
            <v>45.243000000000002</v>
          </cell>
          <cell r="J17">
            <v>0.38800000000000001</v>
          </cell>
          <cell r="K17">
            <v>0.54300000000000004</v>
          </cell>
          <cell r="L17">
            <v>0</v>
          </cell>
          <cell r="M17">
            <v>0</v>
          </cell>
          <cell r="N17">
            <v>44.3125</v>
          </cell>
          <cell r="O17">
            <v>-4.99999999995282E-4</v>
          </cell>
          <cell r="P17">
            <v>228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228</v>
          </cell>
          <cell r="V17">
            <v>0</v>
          </cell>
          <cell r="W17">
            <v>8.3500000000000005E-2</v>
          </cell>
          <cell r="X17">
            <v>45.243000000000002</v>
          </cell>
          <cell r="Y17">
            <v>1.0145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44.313000000000002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45.243000000000002</v>
          </cell>
          <cell r="BC17">
            <v>228</v>
          </cell>
          <cell r="BD17">
            <v>140.31200000000001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35.134999999999998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1.1739999999999999</v>
          </cell>
          <cell r="E7">
            <v>1.1739999999999999</v>
          </cell>
          <cell r="F7">
            <v>0</v>
          </cell>
          <cell r="G7">
            <v>34.895000000000003</v>
          </cell>
          <cell r="H7">
            <v>0</v>
          </cell>
          <cell r="I7">
            <v>1.0999999999999999E-2</v>
          </cell>
          <cell r="J7">
            <v>1E-3</v>
          </cell>
          <cell r="K7">
            <v>0</v>
          </cell>
          <cell r="L7">
            <v>0</v>
          </cell>
          <cell r="M7">
            <v>0</v>
          </cell>
          <cell r="N7">
            <v>1.0107E-2</v>
          </cell>
          <cell r="O7">
            <v>-1.0700000000000119E-4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8.6679999999999986E-3</v>
          </cell>
          <cell r="X7">
            <v>1.0999999999999999E-2</v>
          </cell>
          <cell r="Y7">
            <v>9.6679999999999995E-3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1.0999999999999999E-2</v>
          </cell>
          <cell r="BC7">
            <v>0</v>
          </cell>
          <cell r="BD7">
            <v>1.1739999999999999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50.121000000000002</v>
          </cell>
          <cell r="E8">
            <v>23.081</v>
          </cell>
          <cell r="F8">
            <v>27.04</v>
          </cell>
          <cell r="G8">
            <v>35.134999999999998</v>
          </cell>
          <cell r="H8">
            <v>0</v>
          </cell>
          <cell r="I8">
            <v>16.597000000000001</v>
          </cell>
          <cell r="J8">
            <v>0.24</v>
          </cell>
          <cell r="K8">
            <v>0.28199999999999997</v>
          </cell>
          <cell r="L8">
            <v>0</v>
          </cell>
          <cell r="M8">
            <v>0</v>
          </cell>
          <cell r="N8">
            <v>16.074999999999999</v>
          </cell>
          <cell r="O8">
            <v>0</v>
          </cell>
          <cell r="P8">
            <v>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70</v>
          </cell>
          <cell r="V8">
            <v>0</v>
          </cell>
          <cell r="W8">
            <v>9.9000000000000005E-2</v>
          </cell>
          <cell r="X8">
            <v>16.597000000000001</v>
          </cell>
          <cell r="Y8">
            <v>0.621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16.074999999999999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16.597000000000001</v>
          </cell>
          <cell r="BC8">
            <v>70</v>
          </cell>
          <cell r="BD8">
            <v>50.121000000000002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116.929</v>
          </cell>
          <cell r="E9">
            <v>51.716999999999999</v>
          </cell>
          <cell r="F9">
            <v>65.212000000000003</v>
          </cell>
          <cell r="G9">
            <v>35.225999999999999</v>
          </cell>
          <cell r="H9">
            <v>0</v>
          </cell>
          <cell r="I9">
            <v>39.212000000000003</v>
          </cell>
          <cell r="J9">
            <v>0.33200000000000002</v>
          </cell>
          <cell r="K9">
            <v>0.41899999999999998</v>
          </cell>
          <cell r="L9">
            <v>0</v>
          </cell>
          <cell r="M9">
            <v>0</v>
          </cell>
          <cell r="N9">
            <v>38.460999999999999</v>
          </cell>
          <cell r="O9">
            <v>0</v>
          </cell>
          <cell r="P9">
            <v>178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178</v>
          </cell>
          <cell r="V9">
            <v>0</v>
          </cell>
          <cell r="W9">
            <v>0.08</v>
          </cell>
          <cell r="X9">
            <v>39.212000000000003</v>
          </cell>
          <cell r="Y9">
            <v>0.83099999999999996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38.460999999999999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39.212000000000003</v>
          </cell>
          <cell r="BC9">
            <v>178</v>
          </cell>
          <cell r="BD9">
            <v>116.929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124.911</v>
          </cell>
          <cell r="E10">
            <v>55.500999999999998</v>
          </cell>
          <cell r="F10">
            <v>69.41</v>
          </cell>
          <cell r="G10">
            <v>35.426000000000002</v>
          </cell>
          <cell r="H10">
            <v>0</v>
          </cell>
          <cell r="I10">
            <v>41.534999999999997</v>
          </cell>
          <cell r="J10">
            <v>0.437</v>
          </cell>
          <cell r="K10">
            <v>0.54600000000000004</v>
          </cell>
          <cell r="L10">
            <v>0</v>
          </cell>
          <cell r="M10">
            <v>0</v>
          </cell>
          <cell r="N10">
            <v>40.552</v>
          </cell>
          <cell r="O10">
            <v>0</v>
          </cell>
          <cell r="P10">
            <v>187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187</v>
          </cell>
          <cell r="V10">
            <v>0</v>
          </cell>
          <cell r="W10">
            <v>9.5000000000000001E-2</v>
          </cell>
          <cell r="X10">
            <v>41.534999999999997</v>
          </cell>
          <cell r="Y10">
            <v>1.0780000000000001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40.552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41.534999999999997</v>
          </cell>
          <cell r="BC10">
            <v>187</v>
          </cell>
          <cell r="BD10">
            <v>124.911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85.177000000000007</v>
          </cell>
          <cell r="E11">
            <v>37.887999999999998</v>
          </cell>
          <cell r="F11">
            <v>47.289000000000001</v>
          </cell>
          <cell r="G11">
            <v>35.273000000000003</v>
          </cell>
          <cell r="H11">
            <v>0</v>
          </cell>
          <cell r="I11">
            <v>28.486999999999998</v>
          </cell>
          <cell r="J11">
            <v>6.9000000000000006E-2</v>
          </cell>
          <cell r="K11">
            <v>8.5999999999999993E-2</v>
          </cell>
          <cell r="L11">
            <v>0</v>
          </cell>
          <cell r="M11">
            <v>0</v>
          </cell>
          <cell r="N11">
            <v>28.332000000000001</v>
          </cell>
          <cell r="O11">
            <v>0</v>
          </cell>
          <cell r="P11">
            <v>128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</v>
          </cell>
          <cell r="V11">
            <v>0</v>
          </cell>
          <cell r="W11">
            <v>8.7999999999999995E-2</v>
          </cell>
          <cell r="X11">
            <v>28.486999999999998</v>
          </cell>
          <cell r="Y11">
            <v>0.24299999999999999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28.332000000000001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28.486999999999998</v>
          </cell>
          <cell r="BC11">
            <v>128</v>
          </cell>
          <cell r="BD11">
            <v>85.177000000000007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Chyba</v>
          </cell>
          <cell r="D12">
            <v>82.248999999999995</v>
          </cell>
          <cell r="E12">
            <v>36.654000000000003</v>
          </cell>
          <cell r="F12">
            <v>45.594999999999999</v>
          </cell>
          <cell r="G12">
            <v>35.314999999999998</v>
          </cell>
          <cell r="H12">
            <v>0</v>
          </cell>
          <cell r="I12">
            <v>27.244</v>
          </cell>
          <cell r="J12">
            <v>0.29299999999999998</v>
          </cell>
          <cell r="K12">
            <v>0.36399999999999999</v>
          </cell>
          <cell r="L12">
            <v>0</v>
          </cell>
          <cell r="M12">
            <v>0</v>
          </cell>
          <cell r="N12">
            <v>26.586490000000001</v>
          </cell>
          <cell r="O12">
            <v>5.0999999999845613E-4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9.8970000000000002E-2</v>
          </cell>
          <cell r="X12">
            <v>27.244</v>
          </cell>
          <cell r="Y12">
            <v>0.75597000000000003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26.585999999999999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27.244</v>
          </cell>
          <cell r="BC12">
            <v>122</v>
          </cell>
          <cell r="BD12">
            <v>82.248999999999995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75.388000000000005</v>
          </cell>
          <cell r="E13">
            <v>33.435000000000002</v>
          </cell>
          <cell r="F13">
            <v>41.953000000000003</v>
          </cell>
          <cell r="G13">
            <v>35.353000000000002</v>
          </cell>
          <cell r="H13">
            <v>0</v>
          </cell>
          <cell r="I13">
            <v>25.015999999999998</v>
          </cell>
          <cell r="J13">
            <v>0.23599999999999999</v>
          </cell>
          <cell r="K13">
            <v>0.29699999999999999</v>
          </cell>
          <cell r="L13">
            <v>0</v>
          </cell>
          <cell r="M13">
            <v>0</v>
          </cell>
          <cell r="N13">
            <v>24.482959999999999</v>
          </cell>
          <cell r="O13">
            <v>3.9999999998485691E-5</v>
          </cell>
          <cell r="P13">
            <v>113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113</v>
          </cell>
          <cell r="V13">
            <v>0</v>
          </cell>
          <cell r="W13">
            <v>9.4480000000000008E-2</v>
          </cell>
          <cell r="X13">
            <v>25.015999999999998</v>
          </cell>
          <cell r="Y13">
            <v>0.62747999999999993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24.483000000000001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25.015999999999998</v>
          </cell>
          <cell r="BC13">
            <v>113</v>
          </cell>
          <cell r="BD13">
            <v>75.388000000000005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85.159000000000006</v>
          </cell>
          <cell r="E14">
            <v>37.470999999999997</v>
          </cell>
          <cell r="F14">
            <v>47.688000000000002</v>
          </cell>
          <cell r="G14">
            <v>35.436999999999998</v>
          </cell>
          <cell r="H14">
            <v>0</v>
          </cell>
          <cell r="I14">
            <v>28.375</v>
          </cell>
          <cell r="J14">
            <v>0.08</v>
          </cell>
          <cell r="K14">
            <v>0.10199999999999999</v>
          </cell>
          <cell r="L14">
            <v>0</v>
          </cell>
          <cell r="M14">
            <v>0</v>
          </cell>
          <cell r="N14">
            <v>28.193159999999999</v>
          </cell>
          <cell r="O14">
            <v>-1.5999999999749548E-4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9.423999999999999E-2</v>
          </cell>
          <cell r="X14">
            <v>28.375</v>
          </cell>
          <cell r="Y14">
            <v>0.27623999999999999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28.193000000000001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28.375</v>
          </cell>
          <cell r="BC14">
            <v>130</v>
          </cell>
          <cell r="BD14">
            <v>85.159000000000006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163.22300000000001</v>
          </cell>
          <cell r="E15">
            <v>71.465000000000003</v>
          </cell>
          <cell r="F15">
            <v>91.757999999999996</v>
          </cell>
          <cell r="G15">
            <v>35.469000000000001</v>
          </cell>
          <cell r="H15">
            <v>0</v>
          </cell>
          <cell r="I15">
            <v>54.734999999999999</v>
          </cell>
          <cell r="J15">
            <v>0.35099999999999998</v>
          </cell>
          <cell r="K15">
            <v>0.45100000000000001</v>
          </cell>
          <cell r="L15">
            <v>0</v>
          </cell>
          <cell r="M15">
            <v>0</v>
          </cell>
          <cell r="N15">
            <v>53.932790000000004</v>
          </cell>
          <cell r="O15">
            <v>2.0999999999560259E-4</v>
          </cell>
          <cell r="P15">
            <v>253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253</v>
          </cell>
          <cell r="V15">
            <v>0</v>
          </cell>
          <cell r="W15">
            <v>8.9090000000000003E-2</v>
          </cell>
          <cell r="X15">
            <v>54.734999999999999</v>
          </cell>
          <cell r="Y15">
            <v>0.89109000000000005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53.933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54.734999999999999</v>
          </cell>
          <cell r="BC15">
            <v>253</v>
          </cell>
          <cell r="BD15">
            <v>163.22300000000001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223.857</v>
          </cell>
          <cell r="E16">
            <v>97.682000000000002</v>
          </cell>
          <cell r="F16">
            <v>126.175</v>
          </cell>
          <cell r="G16">
            <v>35.378999999999998</v>
          </cell>
          <cell r="H16">
            <v>0</v>
          </cell>
          <cell r="I16">
            <v>75.481999999999999</v>
          </cell>
          <cell r="J16">
            <v>0.58299999999999996</v>
          </cell>
          <cell r="K16">
            <v>0.753</v>
          </cell>
          <cell r="L16">
            <v>0</v>
          </cell>
          <cell r="M16">
            <v>0</v>
          </cell>
          <cell r="N16">
            <v>74.146039999999999</v>
          </cell>
          <cell r="O16">
            <v>-3.9999999998485691E-5</v>
          </cell>
          <cell r="P16">
            <v>351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351</v>
          </cell>
          <cell r="V16">
            <v>0</v>
          </cell>
          <cell r="W16">
            <v>6.8129999999999996E-2</v>
          </cell>
          <cell r="X16">
            <v>75.481999999999999</v>
          </cell>
          <cell r="Y16">
            <v>1.4041299999999999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74.146000000000001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75.481999999999999</v>
          </cell>
          <cell r="BC16">
            <v>351</v>
          </cell>
          <cell r="BD16">
            <v>223.857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207.96700000000001</v>
          </cell>
          <cell r="E17">
            <v>90.167000000000002</v>
          </cell>
          <cell r="F17">
            <v>117.8</v>
          </cell>
          <cell r="G17">
            <v>35.304000000000002</v>
          </cell>
          <cell r="H17">
            <v>0</v>
          </cell>
          <cell r="I17">
            <v>70.376000000000005</v>
          </cell>
          <cell r="J17">
            <v>0.25600000000000001</v>
          </cell>
          <cell r="K17">
            <v>0.33500000000000002</v>
          </cell>
          <cell r="L17">
            <v>0</v>
          </cell>
          <cell r="M17">
            <v>0</v>
          </cell>
          <cell r="N17">
            <v>69.784669999999991</v>
          </cell>
          <cell r="O17">
            <v>3.3000000001948138E-4</v>
          </cell>
          <cell r="P17">
            <v>331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331</v>
          </cell>
          <cell r="V17">
            <v>0</v>
          </cell>
          <cell r="W17">
            <v>7.1790000000000007E-2</v>
          </cell>
          <cell r="X17">
            <v>70.376000000000005</v>
          </cell>
          <cell r="Y17">
            <v>0.66278999999999999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69.784999999999997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70.376000000000005</v>
          </cell>
          <cell r="BC17">
            <v>331</v>
          </cell>
          <cell r="BD17">
            <v>207.96700000000001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Evidence"/>
      <sheetName val="Měsíční výkaz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#N/A</v>
          </cell>
          <cell r="BE6" t="e">
            <v>#N/A</v>
          </cell>
        </row>
        <row r="7">
          <cell r="A7" t="str">
            <v>Únor</v>
          </cell>
          <cell r="B7">
            <v>2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#N/A</v>
          </cell>
          <cell r="BE7" t="e">
            <v>#N/A</v>
          </cell>
        </row>
        <row r="8">
          <cell r="A8" t="str">
            <v>Březen</v>
          </cell>
          <cell r="B8">
            <v>3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#N/A</v>
          </cell>
          <cell r="BE8" t="e">
            <v>#N/A</v>
          </cell>
        </row>
        <row r="9">
          <cell r="A9" t="str">
            <v>Duben</v>
          </cell>
          <cell r="B9">
            <v>4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#N/A</v>
          </cell>
          <cell r="BE9" t="e">
            <v>#N/A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135.05699999999999</v>
          </cell>
          <cell r="E10">
            <v>59.987000000000002</v>
          </cell>
          <cell r="F10">
            <v>75.069999999999993</v>
          </cell>
          <cell r="G10">
            <v>35.527000000000001</v>
          </cell>
          <cell r="H10">
            <v>0</v>
          </cell>
          <cell r="I10">
            <v>47.722999999999999</v>
          </cell>
          <cell r="J10">
            <v>2.7509999999999999</v>
          </cell>
          <cell r="K10">
            <v>3.4430000000000001</v>
          </cell>
          <cell r="L10">
            <v>0</v>
          </cell>
          <cell r="M10">
            <v>0</v>
          </cell>
          <cell r="N10">
            <v>41.529000000000003</v>
          </cell>
          <cell r="O10">
            <v>0</v>
          </cell>
          <cell r="P10">
            <v>215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215</v>
          </cell>
          <cell r="V10">
            <v>0</v>
          </cell>
          <cell r="W10">
            <v>0.313</v>
          </cell>
          <cell r="X10">
            <v>47.722999999999999</v>
          </cell>
          <cell r="Y10">
            <v>6.5069999999999997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41.529000000000003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47.722999999999999</v>
          </cell>
          <cell r="BC10">
            <v>215</v>
          </cell>
          <cell r="BD10">
            <v>135.05699999999999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148.35300000000001</v>
          </cell>
          <cell r="E11">
            <v>63.95</v>
          </cell>
          <cell r="F11">
            <v>84.403000000000006</v>
          </cell>
          <cell r="G11">
            <v>35.405000000000001</v>
          </cell>
          <cell r="H11">
            <v>0</v>
          </cell>
          <cell r="I11">
            <v>52.616</v>
          </cell>
          <cell r="J11">
            <v>1.867</v>
          </cell>
          <cell r="K11">
            <v>2.4649999999999999</v>
          </cell>
          <cell r="L11">
            <v>0</v>
          </cell>
          <cell r="M11">
            <v>0</v>
          </cell>
          <cell r="N11">
            <v>48.283999999999999</v>
          </cell>
          <cell r="O11">
            <v>0</v>
          </cell>
          <cell r="P11">
            <v>250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250</v>
          </cell>
          <cell r="V11">
            <v>0</v>
          </cell>
          <cell r="W11">
            <v>2.2360000000000002</v>
          </cell>
          <cell r="X11">
            <v>52.616</v>
          </cell>
          <cell r="Y11">
            <v>6.5679999999999996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48.283999999999999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52.616</v>
          </cell>
          <cell r="BC11">
            <v>250</v>
          </cell>
          <cell r="BD11">
            <v>148.35300000000001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200.55099999999999</v>
          </cell>
          <cell r="E12">
            <v>85.927000000000007</v>
          </cell>
          <cell r="F12">
            <v>114.624</v>
          </cell>
          <cell r="G12">
            <v>35.426000000000002</v>
          </cell>
          <cell r="H12">
            <v>0</v>
          </cell>
          <cell r="I12">
            <v>69.965999999999994</v>
          </cell>
          <cell r="J12">
            <v>2.91</v>
          </cell>
          <cell r="K12">
            <v>3.8820000000000001</v>
          </cell>
          <cell r="L12">
            <v>0</v>
          </cell>
          <cell r="M12">
            <v>0</v>
          </cell>
          <cell r="N12">
            <v>63.174480000000003</v>
          </cell>
          <cell r="O12">
            <v>-4.8000000000314458E-4</v>
          </cell>
          <cell r="P12">
            <v>336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336</v>
          </cell>
          <cell r="V12">
            <v>0</v>
          </cell>
          <cell r="W12">
            <v>2.0553000000000003</v>
          </cell>
          <cell r="X12">
            <v>69.965999999999994</v>
          </cell>
          <cell r="Y12">
            <v>8.8473000000000006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63.173999999999999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69.965999999999994</v>
          </cell>
          <cell r="BC12">
            <v>336</v>
          </cell>
          <cell r="BD12">
            <v>200.55099999999999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204.20699999999999</v>
          </cell>
          <cell r="E13">
            <v>87.548000000000002</v>
          </cell>
          <cell r="F13">
            <v>116.65900000000001</v>
          </cell>
          <cell r="G13">
            <v>35.44</v>
          </cell>
          <cell r="H13">
            <v>0</v>
          </cell>
          <cell r="I13">
            <v>70.668999999999997</v>
          </cell>
          <cell r="J13">
            <v>2.9750000000000001</v>
          </cell>
          <cell r="K13">
            <v>3.964</v>
          </cell>
          <cell r="L13">
            <v>0</v>
          </cell>
          <cell r="M13">
            <v>0</v>
          </cell>
          <cell r="N13">
            <v>63.730319999999999</v>
          </cell>
          <cell r="O13">
            <v>-3.1999999999499096E-4</v>
          </cell>
          <cell r="P13">
            <v>339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339</v>
          </cell>
          <cell r="V13">
            <v>0</v>
          </cell>
          <cell r="W13">
            <v>2.2266399999999997</v>
          </cell>
          <cell r="X13">
            <v>70.668999999999997</v>
          </cell>
          <cell r="Y13">
            <v>9.1656399999999998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63.73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70.668999999999997</v>
          </cell>
          <cell r="BC13">
            <v>339</v>
          </cell>
          <cell r="BD13">
            <v>204.20699999999999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208.56899999999999</v>
          </cell>
          <cell r="E14">
            <v>89.067999999999998</v>
          </cell>
          <cell r="F14">
            <v>119.501</v>
          </cell>
          <cell r="G14">
            <v>35.488</v>
          </cell>
          <cell r="H14">
            <v>0</v>
          </cell>
          <cell r="I14">
            <v>73.912000000000006</v>
          </cell>
          <cell r="J14">
            <v>2.9420000000000002</v>
          </cell>
          <cell r="K14">
            <v>3.948</v>
          </cell>
          <cell r="L14">
            <v>0</v>
          </cell>
          <cell r="M14">
            <v>0</v>
          </cell>
          <cell r="N14">
            <v>67.02216</v>
          </cell>
          <cell r="O14">
            <v>-1.5999999999394277E-4</v>
          </cell>
          <cell r="P14">
            <v>357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357</v>
          </cell>
          <cell r="V14">
            <v>0</v>
          </cell>
          <cell r="W14">
            <v>2.1819199999999999</v>
          </cell>
          <cell r="X14">
            <v>73.912000000000006</v>
          </cell>
          <cell r="Y14">
            <v>9.0719200000000004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67.022000000000006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73.912000000000006</v>
          </cell>
          <cell r="BC14">
            <v>357</v>
          </cell>
          <cell r="BD14">
            <v>208.56899999999999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288.95999999999998</v>
          </cell>
          <cell r="E15">
            <v>122.033</v>
          </cell>
          <cell r="F15">
            <v>166.92699999999999</v>
          </cell>
          <cell r="G15">
            <v>35.485999999999997</v>
          </cell>
          <cell r="H15">
            <v>0</v>
          </cell>
          <cell r="I15">
            <v>101.129</v>
          </cell>
          <cell r="J15">
            <v>3.7719999999999998</v>
          </cell>
          <cell r="K15">
            <v>5.1589999999999998</v>
          </cell>
          <cell r="L15">
            <v>0</v>
          </cell>
          <cell r="M15">
            <v>0</v>
          </cell>
          <cell r="N15">
            <v>92.198399999999992</v>
          </cell>
          <cell r="O15">
            <v>-3.9999999999906777E-4</v>
          </cell>
          <cell r="P15">
            <v>498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498</v>
          </cell>
          <cell r="V15">
            <v>0</v>
          </cell>
          <cell r="W15">
            <v>2.21</v>
          </cell>
          <cell r="X15">
            <v>101.129</v>
          </cell>
          <cell r="Y15">
            <v>11.140999999999998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92.197999999999993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101.129</v>
          </cell>
          <cell r="BC15">
            <v>498</v>
          </cell>
          <cell r="BD15">
            <v>288.95999999999998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409.846</v>
          </cell>
          <cell r="E16">
            <v>174.62299999999999</v>
          </cell>
          <cell r="F16">
            <v>235.22300000000001</v>
          </cell>
          <cell r="G16">
            <v>35.380000000000003</v>
          </cell>
          <cell r="H16">
            <v>0</v>
          </cell>
          <cell r="I16">
            <v>144.55600000000001</v>
          </cell>
          <cell r="J16">
            <v>5.4640000000000004</v>
          </cell>
          <cell r="K16">
            <v>7.3609999999999998</v>
          </cell>
          <cell r="L16">
            <v>0</v>
          </cell>
          <cell r="M16">
            <v>0</v>
          </cell>
          <cell r="N16">
            <v>131.73095999999998</v>
          </cell>
          <cell r="O16">
            <v>4.0000000041118255E-5</v>
          </cell>
          <cell r="P16">
            <v>701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701</v>
          </cell>
          <cell r="V16">
            <v>0</v>
          </cell>
          <cell r="W16">
            <v>1.7053399999999999</v>
          </cell>
          <cell r="X16">
            <v>144.55600000000001</v>
          </cell>
          <cell r="Y16">
            <v>14.530339999999999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131.73099999999999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144.55600000000001</v>
          </cell>
          <cell r="BC16">
            <v>701</v>
          </cell>
          <cell r="BD16">
            <v>409.846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395.18700000000001</v>
          </cell>
          <cell r="E17">
            <v>154.679</v>
          </cell>
          <cell r="F17">
            <v>240.50800000000001</v>
          </cell>
          <cell r="G17">
            <v>35.298000000000002</v>
          </cell>
          <cell r="H17">
            <v>0</v>
          </cell>
          <cell r="I17">
            <v>137.023</v>
          </cell>
          <cell r="J17">
            <v>4.335</v>
          </cell>
          <cell r="K17">
            <v>6.7409999999999997</v>
          </cell>
          <cell r="L17">
            <v>0</v>
          </cell>
          <cell r="M17">
            <v>0</v>
          </cell>
          <cell r="N17">
            <v>125.94744</v>
          </cell>
          <cell r="O17">
            <v>-4.4000000001176431E-4</v>
          </cell>
          <cell r="P17">
            <v>767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767</v>
          </cell>
          <cell r="V17">
            <v>0</v>
          </cell>
          <cell r="W17">
            <v>1.9827600000000001</v>
          </cell>
          <cell r="X17">
            <v>137.023</v>
          </cell>
          <cell r="Y17">
            <v>13.058760000000001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125.947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137.023</v>
          </cell>
          <cell r="BC17">
            <v>767</v>
          </cell>
          <cell r="BD17">
            <v>395.18700000000001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9.0109999999999992</v>
          </cell>
          <cell r="E11">
            <v>4.0750000000000002</v>
          </cell>
          <cell r="F11">
            <v>4.9359999999999999</v>
          </cell>
          <cell r="G11">
            <v>35.273000000000003</v>
          </cell>
          <cell r="H11">
            <v>0</v>
          </cell>
          <cell r="I11">
            <v>3.21</v>
          </cell>
          <cell r="J11">
            <v>0.16800000000000001</v>
          </cell>
          <cell r="K11">
            <v>0.20399999999999999</v>
          </cell>
          <cell r="L11">
            <v>0</v>
          </cell>
          <cell r="M11">
            <v>0</v>
          </cell>
          <cell r="N11">
            <v>2.8380000000000001</v>
          </cell>
          <cell r="O11">
            <v>0</v>
          </cell>
          <cell r="P11">
            <v>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</v>
          </cell>
          <cell r="V11">
            <v>0</v>
          </cell>
          <cell r="W11">
            <v>4.3999999999999997E-2</v>
          </cell>
          <cell r="X11">
            <v>3.21</v>
          </cell>
          <cell r="Y11">
            <v>0.41599999999999998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2.8380000000000001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3.21</v>
          </cell>
          <cell r="BC11">
            <v>14</v>
          </cell>
          <cell r="BD11">
            <v>9.0109999999999992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68.09</v>
          </cell>
          <cell r="E12">
            <v>30.535</v>
          </cell>
          <cell r="F12">
            <v>37.555</v>
          </cell>
          <cell r="G12">
            <v>35.314999999999998</v>
          </cell>
          <cell r="H12">
            <v>0</v>
          </cell>
          <cell r="I12">
            <v>23.036999999999999</v>
          </cell>
          <cell r="J12">
            <v>0.47399999999999998</v>
          </cell>
          <cell r="K12">
            <v>0.58199999999999996</v>
          </cell>
          <cell r="L12">
            <v>0</v>
          </cell>
          <cell r="M12">
            <v>0</v>
          </cell>
          <cell r="N12">
            <v>21.980965000000001</v>
          </cell>
          <cell r="O12">
            <v>3.4999999996898623E-5</v>
          </cell>
          <cell r="P12">
            <v>102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102</v>
          </cell>
          <cell r="V12">
            <v>0</v>
          </cell>
          <cell r="W12">
            <v>0.13488499999999998</v>
          </cell>
          <cell r="X12">
            <v>23.036999999999999</v>
          </cell>
          <cell r="Y12">
            <v>1.190885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21.981000000000002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23.036999999999999</v>
          </cell>
          <cell r="BC12">
            <v>102</v>
          </cell>
          <cell r="BD12">
            <v>68.09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63.180999999999997</v>
          </cell>
          <cell r="E13">
            <v>28.114999999999998</v>
          </cell>
          <cell r="F13">
            <v>35.066000000000003</v>
          </cell>
          <cell r="G13">
            <v>35.354999999999997</v>
          </cell>
          <cell r="H13">
            <v>0</v>
          </cell>
          <cell r="I13">
            <v>21.38</v>
          </cell>
          <cell r="J13">
            <v>0.44500000000000001</v>
          </cell>
          <cell r="K13">
            <v>0.55500000000000005</v>
          </cell>
          <cell r="L13">
            <v>0</v>
          </cell>
          <cell r="M13">
            <v>0</v>
          </cell>
          <cell r="N13">
            <v>20.38034</v>
          </cell>
          <cell r="O13">
            <v>-3.4000000000133923E-4</v>
          </cell>
          <cell r="P13">
            <v>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</v>
          </cell>
          <cell r="V13">
            <v>0</v>
          </cell>
          <cell r="W13">
            <v>0.17188000000000001</v>
          </cell>
          <cell r="X13">
            <v>21.38</v>
          </cell>
          <cell r="Y13">
            <v>1.17188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20.38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21.38</v>
          </cell>
          <cell r="BC13">
            <v>96</v>
          </cell>
          <cell r="BD13">
            <v>63.180999999999997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66.45</v>
          </cell>
          <cell r="E14">
            <v>30.09</v>
          </cell>
          <cell r="F14">
            <v>36.36</v>
          </cell>
          <cell r="G14">
            <v>35.438000000000002</v>
          </cell>
          <cell r="H14">
            <v>0</v>
          </cell>
          <cell r="I14">
            <v>21.609000000000002</v>
          </cell>
          <cell r="J14">
            <v>3.2000000000000001E-2</v>
          </cell>
          <cell r="K14">
            <v>3.9E-2</v>
          </cell>
          <cell r="L14">
            <v>0</v>
          </cell>
          <cell r="M14">
            <v>0</v>
          </cell>
          <cell r="N14">
            <v>21.537490000000002</v>
          </cell>
          <cell r="O14">
            <v>5.0999999999845613E-4</v>
          </cell>
          <cell r="P14">
            <v>94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</v>
          </cell>
          <cell r="V14">
            <v>0</v>
          </cell>
          <cell r="W14">
            <v>0.14776</v>
          </cell>
          <cell r="X14">
            <v>21.609000000000002</v>
          </cell>
          <cell r="Y14">
            <v>0.21876000000000001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21.536999999999999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21.609000000000002</v>
          </cell>
          <cell r="BC14">
            <v>94</v>
          </cell>
          <cell r="BD14">
            <v>66.45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141.6</v>
          </cell>
          <cell r="E15">
            <v>60.96</v>
          </cell>
          <cell r="F15">
            <v>80.64</v>
          </cell>
          <cell r="G15">
            <v>35.470999999999997</v>
          </cell>
          <cell r="H15">
            <v>0</v>
          </cell>
          <cell r="I15">
            <v>47.877000000000002</v>
          </cell>
          <cell r="J15">
            <v>0.64700000000000002</v>
          </cell>
          <cell r="K15">
            <v>0.85499999999999998</v>
          </cell>
          <cell r="L15">
            <v>0</v>
          </cell>
          <cell r="M15">
            <v>0</v>
          </cell>
          <cell r="N15">
            <v>46.375010000000003</v>
          </cell>
          <cell r="O15">
            <v>-9.9999999960687092E-6</v>
          </cell>
          <cell r="P15">
            <v>228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228</v>
          </cell>
          <cell r="V15">
            <v>0</v>
          </cell>
          <cell r="W15">
            <v>0.12303</v>
          </cell>
          <cell r="X15">
            <v>47.877000000000002</v>
          </cell>
          <cell r="Y15">
            <v>1.62503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46.375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47.877000000000002</v>
          </cell>
          <cell r="BC15">
            <v>228</v>
          </cell>
          <cell r="BD15">
            <v>141.6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211.31899999999999</v>
          </cell>
          <cell r="E16">
            <v>91.332999999999998</v>
          </cell>
          <cell r="F16">
            <v>119.986</v>
          </cell>
          <cell r="G16">
            <v>35.378999999999998</v>
          </cell>
          <cell r="H16">
            <v>0</v>
          </cell>
          <cell r="I16">
            <v>71.468000000000004</v>
          </cell>
          <cell r="J16">
            <v>0.623</v>
          </cell>
          <cell r="K16">
            <v>0.81799999999999995</v>
          </cell>
          <cell r="L16">
            <v>0</v>
          </cell>
          <cell r="M16">
            <v>0</v>
          </cell>
          <cell r="N16">
            <v>70.027169999999998</v>
          </cell>
          <cell r="O16">
            <v>-1.699999999971169E-4</v>
          </cell>
          <cell r="P16">
            <v>338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338</v>
          </cell>
          <cell r="V16">
            <v>0</v>
          </cell>
          <cell r="W16">
            <v>7.5159999999999991E-2</v>
          </cell>
          <cell r="X16">
            <v>71.468000000000004</v>
          </cell>
          <cell r="Y16">
            <v>1.5161599999999997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70.027000000000001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71.468000000000004</v>
          </cell>
          <cell r="BC16">
            <v>338</v>
          </cell>
          <cell r="BD16">
            <v>211.31899999999999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201.65299999999999</v>
          </cell>
          <cell r="E17">
            <v>86.69</v>
          </cell>
          <cell r="F17">
            <v>114.96299999999999</v>
          </cell>
          <cell r="G17">
            <v>35.304000000000002</v>
          </cell>
          <cell r="H17">
            <v>0</v>
          </cell>
          <cell r="I17">
            <v>67.447000000000003</v>
          </cell>
          <cell r="J17">
            <v>0.51600000000000001</v>
          </cell>
          <cell r="K17">
            <v>0.68400000000000005</v>
          </cell>
          <cell r="L17">
            <v>0</v>
          </cell>
          <cell r="M17">
            <v>0</v>
          </cell>
          <cell r="N17">
            <v>66.247240000000005</v>
          </cell>
          <cell r="O17">
            <v>-2.40000000005125E-4</v>
          </cell>
          <cell r="P17">
            <v>322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322</v>
          </cell>
          <cell r="V17">
            <v>0</v>
          </cell>
          <cell r="W17">
            <v>8.6389999999999995E-2</v>
          </cell>
          <cell r="X17">
            <v>67.447000000000003</v>
          </cell>
          <cell r="Y17">
            <v>1.2863900000000001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66.247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67.447000000000003</v>
          </cell>
          <cell r="BC17">
            <v>322</v>
          </cell>
          <cell r="BD17">
            <v>201.65299999999999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162.14099999999999</v>
          </cell>
          <cell r="E10">
            <v>73.733999999999995</v>
          </cell>
          <cell r="F10">
            <v>88.406999999999996</v>
          </cell>
          <cell r="G10">
            <v>35.527000000000001</v>
          </cell>
          <cell r="H10">
            <v>0</v>
          </cell>
          <cell r="I10">
            <v>58.844999999999999</v>
          </cell>
          <cell r="J10">
            <v>1.353</v>
          </cell>
          <cell r="K10">
            <v>1.6220000000000001</v>
          </cell>
          <cell r="L10">
            <v>0</v>
          </cell>
          <cell r="M10">
            <v>0</v>
          </cell>
          <cell r="N10">
            <v>55.87</v>
          </cell>
          <cell r="O10">
            <v>0</v>
          </cell>
          <cell r="P10">
            <v>254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254</v>
          </cell>
          <cell r="V10">
            <v>0</v>
          </cell>
          <cell r="W10">
            <v>1.0009999999999999</v>
          </cell>
          <cell r="X10">
            <v>58.844999999999999</v>
          </cell>
          <cell r="Y10">
            <v>3.976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55.87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58.844999999999999</v>
          </cell>
          <cell r="BC10">
            <v>254</v>
          </cell>
          <cell r="BD10">
            <v>162.14099999999999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512.024</v>
          </cell>
          <cell r="E11">
            <v>229.697</v>
          </cell>
          <cell r="F11">
            <v>282.327</v>
          </cell>
          <cell r="G11">
            <v>35.405000000000001</v>
          </cell>
          <cell r="H11">
            <v>0</v>
          </cell>
          <cell r="I11">
            <v>187.124</v>
          </cell>
          <cell r="J11">
            <v>3.1110000000000002</v>
          </cell>
          <cell r="K11">
            <v>3.823</v>
          </cell>
          <cell r="L11">
            <v>0</v>
          </cell>
          <cell r="M11">
            <v>0</v>
          </cell>
          <cell r="N11">
            <v>180.19</v>
          </cell>
          <cell r="O11">
            <v>0</v>
          </cell>
          <cell r="P11">
            <v>828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828</v>
          </cell>
          <cell r="V11">
            <v>0</v>
          </cell>
          <cell r="W11">
            <v>2.09</v>
          </cell>
          <cell r="X11">
            <v>187.124</v>
          </cell>
          <cell r="Y11">
            <v>9.0240000000000009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180.19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187.124</v>
          </cell>
          <cell r="BC11">
            <v>828</v>
          </cell>
          <cell r="BD11">
            <v>512.024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735.005</v>
          </cell>
          <cell r="E12">
            <v>333.44900000000001</v>
          </cell>
          <cell r="F12">
            <v>401.55599999999998</v>
          </cell>
          <cell r="G12">
            <v>35.415999999999997</v>
          </cell>
          <cell r="H12">
            <v>0</v>
          </cell>
          <cell r="I12">
            <v>268.49299999999999</v>
          </cell>
          <cell r="J12">
            <v>5.0709999999999997</v>
          </cell>
          <cell r="K12">
            <v>6.1059999999999999</v>
          </cell>
          <cell r="L12">
            <v>0</v>
          </cell>
          <cell r="M12">
            <v>0</v>
          </cell>
          <cell r="N12">
            <v>257.31625000000003</v>
          </cell>
          <cell r="O12">
            <v>-2.500000000509317E-4</v>
          </cell>
          <cell r="P12">
            <v>1164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1164</v>
          </cell>
          <cell r="V12">
            <v>0</v>
          </cell>
          <cell r="W12">
            <v>1.6835</v>
          </cell>
          <cell r="X12">
            <v>268.49299999999999</v>
          </cell>
          <cell r="Y12">
            <v>12.8605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257.31599999999997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268.49299999999999</v>
          </cell>
          <cell r="BC12">
            <v>1164</v>
          </cell>
          <cell r="BD12">
            <v>735.005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420.97800000000001</v>
          </cell>
          <cell r="E13">
            <v>191.13</v>
          </cell>
          <cell r="F13">
            <v>229.84800000000001</v>
          </cell>
          <cell r="G13">
            <v>35.441000000000003</v>
          </cell>
          <cell r="H13">
            <v>0</v>
          </cell>
          <cell r="I13">
            <v>152.91200000000001</v>
          </cell>
          <cell r="J13">
            <v>3.07</v>
          </cell>
          <cell r="K13">
            <v>3.6920000000000002</v>
          </cell>
          <cell r="L13">
            <v>0</v>
          </cell>
          <cell r="M13">
            <v>0</v>
          </cell>
          <cell r="N13">
            <v>146.14975000000001</v>
          </cell>
          <cell r="O13">
            <v>2.4999999999408828E-4</v>
          </cell>
          <cell r="P13">
            <v>662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662</v>
          </cell>
          <cell r="V13">
            <v>0</v>
          </cell>
          <cell r="W13">
            <v>1.7370000000000001</v>
          </cell>
          <cell r="X13">
            <v>152.91200000000001</v>
          </cell>
          <cell r="Y13">
            <v>8.4990000000000006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146.15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152.91200000000001</v>
          </cell>
          <cell r="BC13">
            <v>662</v>
          </cell>
          <cell r="BD13">
            <v>420.97800000000001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698.25599999999997</v>
          </cell>
          <cell r="E14">
            <v>313.56799999999998</v>
          </cell>
          <cell r="F14">
            <v>384.68799999999999</v>
          </cell>
          <cell r="G14">
            <v>35.478999999999999</v>
          </cell>
          <cell r="H14">
            <v>0</v>
          </cell>
          <cell r="I14">
            <v>253.14099999999999</v>
          </cell>
          <cell r="J14">
            <v>4.657</v>
          </cell>
          <cell r="K14">
            <v>5.7130000000000001</v>
          </cell>
          <cell r="L14">
            <v>0</v>
          </cell>
          <cell r="M14">
            <v>0</v>
          </cell>
          <cell r="N14">
            <v>242.77125000000001</v>
          </cell>
          <cell r="O14">
            <v>-2.5000000002250999E-4</v>
          </cell>
          <cell r="P14">
            <v>1118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1118</v>
          </cell>
          <cell r="V14">
            <v>0</v>
          </cell>
          <cell r="W14">
            <v>1.5467500000000001</v>
          </cell>
          <cell r="X14">
            <v>253.14099999999999</v>
          </cell>
          <cell r="Y14">
            <v>11.91675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242.77099999999999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253.14099999999999</v>
          </cell>
          <cell r="BC14">
            <v>1118</v>
          </cell>
          <cell r="BD14">
            <v>698.25599999999997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275.23899999999998</v>
          </cell>
          <cell r="E15">
            <v>127.459</v>
          </cell>
          <cell r="F15">
            <v>147.78</v>
          </cell>
          <cell r="G15">
            <v>35.488</v>
          </cell>
          <cell r="H15">
            <v>0</v>
          </cell>
          <cell r="I15">
            <v>99.905000000000001</v>
          </cell>
          <cell r="J15">
            <v>1.5449999999999999</v>
          </cell>
          <cell r="K15">
            <v>1.7909999999999999</v>
          </cell>
          <cell r="L15">
            <v>0</v>
          </cell>
          <cell r="M15">
            <v>0</v>
          </cell>
          <cell r="N15">
            <v>96.569249999999997</v>
          </cell>
          <cell r="O15">
            <v>-2.4999999999408828E-4</v>
          </cell>
          <cell r="P15">
            <v>417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417</v>
          </cell>
          <cell r="V15">
            <v>0</v>
          </cell>
          <cell r="W15">
            <v>2.0305</v>
          </cell>
          <cell r="X15">
            <v>99.905000000000001</v>
          </cell>
          <cell r="Y15">
            <v>5.3665000000000003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96.569000000000003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99.905000000000001</v>
          </cell>
          <cell r="BC15">
            <v>417</v>
          </cell>
          <cell r="BD15">
            <v>275.23899999999998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247.96799999999999</v>
          </cell>
          <cell r="E16">
            <v>111.327</v>
          </cell>
          <cell r="F16">
            <v>136.64099999999999</v>
          </cell>
          <cell r="G16">
            <v>35.377000000000002</v>
          </cell>
          <cell r="H16">
            <v>0</v>
          </cell>
          <cell r="I16">
            <v>90.3</v>
          </cell>
          <cell r="J16">
            <v>1.33</v>
          </cell>
          <cell r="K16">
            <v>1.633</v>
          </cell>
          <cell r="L16">
            <v>0</v>
          </cell>
          <cell r="M16">
            <v>0</v>
          </cell>
          <cell r="N16">
            <v>87.337000000000003</v>
          </cell>
          <cell r="O16">
            <v>0</v>
          </cell>
          <cell r="P16">
            <v>399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399</v>
          </cell>
          <cell r="V16">
            <v>0</v>
          </cell>
          <cell r="W16">
            <v>4.1109999999999998</v>
          </cell>
          <cell r="X16">
            <v>90.3</v>
          </cell>
          <cell r="Y16">
            <v>7.0739999999999998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87.337000000000003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90.3</v>
          </cell>
          <cell r="BC16">
            <v>399</v>
          </cell>
          <cell r="BD16">
            <v>247.96799999999999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1035.32</v>
          </cell>
          <cell r="E17">
            <v>457.55399999999997</v>
          </cell>
          <cell r="F17">
            <v>577.76599999999996</v>
          </cell>
          <cell r="G17">
            <v>35.299999999999997</v>
          </cell>
          <cell r="H17">
            <v>0</v>
          </cell>
          <cell r="I17">
            <v>377.93</v>
          </cell>
          <cell r="J17">
            <v>5.5640000000000001</v>
          </cell>
          <cell r="K17">
            <v>7.0250000000000004</v>
          </cell>
          <cell r="L17">
            <v>0</v>
          </cell>
          <cell r="M17">
            <v>0</v>
          </cell>
          <cell r="N17">
            <v>365.34075000000001</v>
          </cell>
          <cell r="O17">
            <v>2.4999999999408828E-4</v>
          </cell>
          <cell r="P17">
            <v>1718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1718</v>
          </cell>
          <cell r="V17">
            <v>0</v>
          </cell>
          <cell r="W17">
            <v>1.91025</v>
          </cell>
          <cell r="X17">
            <v>377.93</v>
          </cell>
          <cell r="Y17">
            <v>14.49925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1718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365.34100000000001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1718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377.93</v>
          </cell>
          <cell r="BC17">
            <v>1718</v>
          </cell>
          <cell r="BD17">
            <v>1035.32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 t="e">
            <v>#N/A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 t="e">
            <v>#N/A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 t="e">
            <v>#N/A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 t="e">
            <v>#N/A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 t="e">
            <v>#N/A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 t="e">
            <v>#N/A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 t="e">
            <v>#N/A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161.47399999999999</v>
          </cell>
          <cell r="E13">
            <v>71.39</v>
          </cell>
          <cell r="F13">
            <v>90.084000000000003</v>
          </cell>
          <cell r="G13" t="e">
            <v>#N/A</v>
          </cell>
          <cell r="H13">
            <v>0</v>
          </cell>
          <cell r="I13">
            <v>64.94</v>
          </cell>
          <cell r="J13">
            <v>0.95899999999999996</v>
          </cell>
          <cell r="K13">
            <v>1.21</v>
          </cell>
          <cell r="L13">
            <v>0</v>
          </cell>
          <cell r="M13">
            <v>0</v>
          </cell>
          <cell r="N13">
            <v>62.771250000000002</v>
          </cell>
          <cell r="O13">
            <v>-2.5000000000829914E-4</v>
          </cell>
          <cell r="P13">
            <v>295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295</v>
          </cell>
          <cell r="V13">
            <v>0</v>
          </cell>
          <cell r="W13">
            <v>1.6487499999999999</v>
          </cell>
          <cell r="X13">
            <v>64.94</v>
          </cell>
          <cell r="Y13">
            <v>3.8177500000000002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62.771000000000001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64.94</v>
          </cell>
          <cell r="BC13">
            <v>295</v>
          </cell>
          <cell r="BD13">
            <v>161.47399999999999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209.18</v>
          </cell>
          <cell r="E14">
            <v>90.992000000000004</v>
          </cell>
          <cell r="F14">
            <v>118.188</v>
          </cell>
          <cell r="G14">
            <v>35.414000000000001</v>
          </cell>
          <cell r="H14">
            <v>0</v>
          </cell>
          <cell r="I14">
            <v>84.688000000000002</v>
          </cell>
          <cell r="J14">
            <v>1.1319999999999999</v>
          </cell>
          <cell r="K14">
            <v>1.47</v>
          </cell>
          <cell r="L14">
            <v>0</v>
          </cell>
          <cell r="M14">
            <v>0</v>
          </cell>
          <cell r="N14">
            <v>82.086250000000007</v>
          </cell>
          <cell r="O14">
            <v>-2.5000000000829914E-4</v>
          </cell>
          <cell r="P14">
            <v>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396</v>
          </cell>
          <cell r="V14">
            <v>0</v>
          </cell>
          <cell r="W14">
            <v>1.0575000000000001</v>
          </cell>
          <cell r="X14">
            <v>84.688000000000002</v>
          </cell>
          <cell r="Y14">
            <v>3.6595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82.085999999999999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84.688000000000002</v>
          </cell>
          <cell r="BC14">
            <v>396</v>
          </cell>
          <cell r="BD14">
            <v>209.18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Chyba</v>
          </cell>
          <cell r="D15">
            <v>272.40499999999997</v>
          </cell>
          <cell r="E15">
            <v>119.014</v>
          </cell>
          <cell r="F15">
            <v>153.39099999999999</v>
          </cell>
          <cell r="G15">
            <v>35.481000000000002</v>
          </cell>
          <cell r="H15">
            <v>0</v>
          </cell>
          <cell r="I15">
            <v>111.21</v>
          </cell>
          <cell r="J15">
            <v>1.665</v>
          </cell>
          <cell r="K15">
            <v>2.1459999999999999</v>
          </cell>
          <cell r="L15">
            <v>0</v>
          </cell>
          <cell r="M15">
            <v>0</v>
          </cell>
          <cell r="N15">
            <v>107.39975</v>
          </cell>
          <cell r="O15">
            <v>-7.5000000001068656E-4</v>
          </cell>
          <cell r="P15">
            <v>516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516</v>
          </cell>
          <cell r="V15">
            <v>0</v>
          </cell>
          <cell r="W15">
            <v>1.012</v>
          </cell>
          <cell r="X15">
            <v>111.21</v>
          </cell>
          <cell r="Y15">
            <v>4.8230000000000004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107.4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111.21</v>
          </cell>
          <cell r="BC15">
            <v>516</v>
          </cell>
          <cell r="BD15">
            <v>272.40499999999997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243.65</v>
          </cell>
          <cell r="E16">
            <v>106.438</v>
          </cell>
          <cell r="F16">
            <v>137.21199999999999</v>
          </cell>
          <cell r="G16" t="e">
            <v>#N/A</v>
          </cell>
          <cell r="H16">
            <v>0</v>
          </cell>
          <cell r="I16">
            <v>97.611000000000004</v>
          </cell>
          <cell r="J16">
            <v>0.872</v>
          </cell>
          <cell r="K16">
            <v>1.125</v>
          </cell>
          <cell r="L16">
            <v>0</v>
          </cell>
          <cell r="M16">
            <v>0</v>
          </cell>
          <cell r="N16">
            <v>95.614000000000004</v>
          </cell>
          <cell r="O16">
            <v>0</v>
          </cell>
          <cell r="P16">
            <v>453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453</v>
          </cell>
          <cell r="V16">
            <v>0</v>
          </cell>
          <cell r="W16">
            <v>1.1355</v>
          </cell>
          <cell r="X16">
            <v>97.611000000000004</v>
          </cell>
          <cell r="Y16">
            <v>3.1324999999999998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95.614000000000004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97.611000000000004</v>
          </cell>
          <cell r="BC16">
            <v>453</v>
          </cell>
          <cell r="BD16">
            <v>243.65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428.40600000000001</v>
          </cell>
          <cell r="E17">
            <v>187.095</v>
          </cell>
          <cell r="F17">
            <v>241.31100000000001</v>
          </cell>
          <cell r="G17" t="e">
            <v>#N/A</v>
          </cell>
          <cell r="H17">
            <v>0</v>
          </cell>
          <cell r="I17">
            <v>173.15600000000001</v>
          </cell>
          <cell r="J17">
            <v>2.0489999999999999</v>
          </cell>
          <cell r="K17">
            <v>2.6429999999999998</v>
          </cell>
          <cell r="L17">
            <v>0</v>
          </cell>
          <cell r="M17">
            <v>0</v>
          </cell>
          <cell r="N17">
            <v>168.46375</v>
          </cell>
          <cell r="O17">
            <v>2.4999999999408828E-4</v>
          </cell>
          <cell r="P17">
            <v>804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804</v>
          </cell>
          <cell r="V17">
            <v>0</v>
          </cell>
          <cell r="W17">
            <v>0.92800000000000005</v>
          </cell>
          <cell r="X17">
            <v>173.15600000000001</v>
          </cell>
          <cell r="Y17">
            <v>5.62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804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168.464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804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173.15600000000001</v>
          </cell>
          <cell r="BC17">
            <v>804</v>
          </cell>
          <cell r="BD17">
            <v>428.40600000000001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e">
            <v>#VALUE!</v>
          </cell>
          <cell r="D11" t="e">
            <v>#VALUE!</v>
          </cell>
          <cell r="E11" t="e">
            <v>#VALUE!</v>
          </cell>
          <cell r="F11" t="e">
            <v>#VALUE!</v>
          </cell>
          <cell r="G11" t="e">
            <v>#VALUE!</v>
          </cell>
          <cell r="H11" t="e">
            <v>#VALUE!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 t="e">
            <v>#VALUE!</v>
          </cell>
          <cell r="BE11" t="e">
            <v>#VALUE!</v>
          </cell>
        </row>
        <row r="12">
          <cell r="A12" t="str">
            <v>Červenec</v>
          </cell>
          <cell r="B12">
            <v>7</v>
          </cell>
          <cell r="C12" t="e">
            <v>#VALUE!</v>
          </cell>
          <cell r="D12" t="e">
            <v>#VALUE!</v>
          </cell>
          <cell r="E12" t="e">
            <v>#VALUE!</v>
          </cell>
          <cell r="F12" t="e">
            <v>#VALUE!</v>
          </cell>
          <cell r="G12" t="e">
            <v>#VALUE!</v>
          </cell>
          <cell r="H12" t="e">
            <v>#VALUE!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 t="e">
            <v>#VALUE!</v>
          </cell>
          <cell r="BE12" t="e">
            <v>#VALUE!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2.4670000000000001</v>
          </cell>
          <cell r="E13">
            <v>2.4670000000000001</v>
          </cell>
          <cell r="F13">
            <v>0</v>
          </cell>
          <cell r="G13">
            <v>34.904000000000003</v>
          </cell>
          <cell r="H13">
            <v>0</v>
          </cell>
          <cell r="I13">
            <v>0.79400000000000004</v>
          </cell>
          <cell r="J13">
            <v>1.9E-2</v>
          </cell>
          <cell r="K13">
            <v>0</v>
          </cell>
          <cell r="L13">
            <v>0</v>
          </cell>
          <cell r="M13">
            <v>0</v>
          </cell>
          <cell r="N13">
            <v>0.77524999999999999</v>
          </cell>
          <cell r="O13">
            <v>-2.4999999999997247E-4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1.17625</v>
          </cell>
          <cell r="X13">
            <v>0.79400000000000004</v>
          </cell>
          <cell r="Y13">
            <v>1.1952499999999999</v>
          </cell>
          <cell r="Z13">
            <v>0</v>
          </cell>
          <cell r="AA13">
            <v>0</v>
          </cell>
          <cell r="AB13">
            <v>0</v>
          </cell>
          <cell r="AC13">
            <v>-9.3675067702747583E-17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0.77500000000000002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0.79400000000000004</v>
          </cell>
          <cell r="BC13">
            <v>0</v>
          </cell>
          <cell r="BD13">
            <v>2.4670000000000001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34.728999999999999</v>
          </cell>
          <cell r="E14">
            <v>16.556000000000001</v>
          </cell>
          <cell r="F14">
            <v>18.172999999999998</v>
          </cell>
          <cell r="G14">
            <v>34.697000000000003</v>
          </cell>
          <cell r="H14">
            <v>0</v>
          </cell>
          <cell r="I14">
            <v>12.4</v>
          </cell>
          <cell r="J14">
            <v>0.68300000000000005</v>
          </cell>
          <cell r="K14">
            <v>0.75</v>
          </cell>
          <cell r="L14">
            <v>0</v>
          </cell>
          <cell r="M14">
            <v>0</v>
          </cell>
          <cell r="N14">
            <v>10.96725</v>
          </cell>
          <cell r="O14">
            <v>-2.4999999999941735E-4</v>
          </cell>
          <cell r="P14">
            <v>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</v>
          </cell>
          <cell r="V14">
            <v>0</v>
          </cell>
          <cell r="W14">
            <v>1.25875</v>
          </cell>
          <cell r="X14">
            <v>12.4</v>
          </cell>
          <cell r="Y14">
            <v>2.6917499999999999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10.967000000000001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12.4</v>
          </cell>
          <cell r="BC14">
            <v>49</v>
          </cell>
          <cell r="BD14">
            <v>34.728999999999999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571.65700000000004</v>
          </cell>
          <cell r="E15">
            <v>255.381</v>
          </cell>
          <cell r="F15">
            <v>316.27600000000001</v>
          </cell>
          <cell r="G15">
            <v>34.581000000000003</v>
          </cell>
          <cell r="H15">
            <v>0</v>
          </cell>
          <cell r="I15">
            <v>207.697</v>
          </cell>
          <cell r="J15">
            <v>1.181</v>
          </cell>
          <cell r="K15">
            <v>1.462</v>
          </cell>
          <cell r="L15">
            <v>0</v>
          </cell>
          <cell r="M15">
            <v>0</v>
          </cell>
          <cell r="N15">
            <v>205.05375000000001</v>
          </cell>
          <cell r="O15">
            <v>2.4999999999408828E-4</v>
          </cell>
          <cell r="P15">
            <v>926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926</v>
          </cell>
          <cell r="V15">
            <v>0</v>
          </cell>
          <cell r="W15">
            <v>0.69725000000000004</v>
          </cell>
          <cell r="X15">
            <v>207.697</v>
          </cell>
          <cell r="Y15">
            <v>3.3402499999999997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926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205.054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926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207.697</v>
          </cell>
          <cell r="BC15">
            <v>926</v>
          </cell>
          <cell r="BD15">
            <v>571.65700000000004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513.11699999999996</v>
          </cell>
          <cell r="E16">
            <v>229.333</v>
          </cell>
          <cell r="F16">
            <v>283.78399999999999</v>
          </cell>
          <cell r="G16">
            <v>34.5</v>
          </cell>
          <cell r="H16">
            <v>0</v>
          </cell>
          <cell r="I16">
            <v>189.46100000000001</v>
          </cell>
          <cell r="J16">
            <v>1.5940000000000001</v>
          </cell>
          <cell r="K16">
            <v>1.972</v>
          </cell>
          <cell r="L16">
            <v>0</v>
          </cell>
          <cell r="M16">
            <v>0</v>
          </cell>
          <cell r="N16">
            <v>185.89474999999999</v>
          </cell>
          <cell r="O16">
            <v>2.5000000002250999E-4</v>
          </cell>
          <cell r="P16">
            <v>844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844</v>
          </cell>
          <cell r="V16">
            <v>0</v>
          </cell>
          <cell r="W16">
            <v>0.79449999999999998</v>
          </cell>
          <cell r="X16">
            <v>189.46100000000001</v>
          </cell>
          <cell r="Y16">
            <v>4.3605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185.89500000000001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189.46100000000001</v>
          </cell>
          <cell r="BC16">
            <v>844</v>
          </cell>
          <cell r="BD16">
            <v>513.11699999999996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53.578000000000003</v>
          </cell>
          <cell r="E17">
            <v>24.984999999999999</v>
          </cell>
          <cell r="F17">
            <v>28.593</v>
          </cell>
          <cell r="G17">
            <v>3.3860000000000001</v>
          </cell>
          <cell r="H17">
            <v>0</v>
          </cell>
          <cell r="I17">
            <v>201.946</v>
          </cell>
          <cell r="J17">
            <v>1.9239999999999999</v>
          </cell>
          <cell r="K17">
            <v>2.202</v>
          </cell>
          <cell r="L17">
            <v>0</v>
          </cell>
          <cell r="M17">
            <v>0</v>
          </cell>
          <cell r="N17">
            <v>197.82024999999999</v>
          </cell>
          <cell r="O17">
            <v>-2.4999999999408828E-4</v>
          </cell>
          <cell r="P17">
            <v>832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832</v>
          </cell>
          <cell r="V17">
            <v>0</v>
          </cell>
          <cell r="W17">
            <v>0.84599999999999997</v>
          </cell>
          <cell r="X17">
            <v>201.946</v>
          </cell>
          <cell r="Y17">
            <v>4.9719999999999995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197.82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201.946</v>
          </cell>
          <cell r="BC17">
            <v>832</v>
          </cell>
          <cell r="BD17">
            <v>53.578000000000003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11.148</v>
          </cell>
          <cell r="E11">
            <v>5.4080000000000004</v>
          </cell>
          <cell r="F11">
            <v>5.74</v>
          </cell>
          <cell r="G11">
            <v>35.273000000000003</v>
          </cell>
          <cell r="H11">
            <v>0</v>
          </cell>
          <cell r="I11">
            <v>4.1870000000000003</v>
          </cell>
          <cell r="J11">
            <v>0.153</v>
          </cell>
          <cell r="K11">
            <v>0.16300000000000001</v>
          </cell>
          <cell r="L11">
            <v>0</v>
          </cell>
          <cell r="M11">
            <v>0</v>
          </cell>
          <cell r="N11">
            <v>3.871</v>
          </cell>
          <cell r="O11">
            <v>0</v>
          </cell>
          <cell r="P11">
            <v>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</v>
          </cell>
          <cell r="V11">
            <v>0</v>
          </cell>
          <cell r="W11">
            <v>0.53745000000000009</v>
          </cell>
          <cell r="X11">
            <v>4.1870000000000003</v>
          </cell>
          <cell r="Y11">
            <v>0.85345000000000004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3.871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4.1870000000000003</v>
          </cell>
          <cell r="BC11">
            <v>16</v>
          </cell>
          <cell r="BD11">
            <v>11.148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37.984999999999999</v>
          </cell>
          <cell r="E12">
            <v>17.013000000000002</v>
          </cell>
          <cell r="F12">
            <v>20.972000000000001</v>
          </cell>
          <cell r="G12">
            <v>35.314999999999998</v>
          </cell>
          <cell r="H12">
            <v>0</v>
          </cell>
          <cell r="I12">
            <v>11.718</v>
          </cell>
          <cell r="J12">
            <v>0.27200000000000002</v>
          </cell>
          <cell r="K12">
            <v>0.33600000000000002</v>
          </cell>
          <cell r="L12">
            <v>0</v>
          </cell>
          <cell r="M12">
            <v>0</v>
          </cell>
          <cell r="N12">
            <v>11.110239999999999</v>
          </cell>
          <cell r="O12">
            <v>-2.3999999999979593E-4</v>
          </cell>
          <cell r="P12">
            <v>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</v>
          </cell>
          <cell r="V12">
            <v>0</v>
          </cell>
          <cell r="W12">
            <v>0.58869000000000005</v>
          </cell>
          <cell r="X12">
            <v>11.718</v>
          </cell>
          <cell r="Y12">
            <v>1.1966900000000003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11.11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11.718</v>
          </cell>
          <cell r="BC12">
            <v>52</v>
          </cell>
          <cell r="BD12">
            <v>37.984999999999999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38.680999999999997</v>
          </cell>
          <cell r="E13">
            <v>17.196999999999999</v>
          </cell>
          <cell r="F13">
            <v>21.484000000000002</v>
          </cell>
          <cell r="G13">
            <v>35.353000000000002</v>
          </cell>
          <cell r="H13">
            <v>0</v>
          </cell>
          <cell r="I13">
            <v>12.228999999999999</v>
          </cell>
          <cell r="J13">
            <v>0.19800000000000001</v>
          </cell>
          <cell r="K13">
            <v>0.247</v>
          </cell>
          <cell r="L13">
            <v>0</v>
          </cell>
          <cell r="M13">
            <v>0</v>
          </cell>
          <cell r="N13">
            <v>11.7836</v>
          </cell>
          <cell r="O13">
            <v>3.9999999999906777E-4</v>
          </cell>
          <cell r="P13">
            <v>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</v>
          </cell>
          <cell r="V13">
            <v>0</v>
          </cell>
          <cell r="W13">
            <v>0.68628</v>
          </cell>
          <cell r="X13">
            <v>12.228999999999999</v>
          </cell>
          <cell r="Y13">
            <v>1.1312800000000001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11.784000000000001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12.228999999999999</v>
          </cell>
          <cell r="BC13">
            <v>55</v>
          </cell>
          <cell r="BD13">
            <v>38.680999999999997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36.771999999999998</v>
          </cell>
          <cell r="E14">
            <v>16.158000000000001</v>
          </cell>
          <cell r="F14">
            <v>20.614000000000001</v>
          </cell>
          <cell r="G14">
            <v>35.436999999999998</v>
          </cell>
          <cell r="H14">
            <v>0</v>
          </cell>
          <cell r="I14">
            <v>11.757999999999999</v>
          </cell>
          <cell r="J14">
            <v>0.23300000000000001</v>
          </cell>
          <cell r="K14">
            <v>0.29699999999999999</v>
          </cell>
          <cell r="L14">
            <v>0</v>
          </cell>
          <cell r="M14">
            <v>0</v>
          </cell>
          <cell r="N14">
            <v>11.2287</v>
          </cell>
          <cell r="O14">
            <v>-7.0000000000192131E-4</v>
          </cell>
          <cell r="P14">
            <v>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</v>
          </cell>
          <cell r="V14">
            <v>0</v>
          </cell>
          <cell r="W14">
            <v>0.61659000000000008</v>
          </cell>
          <cell r="X14">
            <v>11.757999999999999</v>
          </cell>
          <cell r="Y14">
            <v>1.1465900000000002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11.228999999999999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11.757999999999999</v>
          </cell>
          <cell r="BC14">
            <v>54</v>
          </cell>
          <cell r="BD14">
            <v>36.771999999999998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101.065</v>
          </cell>
          <cell r="E15">
            <v>42.524000000000001</v>
          </cell>
          <cell r="F15">
            <v>58.540999999999997</v>
          </cell>
          <cell r="G15">
            <v>35.469000000000001</v>
          </cell>
          <cell r="H15">
            <v>0</v>
          </cell>
          <cell r="I15">
            <v>32.89</v>
          </cell>
          <cell r="J15">
            <v>0.40799999999999997</v>
          </cell>
          <cell r="K15">
            <v>0.56100000000000005</v>
          </cell>
          <cell r="L15">
            <v>0</v>
          </cell>
          <cell r="M15">
            <v>0</v>
          </cell>
          <cell r="N15">
            <v>31.92109</v>
          </cell>
          <cell r="O15">
            <v>-9.0000000000145519E-5</v>
          </cell>
          <cell r="P15">
            <v>163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</v>
          </cell>
          <cell r="V15">
            <v>0</v>
          </cell>
          <cell r="W15">
            <v>0.20194000000000001</v>
          </cell>
          <cell r="X15">
            <v>32.89</v>
          </cell>
          <cell r="Y15">
            <v>1.1709400000000001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31.920999999999999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32.89</v>
          </cell>
          <cell r="BC15">
            <v>163</v>
          </cell>
          <cell r="BD15">
            <v>101.065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113.572</v>
          </cell>
          <cell r="E16">
            <v>46.845999999999997</v>
          </cell>
          <cell r="F16">
            <v>66.725999999999999</v>
          </cell>
          <cell r="G16">
            <v>35.378999999999998</v>
          </cell>
          <cell r="H16">
            <v>0</v>
          </cell>
          <cell r="I16">
            <v>36.469000000000001</v>
          </cell>
          <cell r="J16">
            <v>0.36299999999999999</v>
          </cell>
          <cell r="K16">
            <v>0.51700000000000002</v>
          </cell>
          <cell r="L16">
            <v>0</v>
          </cell>
          <cell r="M16">
            <v>0</v>
          </cell>
          <cell r="N16">
            <v>35.589169999999996</v>
          </cell>
          <cell r="O16">
            <v>-1.699999999971169E-4</v>
          </cell>
          <cell r="P16">
            <v>187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187</v>
          </cell>
          <cell r="V16">
            <v>0</v>
          </cell>
          <cell r="W16">
            <v>0.26292000000000004</v>
          </cell>
          <cell r="X16">
            <v>36.469000000000001</v>
          </cell>
          <cell r="Y16">
            <v>1.1429200000000002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35.588999999999999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36.469000000000001</v>
          </cell>
          <cell r="BC16">
            <v>187</v>
          </cell>
          <cell r="BD16">
            <v>113.572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138.04499999999999</v>
          </cell>
          <cell r="E17">
            <v>57.204000000000001</v>
          </cell>
          <cell r="F17">
            <v>80.840999999999994</v>
          </cell>
          <cell r="G17">
            <v>35.304000000000002</v>
          </cell>
          <cell r="H17">
            <v>0</v>
          </cell>
          <cell r="I17">
            <v>43.44</v>
          </cell>
          <cell r="J17">
            <v>0.45500000000000002</v>
          </cell>
          <cell r="K17">
            <v>0.64300000000000002</v>
          </cell>
          <cell r="L17">
            <v>0</v>
          </cell>
          <cell r="M17">
            <v>0</v>
          </cell>
          <cell r="N17">
            <v>42.342620000000004</v>
          </cell>
          <cell r="O17">
            <v>-6.2000000000494992E-4</v>
          </cell>
          <cell r="P17">
            <v>221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221</v>
          </cell>
          <cell r="V17">
            <v>0</v>
          </cell>
          <cell r="W17">
            <v>0.23419000000000001</v>
          </cell>
          <cell r="X17">
            <v>43.44</v>
          </cell>
          <cell r="Y17">
            <v>1.3321900000000002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42.343000000000004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43.44</v>
          </cell>
          <cell r="BC17">
            <v>221</v>
          </cell>
          <cell r="BD17">
            <v>138.04499999999999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8u5kvAWowUWXUD6aecZFcMkuHiRP2wJFsVjbRAi1aAbBlPcaPfaMRpvc88Dov1dA" itemId="01NSLJUJ3UOBLAMMHPFBFZIDW2THSL665R">
      <xxl21:absoluteUrl r:id="rId2"/>
    </xxl21:alternateUrls>
    <sheetNames>
      <sheetName val="2019_11_nove"/>
      <sheetName val="List1"/>
      <sheetName val="2020_31_nove"/>
      <sheetName val="2011  32"/>
    </sheetNames>
    <sheetDataSet>
      <sheetData sheetId="0">
        <row r="5">
          <cell r="F5" t="str">
            <v>00328_T11</v>
          </cell>
          <cell r="G5" t="str">
            <v>Kotelna Humpolec</v>
          </cell>
          <cell r="J5">
            <v>184</v>
          </cell>
          <cell r="K5">
            <v>125</v>
          </cell>
          <cell r="L5">
            <v>0.4</v>
          </cell>
          <cell r="V5" t="str">
            <v>NA2947</v>
          </cell>
        </row>
        <row r="6">
          <cell r="F6" t="str">
            <v>19159_T11</v>
          </cell>
          <cell r="G6" t="str">
            <v>Kotelna Votice</v>
          </cell>
          <cell r="J6">
            <v>226</v>
          </cell>
          <cell r="K6">
            <v>150</v>
          </cell>
          <cell r="L6">
            <v>0.4</v>
          </cell>
          <cell r="V6" t="str">
            <v>NN650</v>
          </cell>
        </row>
        <row r="7">
          <cell r="F7" t="str">
            <v>00315_T11</v>
          </cell>
          <cell r="G7" t="str">
            <v>Kotelna Svitavy Tovární</v>
          </cell>
          <cell r="J7">
            <v>417</v>
          </cell>
          <cell r="K7">
            <v>266</v>
          </cell>
          <cell r="L7">
            <v>0.4</v>
          </cell>
          <cell r="V7" t="str">
            <v>NN360</v>
          </cell>
        </row>
        <row r="8">
          <cell r="F8" t="str">
            <v>00316_T11</v>
          </cell>
          <cell r="G8" t="str">
            <v>Kotelna Svitavy Dimitrova</v>
          </cell>
          <cell r="J8">
            <v>200</v>
          </cell>
          <cell r="K8">
            <v>140</v>
          </cell>
          <cell r="L8">
            <v>0.4</v>
          </cell>
          <cell r="V8" t="str">
            <v>NN3</v>
          </cell>
        </row>
        <row r="9">
          <cell r="F9" t="str">
            <v>15794_T11</v>
          </cell>
          <cell r="G9" t="str">
            <v>Kotelna Světlá nad Sázavou MT22</v>
          </cell>
          <cell r="J9">
            <v>43</v>
          </cell>
          <cell r="K9">
            <v>22</v>
          </cell>
          <cell r="L9">
            <v>0.4</v>
          </cell>
          <cell r="V9" t="str">
            <v>NN786</v>
          </cell>
        </row>
        <row r="10">
          <cell r="F10" t="str">
            <v>00319_T11</v>
          </cell>
          <cell r="G10" t="str">
            <v>Kotelna Zruč - Na Výsluní</v>
          </cell>
          <cell r="J10">
            <v>604</v>
          </cell>
          <cell r="K10">
            <v>430</v>
          </cell>
          <cell r="L10" t="str">
            <v>22, 0,4</v>
          </cell>
          <cell r="V10" t="str">
            <v>NN1068</v>
          </cell>
        </row>
        <row r="11">
          <cell r="F11" t="str">
            <v>02076_T11</v>
          </cell>
          <cell r="G11" t="str">
            <v>Kotelna Zruč -Sázavan</v>
          </cell>
          <cell r="J11">
            <v>1063</v>
          </cell>
          <cell r="K11">
            <v>800</v>
          </cell>
          <cell r="L11">
            <v>0.4</v>
          </cell>
          <cell r="V11" t="str">
            <v>NA3468</v>
          </cell>
        </row>
        <row r="12">
          <cell r="F12" t="str">
            <v>02791_T11</v>
          </cell>
          <cell r="G12" t="str">
            <v>Kotelna Govorova - Smiřice</v>
          </cell>
          <cell r="J12">
            <v>234</v>
          </cell>
          <cell r="K12">
            <v>170</v>
          </cell>
          <cell r="L12">
            <v>0.4</v>
          </cell>
          <cell r="V12" t="str">
            <v>NA1747</v>
          </cell>
        </row>
        <row r="13">
          <cell r="F13" t="str">
            <v>02791_T11</v>
          </cell>
          <cell r="G13" t="str">
            <v>Kotelna Smiřice Govorova Micro 8</v>
          </cell>
          <cell r="J13">
            <v>19</v>
          </cell>
          <cell r="K13">
            <v>8</v>
          </cell>
          <cell r="L13">
            <v>0.4</v>
          </cell>
          <cell r="V13" t="str">
            <v>NN1770</v>
          </cell>
        </row>
        <row r="14">
          <cell r="F14" t="str">
            <v>02966_T11</v>
          </cell>
          <cell r="G14" t="str">
            <v>Kotelna Krátká - Železná Ruda</v>
          </cell>
          <cell r="J14">
            <v>234</v>
          </cell>
          <cell r="K14">
            <v>170</v>
          </cell>
          <cell r="L14">
            <v>0.4</v>
          </cell>
          <cell r="V14" t="str">
            <v>NA1746</v>
          </cell>
        </row>
        <row r="15">
          <cell r="F15" t="str">
            <v>02966_T11</v>
          </cell>
          <cell r="G15" t="str">
            <v>Kotelna Krátká - Železná Ruda</v>
          </cell>
          <cell r="J15">
            <v>19</v>
          </cell>
          <cell r="K15">
            <v>8</v>
          </cell>
          <cell r="L15">
            <v>0.4</v>
          </cell>
          <cell r="V15" t="str">
            <v>NA1780</v>
          </cell>
        </row>
        <row r="16">
          <cell r="F16" t="str">
            <v>13691_T11</v>
          </cell>
          <cell r="G16" t="str">
            <v>Kotelna Smiřice ZŠ Micro 8</v>
          </cell>
          <cell r="J16">
            <v>19</v>
          </cell>
          <cell r="K16">
            <v>8</v>
          </cell>
          <cell r="L16">
            <v>0</v>
          </cell>
          <cell r="V16" t="str">
            <v>NA1777</v>
          </cell>
        </row>
        <row r="17">
          <cell r="F17" t="str">
            <v>00317_T11</v>
          </cell>
          <cell r="G17" t="str">
            <v>Kotelna Světlá - Bradlo</v>
          </cell>
          <cell r="J17">
            <v>2161</v>
          </cell>
          <cell r="K17">
            <v>2014</v>
          </cell>
          <cell r="L17">
            <v>22</v>
          </cell>
          <cell r="V17" t="str">
            <v>NA2043</v>
          </cell>
        </row>
        <row r="18">
          <cell r="F18" t="str">
            <v>09439_T11</v>
          </cell>
          <cell r="G18" t="str">
            <v>Kotelna Frýdlant</v>
          </cell>
          <cell r="J18">
            <v>1243</v>
          </cell>
          <cell r="K18">
            <v>1169</v>
          </cell>
          <cell r="L18">
            <v>22</v>
          </cell>
          <cell r="V18" t="str">
            <v>NA2157</v>
          </cell>
        </row>
        <row r="19">
          <cell r="F19" t="str">
            <v>09439_T11</v>
          </cell>
          <cell r="G19" t="str">
            <v>KJ - Frýdlant 180</v>
          </cell>
          <cell r="J19">
            <v>254</v>
          </cell>
          <cell r="K19">
            <v>180</v>
          </cell>
          <cell r="L19">
            <v>0</v>
          </cell>
          <cell r="V19" t="str">
            <v>NA2698</v>
          </cell>
        </row>
        <row r="20">
          <cell r="F20" t="str">
            <v>09594_T11</v>
          </cell>
          <cell r="G20" t="str">
            <v>KJ - Jihlava, U Břízek</v>
          </cell>
          <cell r="J20">
            <v>2473</v>
          </cell>
          <cell r="K20">
            <v>2014</v>
          </cell>
          <cell r="L20">
            <v>22</v>
          </cell>
          <cell r="V20" t="str">
            <v>NA2042</v>
          </cell>
        </row>
        <row r="21">
          <cell r="F21" t="str">
            <v>11687_T11</v>
          </cell>
          <cell r="G21" t="str">
            <v>KJ - Sušice, Sirkařská</v>
          </cell>
          <cell r="J21">
            <v>461</v>
          </cell>
          <cell r="K21">
            <v>340</v>
          </cell>
          <cell r="L21">
            <v>22</v>
          </cell>
          <cell r="V21" t="str">
            <v>NN2096</v>
          </cell>
        </row>
        <row r="22">
          <cell r="F22" t="str">
            <v>12647_T11</v>
          </cell>
          <cell r="G22" t="str">
            <v>KJ - Sušice, Kaštanová</v>
          </cell>
          <cell r="J22">
            <v>235</v>
          </cell>
          <cell r="K22">
            <v>175</v>
          </cell>
          <cell r="L22">
            <v>22</v>
          </cell>
          <cell r="V22" t="str">
            <v>NN2068</v>
          </cell>
        </row>
        <row r="23">
          <cell r="F23" t="str">
            <v>12647_T11</v>
          </cell>
          <cell r="G23" t="str">
            <v>KJ - Sušice, Kaštanová</v>
          </cell>
          <cell r="J23">
            <v>235</v>
          </cell>
          <cell r="K23">
            <v>175</v>
          </cell>
          <cell r="L23">
            <v>22</v>
          </cell>
          <cell r="V23" t="str">
            <v>NN2068</v>
          </cell>
        </row>
        <row r="24">
          <cell r="F24" t="str">
            <v>15947_T11</v>
          </cell>
          <cell r="G24" t="str">
            <v>Kotelna - ZŠ Velká Chuchle</v>
          </cell>
          <cell r="J24">
            <v>62</v>
          </cell>
          <cell r="K24">
            <v>30</v>
          </cell>
          <cell r="L24">
            <v>0.4</v>
          </cell>
          <cell r="V24" t="str">
            <v>NA2381</v>
          </cell>
        </row>
        <row r="25">
          <cell r="F25" t="str">
            <v>17525_T11</v>
          </cell>
          <cell r="G25" t="str">
            <v>KJ - Bystřice nad Pernštejnem</v>
          </cell>
          <cell r="J25">
            <v>2254</v>
          </cell>
          <cell r="K25">
            <v>2000</v>
          </cell>
          <cell r="L25">
            <v>22</v>
          </cell>
          <cell r="V25" t="str">
            <v>NA2477</v>
          </cell>
        </row>
        <row r="26">
          <cell r="F26" t="str">
            <v>17527_T11</v>
          </cell>
          <cell r="G26" t="str">
            <v>KJ - Fügnerova, Vrchlabí</v>
          </cell>
          <cell r="J26">
            <v>952</v>
          </cell>
          <cell r="K26">
            <v>800</v>
          </cell>
          <cell r="L26">
            <v>35</v>
          </cell>
          <cell r="V26" t="str">
            <v>NA2479</v>
          </cell>
        </row>
        <row r="27">
          <cell r="F27" t="str">
            <v>17974_T11</v>
          </cell>
          <cell r="G27" t="str">
            <v>KJ - Nádražní, Adamov</v>
          </cell>
          <cell r="J27">
            <v>2203</v>
          </cell>
          <cell r="K27">
            <v>2000</v>
          </cell>
          <cell r="L27">
            <v>22</v>
          </cell>
          <cell r="V27" t="str">
            <v>NA2548</v>
          </cell>
        </row>
        <row r="28">
          <cell r="F28" t="str">
            <v>19159_T11</v>
          </cell>
          <cell r="G28" t="str">
            <v>KJ - Malé nám., Votice</v>
          </cell>
          <cell r="J28">
            <v>723</v>
          </cell>
          <cell r="K28">
            <v>600</v>
          </cell>
          <cell r="L28">
            <v>22</v>
          </cell>
          <cell r="V28" t="str">
            <v>NA2478</v>
          </cell>
        </row>
        <row r="29">
          <cell r="F29" t="str">
            <v>23270_T11</v>
          </cell>
          <cell r="G29" t="str">
            <v>KJ - Moravský Krumlov</v>
          </cell>
          <cell r="J29">
            <v>952</v>
          </cell>
          <cell r="K29">
            <v>800</v>
          </cell>
          <cell r="L29">
            <v>22</v>
          </cell>
          <cell r="V29" t="str">
            <v>NA2598</v>
          </cell>
        </row>
        <row r="30">
          <cell r="F30" t="str">
            <v>23721_T11</v>
          </cell>
          <cell r="G30" t="str">
            <v>KJ - Vrchlabí, připojení Liščí kopec</v>
          </cell>
          <cell r="J30">
            <v>1791</v>
          </cell>
          <cell r="K30">
            <v>1560</v>
          </cell>
          <cell r="L30">
            <v>35</v>
          </cell>
          <cell r="V30" t="str">
            <v>NA2642</v>
          </cell>
        </row>
        <row r="31">
          <cell r="F31" t="str">
            <v>25506_T11</v>
          </cell>
          <cell r="G31" t="str">
            <v>KJ - Brtnice</v>
          </cell>
          <cell r="J31">
            <v>417</v>
          </cell>
          <cell r="K31">
            <v>266</v>
          </cell>
          <cell r="L31">
            <v>22</v>
          </cell>
          <cell r="V31" t="str">
            <v>NA540</v>
          </cell>
        </row>
        <row r="32">
          <cell r="F32" t="str">
            <v>16157_T11</v>
          </cell>
          <cell r="G32" t="str">
            <v>KJ - Sušice, Pravdova</v>
          </cell>
          <cell r="J32">
            <v>249</v>
          </cell>
          <cell r="K32">
            <v>178</v>
          </cell>
          <cell r="L32">
            <v>22</v>
          </cell>
          <cell r="V32" t="str">
            <v>NN2351</v>
          </cell>
        </row>
        <row r="33">
          <cell r="F33" t="str">
            <v>16157_T11</v>
          </cell>
          <cell r="G33" t="str">
            <v>KJ - Sušice, Pravdova</v>
          </cell>
          <cell r="J33">
            <v>249</v>
          </cell>
          <cell r="K33">
            <v>178</v>
          </cell>
          <cell r="L33">
            <v>22</v>
          </cell>
          <cell r="V33" t="str">
            <v>NN2455</v>
          </cell>
        </row>
        <row r="34">
          <cell r="F34" t="str">
            <v>25614_T11</v>
          </cell>
          <cell r="G34" t="str">
            <v>KJ - Nové Město nad Metují, Sokolská</v>
          </cell>
          <cell r="J34">
            <v>472</v>
          </cell>
          <cell r="K34">
            <v>400</v>
          </cell>
          <cell r="L34">
            <v>35</v>
          </cell>
          <cell r="V34" t="str">
            <v>NA2672</v>
          </cell>
        </row>
        <row r="35">
          <cell r="F35" t="str">
            <v>25615_T11</v>
          </cell>
          <cell r="G35" t="str">
            <v>KJ - Nové Město nad Metují, Družstevní</v>
          </cell>
          <cell r="J35">
            <v>472</v>
          </cell>
          <cell r="K35">
            <v>400</v>
          </cell>
          <cell r="L35">
            <v>35</v>
          </cell>
          <cell r="V35" t="str">
            <v>NA2673</v>
          </cell>
        </row>
        <row r="36">
          <cell r="F36" t="str">
            <v>25668_T11</v>
          </cell>
          <cell r="G36" t="str">
            <v>KJ - Vysoké Mýto, Generála Svatoně (kotelna Vanice)</v>
          </cell>
          <cell r="J36">
            <v>808</v>
          </cell>
          <cell r="K36">
            <v>600</v>
          </cell>
          <cell r="L36">
            <v>35</v>
          </cell>
          <cell r="V36" t="str">
            <v>NA2703</v>
          </cell>
        </row>
        <row r="37">
          <cell r="F37" t="str">
            <v>25669_T11</v>
          </cell>
          <cell r="G37" t="str">
            <v>KJ - Vysoké Mýto, Prokopa Velikého (kotelna Družba)</v>
          </cell>
          <cell r="J37">
            <v>529</v>
          </cell>
          <cell r="K37">
            <v>400</v>
          </cell>
          <cell r="L37">
            <v>35</v>
          </cell>
          <cell r="V37" t="str">
            <v>NA2704</v>
          </cell>
        </row>
        <row r="38">
          <cell r="F38" t="str">
            <v>25751_T11</v>
          </cell>
          <cell r="G38" t="str">
            <v>KJ - Havlíčkův Brod, Na Výšině</v>
          </cell>
          <cell r="J38">
            <v>472</v>
          </cell>
          <cell r="K38">
            <v>400</v>
          </cell>
          <cell r="L38">
            <v>22</v>
          </cell>
          <cell r="V38" t="str">
            <v>NA2682</v>
          </cell>
        </row>
        <row r="39">
          <cell r="F39" t="str">
            <v>25752_T11</v>
          </cell>
          <cell r="G39" t="str">
            <v>KJ - Havlíčkův Brod, Smetanovo náměstí</v>
          </cell>
          <cell r="J39">
            <v>472</v>
          </cell>
          <cell r="K39">
            <v>400</v>
          </cell>
          <cell r="L39">
            <v>22</v>
          </cell>
          <cell r="V39" t="str">
            <v>NA2681</v>
          </cell>
        </row>
        <row r="40">
          <cell r="F40" t="str">
            <v>25754_T11</v>
          </cell>
          <cell r="G40" t="str">
            <v>KJ - Havlíčkův Brod, Žižkov II</v>
          </cell>
          <cell r="J40">
            <v>472</v>
          </cell>
          <cell r="K40">
            <v>400</v>
          </cell>
          <cell r="L40">
            <v>22</v>
          </cell>
          <cell r="V40" t="str">
            <v>NA2683</v>
          </cell>
        </row>
        <row r="41">
          <cell r="F41" t="str">
            <v>28953_T11</v>
          </cell>
          <cell r="G41" t="str">
            <v>KJ - Nýřany, Komenského</v>
          </cell>
          <cell r="J41">
            <v>723</v>
          </cell>
          <cell r="K41">
            <v>600</v>
          </cell>
          <cell r="L41">
            <v>22</v>
          </cell>
          <cell r="V41" t="str">
            <v>NA2802</v>
          </cell>
        </row>
        <row r="42">
          <cell r="F42" t="str">
            <v>28954_T11</v>
          </cell>
          <cell r="G42" t="str">
            <v>KJ - Nýřany, Luční</v>
          </cell>
          <cell r="J42">
            <v>952</v>
          </cell>
          <cell r="K42">
            <v>800</v>
          </cell>
          <cell r="L42">
            <v>22</v>
          </cell>
          <cell r="V42" t="str">
            <v>NA2803</v>
          </cell>
        </row>
        <row r="43">
          <cell r="F43" t="str">
            <v>29508_T11</v>
          </cell>
          <cell r="G43" t="str">
            <v>KJ - Humpolec, Na Rybníčku</v>
          </cell>
          <cell r="J43">
            <v>808</v>
          </cell>
          <cell r="K43">
            <v>600</v>
          </cell>
          <cell r="L43">
            <v>22</v>
          </cell>
          <cell r="V43" t="str">
            <v>NA2806</v>
          </cell>
        </row>
        <row r="44">
          <cell r="F44" t="str">
            <v>29922_T11</v>
          </cell>
          <cell r="G44" t="str">
            <v>KJ - Postoloprty, Draguš</v>
          </cell>
          <cell r="J44">
            <v>286</v>
          </cell>
          <cell r="K44">
            <v>200</v>
          </cell>
          <cell r="L44">
            <v>22</v>
          </cell>
          <cell r="V44" t="str">
            <v>NA2696</v>
          </cell>
        </row>
        <row r="45">
          <cell r="F45" t="str">
            <v>30786_T11</v>
          </cell>
          <cell r="G45" t="str">
            <v>KJ - Vamberk</v>
          </cell>
          <cell r="J45">
            <v>1791</v>
          </cell>
          <cell r="K45">
            <v>1560</v>
          </cell>
          <cell r="L45">
            <v>35</v>
          </cell>
          <cell r="V45" t="str">
            <v>NA2880</v>
          </cell>
        </row>
        <row r="46">
          <cell r="F46" t="str">
            <v>30787_T11</v>
          </cell>
          <cell r="G46" t="str">
            <v>KJ - Polička, Hegerova</v>
          </cell>
          <cell r="J46">
            <v>472</v>
          </cell>
          <cell r="K46">
            <v>400</v>
          </cell>
          <cell r="L46">
            <v>6</v>
          </cell>
          <cell r="V46" t="str">
            <v>NA2886</v>
          </cell>
        </row>
        <row r="47">
          <cell r="F47" t="str">
            <v>30790_T11</v>
          </cell>
          <cell r="G47" t="str">
            <v>KJ - Polička, Svépomoc</v>
          </cell>
          <cell r="J47">
            <v>472</v>
          </cell>
          <cell r="K47">
            <v>400</v>
          </cell>
          <cell r="L47">
            <v>6</v>
          </cell>
          <cell r="V47" t="str">
            <v>NA2885</v>
          </cell>
        </row>
        <row r="48">
          <cell r="F48" t="str">
            <v>30791_T11</v>
          </cell>
          <cell r="G48" t="str">
            <v>KJ - Bojkovice</v>
          </cell>
          <cell r="J48">
            <v>1274</v>
          </cell>
          <cell r="K48">
            <v>999</v>
          </cell>
          <cell r="L48">
            <v>22</v>
          </cell>
          <cell r="V48" t="str">
            <v>NA2967</v>
          </cell>
        </row>
        <row r="49">
          <cell r="F49" t="str">
            <v>31299_T11</v>
          </cell>
          <cell r="G49" t="str">
            <v>KJ - Kladruby (areál RÚ)</v>
          </cell>
          <cell r="J49">
            <v>952</v>
          </cell>
          <cell r="K49">
            <v>800</v>
          </cell>
          <cell r="L49">
            <v>22</v>
          </cell>
          <cell r="V49" t="str">
            <v>NA2447</v>
          </cell>
        </row>
        <row r="50">
          <cell r="F50" t="str">
            <v>31301_T11</v>
          </cell>
          <cell r="G50" t="str">
            <v>KJ - Ústí nad Orlicí</v>
          </cell>
          <cell r="J50">
            <v>1791</v>
          </cell>
          <cell r="K50">
            <v>1560</v>
          </cell>
          <cell r="L50">
            <v>35</v>
          </cell>
          <cell r="V50" t="str">
            <v>NA2881</v>
          </cell>
        </row>
        <row r="51">
          <cell r="F51" t="str">
            <v>31302_T11</v>
          </cell>
          <cell r="G51" t="str">
            <v>KJ - Rokycany</v>
          </cell>
          <cell r="J51">
            <v>1791</v>
          </cell>
          <cell r="K51">
            <v>1560</v>
          </cell>
          <cell r="L51">
            <v>22</v>
          </cell>
          <cell r="V51" t="str">
            <v>NA2882</v>
          </cell>
        </row>
        <row r="52">
          <cell r="F52" t="str">
            <v>31801_T11</v>
          </cell>
          <cell r="G52" t="str">
            <v>KJ - Postoloprty, Dvořákova</v>
          </cell>
          <cell r="J52">
            <v>1063</v>
          </cell>
          <cell r="K52">
            <v>800</v>
          </cell>
          <cell r="L52">
            <v>22</v>
          </cell>
          <cell r="V52" t="str">
            <v>NA2804</v>
          </cell>
        </row>
        <row r="53">
          <cell r="F53" t="str">
            <v>31802_T11</v>
          </cell>
          <cell r="G53" t="str">
            <v>KJ - Hodkovice nad Mohelkou</v>
          </cell>
          <cell r="J53">
            <v>952</v>
          </cell>
          <cell r="K53">
            <v>800</v>
          </cell>
          <cell r="L53">
            <v>35</v>
          </cell>
          <cell r="V53" t="str">
            <v>NA2856</v>
          </cell>
        </row>
        <row r="54">
          <cell r="F54" t="str">
            <v>31831_T11</v>
          </cell>
          <cell r="G54" t="str">
            <v>KJ - Kaznějov</v>
          </cell>
          <cell r="J54">
            <v>1162</v>
          </cell>
          <cell r="K54">
            <v>999</v>
          </cell>
          <cell r="L54">
            <v>22</v>
          </cell>
          <cell r="V54" t="str">
            <v>NA2884</v>
          </cell>
        </row>
        <row r="55">
          <cell r="F55" t="str">
            <v>31832_T11</v>
          </cell>
          <cell r="G55" t="str">
            <v>KJ - Duchcov</v>
          </cell>
          <cell r="J55">
            <v>2513</v>
          </cell>
          <cell r="K55">
            <v>2000</v>
          </cell>
          <cell r="L55">
            <v>22</v>
          </cell>
          <cell r="V55" t="str">
            <v>NA3040</v>
          </cell>
        </row>
        <row r="56">
          <cell r="F56" t="str">
            <v>31846_T11</v>
          </cell>
          <cell r="G56" t="str">
            <v>KJ - Lipník nad Bečvou, ul. Na Bečvě</v>
          </cell>
          <cell r="J56">
            <v>1162</v>
          </cell>
          <cell r="K56">
            <v>999</v>
          </cell>
          <cell r="L56">
            <v>22</v>
          </cell>
          <cell r="V56" t="str">
            <v>NA2848</v>
          </cell>
        </row>
        <row r="57">
          <cell r="F57" t="str">
            <v>31847_T11</v>
          </cell>
          <cell r="G57" t="str">
            <v>KJ - Hlučín</v>
          </cell>
          <cell r="J57">
            <v>1791</v>
          </cell>
          <cell r="K57">
            <v>1560</v>
          </cell>
          <cell r="L57">
            <v>22</v>
          </cell>
          <cell r="V57" t="str">
            <v>NA2879</v>
          </cell>
        </row>
        <row r="58">
          <cell r="F58" t="str">
            <v>31853_T11</v>
          </cell>
          <cell r="G58" t="str">
            <v>KJ - Nové Strašecí</v>
          </cell>
          <cell r="J58">
            <v>723</v>
          </cell>
          <cell r="K58">
            <v>600</v>
          </cell>
          <cell r="L58">
            <v>22</v>
          </cell>
          <cell r="V58" t="str">
            <v>NA2449</v>
          </cell>
        </row>
        <row r="59">
          <cell r="F59" t="str">
            <v>31854_T11</v>
          </cell>
          <cell r="G59" t="str">
            <v>KJ - Osek</v>
          </cell>
          <cell r="J59">
            <v>226</v>
          </cell>
          <cell r="K59">
            <v>150</v>
          </cell>
          <cell r="L59">
            <v>0.4</v>
          </cell>
          <cell r="V59" t="str">
            <v>NN662</v>
          </cell>
        </row>
        <row r="60">
          <cell r="F60" t="str">
            <v>31880_T11</v>
          </cell>
          <cell r="G60" t="str">
            <v>KJ - Hořovice</v>
          </cell>
          <cell r="J60">
            <v>723</v>
          </cell>
          <cell r="K60">
            <v>600</v>
          </cell>
          <cell r="L60">
            <v>22</v>
          </cell>
          <cell r="V60" t="str">
            <v>NA2883</v>
          </cell>
        </row>
        <row r="61">
          <cell r="F61" t="str">
            <v>31944_T11</v>
          </cell>
          <cell r="G61" t="str">
            <v>KJ - Lipník nad Bečvou, ul. Hranická</v>
          </cell>
          <cell r="J61">
            <v>62</v>
          </cell>
          <cell r="K61">
            <v>30</v>
          </cell>
          <cell r="L61">
            <v>0.4</v>
          </cell>
          <cell r="V61" t="str">
            <v>NA2927</v>
          </cell>
        </row>
        <row r="62">
          <cell r="F62" t="str">
            <v>32016_T11</v>
          </cell>
          <cell r="G62" t="str">
            <v>KJ - Nové Hrady</v>
          </cell>
          <cell r="J62">
            <v>164</v>
          </cell>
          <cell r="K62">
            <v>99</v>
          </cell>
          <cell r="L62">
            <v>0.4</v>
          </cell>
          <cell r="V62" t="str">
            <v>NA3106</v>
          </cell>
        </row>
        <row r="63">
          <cell r="F63" t="str">
            <v>32017_T11</v>
          </cell>
          <cell r="G63" t="str">
            <v>KJ - Nymburk</v>
          </cell>
          <cell r="J63">
            <v>2664</v>
          </cell>
          <cell r="K63">
            <v>2000</v>
          </cell>
          <cell r="L63">
            <v>22</v>
          </cell>
          <cell r="V63" t="str">
            <v>NA2643</v>
          </cell>
        </row>
        <row r="64">
          <cell r="F64" t="str">
            <v>32017_T11</v>
          </cell>
          <cell r="G64" t="str">
            <v>KJ - Nymburk</v>
          </cell>
          <cell r="J64">
            <v>2664</v>
          </cell>
          <cell r="K64">
            <v>2000</v>
          </cell>
          <cell r="L64">
            <v>22</v>
          </cell>
          <cell r="V64" t="str">
            <v>NA2644</v>
          </cell>
        </row>
        <row r="65">
          <cell r="F65" t="str">
            <v>32084_T11</v>
          </cell>
          <cell r="G65" t="str">
            <v>KJ - Krupka</v>
          </cell>
          <cell r="J65">
            <v>1995</v>
          </cell>
          <cell r="K65">
            <v>1560</v>
          </cell>
          <cell r="L65">
            <v>22</v>
          </cell>
          <cell r="V65" t="str">
            <v>NA3034</v>
          </cell>
        </row>
        <row r="66">
          <cell r="F66" t="str">
            <v>32085_T11</v>
          </cell>
          <cell r="G66" t="str">
            <v>KJ - Šumperk</v>
          </cell>
          <cell r="J66">
            <v>1162</v>
          </cell>
          <cell r="K66">
            <v>999</v>
          </cell>
          <cell r="L66">
            <v>22</v>
          </cell>
          <cell r="V66" t="str">
            <v>NA2857</v>
          </cell>
        </row>
        <row r="67">
          <cell r="F67" t="str">
            <v>32133_T11</v>
          </cell>
          <cell r="G67" t="str">
            <v>KJ - Ústí nad Orlicí, Okružní</v>
          </cell>
          <cell r="J67">
            <v>723</v>
          </cell>
          <cell r="K67">
            <v>600</v>
          </cell>
          <cell r="L67">
            <v>35</v>
          </cell>
          <cell r="V67" t="str">
            <v>NA3081</v>
          </cell>
        </row>
        <row r="68">
          <cell r="F68" t="str">
            <v>32134_T11</v>
          </cell>
          <cell r="G68" t="str">
            <v>KJ - Mohelnice</v>
          </cell>
          <cell r="J68">
            <v>2358</v>
          </cell>
          <cell r="K68">
            <v>2000</v>
          </cell>
          <cell r="L68">
            <v>22</v>
          </cell>
          <cell r="V68" t="str">
            <v>NA3144</v>
          </cell>
        </row>
        <row r="69">
          <cell r="F69" t="str">
            <v>00329_T11</v>
          </cell>
          <cell r="G69" t="str">
            <v>Kotelna Volyně</v>
          </cell>
          <cell r="J69">
            <v>67</v>
          </cell>
          <cell r="K69">
            <v>35</v>
          </cell>
          <cell r="L69">
            <v>22</v>
          </cell>
          <cell r="V69" t="str">
            <v>NA1059</v>
          </cell>
        </row>
        <row r="70">
          <cell r="F70" t="str">
            <v>00329_T11</v>
          </cell>
          <cell r="G70" t="str">
            <v>Kotelna Volyně</v>
          </cell>
          <cell r="J70">
            <v>723</v>
          </cell>
          <cell r="K70">
            <v>600</v>
          </cell>
          <cell r="L70">
            <v>22</v>
          </cell>
          <cell r="V70" t="str">
            <v>NA3282</v>
          </cell>
        </row>
        <row r="71">
          <cell r="F71" t="str">
            <v>32196_T11</v>
          </cell>
          <cell r="G71" t="str">
            <v>KJ - Broumov</v>
          </cell>
          <cell r="J71">
            <v>723</v>
          </cell>
          <cell r="K71">
            <v>600</v>
          </cell>
          <cell r="L71">
            <v>35</v>
          </cell>
          <cell r="V71" t="str">
            <v>NA2448</v>
          </cell>
        </row>
        <row r="72">
          <cell r="F72" t="str">
            <v>32197_T11</v>
          </cell>
          <cell r="G72" t="str">
            <v>KJ - Česká Třebová, Lhotka</v>
          </cell>
          <cell r="J72">
            <v>1046</v>
          </cell>
          <cell r="K72">
            <v>800</v>
          </cell>
          <cell r="L72">
            <v>35</v>
          </cell>
          <cell r="V72" t="str">
            <v>NA3242</v>
          </cell>
        </row>
        <row r="73">
          <cell r="F73" t="str">
            <v>32199_T11</v>
          </cell>
          <cell r="G73" t="str">
            <v>KJ - Česká Třebová, Křib</v>
          </cell>
          <cell r="J73">
            <v>286</v>
          </cell>
          <cell r="K73">
            <v>200</v>
          </cell>
          <cell r="L73">
            <v>6</v>
          </cell>
          <cell r="V73" t="str">
            <v>NA3124</v>
          </cell>
        </row>
        <row r="74">
          <cell r="F74" t="str">
            <v>32229_T11</v>
          </cell>
          <cell r="G74" t="str">
            <v>KJ - Tanvald</v>
          </cell>
          <cell r="J74">
            <v>2254</v>
          </cell>
          <cell r="K74">
            <v>2000</v>
          </cell>
          <cell r="L74">
            <v>35</v>
          </cell>
          <cell r="V74" t="str">
            <v>NA3082</v>
          </cell>
        </row>
        <row r="75">
          <cell r="F75" t="str">
            <v>32324_T11</v>
          </cell>
          <cell r="G75" t="str">
            <v>KJ - Horní Bříza</v>
          </cell>
          <cell r="J75">
            <v>1995</v>
          </cell>
          <cell r="K75">
            <v>1560</v>
          </cell>
          <cell r="L75">
            <v>22</v>
          </cell>
          <cell r="V75" t="str">
            <v>NA3333</v>
          </cell>
        </row>
        <row r="76">
          <cell r="F76" t="str">
            <v>32325_T11</v>
          </cell>
          <cell r="G76" t="str">
            <v>KJ - Polička, Jiráskova</v>
          </cell>
          <cell r="J76">
            <v>291</v>
          </cell>
          <cell r="K76">
            <v>200</v>
          </cell>
          <cell r="L76">
            <v>0.4</v>
          </cell>
          <cell r="V76" t="str">
            <v>NA3280</v>
          </cell>
        </row>
        <row r="77">
          <cell r="F77" t="str">
            <v>32327_T11</v>
          </cell>
          <cell r="G77" t="str">
            <v>KJ - Přelouč, 17. listopadu</v>
          </cell>
          <cell r="J77">
            <v>291</v>
          </cell>
          <cell r="K77">
            <v>200</v>
          </cell>
          <cell r="L77">
            <v>0.4</v>
          </cell>
          <cell r="V77" t="str">
            <v>NA3279</v>
          </cell>
        </row>
        <row r="78">
          <cell r="F78" t="str">
            <v>23715_T11</v>
          </cell>
          <cell r="G78" t="str">
            <v>KJ - Vrchlabí, připojení Liščí kopec</v>
          </cell>
          <cell r="J78">
            <v>1995</v>
          </cell>
          <cell r="K78">
            <v>1560</v>
          </cell>
          <cell r="L78">
            <v>35</v>
          </cell>
          <cell r="V78" t="str">
            <v>NA2641</v>
          </cell>
        </row>
        <row r="79">
          <cell r="F79" t="str">
            <v>32305_T11</v>
          </cell>
          <cell r="G79" t="str">
            <v>KJ - Ivančice</v>
          </cell>
          <cell r="J79">
            <v>2513</v>
          </cell>
          <cell r="K79">
            <v>2000</v>
          </cell>
          <cell r="L79">
            <v>22</v>
          </cell>
          <cell r="V79" t="str">
            <v>NA3290</v>
          </cell>
        </row>
        <row r="80">
          <cell r="F80" t="str">
            <v>32353_T11</v>
          </cell>
          <cell r="G80" t="str">
            <v>KJ - Roudnice nad Labem</v>
          </cell>
          <cell r="J80">
            <v>291</v>
          </cell>
          <cell r="K80">
            <v>200</v>
          </cell>
          <cell r="L80">
            <v>22</v>
          </cell>
          <cell r="V80" t="str">
            <v>NA3221</v>
          </cell>
        </row>
        <row r="81">
          <cell r="F81" t="str">
            <v>32354_T11</v>
          </cell>
          <cell r="G81" t="str">
            <v>KJ - Prostějov nemocnice</v>
          </cell>
          <cell r="J81">
            <v>1995</v>
          </cell>
          <cell r="K81">
            <v>1560</v>
          </cell>
          <cell r="L81">
            <v>22</v>
          </cell>
          <cell r="V81" t="str">
            <v>NA3314</v>
          </cell>
        </row>
        <row r="82">
          <cell r="F82" t="str">
            <v>32374_T11</v>
          </cell>
          <cell r="G82" t="str">
            <v>KJ - Prostějov sladovny</v>
          </cell>
          <cell r="J82">
            <v>2513</v>
          </cell>
          <cell r="K82">
            <v>2000</v>
          </cell>
          <cell r="L82">
            <v>22</v>
          </cell>
          <cell r="V82" t="str">
            <v>NA3315</v>
          </cell>
        </row>
        <row r="83">
          <cell r="F83" t="str">
            <v>32375_T11</v>
          </cell>
          <cell r="G83" t="str">
            <v>KJ - Babice (areál Hamé)</v>
          </cell>
          <cell r="J83">
            <v>1290</v>
          </cell>
          <cell r="K83">
            <v>999</v>
          </cell>
          <cell r="L83">
            <v>22</v>
          </cell>
          <cell r="V83" t="str">
            <v>NA3375</v>
          </cell>
        </row>
        <row r="84">
          <cell r="F84" t="str">
            <v>32460_T11</v>
          </cell>
          <cell r="G84" t="str">
            <v>KJ - Klimkovice (areál sanatoria)</v>
          </cell>
          <cell r="J84">
            <v>1336</v>
          </cell>
          <cell r="K84">
            <v>999</v>
          </cell>
          <cell r="L84" t="str">
            <v>22(LDS)</v>
          </cell>
          <cell r="V84" t="str">
            <v>NA3157</v>
          </cell>
        </row>
        <row r="85">
          <cell r="F85" t="str">
            <v>32461_T11</v>
          </cell>
          <cell r="G85" t="str">
            <v>KJ - Hrabyně (areál RÚ)</v>
          </cell>
          <cell r="J85">
            <v>2053</v>
          </cell>
          <cell r="K85">
            <v>1560</v>
          </cell>
          <cell r="L85">
            <v>22</v>
          </cell>
          <cell r="V85" t="str">
            <v>NA3386</v>
          </cell>
        </row>
        <row r="86">
          <cell r="F86" t="str">
            <v>32462_T11</v>
          </cell>
          <cell r="G86" t="str">
            <v>KJ - Meziboří</v>
          </cell>
          <cell r="J86">
            <v>1995</v>
          </cell>
          <cell r="K86">
            <v>1560</v>
          </cell>
          <cell r="L86">
            <v>22</v>
          </cell>
          <cell r="V86" t="str">
            <v>NA3338</v>
          </cell>
        </row>
        <row r="87">
          <cell r="F87" t="str">
            <v>32462_T11</v>
          </cell>
          <cell r="G87" t="str">
            <v>KJ - Meziboří</v>
          </cell>
          <cell r="J87">
            <v>1995</v>
          </cell>
          <cell r="K87">
            <v>1560</v>
          </cell>
          <cell r="L87">
            <v>22</v>
          </cell>
          <cell r="V87" t="str">
            <v>NA3339</v>
          </cell>
        </row>
        <row r="88">
          <cell r="F88" t="str">
            <v>32480_T11</v>
          </cell>
          <cell r="G88" t="str">
            <v>KJ - Benešov</v>
          </cell>
          <cell r="J88">
            <v>1274</v>
          </cell>
          <cell r="K88">
            <v>999</v>
          </cell>
          <cell r="L88">
            <v>22</v>
          </cell>
          <cell r="V88" t="str">
            <v>NA3435</v>
          </cell>
        </row>
        <row r="89">
          <cell r="F89" t="str">
            <v>32481_T11</v>
          </cell>
          <cell r="G89" t="str">
            <v>KJ - Hodonice</v>
          </cell>
          <cell r="J89">
            <v>2473</v>
          </cell>
          <cell r="K89">
            <v>2000</v>
          </cell>
          <cell r="L89">
            <v>22</v>
          </cell>
          <cell r="V89" t="str">
            <v>NA3433</v>
          </cell>
        </row>
        <row r="90">
          <cell r="F90" t="str">
            <v>32481_T11</v>
          </cell>
          <cell r="G90" t="str">
            <v>KJ - Hodonice č.2</v>
          </cell>
          <cell r="J90">
            <v>2473</v>
          </cell>
          <cell r="K90">
            <v>2000</v>
          </cell>
          <cell r="L90">
            <v>22</v>
          </cell>
          <cell r="V90" t="str">
            <v>NA3434</v>
          </cell>
        </row>
        <row r="91">
          <cell r="F91" t="str">
            <v>25751_T11</v>
          </cell>
          <cell r="G91" t="str">
            <v>KJ - Havlíčkův Brod - Na Výšině  C200</v>
          </cell>
          <cell r="J91">
            <v>263</v>
          </cell>
          <cell r="K91">
            <v>184</v>
          </cell>
          <cell r="L91">
            <v>0.4</v>
          </cell>
          <cell r="V91" t="str">
            <v>NA3503</v>
          </cell>
        </row>
        <row r="92">
          <cell r="F92" t="str">
            <v>32505_T11</v>
          </cell>
          <cell r="G92" t="str">
            <v>KJ - Kamenický Šenov</v>
          </cell>
          <cell r="J92">
            <v>2473</v>
          </cell>
          <cell r="K92">
            <v>2000</v>
          </cell>
          <cell r="L92">
            <v>35</v>
          </cell>
          <cell r="V92" t="str">
            <v>NA3498</v>
          </cell>
        </row>
        <row r="93">
          <cell r="F93" t="str">
            <v>16219_T11</v>
          </cell>
          <cell r="G93" t="str">
            <v>KJ - Sušice, Na Hrázi</v>
          </cell>
          <cell r="J93">
            <v>498</v>
          </cell>
          <cell r="K93">
            <v>356</v>
          </cell>
          <cell r="L93">
            <v>22</v>
          </cell>
          <cell r="V93" t="str">
            <v>NN2454</v>
          </cell>
        </row>
        <row r="94">
          <cell r="F94" t="str">
            <v>16219_T11</v>
          </cell>
          <cell r="G94" t="str">
            <v>KJ - Sušice, Na Hrázi</v>
          </cell>
          <cell r="L94">
            <v>22</v>
          </cell>
          <cell r="V94" t="str">
            <v>NN2456</v>
          </cell>
        </row>
        <row r="95">
          <cell r="F95" t="str">
            <v>16219_T11</v>
          </cell>
          <cell r="G95" t="str">
            <v>KJ - Sušice, Na Hrázi</v>
          </cell>
          <cell r="J95">
            <v>291</v>
          </cell>
          <cell r="K95">
            <v>200</v>
          </cell>
          <cell r="L95">
            <v>22</v>
          </cell>
          <cell r="V95" t="str">
            <v>NA3615</v>
          </cell>
        </row>
        <row r="96">
          <cell r="F96" t="str">
            <v>32522_T11</v>
          </cell>
          <cell r="G96" t="str">
            <v>KJ - Šternberk</v>
          </cell>
          <cell r="J96">
            <v>723</v>
          </cell>
          <cell r="K96">
            <v>600</v>
          </cell>
          <cell r="L96">
            <v>22</v>
          </cell>
          <cell r="V96" t="str">
            <v>NA3531</v>
          </cell>
        </row>
        <row r="97">
          <cell r="F97" t="str">
            <v>32523_T11</v>
          </cell>
          <cell r="G97" t="str">
            <v>KJ - Kraslice, Školní</v>
          </cell>
          <cell r="J97">
            <v>1046</v>
          </cell>
          <cell r="K97">
            <v>800</v>
          </cell>
          <cell r="L97">
            <v>22</v>
          </cell>
          <cell r="V97" t="str">
            <v>NA3522</v>
          </cell>
        </row>
        <row r="98">
          <cell r="F98" t="str">
            <v>32524_T11</v>
          </cell>
          <cell r="G98" t="str">
            <v>KJ - Kraslice, Pohraniční stráže</v>
          </cell>
          <cell r="J98">
            <v>1274</v>
          </cell>
          <cell r="K98">
            <v>999</v>
          </cell>
          <cell r="L98">
            <v>22</v>
          </cell>
          <cell r="V98" t="str">
            <v>NA3521</v>
          </cell>
        </row>
        <row r="99">
          <cell r="F99" t="str">
            <v>32525_T11</v>
          </cell>
          <cell r="G99" t="str">
            <v>KJ - Bečov</v>
          </cell>
          <cell r="J99">
            <v>1290</v>
          </cell>
          <cell r="K99">
            <v>999</v>
          </cell>
          <cell r="L99">
            <v>22</v>
          </cell>
          <cell r="V99" t="str">
            <v>NA3520</v>
          </cell>
        </row>
        <row r="100">
          <cell r="F100" t="str">
            <v>32564_T11</v>
          </cell>
          <cell r="G100" t="str">
            <v>KJ - Havlíčkův Brod, Rozkošská</v>
          </cell>
          <cell r="J100">
            <v>286</v>
          </cell>
          <cell r="K100">
            <v>200</v>
          </cell>
          <cell r="L100">
            <v>22</v>
          </cell>
          <cell r="V100" t="str">
            <v>NA3515</v>
          </cell>
        </row>
        <row r="101">
          <cell r="F101" t="str">
            <v>32565_T11</v>
          </cell>
          <cell r="G101" t="str">
            <v>KJ - Humpolec, Lnářská</v>
          </cell>
          <cell r="J101">
            <v>626</v>
          </cell>
          <cell r="K101">
            <v>455</v>
          </cell>
          <cell r="L101">
            <v>22</v>
          </cell>
          <cell r="V101" t="str">
            <v>NA3546</v>
          </cell>
        </row>
        <row r="102">
          <cell r="F102" t="str">
            <v>32588_T11</v>
          </cell>
          <cell r="G102" t="str">
            <v>KJ - Odolena Voda (areál AERO Vodochody)</v>
          </cell>
          <cell r="J102">
            <v>2473</v>
          </cell>
          <cell r="K102">
            <v>2000</v>
          </cell>
          <cell r="L102">
            <v>22</v>
          </cell>
          <cell r="V102" t="str">
            <v>NA3560</v>
          </cell>
        </row>
        <row r="103">
          <cell r="F103" t="str">
            <v>32599_T11</v>
          </cell>
          <cell r="G103" t="str">
            <v>KJ - Kojetín</v>
          </cell>
          <cell r="J103">
            <v>286</v>
          </cell>
          <cell r="K103">
            <v>200</v>
          </cell>
          <cell r="L103">
            <v>0.4</v>
          </cell>
          <cell r="V103" t="str">
            <v>NA3608</v>
          </cell>
        </row>
        <row r="104">
          <cell r="F104" t="str">
            <v>32645_T11</v>
          </cell>
          <cell r="G104" t="str">
            <v>KJ - Prostějov, Tylova</v>
          </cell>
          <cell r="J104">
            <v>1274</v>
          </cell>
          <cell r="K104">
            <v>999</v>
          </cell>
          <cell r="L104">
            <v>22</v>
          </cell>
          <cell r="V104" t="str">
            <v>NA3612</v>
          </cell>
        </row>
        <row r="105">
          <cell r="F105" t="str">
            <v>32646_T11</v>
          </cell>
          <cell r="G105" t="str">
            <v>KJ - Prostějov, B. Šmerala</v>
          </cell>
          <cell r="J105">
            <v>1964</v>
          </cell>
          <cell r="K105">
            <v>1560</v>
          </cell>
          <cell r="L105">
            <v>22</v>
          </cell>
          <cell r="V105" t="str">
            <v>NA3614</v>
          </cell>
        </row>
        <row r="106">
          <cell r="F106" t="str">
            <v>32647_T11</v>
          </cell>
          <cell r="G106" t="str">
            <v>KJ - Prostějov, S. Manharda</v>
          </cell>
          <cell r="J106">
            <v>1964</v>
          </cell>
          <cell r="K106">
            <v>1560</v>
          </cell>
          <cell r="L106">
            <v>22</v>
          </cell>
          <cell r="V106" t="str">
            <v>NA3613</v>
          </cell>
        </row>
        <row r="107">
          <cell r="F107" t="str">
            <v>32648_T11</v>
          </cell>
          <cell r="G107" t="str">
            <v>KJ - Prostějov, Moravská</v>
          </cell>
          <cell r="J107">
            <v>797</v>
          </cell>
          <cell r="K107">
            <v>600</v>
          </cell>
          <cell r="L107">
            <v>22</v>
          </cell>
          <cell r="V107" t="str">
            <v>NA3611</v>
          </cell>
        </row>
        <row r="108">
          <cell r="F108" t="str">
            <v>32649_T11</v>
          </cell>
          <cell r="G108" t="str">
            <v>KJ - Luhačovice (areál lázní)</v>
          </cell>
          <cell r="J108">
            <v>1274</v>
          </cell>
          <cell r="K108">
            <v>999</v>
          </cell>
          <cell r="L108">
            <v>22</v>
          </cell>
          <cell r="V108" t="str">
            <v>NA3691</v>
          </cell>
        </row>
        <row r="109">
          <cell r="F109" t="str">
            <v>32708_T11</v>
          </cell>
          <cell r="G109" t="str">
            <v>KJ - Sušice, Studentská</v>
          </cell>
          <cell r="J109">
            <v>286</v>
          </cell>
          <cell r="K109">
            <v>200</v>
          </cell>
          <cell r="L109">
            <v>22</v>
          </cell>
          <cell r="V109" t="str">
            <v>NA3631</v>
          </cell>
        </row>
        <row r="110">
          <cell r="F110" t="str">
            <v>32802_T11</v>
          </cell>
          <cell r="G110" t="str">
            <v>KJ - Sedlčany, Na Severním sídlišti</v>
          </cell>
          <cell r="J110">
            <v>773</v>
          </cell>
          <cell r="K110">
            <v>600</v>
          </cell>
          <cell r="L110">
            <v>22</v>
          </cell>
          <cell r="V110" t="str">
            <v>NA3867</v>
          </cell>
        </row>
        <row r="111">
          <cell r="F111" t="str">
            <v>32809_T11</v>
          </cell>
          <cell r="G111" t="str">
            <v>KJ - Moravský Beroun</v>
          </cell>
          <cell r="J111">
            <v>1245</v>
          </cell>
          <cell r="K111">
            <v>999</v>
          </cell>
          <cell r="L111">
            <v>22</v>
          </cell>
          <cell r="V111" t="str">
            <v>NA3882</v>
          </cell>
        </row>
        <row r="112">
          <cell r="F112" t="str">
            <v>32812_T11</v>
          </cell>
          <cell r="G112" t="str">
            <v>KJ - Zákupy</v>
          </cell>
          <cell r="J112">
            <v>286</v>
          </cell>
          <cell r="K112">
            <v>200</v>
          </cell>
          <cell r="L112">
            <v>0.4</v>
          </cell>
          <cell r="V112" t="str">
            <v>NA3939</v>
          </cell>
        </row>
        <row r="113">
          <cell r="F113" t="str">
            <v>32834_T11</v>
          </cell>
          <cell r="G113" t="str">
            <v>KJ - Světlá nad Sázavou, Zámecká (areál sklárny)</v>
          </cell>
          <cell r="J113">
            <v>1245</v>
          </cell>
          <cell r="K113">
            <v>999</v>
          </cell>
          <cell r="L113">
            <v>22</v>
          </cell>
          <cell r="V113" t="str">
            <v>NA3868</v>
          </cell>
        </row>
        <row r="114">
          <cell r="F114" t="str">
            <v>32867_T11</v>
          </cell>
          <cell r="G114" t="str">
            <v>KJ - Jaroměř</v>
          </cell>
          <cell r="J114">
            <v>286</v>
          </cell>
          <cell r="K114">
            <v>200</v>
          </cell>
          <cell r="L114">
            <v>0.4</v>
          </cell>
          <cell r="V114" t="str">
            <v>NA3941</v>
          </cell>
        </row>
        <row r="115">
          <cell r="F115" t="str">
            <v>32875_T11</v>
          </cell>
          <cell r="G115" t="str">
            <v>KJ - Nový Bor, Rumburských hrdinů</v>
          </cell>
          <cell r="J115">
            <v>286</v>
          </cell>
          <cell r="K115">
            <v>200</v>
          </cell>
          <cell r="L115">
            <v>0.4</v>
          </cell>
          <cell r="V115" t="str">
            <v>NA3940</v>
          </cell>
        </row>
        <row r="116">
          <cell r="F116" t="str">
            <v>00314_T11</v>
          </cell>
          <cell r="G116" t="str">
            <v>Kotelna Svitavy - Větrná</v>
          </cell>
          <cell r="J116">
            <v>2254</v>
          </cell>
          <cell r="K116">
            <v>2000</v>
          </cell>
          <cell r="L116" t="str">
            <v>22,0,4</v>
          </cell>
          <cell r="V116" t="str">
            <v>NA2658</v>
          </cell>
        </row>
        <row r="117">
          <cell r="F117" t="str">
            <v>32907_T11</v>
          </cell>
          <cell r="G117" t="str">
            <v>KJ - Litomyšl</v>
          </cell>
          <cell r="J117">
            <v>286</v>
          </cell>
          <cell r="K117">
            <v>200</v>
          </cell>
          <cell r="L117">
            <v>0.4</v>
          </cell>
          <cell r="V117" t="str">
            <v>NA3942</v>
          </cell>
        </row>
        <row r="118">
          <cell r="F118" t="str">
            <v>32933_T11</v>
          </cell>
          <cell r="G118" t="str">
            <v>KJ - Bochov</v>
          </cell>
          <cell r="J118">
            <v>286</v>
          </cell>
          <cell r="K118">
            <v>200</v>
          </cell>
          <cell r="L118">
            <v>0.4</v>
          </cell>
          <cell r="V118" t="str">
            <v>NA3943</v>
          </cell>
        </row>
        <row r="119">
          <cell r="F119" t="str">
            <v>31867_T11</v>
          </cell>
          <cell r="G119" t="str">
            <v>Kotelna Vítkovice</v>
          </cell>
          <cell r="J119">
            <v>1887</v>
          </cell>
          <cell r="K119">
            <v>1560</v>
          </cell>
          <cell r="L119">
            <v>22</v>
          </cell>
          <cell r="V119" t="str">
            <v>NA2540</v>
          </cell>
        </row>
        <row r="120">
          <cell r="F120" t="str">
            <v>31867_T11</v>
          </cell>
          <cell r="G120" t="str">
            <v>Kotelna Vítkovice</v>
          </cell>
          <cell r="J120">
            <v>1887</v>
          </cell>
          <cell r="K120">
            <v>1560</v>
          </cell>
          <cell r="L120">
            <v>22</v>
          </cell>
          <cell r="V120" t="str">
            <v>NA2539</v>
          </cell>
        </row>
        <row r="121">
          <cell r="F121" t="str">
            <v>31867_T11</v>
          </cell>
          <cell r="G121" t="str">
            <v>Kotelna Vítkovice</v>
          </cell>
          <cell r="J121">
            <v>1216</v>
          </cell>
          <cell r="K121">
            <v>999</v>
          </cell>
          <cell r="L121">
            <v>22</v>
          </cell>
          <cell r="V121" t="str">
            <v>NA3934</v>
          </cell>
        </row>
        <row r="122">
          <cell r="F122" t="str">
            <v>32937_T11</v>
          </cell>
          <cell r="G122" t="str">
            <v>KJ - Horní Slavkov</v>
          </cell>
          <cell r="J122">
            <v>2400</v>
          </cell>
          <cell r="K122">
            <v>2000</v>
          </cell>
          <cell r="L122">
            <v>22</v>
          </cell>
          <cell r="V122" t="str">
            <v>NA4077</v>
          </cell>
        </row>
        <row r="123">
          <cell r="F123" t="str">
            <v>32937_T11</v>
          </cell>
          <cell r="G123" t="str">
            <v>KJ - Horní Slavkov</v>
          </cell>
          <cell r="J123">
            <v>2400</v>
          </cell>
          <cell r="K123">
            <v>2000</v>
          </cell>
          <cell r="L123">
            <v>22</v>
          </cell>
          <cell r="V123" t="str">
            <v>NA4078</v>
          </cell>
        </row>
        <row r="124">
          <cell r="F124" t="str">
            <v>32942_T11</v>
          </cell>
          <cell r="G124" t="str">
            <v>KJ - Sedlčany, Žižkova</v>
          </cell>
          <cell r="J124">
            <v>801</v>
          </cell>
          <cell r="K124">
            <v>600</v>
          </cell>
          <cell r="L124">
            <v>22</v>
          </cell>
          <cell r="V124" t="str">
            <v>NA3869</v>
          </cell>
        </row>
        <row r="125">
          <cell r="F125" t="str">
            <v>32958_T11</v>
          </cell>
          <cell r="G125" t="str">
            <v>KJ - Krásná Lípa</v>
          </cell>
          <cell r="J125">
            <v>280</v>
          </cell>
          <cell r="K125">
            <v>200</v>
          </cell>
          <cell r="L125">
            <v>0.4</v>
          </cell>
          <cell r="V125" t="str">
            <v>NA3849</v>
          </cell>
        </row>
        <row r="126">
          <cell r="F126" t="str">
            <v>32908_T11</v>
          </cell>
          <cell r="G126" t="str">
            <v>KJ - Nový Bor, Wolkerova</v>
          </cell>
          <cell r="J126">
            <v>2400</v>
          </cell>
          <cell r="K126">
            <v>2000</v>
          </cell>
          <cell r="L126">
            <v>35</v>
          </cell>
          <cell r="V126" t="str">
            <v>NA3977</v>
          </cell>
        </row>
        <row r="127">
          <cell r="F127" t="str">
            <v>32991_T11</v>
          </cell>
          <cell r="G127" t="str">
            <v>KJ - EcV.III</v>
          </cell>
          <cell r="J127">
            <v>1966</v>
          </cell>
          <cell r="K127">
            <v>1560</v>
          </cell>
          <cell r="L127">
            <v>22</v>
          </cell>
          <cell r="V127" t="str">
            <v>NA3974</v>
          </cell>
        </row>
        <row r="128">
          <cell r="F128" t="str">
            <v>32992_T11</v>
          </cell>
          <cell r="G128" t="str">
            <v>KJ - Česká Třebová - Na Milíři</v>
          </cell>
          <cell r="J128">
            <v>280</v>
          </cell>
          <cell r="K128">
            <v>200</v>
          </cell>
          <cell r="L128">
            <v>6</v>
          </cell>
          <cell r="V128" t="str">
            <v>NA3929</v>
          </cell>
        </row>
        <row r="129">
          <cell r="F129" t="str">
            <v>33004_T11</v>
          </cell>
          <cell r="G129" t="str">
            <v>KJ - Jáchymov</v>
          </cell>
          <cell r="J129">
            <v>748</v>
          </cell>
          <cell r="K129">
            <v>600</v>
          </cell>
          <cell r="L129">
            <v>22</v>
          </cell>
          <cell r="V129" t="str">
            <v>NA4108</v>
          </cell>
        </row>
        <row r="130">
          <cell r="F130" t="str">
            <v>33016_T11</v>
          </cell>
          <cell r="G130" t="str">
            <v>KJ - Příbor</v>
          </cell>
          <cell r="J130">
            <v>801</v>
          </cell>
          <cell r="K130">
            <v>600</v>
          </cell>
          <cell r="L130">
            <v>22</v>
          </cell>
          <cell r="V130" t="str">
            <v>NA4109</v>
          </cell>
        </row>
        <row r="131">
          <cell r="F131" t="str">
            <v>33049_T11</v>
          </cell>
          <cell r="G131" t="str">
            <v>KJ - Rakovník</v>
          </cell>
          <cell r="J131">
            <v>1268</v>
          </cell>
          <cell r="K131">
            <v>999</v>
          </cell>
          <cell r="L131">
            <v>22</v>
          </cell>
          <cell r="V131" t="str">
            <v>NA4110</v>
          </cell>
        </row>
        <row r="132">
          <cell r="F132" t="str">
            <v>33050_T11</v>
          </cell>
          <cell r="G132" t="str">
            <v>KJ - Šumperk K3</v>
          </cell>
          <cell r="J132">
            <v>1268</v>
          </cell>
          <cell r="K132">
            <v>999</v>
          </cell>
          <cell r="L132">
            <v>22</v>
          </cell>
          <cell r="V132" t="str">
            <v>NA4028</v>
          </cell>
        </row>
        <row r="133">
          <cell r="F133" t="str">
            <v>33093_T11</v>
          </cell>
          <cell r="G133" t="str">
            <v>KJ - Tanvald ul. Vítězná</v>
          </cell>
          <cell r="J133">
            <v>300</v>
          </cell>
          <cell r="K133">
            <v>200</v>
          </cell>
          <cell r="L133">
            <v>0.4</v>
          </cell>
          <cell r="V133" t="str">
            <v>NA3928</v>
          </cell>
        </row>
        <row r="134">
          <cell r="F134" t="str">
            <v>33114_T11</v>
          </cell>
          <cell r="G134" t="str">
            <v>KJ - ÚJV Řež</v>
          </cell>
          <cell r="J134">
            <v>1268</v>
          </cell>
          <cell r="K134">
            <v>999</v>
          </cell>
          <cell r="L134">
            <v>22</v>
          </cell>
          <cell r="V134" t="str">
            <v>NA4026</v>
          </cell>
        </row>
        <row r="135">
          <cell r="F135" t="str">
            <v>33134_T11</v>
          </cell>
          <cell r="G135" t="str">
            <v>KJ - Kdyně</v>
          </cell>
          <cell r="J135">
            <v>1207</v>
          </cell>
          <cell r="K135">
            <v>999</v>
          </cell>
          <cell r="L135">
            <v>22</v>
          </cell>
          <cell r="V135" t="str">
            <v>NA4153</v>
          </cell>
        </row>
        <row r="136">
          <cell r="F136" t="str">
            <v>33150_T11</v>
          </cell>
          <cell r="G136" t="str">
            <v>KJ - Šumperk K2</v>
          </cell>
          <cell r="J136">
            <v>1268</v>
          </cell>
          <cell r="K136">
            <v>999</v>
          </cell>
          <cell r="L136">
            <v>22</v>
          </cell>
          <cell r="V136" t="str">
            <v>NA4027</v>
          </cell>
        </row>
        <row r="137">
          <cell r="F137" t="str">
            <v>33287_T11</v>
          </cell>
          <cell r="G137" t="str">
            <v>KJ - Helvíkovice</v>
          </cell>
          <cell r="J137">
            <v>300</v>
          </cell>
          <cell r="K137">
            <v>200</v>
          </cell>
          <cell r="L137">
            <v>0.4</v>
          </cell>
          <cell r="V137" t="str">
            <v>NA4278</v>
          </cell>
        </row>
        <row r="138">
          <cell r="F138" t="str">
            <v>33336_T11</v>
          </cell>
          <cell r="G138" t="str">
            <v>KJ - Mondelez Opava</v>
          </cell>
          <cell r="J138">
            <v>1207</v>
          </cell>
          <cell r="K138">
            <v>999</v>
          </cell>
          <cell r="L138">
            <v>22</v>
          </cell>
          <cell r="V138" t="str">
            <v>NA4295</v>
          </cell>
        </row>
        <row r="139">
          <cell r="F139" t="str">
            <v>33346_T11</v>
          </cell>
          <cell r="G139" t="str">
            <v>KJ - Veselí nad Lužnicí</v>
          </cell>
          <cell r="J139">
            <v>945</v>
          </cell>
          <cell r="K139">
            <v>800</v>
          </cell>
          <cell r="L139">
            <v>22</v>
          </cell>
          <cell r="V139" t="str">
            <v>NA4243</v>
          </cell>
        </row>
        <row r="140">
          <cell r="F140" t="str">
            <v>33347_T11</v>
          </cell>
          <cell r="G140" t="str">
            <v>KJ - Luby ul. Tovární</v>
          </cell>
          <cell r="J140">
            <v>286</v>
          </cell>
          <cell r="K140">
            <v>200</v>
          </cell>
          <cell r="L140">
            <v>0.4</v>
          </cell>
          <cell r="V140" t="str">
            <v>NA3971</v>
          </cell>
        </row>
        <row r="141">
          <cell r="F141" t="str">
            <v>33379_T11</v>
          </cell>
          <cell r="G141" t="str">
            <v>KJ - Luby U Pily</v>
          </cell>
          <cell r="J141">
            <v>286</v>
          </cell>
          <cell r="K141">
            <v>200</v>
          </cell>
          <cell r="L141">
            <v>0.4</v>
          </cell>
          <cell r="V141" t="str">
            <v>NA3972</v>
          </cell>
        </row>
        <row r="142">
          <cell r="F142" t="str">
            <v>33380_T11</v>
          </cell>
          <cell r="G142" t="str">
            <v>KJ - Rýmařov</v>
          </cell>
          <cell r="J142">
            <v>1269</v>
          </cell>
          <cell r="K142">
            <v>999</v>
          </cell>
          <cell r="L142">
            <v>22</v>
          </cell>
          <cell r="V142" t="str">
            <v>NA4296</v>
          </cell>
        </row>
        <row r="143">
          <cell r="F143" t="str">
            <v>33443_T11</v>
          </cell>
          <cell r="G143" t="str">
            <v>KJ - JnN ul. Liberecká</v>
          </cell>
          <cell r="J143">
            <v>1268</v>
          </cell>
          <cell r="K143">
            <v>999</v>
          </cell>
          <cell r="L143">
            <v>10</v>
          </cell>
          <cell r="V143" t="str">
            <v>NA4154</v>
          </cell>
        </row>
        <row r="144">
          <cell r="F144" t="str">
            <v>33468_T11</v>
          </cell>
          <cell r="G144" t="str">
            <v>KJ - Dřevomodelárna sléváren Třinec</v>
          </cell>
          <cell r="J144">
            <v>278</v>
          </cell>
          <cell r="K144">
            <v>184</v>
          </cell>
          <cell r="L144">
            <v>0.4</v>
          </cell>
          <cell r="V144" t="str">
            <v>NA4316</v>
          </cell>
        </row>
        <row r="145">
          <cell r="F145" t="str">
            <v>33469_T11</v>
          </cell>
          <cell r="G145" t="str">
            <v>KJ - JnN ul. Boženy Němcové</v>
          </cell>
          <cell r="J145">
            <v>300</v>
          </cell>
          <cell r="K145">
            <v>200</v>
          </cell>
          <cell r="L145">
            <v>10</v>
          </cell>
          <cell r="V145" t="str">
            <v>NA4275</v>
          </cell>
        </row>
        <row r="146">
          <cell r="F146" t="str">
            <v>33469_T11</v>
          </cell>
          <cell r="G146" t="str">
            <v>KJ - JnN ul. Boženy Němcové</v>
          </cell>
          <cell r="J146">
            <v>300</v>
          </cell>
          <cell r="K146">
            <v>200</v>
          </cell>
          <cell r="L146">
            <v>10</v>
          </cell>
          <cell r="V146" t="str">
            <v>NA4276</v>
          </cell>
        </row>
        <row r="147">
          <cell r="F147" t="str">
            <v>33470_T11</v>
          </cell>
          <cell r="G147" t="str">
            <v>KJ - JnN ul. Josefa Hory</v>
          </cell>
          <cell r="J147">
            <v>280</v>
          </cell>
          <cell r="K147">
            <v>200</v>
          </cell>
          <cell r="L147">
            <v>0.4</v>
          </cell>
          <cell r="V147" t="str">
            <v>NA4274</v>
          </cell>
        </row>
        <row r="148">
          <cell r="F148" t="str">
            <v>33471_T11</v>
          </cell>
          <cell r="G148" t="str">
            <v>KJ - Hanušovice</v>
          </cell>
          <cell r="J148">
            <v>284</v>
          </cell>
          <cell r="K148">
            <v>200</v>
          </cell>
          <cell r="L148">
            <v>22</v>
          </cell>
          <cell r="V148" t="str">
            <v>NA4277</v>
          </cell>
        </row>
        <row r="149">
          <cell r="F149" t="str">
            <v>33510_T11</v>
          </cell>
          <cell r="G149" t="str">
            <v>KJ - JnN ul. Březová</v>
          </cell>
          <cell r="J149">
            <v>1268</v>
          </cell>
          <cell r="K149">
            <v>999</v>
          </cell>
          <cell r="L149">
            <v>10</v>
          </cell>
          <cell r="V149" t="str">
            <v>NA4265</v>
          </cell>
        </row>
        <row r="150">
          <cell r="F150" t="str">
            <v>33593_T11</v>
          </cell>
          <cell r="G150" t="str">
            <v>KJ - nemocnice Pelhřimov</v>
          </cell>
          <cell r="J150">
            <v>1268</v>
          </cell>
          <cell r="K150">
            <v>999</v>
          </cell>
          <cell r="L150">
            <v>22</v>
          </cell>
          <cell r="V150" t="str">
            <v>NA4349</v>
          </cell>
        </row>
        <row r="151">
          <cell r="F151" t="str">
            <v>33594_T11</v>
          </cell>
          <cell r="G151" t="str">
            <v xml:space="preserve">KJ - nemocnice H.B. </v>
          </cell>
          <cell r="J151">
            <v>1268</v>
          </cell>
          <cell r="K151">
            <v>999</v>
          </cell>
          <cell r="L151">
            <v>22</v>
          </cell>
          <cell r="V151" t="str">
            <v>NA4352</v>
          </cell>
        </row>
        <row r="152">
          <cell r="F152" t="str">
            <v>33595_T11</v>
          </cell>
          <cell r="G152" t="str">
            <v>KJ - Česká Třebová ul. Semanínská</v>
          </cell>
          <cell r="J152">
            <v>280</v>
          </cell>
          <cell r="K152">
            <v>200</v>
          </cell>
          <cell r="L152">
            <v>0.4</v>
          </cell>
          <cell r="V152" t="str">
            <v>NA4406</v>
          </cell>
        </row>
        <row r="153">
          <cell r="F153" t="str">
            <v>33624_T11</v>
          </cell>
          <cell r="G153" t="str">
            <v>KJ - FRUTA Kunovice</v>
          </cell>
          <cell r="J153">
            <v>280</v>
          </cell>
          <cell r="K153">
            <v>200</v>
          </cell>
          <cell r="L153">
            <v>22</v>
          </cell>
          <cell r="V153" t="str">
            <v>NA4405</v>
          </cell>
        </row>
        <row r="154">
          <cell r="F154" t="str">
            <v>00315_T11</v>
          </cell>
          <cell r="G154" t="str">
            <v>Kotelna Svitavy - Tovární</v>
          </cell>
          <cell r="J154">
            <v>748</v>
          </cell>
          <cell r="K154">
            <v>600</v>
          </cell>
          <cell r="L154">
            <v>22</v>
          </cell>
          <cell r="V154" t="str">
            <v>NA4380</v>
          </cell>
        </row>
        <row r="155">
          <cell r="F155" t="str">
            <v>33657_T11</v>
          </cell>
          <cell r="G155" t="str">
            <v>KJ - Špindlerův mlýn</v>
          </cell>
          <cell r="J155">
            <v>283</v>
          </cell>
          <cell r="K155">
            <v>189</v>
          </cell>
          <cell r="L155">
            <v>10</v>
          </cell>
          <cell r="V155" t="str">
            <v>NA4404</v>
          </cell>
        </row>
        <row r="156">
          <cell r="F156" t="str">
            <v>33658_T11</v>
          </cell>
          <cell r="G156" t="str">
            <v>KJ - Lysá nad Labem</v>
          </cell>
          <cell r="J156">
            <v>993</v>
          </cell>
          <cell r="K156">
            <v>800</v>
          </cell>
          <cell r="L156">
            <v>22</v>
          </cell>
          <cell r="V156" t="str">
            <v>NA4381</v>
          </cell>
        </row>
        <row r="157">
          <cell r="F157" t="str">
            <v>00316_T11</v>
          </cell>
          <cell r="G157" t="str">
            <v>Kotelna Svitavy - Dimitrovova/Lázeňská</v>
          </cell>
          <cell r="J157">
            <v>280</v>
          </cell>
          <cell r="K157">
            <v>200</v>
          </cell>
          <cell r="L157">
            <v>0.4</v>
          </cell>
          <cell r="V157" t="str">
            <v>NA4421</v>
          </cell>
        </row>
        <row r="158">
          <cell r="F158" t="str">
            <v>31854_T11</v>
          </cell>
          <cell r="G158" t="str">
            <v>KJ - Osek</v>
          </cell>
          <cell r="J158">
            <v>242</v>
          </cell>
          <cell r="K158">
            <v>164</v>
          </cell>
          <cell r="L158">
            <v>0.4</v>
          </cell>
          <cell r="V158" t="str">
            <v>NA4507</v>
          </cell>
        </row>
        <row r="159">
          <cell r="F159" t="str">
            <v>33739_T11</v>
          </cell>
          <cell r="G159" t="str">
            <v>KJ - JOB AIR TECHNIC</v>
          </cell>
          <cell r="J159">
            <v>300</v>
          </cell>
          <cell r="K159">
            <v>200</v>
          </cell>
          <cell r="L159">
            <v>0.4</v>
          </cell>
          <cell r="V159" t="str">
            <v>NA4410</v>
          </cell>
        </row>
        <row r="160">
          <cell r="F160" t="str">
            <v>33859_T11</v>
          </cell>
          <cell r="G160" t="str">
            <v>KJ - Prostějov Anglická</v>
          </cell>
          <cell r="J160">
            <v>425</v>
          </cell>
          <cell r="K160">
            <v>326</v>
          </cell>
          <cell r="L160">
            <v>22</v>
          </cell>
          <cell r="V160" t="str">
            <v>hN4492</v>
          </cell>
        </row>
        <row r="161">
          <cell r="F161" t="str">
            <v>11687_T11</v>
          </cell>
          <cell r="G161" t="str">
            <v>KJ - Sušice, Sirkařská</v>
          </cell>
          <cell r="J161">
            <v>748</v>
          </cell>
          <cell r="K161">
            <v>600</v>
          </cell>
          <cell r="L161">
            <v>22</v>
          </cell>
          <cell r="V161" t="str">
            <v>NA4580</v>
          </cell>
        </row>
        <row r="162">
          <cell r="F162" t="str">
            <v>12647_T11</v>
          </cell>
          <cell r="G162" t="str">
            <v>KJ - Sušice, Kaštanová</v>
          </cell>
          <cell r="J162">
            <v>663</v>
          </cell>
          <cell r="K162">
            <v>515</v>
          </cell>
          <cell r="L162">
            <v>22</v>
          </cell>
          <cell r="V162" t="str">
            <v>NA4582</v>
          </cell>
        </row>
        <row r="163">
          <cell r="F163" t="str">
            <v>16157_T11</v>
          </cell>
          <cell r="G163" t="str">
            <v>KJ - Sušice, Pravdova</v>
          </cell>
          <cell r="J163">
            <v>663</v>
          </cell>
          <cell r="K163">
            <v>515</v>
          </cell>
          <cell r="L163">
            <v>22</v>
          </cell>
          <cell r="V163" t="str">
            <v>NA4583</v>
          </cell>
        </row>
        <row r="164">
          <cell r="F164" t="str">
            <v>16219_T11</v>
          </cell>
          <cell r="G164" t="str">
            <v>KJ - Sušice, Na Hrázi</v>
          </cell>
          <cell r="J164">
            <v>748</v>
          </cell>
          <cell r="K164">
            <v>600</v>
          </cell>
          <cell r="L164">
            <v>22</v>
          </cell>
          <cell r="V164" t="str">
            <v>NA4581</v>
          </cell>
        </row>
        <row r="165">
          <cell r="F165" t="str">
            <v>33982_T11</v>
          </cell>
          <cell r="G165" t="str">
            <v>KJ - Police nad Metují</v>
          </cell>
          <cell r="J165">
            <v>478</v>
          </cell>
          <cell r="K165">
            <v>400</v>
          </cell>
          <cell r="L165">
            <v>35</v>
          </cell>
          <cell r="V165" t="str">
            <v>NA4536</v>
          </cell>
        </row>
        <row r="166">
          <cell r="F166" t="str">
            <v>02791_T11</v>
          </cell>
          <cell r="G166" t="str">
            <v>Kotelna Smiřice Govorova Micro 8</v>
          </cell>
          <cell r="J166">
            <v>19</v>
          </cell>
          <cell r="K166">
            <v>8</v>
          </cell>
          <cell r="L166">
            <v>0.4</v>
          </cell>
          <cell r="V166" t="str">
            <v>NN1770</v>
          </cell>
        </row>
        <row r="167">
          <cell r="F167" t="str">
            <v>00313_T11</v>
          </cell>
          <cell r="G167" t="str">
            <v>Kotelna Votice</v>
          </cell>
          <cell r="J167">
            <v>280</v>
          </cell>
          <cell r="K167">
            <v>200</v>
          </cell>
          <cell r="L167">
            <v>0.4</v>
          </cell>
          <cell r="V167" t="str">
            <v>NA4598</v>
          </cell>
        </row>
        <row r="168">
          <cell r="F168" t="str">
            <v>34102_T11</v>
          </cell>
          <cell r="G168" t="str">
            <v>KJ - Poděbrady</v>
          </cell>
          <cell r="J168">
            <v>478</v>
          </cell>
          <cell r="K168">
            <v>400</v>
          </cell>
          <cell r="L168">
            <v>22</v>
          </cell>
          <cell r="V168" t="str">
            <v>NA4524</v>
          </cell>
        </row>
        <row r="169">
          <cell r="F169" t="str">
            <v>34619_T11</v>
          </cell>
          <cell r="G169" t="str">
            <v>KJ - Heřmanův Městec V Lukách</v>
          </cell>
          <cell r="J169">
            <v>280</v>
          </cell>
          <cell r="K169">
            <v>200</v>
          </cell>
          <cell r="L169">
            <v>0.4</v>
          </cell>
          <cell r="V169" t="str">
            <v>NA4629</v>
          </cell>
        </row>
        <row r="170">
          <cell r="F170" t="str">
            <v>34620_T11</v>
          </cell>
          <cell r="G170" t="str">
            <v>KJ - Heřmanův Městec U Bažantnice</v>
          </cell>
          <cell r="J170">
            <v>280</v>
          </cell>
          <cell r="K170">
            <v>200</v>
          </cell>
          <cell r="L170">
            <v>0.4</v>
          </cell>
          <cell r="V170" t="str">
            <v>NA4631</v>
          </cell>
        </row>
        <row r="171">
          <cell r="F171" t="str">
            <v>34621_T11</v>
          </cell>
          <cell r="G171" t="str">
            <v>KJ - Nové Zákupy</v>
          </cell>
          <cell r="J171">
            <v>300</v>
          </cell>
          <cell r="K171">
            <v>200</v>
          </cell>
          <cell r="L171">
            <v>0.4</v>
          </cell>
          <cell r="V171" t="str">
            <v>NA4632</v>
          </cell>
        </row>
        <row r="172">
          <cell r="F172" t="str">
            <v>34634_T11</v>
          </cell>
          <cell r="G172" t="str">
            <v>KJ - Klatovy</v>
          </cell>
          <cell r="J172">
            <v>993</v>
          </cell>
          <cell r="K172">
            <v>800</v>
          </cell>
          <cell r="L172">
            <v>22</v>
          </cell>
          <cell r="V172" t="str">
            <v>NA4589</v>
          </cell>
        </row>
        <row r="173">
          <cell r="F173" t="str">
            <v>33859_T11</v>
          </cell>
          <cell r="G173" t="str">
            <v>KJ - Prostějov Anglická</v>
          </cell>
          <cell r="J173">
            <v>465</v>
          </cell>
          <cell r="K173">
            <v>326</v>
          </cell>
          <cell r="L173">
            <v>22</v>
          </cell>
          <cell r="V173" t="str">
            <v>NA4492</v>
          </cell>
        </row>
        <row r="174">
          <cell r="F174" t="str">
            <v>34942_T11</v>
          </cell>
          <cell r="G174" t="str">
            <v>KJ  -Jihlava SAPELI</v>
          </cell>
          <cell r="J174">
            <v>280</v>
          </cell>
          <cell r="K174">
            <v>200</v>
          </cell>
          <cell r="L174">
            <v>0.4</v>
          </cell>
          <cell r="V174" t="str">
            <v>NA4630</v>
          </cell>
        </row>
        <row r="175">
          <cell r="F175" t="str">
            <v>35161_T11</v>
          </cell>
          <cell r="G175" t="str">
            <v>KJ - Rokycany</v>
          </cell>
          <cell r="J175">
            <v>478</v>
          </cell>
          <cell r="K175">
            <v>400</v>
          </cell>
          <cell r="L175">
            <v>22</v>
          </cell>
          <cell r="V175" t="str">
            <v>NA4475</v>
          </cell>
        </row>
        <row r="176">
          <cell r="F176" t="str">
            <v>35423_T11</v>
          </cell>
          <cell r="G176" t="str">
            <v>KJ - COLORLAK</v>
          </cell>
          <cell r="J176">
            <v>478</v>
          </cell>
          <cell r="K176">
            <v>400</v>
          </cell>
          <cell r="L176">
            <v>22</v>
          </cell>
          <cell r="V176" t="str">
            <v>NA4579</v>
          </cell>
        </row>
        <row r="177">
          <cell r="F177" t="str">
            <v>35788_T11</v>
          </cell>
          <cell r="G177" t="str">
            <v>KJ - Kraslice Soukenická</v>
          </cell>
          <cell r="J177">
            <v>280</v>
          </cell>
          <cell r="K177">
            <v>200</v>
          </cell>
          <cell r="L177">
            <v>0.4</v>
          </cell>
          <cell r="V177" t="str">
            <v>NA4627</v>
          </cell>
        </row>
        <row r="178">
          <cell r="F178" t="str">
            <v>35818_T11</v>
          </cell>
          <cell r="G178" t="str">
            <v>KJ - Horažďovice ul. Okružní</v>
          </cell>
          <cell r="J178">
            <v>993</v>
          </cell>
          <cell r="K178">
            <v>800</v>
          </cell>
          <cell r="L178">
            <v>22</v>
          </cell>
          <cell r="V178" t="str">
            <v>NA4928</v>
          </cell>
        </row>
        <row r="179">
          <cell r="F179" t="str">
            <v>01515_T11</v>
          </cell>
          <cell r="G179" t="str">
            <v>KJ - Horažďovice ul. Sportovní</v>
          </cell>
          <cell r="J179">
            <v>221</v>
          </cell>
          <cell r="K179">
            <v>127.5</v>
          </cell>
          <cell r="L179">
            <v>0.4</v>
          </cell>
          <cell r="V179" t="str">
            <v>NA4723</v>
          </cell>
        </row>
        <row r="180">
          <cell r="F180" t="str">
            <v>36067_T11</v>
          </cell>
          <cell r="G180" t="str">
            <v>KJ - Veselí nad Lužnicí Blatské sídliště</v>
          </cell>
          <cell r="J180">
            <v>993</v>
          </cell>
          <cell r="K180">
            <v>800</v>
          </cell>
          <cell r="L180">
            <v>22</v>
          </cell>
          <cell r="V180" t="str">
            <v>NA4600</v>
          </cell>
        </row>
        <row r="181">
          <cell r="F181" t="str">
            <v>36068_T11</v>
          </cell>
          <cell r="G181" t="str">
            <v>KJ - Česká Třebová bazén</v>
          </cell>
          <cell r="J181">
            <v>221</v>
          </cell>
          <cell r="K181">
            <v>127.5</v>
          </cell>
          <cell r="L181">
            <v>0.4</v>
          </cell>
          <cell r="V181" t="str">
            <v>NA4906</v>
          </cell>
        </row>
        <row r="182">
          <cell r="F182" t="str">
            <v>36069_T11</v>
          </cell>
          <cell r="G182" t="str">
            <v>KJ - Broumov Energo</v>
          </cell>
          <cell r="J182">
            <v>156</v>
          </cell>
          <cell r="K182">
            <v>104</v>
          </cell>
          <cell r="L182">
            <v>0.4</v>
          </cell>
          <cell r="V182" t="str">
            <v>NA4626</v>
          </cell>
        </row>
        <row r="183">
          <cell r="F183" t="str">
            <v>03605_T31</v>
          </cell>
          <cell r="G183" t="str">
            <v>KJ - Teplice na Metují</v>
          </cell>
          <cell r="J183">
            <v>280</v>
          </cell>
          <cell r="K183">
            <v>200</v>
          </cell>
          <cell r="L183">
            <v>0.4</v>
          </cell>
          <cell r="V183" t="str">
            <v>NA4910</v>
          </cell>
        </row>
        <row r="184">
          <cell r="F184" t="str">
            <v>36344_T11</v>
          </cell>
          <cell r="G184" t="str">
            <v>KJ - Prostějov Benešova</v>
          </cell>
          <cell r="J184">
            <v>465</v>
          </cell>
          <cell r="K184">
            <v>326</v>
          </cell>
          <cell r="L184">
            <v>22</v>
          </cell>
          <cell r="V184" t="str">
            <v>NA4585</v>
          </cell>
        </row>
        <row r="185">
          <cell r="F185" t="str">
            <v>32877_T11</v>
          </cell>
          <cell r="G185" t="str">
            <v>KJ - Mošnov</v>
          </cell>
          <cell r="J185">
            <v>147</v>
          </cell>
          <cell r="K185">
            <v>103</v>
          </cell>
          <cell r="L185">
            <v>0.4</v>
          </cell>
          <cell r="V185" t="str">
            <v>NA3585</v>
          </cell>
        </row>
        <row r="186">
          <cell r="F186" t="str">
            <v>36831_T11</v>
          </cell>
          <cell r="G186" t="str">
            <v>KJ - Příbor Nerudova</v>
          </cell>
          <cell r="J186">
            <v>748</v>
          </cell>
          <cell r="K186">
            <v>600</v>
          </cell>
          <cell r="L186">
            <v>22</v>
          </cell>
          <cell r="V186" t="str">
            <v>NA4599</v>
          </cell>
        </row>
        <row r="187">
          <cell r="F187" t="str">
            <v>36911_T11</v>
          </cell>
          <cell r="G187" t="str">
            <v>KJ - Kroměříž Sladovny</v>
          </cell>
          <cell r="J187">
            <v>1268</v>
          </cell>
          <cell r="K187">
            <v>999</v>
          </cell>
          <cell r="L187">
            <v>22</v>
          </cell>
          <cell r="V187" t="str">
            <v>NA4601</v>
          </cell>
        </row>
        <row r="188">
          <cell r="F188" t="str">
            <v>37157_T11</v>
          </cell>
          <cell r="G188" t="str">
            <v>KJ - Ústí nad Orlicí Poříční</v>
          </cell>
          <cell r="J188">
            <v>242</v>
          </cell>
          <cell r="K188">
            <v>164</v>
          </cell>
          <cell r="L188">
            <v>0.4</v>
          </cell>
          <cell r="V188" t="str">
            <v>NA4724</v>
          </cell>
        </row>
        <row r="189">
          <cell r="F189" t="str">
            <v>37158_T11</v>
          </cell>
          <cell r="G189" t="str">
            <v>KJ - Rakovník V Jamce</v>
          </cell>
          <cell r="J189">
            <v>748</v>
          </cell>
          <cell r="K189">
            <v>600</v>
          </cell>
          <cell r="L189">
            <v>22</v>
          </cell>
          <cell r="V189" t="str">
            <v>NA4602</v>
          </cell>
        </row>
        <row r="190">
          <cell r="F190" t="str">
            <v>37237_T11</v>
          </cell>
          <cell r="G190" t="str">
            <v>KJ - Broumov Olivětín</v>
          </cell>
          <cell r="J190">
            <v>156</v>
          </cell>
          <cell r="K190">
            <v>104</v>
          </cell>
          <cell r="L190">
            <v>0.4</v>
          </cell>
          <cell r="V190" t="str">
            <v>NA4628</v>
          </cell>
        </row>
      </sheetData>
      <sheetData sheetId="1"/>
      <sheetData sheetId="2"/>
      <sheetData sheetId="3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iMjpBjhmu0CUARzxjyOL9MkuHiRP2wJFsVjbRAi1aAbBlPcaPfaMRpvc88Dov1dA" itemId="015DV2MKFH2ZU2ZW7EVZFJKUCJXBPXNN2W">
      <xxl21:absoluteUrl r:id="rId2"/>
    </xxl21:alternateUrls>
    <sheetNames>
      <sheetName val="Lokace_DB"/>
      <sheetName val="Import CENDA"/>
      <sheetName val="Prehled"/>
      <sheetName val="Strediska"/>
      <sheetName val="Strediska Helios"/>
      <sheetName val="KGJ"/>
      <sheetName val="EAN"/>
      <sheetName val="EIC"/>
      <sheetName val="Kraje"/>
      <sheetName val="DistribObl"/>
      <sheetName val="PwrSeries"/>
      <sheetName val="KC"/>
    </sheetNames>
    <sheetDataSet>
      <sheetData sheetId="0"/>
      <sheetData sheetId="1"/>
      <sheetData sheetId="2"/>
      <sheetData sheetId="3"/>
      <sheetData sheetId="4"/>
      <sheetData sheetId="5">
        <row r="2">
          <cell r="C2">
            <v>2548</v>
          </cell>
          <cell r="D2" t="str">
            <v>Adamov</v>
          </cell>
          <cell r="E2">
            <v>18</v>
          </cell>
          <cell r="F2" t="str">
            <v>859182400211637793</v>
          </cell>
        </row>
        <row r="3">
          <cell r="C3">
            <v>3375</v>
          </cell>
          <cell r="D3" t="str">
            <v xml:space="preserve">Babice - Hamé </v>
          </cell>
          <cell r="E3">
            <v>63</v>
          </cell>
          <cell r="F3" t="str">
            <v>859182400211958560</v>
          </cell>
        </row>
        <row r="4">
          <cell r="C4">
            <v>3520</v>
          </cell>
          <cell r="D4" t="str">
            <v>Bečov</v>
          </cell>
          <cell r="E4">
            <v>69</v>
          </cell>
          <cell r="F4" t="str">
            <v>859182400408222856</v>
          </cell>
        </row>
        <row r="5">
          <cell r="C5">
            <v>3435</v>
          </cell>
          <cell r="D5" t="str">
            <v>Benešov</v>
          </cell>
          <cell r="E5">
            <v>66</v>
          </cell>
          <cell r="F5" t="str">
            <v>859182400609691338</v>
          </cell>
        </row>
        <row r="6">
          <cell r="C6">
            <v>3943</v>
          </cell>
          <cell r="D6" t="str">
            <v>Bochov</v>
          </cell>
          <cell r="E6">
            <v>93</v>
          </cell>
          <cell r="F6" t="str">
            <v>859182400801238850</v>
          </cell>
        </row>
        <row r="7">
          <cell r="C7">
            <v>2967</v>
          </cell>
          <cell r="D7" t="str">
            <v>Bojkovice</v>
          </cell>
          <cell r="E7">
            <v>47</v>
          </cell>
          <cell r="F7" t="str">
            <v>859182400211451122</v>
          </cell>
        </row>
        <row r="8">
          <cell r="C8">
            <v>2448</v>
          </cell>
          <cell r="D8" t="str">
            <v>Broumov</v>
          </cell>
          <cell r="E8">
            <v>12</v>
          </cell>
          <cell r="F8" t="str">
            <v>859182400707833074</v>
          </cell>
        </row>
        <row r="9">
          <cell r="C9">
            <v>540</v>
          </cell>
          <cell r="D9" t="str">
            <v>Brtnice</v>
          </cell>
          <cell r="E9">
            <v>1</v>
          </cell>
          <cell r="F9" t="str">
            <v>859182400211368567</v>
          </cell>
        </row>
        <row r="10">
          <cell r="C10">
            <v>2477</v>
          </cell>
          <cell r="D10" t="str">
            <v>Bystřice nad Pernštejnem</v>
          </cell>
          <cell r="E10">
            <v>15</v>
          </cell>
          <cell r="F10" t="str">
            <v>859182400211611540</v>
          </cell>
        </row>
        <row r="11">
          <cell r="C11">
            <v>3124</v>
          </cell>
          <cell r="D11" t="str">
            <v>Česká Třebová - Křib</v>
          </cell>
          <cell r="E11">
            <v>53</v>
          </cell>
          <cell r="F11" t="str">
            <v>859182400707930063</v>
          </cell>
        </row>
        <row r="12">
          <cell r="C12">
            <v>3242</v>
          </cell>
          <cell r="D12" t="str">
            <v>Česká Třebová - Lhotka</v>
          </cell>
          <cell r="E12">
            <v>57</v>
          </cell>
          <cell r="F12" t="str">
            <v>859182400707919624</v>
          </cell>
        </row>
        <row r="13">
          <cell r="C13">
            <v>3929</v>
          </cell>
          <cell r="D13" t="str">
            <v>Česká Třebová - Na Milíři</v>
          </cell>
          <cell r="E13">
            <v>88</v>
          </cell>
          <cell r="F13" t="str">
            <v>859182400708320177</v>
          </cell>
        </row>
        <row r="14">
          <cell r="C14">
            <v>4406</v>
          </cell>
          <cell r="D14" t="str">
            <v>Česká Třebová - Semanínská</v>
          </cell>
          <cell r="E14">
            <v>121</v>
          </cell>
          <cell r="F14" t="str">
            <v>859182400708534987</v>
          </cell>
        </row>
        <row r="15">
          <cell r="C15">
            <v>3040</v>
          </cell>
          <cell r="D15" t="str">
            <v>Duchcov</v>
          </cell>
          <cell r="E15">
            <v>49</v>
          </cell>
          <cell r="F15" t="str">
            <v>859182400408014512</v>
          </cell>
        </row>
        <row r="16">
          <cell r="C16">
            <v>2157</v>
          </cell>
          <cell r="D16" t="str">
            <v>Frýdlant</v>
          </cell>
          <cell r="E16">
            <v>8</v>
          </cell>
          <cell r="F16" t="str">
            <v>859182400408107597</v>
          </cell>
        </row>
        <row r="17">
          <cell r="C17">
            <v>2698</v>
          </cell>
          <cell r="D17" t="str">
            <v>Frýdlant 180</v>
          </cell>
          <cell r="E17">
            <v>8</v>
          </cell>
          <cell r="F17" t="str">
            <v>859182400408107597</v>
          </cell>
        </row>
        <row r="18">
          <cell r="C18">
            <v>4277</v>
          </cell>
          <cell r="D18" t="str">
            <v>Hanušovice</v>
          </cell>
          <cell r="E18">
            <v>111</v>
          </cell>
          <cell r="F18" t="str">
            <v>859182400511645580</v>
          </cell>
        </row>
        <row r="19">
          <cell r="C19">
            <v>3503</v>
          </cell>
          <cell r="D19" t="str">
            <v>Havlíčkův Brod - Na Výšině C200</v>
          </cell>
          <cell r="E19">
            <v>25</v>
          </cell>
          <cell r="F19" t="str">
            <v>859182400708029780</v>
          </cell>
        </row>
        <row r="20">
          <cell r="C20">
            <v>2682</v>
          </cell>
          <cell r="D20" t="str">
            <v>Havlíčkův Brod - Na Výšině D400</v>
          </cell>
          <cell r="E20">
            <v>25</v>
          </cell>
          <cell r="F20" t="str">
            <v>859182400707782426</v>
          </cell>
        </row>
        <row r="21">
          <cell r="C21">
            <v>4352</v>
          </cell>
          <cell r="D21" t="str">
            <v>Havlíčkův Brod - nemocnice</v>
          </cell>
          <cell r="E21">
            <v>117</v>
          </cell>
          <cell r="F21" t="str">
            <v>859182400708522298</v>
          </cell>
        </row>
        <row r="22">
          <cell r="C22">
            <v>3515</v>
          </cell>
          <cell r="D22" t="str">
            <v>Havlíčkův Brod - Rozkošská</v>
          </cell>
          <cell r="E22">
            <v>68</v>
          </cell>
          <cell r="F22" t="str">
            <v>859182400708029803</v>
          </cell>
        </row>
        <row r="23">
          <cell r="C23">
            <v>2681</v>
          </cell>
          <cell r="D23" t="str">
            <v>Havlíčkův Brod - Smetanovo náměstí</v>
          </cell>
          <cell r="E23">
            <v>24</v>
          </cell>
          <cell r="F23" t="str">
            <v>859182400707832312</v>
          </cell>
        </row>
        <row r="24">
          <cell r="C24">
            <v>2683</v>
          </cell>
          <cell r="D24" t="str">
            <v>Havlíčkův Brod - Žižkov</v>
          </cell>
          <cell r="E24">
            <v>26</v>
          </cell>
          <cell r="F24" t="str">
            <v>859182400707789678</v>
          </cell>
        </row>
        <row r="25">
          <cell r="C25">
            <v>4278</v>
          </cell>
          <cell r="D25" t="str">
            <v>Helvíkovice</v>
          </cell>
          <cell r="E25">
            <v>112</v>
          </cell>
          <cell r="F25" t="str">
            <v>859182409720200016</v>
          </cell>
        </row>
        <row r="26">
          <cell r="C26">
            <v>2879</v>
          </cell>
          <cell r="D26" t="str">
            <v>Hlučín</v>
          </cell>
          <cell r="E26">
            <v>37</v>
          </cell>
          <cell r="F26" t="str">
            <v>859182400510974322</v>
          </cell>
        </row>
        <row r="27">
          <cell r="C27">
            <v>2856</v>
          </cell>
          <cell r="D27" t="str">
            <v>Hodkovice nad Mohelkou</v>
          </cell>
          <cell r="E27">
            <v>35</v>
          </cell>
          <cell r="F27" t="str">
            <v>859182400407972004</v>
          </cell>
        </row>
        <row r="28">
          <cell r="C28">
            <v>3433</v>
          </cell>
          <cell r="D28" t="str">
            <v>Hodonice č.1</v>
          </cell>
          <cell r="E28">
            <v>65</v>
          </cell>
          <cell r="F28" t="str">
            <v>859182400211994636</v>
          </cell>
        </row>
        <row r="29">
          <cell r="C29">
            <v>3434</v>
          </cell>
          <cell r="D29" t="str">
            <v>Hodonice č.2</v>
          </cell>
          <cell r="E29">
            <v>65</v>
          </cell>
          <cell r="F29" t="str">
            <v>859182400211994636</v>
          </cell>
        </row>
        <row r="30">
          <cell r="C30">
            <v>3333</v>
          </cell>
          <cell r="D30" t="str">
            <v>Horní Bříza</v>
          </cell>
          <cell r="E30">
            <v>61</v>
          </cell>
          <cell r="F30" t="str">
            <v>859182400800926147</v>
          </cell>
        </row>
        <row r="31">
          <cell r="C31">
            <v>4077</v>
          </cell>
          <cell r="D31" t="str">
            <v>Horní Slavkov</v>
          </cell>
          <cell r="E31">
            <v>101</v>
          </cell>
          <cell r="F31" t="str">
            <v>859182400801206866</v>
          </cell>
        </row>
        <row r="32">
          <cell r="C32">
            <v>4078</v>
          </cell>
          <cell r="D32" t="str">
            <v>Horní Slavkov</v>
          </cell>
          <cell r="E32">
            <v>101</v>
          </cell>
          <cell r="F32" t="str">
            <v>859182400801206866</v>
          </cell>
        </row>
        <row r="33">
          <cell r="C33">
            <v>2883</v>
          </cell>
          <cell r="D33" t="str">
            <v>Hořovice</v>
          </cell>
          <cell r="E33">
            <v>41</v>
          </cell>
          <cell r="F33" t="str">
            <v>859182400609470421</v>
          </cell>
        </row>
        <row r="34">
          <cell r="C34">
            <v>3386</v>
          </cell>
          <cell r="D34" t="str">
            <v>Hrabyně</v>
          </cell>
          <cell r="E34">
            <v>64</v>
          </cell>
          <cell r="F34" t="str">
            <v>859182400511118022</v>
          </cell>
        </row>
        <row r="35">
          <cell r="C35">
            <v>2947</v>
          </cell>
          <cell r="D35" t="str">
            <v>Humpolec - Fügnerova</v>
          </cell>
          <cell r="E35">
            <v>46</v>
          </cell>
          <cell r="F35" t="str">
            <v>859182400105435023</v>
          </cell>
        </row>
        <row r="36">
          <cell r="C36">
            <v>3546</v>
          </cell>
          <cell r="D36" t="str">
            <v>Humpolec - Lnářská</v>
          </cell>
          <cell r="E36">
            <v>73</v>
          </cell>
          <cell r="F36" t="str">
            <v>859182400105888010</v>
          </cell>
        </row>
        <row r="37">
          <cell r="C37">
            <v>2806</v>
          </cell>
          <cell r="D37" t="str">
            <v>Humpolec - Na Rybníčku</v>
          </cell>
          <cell r="E37">
            <v>33</v>
          </cell>
          <cell r="F37" t="str">
            <v>859182400105638295</v>
          </cell>
        </row>
        <row r="38">
          <cell r="C38">
            <v>3290</v>
          </cell>
          <cell r="D38" t="str">
            <v>Ivančice</v>
          </cell>
          <cell r="E38">
            <v>157</v>
          </cell>
          <cell r="F38" t="str">
            <v>859182400211707304</v>
          </cell>
        </row>
        <row r="39">
          <cell r="C39">
            <v>4265</v>
          </cell>
          <cell r="D39" t="str">
            <v>Jablonec - Březová</v>
          </cell>
          <cell r="E39">
            <v>108</v>
          </cell>
          <cell r="F39" t="str">
            <v>859182400408600531</v>
          </cell>
        </row>
        <row r="40">
          <cell r="C40">
            <v>4275</v>
          </cell>
          <cell r="D40" t="str">
            <v>Jablonec – Boženy Němcové KGJ1</v>
          </cell>
          <cell r="E40">
            <v>110</v>
          </cell>
          <cell r="F40" t="str">
            <v>859182400408598432</v>
          </cell>
        </row>
        <row r="41">
          <cell r="C41">
            <v>4276</v>
          </cell>
          <cell r="D41" t="str">
            <v>Jablonec – Boženy Němcové KGJ2</v>
          </cell>
          <cell r="E41">
            <v>110</v>
          </cell>
          <cell r="F41" t="str">
            <v>859182400408598432</v>
          </cell>
        </row>
        <row r="42">
          <cell r="C42">
            <v>4274</v>
          </cell>
          <cell r="D42" t="str">
            <v>Jablonec – Josefa Hory</v>
          </cell>
          <cell r="E42">
            <v>109</v>
          </cell>
          <cell r="F42" t="str">
            <v>859182400408590368</v>
          </cell>
        </row>
        <row r="43">
          <cell r="C43">
            <v>4154</v>
          </cell>
          <cell r="D43" t="str">
            <v>Jablonec – Liberecká</v>
          </cell>
          <cell r="E43">
            <v>106</v>
          </cell>
          <cell r="F43" t="str">
            <v>859182400408600555</v>
          </cell>
        </row>
        <row r="44">
          <cell r="C44">
            <v>4108</v>
          </cell>
          <cell r="D44" t="str">
            <v>Jáchymov</v>
          </cell>
          <cell r="E44">
            <v>102</v>
          </cell>
          <cell r="F44" t="str">
            <v>859182400801242147</v>
          </cell>
        </row>
        <row r="45">
          <cell r="C45">
            <v>3941</v>
          </cell>
          <cell r="D45" t="str">
            <v>Jaroměř</v>
          </cell>
          <cell r="E45">
            <v>91</v>
          </cell>
          <cell r="F45" t="str">
            <v>859182400708136730</v>
          </cell>
        </row>
        <row r="46">
          <cell r="C46">
            <v>2042</v>
          </cell>
          <cell r="D46" t="str">
            <v>Jihlava</v>
          </cell>
          <cell r="E46">
            <v>4</v>
          </cell>
          <cell r="F46" t="str">
            <v>859182400211231632</v>
          </cell>
        </row>
        <row r="47">
          <cell r="C47">
            <v>3498</v>
          </cell>
          <cell r="D47" t="str">
            <v>Kamenický Šenov</v>
          </cell>
          <cell r="E47">
            <v>67</v>
          </cell>
          <cell r="F47" t="str">
            <v>859182400408199998</v>
          </cell>
        </row>
        <row r="48">
          <cell r="C48">
            <v>2884</v>
          </cell>
          <cell r="D48" t="str">
            <v>Kaznějov</v>
          </cell>
          <cell r="E48">
            <v>42</v>
          </cell>
          <cell r="F48" t="str">
            <v>859182400800795576</v>
          </cell>
        </row>
        <row r="49">
          <cell r="C49">
            <v>4153</v>
          </cell>
          <cell r="D49" t="str">
            <v>Kdyně</v>
          </cell>
          <cell r="E49">
            <v>105</v>
          </cell>
          <cell r="F49" t="str">
            <v>859182400801300823</v>
          </cell>
        </row>
        <row r="50">
          <cell r="C50">
            <v>2447</v>
          </cell>
          <cell r="D50" t="str">
            <v>Kladruby</v>
          </cell>
          <cell r="E50">
            <v>11</v>
          </cell>
          <cell r="F50" t="str">
            <v>859182400609426213</v>
          </cell>
        </row>
        <row r="51">
          <cell r="C51">
            <v>3157</v>
          </cell>
          <cell r="D51" t="str">
            <v>Klimkovice</v>
          </cell>
          <cell r="E51">
            <v>55</v>
          </cell>
          <cell r="F51" t="str">
            <v>859182400511359548</v>
          </cell>
        </row>
        <row r="52">
          <cell r="C52">
            <v>3608</v>
          </cell>
          <cell r="D52" t="str">
            <v>Kojetín</v>
          </cell>
          <cell r="E52">
            <v>75</v>
          </cell>
          <cell r="F52" t="str">
            <v>859182400511289838</v>
          </cell>
        </row>
        <row r="53">
          <cell r="C53">
            <v>3522</v>
          </cell>
          <cell r="D53" t="str">
            <v>Kraslice - Sever (Školní)</v>
          </cell>
          <cell r="E53">
            <v>71</v>
          </cell>
          <cell r="F53" t="str">
            <v>859182400800990735</v>
          </cell>
        </row>
        <row r="54">
          <cell r="C54">
            <v>3521</v>
          </cell>
          <cell r="D54" t="str">
            <v>Kraslice - Střed (Pohr. stráže)</v>
          </cell>
          <cell r="E54">
            <v>70</v>
          </cell>
          <cell r="F54" t="str">
            <v>859182400800990759</v>
          </cell>
        </row>
        <row r="55">
          <cell r="C55">
            <v>3849</v>
          </cell>
          <cell r="D55" t="str">
            <v>Krásná Lípa</v>
          </cell>
          <cell r="E55">
            <v>82</v>
          </cell>
          <cell r="F55" t="str">
            <v>859182400408642364</v>
          </cell>
        </row>
        <row r="56">
          <cell r="C56">
            <v>3034</v>
          </cell>
          <cell r="D56" t="str">
            <v>Krupka</v>
          </cell>
          <cell r="E56">
            <v>48</v>
          </cell>
          <cell r="F56" t="str">
            <v>859182400407990305</v>
          </cell>
        </row>
        <row r="57">
          <cell r="C57">
            <v>4405</v>
          </cell>
          <cell r="D57" t="str">
            <v>Kunovice - FRUTA</v>
          </cell>
          <cell r="E57">
            <v>120</v>
          </cell>
          <cell r="F57" t="str">
            <v>859182400212873305</v>
          </cell>
        </row>
        <row r="58">
          <cell r="C58">
            <v>2848</v>
          </cell>
          <cell r="D58" t="str">
            <v xml:space="preserve">Lipník nad Bečvou - Zahradní </v>
          </cell>
          <cell r="E58">
            <v>34</v>
          </cell>
          <cell r="F58" t="str">
            <v>859182400510972120</v>
          </cell>
        </row>
        <row r="59">
          <cell r="C59">
            <v>2927</v>
          </cell>
          <cell r="D59" t="str">
            <v>Lipník nad Bečvou Hranická</v>
          </cell>
          <cell r="E59">
            <v>45</v>
          </cell>
          <cell r="F59" t="str">
            <v>859182400510972151</v>
          </cell>
        </row>
        <row r="60">
          <cell r="C60">
            <v>3942</v>
          </cell>
          <cell r="D60" t="str">
            <v>Litomyšl</v>
          </cell>
          <cell r="E60">
            <v>92</v>
          </cell>
          <cell r="F60" t="str">
            <v>859182400708274562</v>
          </cell>
        </row>
        <row r="61">
          <cell r="C61">
            <v>3971</v>
          </cell>
          <cell r="D61" t="str">
            <v>Luby - Tovární</v>
          </cell>
          <cell r="E61">
            <v>94</v>
          </cell>
          <cell r="F61" t="str">
            <v>859182400801364665</v>
          </cell>
        </row>
        <row r="62">
          <cell r="C62">
            <v>3972</v>
          </cell>
          <cell r="D62" t="str">
            <v>Luby - U Pily</v>
          </cell>
          <cell r="E62">
            <v>95</v>
          </cell>
          <cell r="F62" t="str">
            <v>859182400801364641</v>
          </cell>
        </row>
        <row r="63">
          <cell r="C63">
            <v>3691</v>
          </cell>
          <cell r="D63" t="str">
            <v>Luhačovice</v>
          </cell>
          <cell r="E63">
            <v>81</v>
          </cell>
          <cell r="F63" t="str">
            <v>859182400211638974</v>
          </cell>
        </row>
        <row r="64">
          <cell r="C64">
            <v>4381</v>
          </cell>
          <cell r="D64" t="str">
            <v>Lysá nad Labem</v>
          </cell>
          <cell r="E64">
            <v>118</v>
          </cell>
          <cell r="F64" t="str">
            <v>859182400610609018</v>
          </cell>
        </row>
        <row r="65">
          <cell r="C65">
            <v>3339</v>
          </cell>
          <cell r="D65" t="str">
            <v>Meziboří</v>
          </cell>
          <cell r="E65">
            <v>62</v>
          </cell>
          <cell r="F65" t="str">
            <v>859182400408096044</v>
          </cell>
        </row>
        <row r="66">
          <cell r="C66">
            <v>3338</v>
          </cell>
          <cell r="D66" t="str">
            <v>Meziboří</v>
          </cell>
          <cell r="E66">
            <v>62</v>
          </cell>
          <cell r="F66" t="str">
            <v>859182400408096044</v>
          </cell>
        </row>
        <row r="67">
          <cell r="C67">
            <v>3144</v>
          </cell>
          <cell r="D67" t="str">
            <v>Mohelnice</v>
          </cell>
          <cell r="E67">
            <v>54</v>
          </cell>
          <cell r="F67" t="str">
            <v>859182400511085706</v>
          </cell>
        </row>
        <row r="68">
          <cell r="C68">
            <v>3882</v>
          </cell>
          <cell r="D68" t="str">
            <v>Moravský Beroun</v>
          </cell>
          <cell r="E68">
            <v>86</v>
          </cell>
          <cell r="F68" t="str">
            <v>859182400511457626</v>
          </cell>
        </row>
        <row r="69">
          <cell r="C69">
            <v>2598</v>
          </cell>
          <cell r="D69" t="str">
            <v>Moravský Krumlov</v>
          </cell>
          <cell r="E69">
            <v>19</v>
          </cell>
          <cell r="F69" t="str">
            <v>859182400211428209</v>
          </cell>
        </row>
        <row r="70">
          <cell r="C70">
            <v>4410</v>
          </cell>
          <cell r="D70" t="str">
            <v>Mošnov - JOB AIR Technic</v>
          </cell>
          <cell r="E70">
            <v>122</v>
          </cell>
          <cell r="F70" t="str">
            <v>859182402920002039</v>
          </cell>
        </row>
        <row r="71">
          <cell r="C71">
            <v>3106</v>
          </cell>
          <cell r="D71" t="str">
            <v>Nové Hrady</v>
          </cell>
          <cell r="E71">
            <v>52</v>
          </cell>
          <cell r="F71" t="str">
            <v>859182400105749298</v>
          </cell>
        </row>
        <row r="72">
          <cell r="C72">
            <v>2672</v>
          </cell>
          <cell r="D72" t="str">
            <v>Nové Město nad Metují - Bořetín (Sokolská)</v>
          </cell>
          <cell r="E72">
            <v>22</v>
          </cell>
          <cell r="F72" t="str">
            <v>859182400707790421</v>
          </cell>
        </row>
        <row r="73">
          <cell r="C73">
            <v>2673</v>
          </cell>
          <cell r="D73" t="str">
            <v>Nové Město nad Metují - Malecí (Družstevní)</v>
          </cell>
          <cell r="E73">
            <v>23</v>
          </cell>
          <cell r="F73" t="str">
            <v>859182400707789777</v>
          </cell>
        </row>
        <row r="74">
          <cell r="C74">
            <v>2449</v>
          </cell>
          <cell r="D74" t="str">
            <v>Nové Strašecí</v>
          </cell>
          <cell r="E74">
            <v>13</v>
          </cell>
          <cell r="F74" t="str">
            <v>859182400609457910</v>
          </cell>
        </row>
        <row r="75">
          <cell r="C75">
            <v>3940</v>
          </cell>
          <cell r="D75" t="str">
            <v>Nový Bor - Rumburských Hrdinů</v>
          </cell>
          <cell r="E75">
            <v>90</v>
          </cell>
          <cell r="F75" t="str">
            <v>859182400408444159</v>
          </cell>
        </row>
        <row r="76">
          <cell r="C76">
            <v>3977</v>
          </cell>
          <cell r="D76" t="str">
            <v>Nový Bor - Wolkerova</v>
          </cell>
          <cell r="E76">
            <v>97</v>
          </cell>
          <cell r="F76" t="str">
            <v>859182400408402548</v>
          </cell>
        </row>
        <row r="77">
          <cell r="C77">
            <v>2643</v>
          </cell>
          <cell r="D77" t="str">
            <v>Nymburk</v>
          </cell>
          <cell r="E77">
            <v>21</v>
          </cell>
          <cell r="F77" t="str">
            <v>859182400609428804</v>
          </cell>
        </row>
        <row r="78">
          <cell r="C78">
            <v>2644</v>
          </cell>
          <cell r="D78" t="str">
            <v>Nymburk</v>
          </cell>
          <cell r="E78">
            <v>21</v>
          </cell>
          <cell r="F78" t="str">
            <v>859182400609428804</v>
          </cell>
        </row>
        <row r="79">
          <cell r="C79">
            <v>2802</v>
          </cell>
          <cell r="D79" t="str">
            <v>Nýřany - Komenského</v>
          </cell>
          <cell r="E79">
            <v>30</v>
          </cell>
          <cell r="F79" t="str">
            <v>859182400800815137</v>
          </cell>
        </row>
        <row r="80">
          <cell r="C80">
            <v>2803</v>
          </cell>
          <cell r="D80" t="str">
            <v>Nýřany - Luční</v>
          </cell>
          <cell r="E80">
            <v>31</v>
          </cell>
          <cell r="F80" t="str">
            <v>859182400800854433</v>
          </cell>
        </row>
        <row r="81">
          <cell r="C81">
            <v>3560</v>
          </cell>
          <cell r="D81" t="str">
            <v>Odolena Voda</v>
          </cell>
          <cell r="E81">
            <v>74</v>
          </cell>
          <cell r="F81" t="str">
            <v>859182400609721332</v>
          </cell>
        </row>
        <row r="82">
          <cell r="C82">
            <v>4295</v>
          </cell>
          <cell r="D82" t="str">
            <v>Opava Mondelez</v>
          </cell>
          <cell r="E82">
            <v>113</v>
          </cell>
          <cell r="F82" t="str">
            <v>859182400511792208</v>
          </cell>
        </row>
        <row r="83">
          <cell r="C83">
            <v>4507</v>
          </cell>
          <cell r="D83" t="str">
            <v>Osek</v>
          </cell>
          <cell r="E83">
            <v>3</v>
          </cell>
          <cell r="F83" t="str">
            <v>859182400408099434</v>
          </cell>
        </row>
        <row r="84">
          <cell r="C84">
            <v>4349</v>
          </cell>
          <cell r="D84" t="str">
            <v>Pelhřimov - nemocnice</v>
          </cell>
          <cell r="E84">
            <v>116</v>
          </cell>
          <cell r="F84" t="str">
            <v>859182400110007703</v>
          </cell>
        </row>
        <row r="85">
          <cell r="C85">
            <v>2886</v>
          </cell>
          <cell r="D85" t="str">
            <v>Polička - Hegerova</v>
          </cell>
          <cell r="E85">
            <v>44</v>
          </cell>
          <cell r="F85" t="str">
            <v>859182400707791480</v>
          </cell>
        </row>
        <row r="86">
          <cell r="C86">
            <v>3280</v>
          </cell>
          <cell r="D86" t="str">
            <v>Polička - Jiráskova</v>
          </cell>
          <cell r="E86">
            <v>58</v>
          </cell>
          <cell r="F86" t="str">
            <v>859182400707965218</v>
          </cell>
        </row>
        <row r="87">
          <cell r="C87">
            <v>2885</v>
          </cell>
          <cell r="D87" t="str">
            <v>Polička - Svépomoc</v>
          </cell>
          <cell r="E87">
            <v>43</v>
          </cell>
          <cell r="F87" t="str">
            <v>859182400707791442</v>
          </cell>
        </row>
        <row r="88">
          <cell r="C88">
            <v>2696</v>
          </cell>
          <cell r="D88" t="str">
            <v>Postoloprty - Draguš</v>
          </cell>
          <cell r="E88">
            <v>27</v>
          </cell>
          <cell r="F88" t="str">
            <v>859182400407980399</v>
          </cell>
        </row>
        <row r="89">
          <cell r="C89">
            <v>2804</v>
          </cell>
          <cell r="D89" t="str">
            <v>Postoloprty - Dvořákova</v>
          </cell>
          <cell r="E89">
            <v>32</v>
          </cell>
          <cell r="F89" t="str">
            <v>859182400407980412</v>
          </cell>
        </row>
        <row r="90">
          <cell r="C90">
            <v>4492</v>
          </cell>
          <cell r="D90" t="str">
            <v>Prostějov - Anglická</v>
          </cell>
          <cell r="E90">
            <v>138</v>
          </cell>
          <cell r="F90" t="str">
            <v>859182400220135266</v>
          </cell>
        </row>
        <row r="91">
          <cell r="C91">
            <v>3614</v>
          </cell>
          <cell r="D91" t="str">
            <v>Prostějov - B. Šmerala (Svoboda)</v>
          </cell>
          <cell r="E91">
            <v>79</v>
          </cell>
          <cell r="F91" t="str">
            <v>859182400212274263</v>
          </cell>
        </row>
        <row r="92">
          <cell r="C92">
            <v>3611</v>
          </cell>
          <cell r="D92" t="str">
            <v>Prostějov - Krasická</v>
          </cell>
          <cell r="E92">
            <v>76</v>
          </cell>
          <cell r="F92" t="str">
            <v>859182400212274188</v>
          </cell>
        </row>
        <row r="93">
          <cell r="C93">
            <v>3314</v>
          </cell>
          <cell r="D93" t="str">
            <v>Prostějov - nemocnice</v>
          </cell>
          <cell r="E93">
            <v>59</v>
          </cell>
          <cell r="F93" t="str">
            <v>859182400211982121</v>
          </cell>
        </row>
        <row r="94">
          <cell r="C94">
            <v>3613</v>
          </cell>
          <cell r="D94" t="str">
            <v>Prostějov - S. Manharda (Mozartova)</v>
          </cell>
          <cell r="E94">
            <v>78</v>
          </cell>
          <cell r="F94" t="str">
            <v>859182400212274218</v>
          </cell>
        </row>
        <row r="95">
          <cell r="C95">
            <v>3315</v>
          </cell>
          <cell r="D95" t="str">
            <v>Prostějov - sladovny</v>
          </cell>
          <cell r="E95">
            <v>60</v>
          </cell>
          <cell r="F95" t="str">
            <v>859182400211908947</v>
          </cell>
        </row>
        <row r="96">
          <cell r="C96">
            <v>3612</v>
          </cell>
          <cell r="D96" t="str">
            <v>Prostějov - Tylova</v>
          </cell>
          <cell r="E96">
            <v>77</v>
          </cell>
          <cell r="F96" t="str">
            <v>859182400212275574</v>
          </cell>
        </row>
        <row r="97">
          <cell r="C97">
            <v>3279</v>
          </cell>
          <cell r="D97" t="str">
            <v>Přelouč</v>
          </cell>
          <cell r="E97">
            <v>158</v>
          </cell>
          <cell r="F97" t="str">
            <v>859182400707990845</v>
          </cell>
        </row>
        <row r="98">
          <cell r="C98">
            <v>4109</v>
          </cell>
          <cell r="D98" t="str">
            <v>Příbor</v>
          </cell>
          <cell r="E98">
            <v>103</v>
          </cell>
          <cell r="F98" t="str">
            <v>859182400511655770</v>
          </cell>
        </row>
        <row r="99">
          <cell r="C99">
            <v>4110</v>
          </cell>
          <cell r="D99" t="str">
            <v>Rakovník</v>
          </cell>
          <cell r="E99">
            <v>104</v>
          </cell>
          <cell r="F99" t="str">
            <v>859182400610077916</v>
          </cell>
        </row>
        <row r="100">
          <cell r="C100">
            <v>2882</v>
          </cell>
          <cell r="D100" t="str">
            <v>Rokycany</v>
          </cell>
          <cell r="E100">
            <v>40</v>
          </cell>
          <cell r="F100" t="str">
            <v>859182400800794654</v>
          </cell>
        </row>
        <row r="101">
          <cell r="C101">
            <v>3221</v>
          </cell>
          <cell r="D101" t="str">
            <v>Roudnice nad Labem</v>
          </cell>
          <cell r="E101">
            <v>56</v>
          </cell>
          <cell r="F101" t="str">
            <v>859182400408102479</v>
          </cell>
        </row>
        <row r="102">
          <cell r="C102">
            <v>4296</v>
          </cell>
          <cell r="D102" t="str">
            <v>Rýmařov</v>
          </cell>
          <cell r="E102">
            <v>114</v>
          </cell>
          <cell r="F102" t="str">
            <v>859182400511804406</v>
          </cell>
        </row>
        <row r="103">
          <cell r="C103">
            <v>4026</v>
          </cell>
          <cell r="D103" t="str">
            <v>Řež ÚJV</v>
          </cell>
          <cell r="E103">
            <v>98</v>
          </cell>
          <cell r="F103" t="str">
            <v>859182400609618953</v>
          </cell>
        </row>
        <row r="104">
          <cell r="C104">
            <v>3867</v>
          </cell>
          <cell r="D104" t="str">
            <v>Sedlčany - Severní sídliště</v>
          </cell>
          <cell r="E104">
            <v>83</v>
          </cell>
          <cell r="F104" t="str">
            <v>859182400610020608</v>
          </cell>
        </row>
        <row r="105">
          <cell r="C105">
            <v>3869</v>
          </cell>
          <cell r="D105" t="str">
            <v>Sedlčany - Žižkova</v>
          </cell>
          <cell r="E105">
            <v>85</v>
          </cell>
          <cell r="F105" t="str">
            <v>859182400610088615</v>
          </cell>
        </row>
        <row r="106">
          <cell r="C106">
            <v>1747</v>
          </cell>
          <cell r="D106" t="str">
            <v>Smiřice - Govorova Cento</v>
          </cell>
          <cell r="E106">
            <v>165</v>
          </cell>
          <cell r="F106" t="str">
            <v>859182400707311480</v>
          </cell>
        </row>
        <row r="107">
          <cell r="C107">
            <v>1777</v>
          </cell>
          <cell r="D107" t="str">
            <v>Smiřice - ZŠ Micro 8</v>
          </cell>
          <cell r="E107">
            <v>166</v>
          </cell>
          <cell r="F107" t="str">
            <v>859182400707578715</v>
          </cell>
        </row>
        <row r="108">
          <cell r="C108">
            <v>3631</v>
          </cell>
          <cell r="D108" t="str">
            <v>Sušice - Lerchova</v>
          </cell>
          <cell r="E108">
            <v>80</v>
          </cell>
          <cell r="F108" t="str">
            <v>859182400801044901</v>
          </cell>
        </row>
        <row r="109">
          <cell r="C109">
            <v>3615</v>
          </cell>
          <cell r="D109" t="str">
            <v>Sušice - Na Hrázi</v>
          </cell>
          <cell r="E109">
            <v>14</v>
          </cell>
          <cell r="F109" t="str">
            <v>859182400800720080</v>
          </cell>
        </row>
        <row r="110">
          <cell r="C110">
            <v>2068</v>
          </cell>
          <cell r="D110" t="str">
            <v xml:space="preserve">Sušice Kaštanova č.  </v>
          </cell>
          <cell r="E110">
            <v>6</v>
          </cell>
          <cell r="F110" t="str">
            <v>859182400800922217</v>
          </cell>
        </row>
        <row r="111">
          <cell r="C111">
            <v>2067</v>
          </cell>
          <cell r="D111" t="str">
            <v xml:space="preserve">Sušice Kaštanova č.  </v>
          </cell>
          <cell r="E111">
            <v>6</v>
          </cell>
          <cell r="F111" t="str">
            <v>859182400800922217</v>
          </cell>
        </row>
        <row r="112">
          <cell r="C112">
            <v>4581</v>
          </cell>
          <cell r="D112" t="str">
            <v>Sušice na Hrázi Q600</v>
          </cell>
          <cell r="E112">
            <v>14</v>
          </cell>
          <cell r="F112" t="e">
            <v>#N/A</v>
          </cell>
        </row>
        <row r="113">
          <cell r="C113">
            <v>2351</v>
          </cell>
          <cell r="D113" t="str">
            <v xml:space="preserve">Sušice Pravdova č.1  </v>
          </cell>
          <cell r="E113">
            <v>9</v>
          </cell>
          <cell r="F113" t="str">
            <v>859182400800709016</v>
          </cell>
        </row>
        <row r="114">
          <cell r="C114">
            <v>2455</v>
          </cell>
          <cell r="D114" t="str">
            <v>Sušice Pravdova č.2</v>
          </cell>
          <cell r="E114">
            <v>9</v>
          </cell>
          <cell r="F114" t="str">
            <v>859182400800709016</v>
          </cell>
        </row>
        <row r="115">
          <cell r="C115">
            <v>4580</v>
          </cell>
          <cell r="D115" t="str">
            <v>Sušice Sirkařská Q600</v>
          </cell>
          <cell r="E115">
            <v>7</v>
          </cell>
          <cell r="F115" t="e">
            <v>#N/A</v>
          </cell>
        </row>
        <row r="116">
          <cell r="C116">
            <v>2043</v>
          </cell>
          <cell r="D116" t="str">
            <v>Světlá nad Sázavou</v>
          </cell>
          <cell r="E116">
            <v>5</v>
          </cell>
          <cell r="F116" t="str">
            <v>859182400707934900</v>
          </cell>
        </row>
        <row r="117">
          <cell r="C117">
            <v>3868</v>
          </cell>
          <cell r="D117" t="str">
            <v>Světlá nad Sázavou Bohemia Crystal</v>
          </cell>
          <cell r="E117">
            <v>84</v>
          </cell>
          <cell r="F117" t="str">
            <v>859182400708328982</v>
          </cell>
        </row>
        <row r="118">
          <cell r="C118">
            <v>786</v>
          </cell>
          <cell r="D118" t="str">
            <v>Světlá nad Sázavou MT22</v>
          </cell>
          <cell r="E118">
            <v>162</v>
          </cell>
          <cell r="F118" t="str">
            <v>859182400707935235</v>
          </cell>
        </row>
        <row r="119">
          <cell r="C119">
            <v>2658</v>
          </cell>
          <cell r="D119" t="str">
            <v>Svitavy - Lány</v>
          </cell>
          <cell r="E119">
            <v>159</v>
          </cell>
          <cell r="F119" t="str">
            <v>859182400707934894</v>
          </cell>
        </row>
        <row r="120">
          <cell r="C120">
            <v>4421</v>
          </cell>
          <cell r="D120" t="str">
            <v>Svitavy - Lázeňská (Dimitrovova)</v>
          </cell>
          <cell r="E120">
            <v>161</v>
          </cell>
          <cell r="F120" t="str">
            <v>859182400707935259</v>
          </cell>
        </row>
        <row r="121">
          <cell r="C121">
            <v>4380</v>
          </cell>
          <cell r="D121" t="str">
            <v>Svitavy - Tovární</v>
          </cell>
          <cell r="E121">
            <v>160</v>
          </cell>
          <cell r="F121" t="str">
            <v>859182400708551878</v>
          </cell>
        </row>
        <row r="122">
          <cell r="C122">
            <v>4404</v>
          </cell>
          <cell r="D122" t="str">
            <v>Špindlerův Mlýn</v>
          </cell>
          <cell r="E122">
            <v>119</v>
          </cell>
          <cell r="F122" t="str">
            <v>859182400708552332</v>
          </cell>
        </row>
        <row r="123">
          <cell r="C123">
            <v>3531</v>
          </cell>
          <cell r="D123" t="str">
            <v>Šternberk</v>
          </cell>
          <cell r="E123">
            <v>72</v>
          </cell>
          <cell r="F123" t="str">
            <v>859182400511229612</v>
          </cell>
        </row>
        <row r="124">
          <cell r="C124">
            <v>4027</v>
          </cell>
          <cell r="D124" t="str">
            <v>Šumperk K2</v>
          </cell>
          <cell r="E124">
            <v>99</v>
          </cell>
          <cell r="F124" t="str">
            <v>859182400511616122</v>
          </cell>
        </row>
        <row r="125">
          <cell r="C125">
            <v>4028</v>
          </cell>
          <cell r="D125" t="str">
            <v>Šumperk K3</v>
          </cell>
          <cell r="E125">
            <v>100</v>
          </cell>
          <cell r="F125" t="str">
            <v>859182400511614807</v>
          </cell>
        </row>
        <row r="126">
          <cell r="C126">
            <v>2857</v>
          </cell>
          <cell r="D126" t="str">
            <v>Šumperk K8</v>
          </cell>
          <cell r="E126">
            <v>36</v>
          </cell>
          <cell r="F126" t="str">
            <v>859182400510995570</v>
          </cell>
        </row>
        <row r="127">
          <cell r="C127">
            <v>3082</v>
          </cell>
          <cell r="D127" t="str">
            <v>Tanvald</v>
          </cell>
          <cell r="E127">
            <v>51</v>
          </cell>
          <cell r="F127" t="str">
            <v>859182400408085246</v>
          </cell>
        </row>
        <row r="128">
          <cell r="C128">
            <v>3928</v>
          </cell>
          <cell r="D128" t="str">
            <v>Tanvald - Vítězná</v>
          </cell>
          <cell r="E128">
            <v>87</v>
          </cell>
          <cell r="F128" t="str">
            <v>859182400408555558</v>
          </cell>
        </row>
        <row r="129">
          <cell r="C129">
            <v>4316</v>
          </cell>
          <cell r="D129" t="str">
            <v>Třinec - modelárna</v>
          </cell>
          <cell r="E129">
            <v>115</v>
          </cell>
          <cell r="F129" t="str">
            <v>859182400511773177</v>
          </cell>
        </row>
        <row r="130">
          <cell r="C130">
            <v>2881</v>
          </cell>
          <cell r="D130" t="str">
            <v>Ústí nad Orlicí - Mazánkova</v>
          </cell>
          <cell r="E130">
            <v>39</v>
          </cell>
          <cell r="F130" t="str">
            <v>859182400707785489</v>
          </cell>
        </row>
        <row r="131">
          <cell r="C131">
            <v>3081</v>
          </cell>
          <cell r="D131" t="str">
            <v>Ústí nad Orlicí - Podměstí</v>
          </cell>
          <cell r="E131">
            <v>50</v>
          </cell>
          <cell r="F131" t="str">
            <v>859182400707906143</v>
          </cell>
        </row>
        <row r="132">
          <cell r="C132">
            <v>2880</v>
          </cell>
          <cell r="D132" t="str">
            <v>Vamberk</v>
          </cell>
          <cell r="E132">
            <v>38</v>
          </cell>
          <cell r="F132" t="str">
            <v>859182400707752221</v>
          </cell>
        </row>
        <row r="133">
          <cell r="C133">
            <v>2381</v>
          </cell>
          <cell r="D133" t="str">
            <v>Velká Chuchle</v>
          </cell>
          <cell r="E133">
            <v>10</v>
          </cell>
          <cell r="F133" t="str">
            <v>859182400310962253</v>
          </cell>
        </row>
        <row r="134">
          <cell r="C134">
            <v>4243</v>
          </cell>
          <cell r="D134" t="str">
            <v>Veselí nad Lužnicí</v>
          </cell>
          <cell r="E134">
            <v>107</v>
          </cell>
          <cell r="F134" t="str">
            <v>859182400106112329</v>
          </cell>
        </row>
        <row r="135">
          <cell r="C135">
            <v>2539</v>
          </cell>
          <cell r="D135" t="str">
            <v>Vítkovice</v>
          </cell>
          <cell r="E135">
            <v>17</v>
          </cell>
          <cell r="F135" t="str">
            <v>859182412540505025</v>
          </cell>
        </row>
        <row r="136">
          <cell r="C136">
            <v>2540</v>
          </cell>
          <cell r="D136" t="str">
            <v>Vítkovice 2</v>
          </cell>
          <cell r="E136">
            <v>17</v>
          </cell>
          <cell r="F136" t="str">
            <v>859182412540505025</v>
          </cell>
        </row>
        <row r="137">
          <cell r="C137">
            <v>3934</v>
          </cell>
          <cell r="D137" t="str">
            <v>Vítkovice 3</v>
          </cell>
          <cell r="E137">
            <v>17</v>
          </cell>
          <cell r="F137" t="str">
            <v>859182412540505025</v>
          </cell>
        </row>
        <row r="138">
          <cell r="C138">
            <v>3974</v>
          </cell>
          <cell r="D138" t="str">
            <v>Vítkovice 4</v>
          </cell>
          <cell r="E138">
            <v>96</v>
          </cell>
          <cell r="F138" t="str">
            <v>859182412540505032</v>
          </cell>
        </row>
        <row r="139">
          <cell r="C139">
            <v>3282</v>
          </cell>
          <cell r="D139" t="str">
            <v>Volyně</v>
          </cell>
          <cell r="E139">
            <v>167</v>
          </cell>
          <cell r="F139" t="str">
            <v>859182400105776492</v>
          </cell>
        </row>
        <row r="140">
          <cell r="C140">
            <v>1059</v>
          </cell>
          <cell r="D140" t="str">
            <v>Volyně Micro 35</v>
          </cell>
          <cell r="E140">
            <v>167</v>
          </cell>
          <cell r="F140" t="str">
            <v>859182400105430998</v>
          </cell>
        </row>
        <row r="141">
          <cell r="C141">
            <v>4598</v>
          </cell>
          <cell r="D141" t="str">
            <v>Votice</v>
          </cell>
          <cell r="E141">
            <v>2</v>
          </cell>
          <cell r="F141" t="e">
            <v>#N/A</v>
          </cell>
        </row>
        <row r="142">
          <cell r="C142">
            <v>2478</v>
          </cell>
          <cell r="D142" t="str">
            <v>Votice</v>
          </cell>
          <cell r="E142">
            <v>2</v>
          </cell>
          <cell r="F142" t="str">
            <v>859182400609619790</v>
          </cell>
        </row>
        <row r="143">
          <cell r="C143">
            <v>2479</v>
          </cell>
          <cell r="D143" t="str">
            <v>Vrchlabí AZ</v>
          </cell>
          <cell r="E143">
            <v>16</v>
          </cell>
          <cell r="F143" t="str">
            <v>859182400707934887</v>
          </cell>
        </row>
        <row r="144">
          <cell r="C144">
            <v>2641</v>
          </cell>
          <cell r="D144" t="str">
            <v>Vrchlabí LK</v>
          </cell>
          <cell r="E144">
            <v>20</v>
          </cell>
          <cell r="F144" t="str">
            <v>859182400707765207</v>
          </cell>
        </row>
        <row r="145">
          <cell r="C145">
            <v>2642</v>
          </cell>
          <cell r="D145" t="str">
            <v>Vrchlabí NKTC</v>
          </cell>
          <cell r="E145">
            <v>20</v>
          </cell>
          <cell r="F145" t="str">
            <v>859182400707765306</v>
          </cell>
        </row>
        <row r="146">
          <cell r="C146">
            <v>2703</v>
          </cell>
          <cell r="D146" t="str">
            <v>Vysoké Mýto - Generála Svatoně (Vanice)</v>
          </cell>
          <cell r="E146">
            <v>28</v>
          </cell>
          <cell r="F146" t="str">
            <v>859182400707792340</v>
          </cell>
        </row>
        <row r="147">
          <cell r="C147">
            <v>2704</v>
          </cell>
          <cell r="D147" t="str">
            <v>Vysoké Mýto - Prokopa Velikého (Družba)</v>
          </cell>
          <cell r="E147">
            <v>29</v>
          </cell>
          <cell r="F147" t="str">
            <v>859182400707814950</v>
          </cell>
        </row>
        <row r="148">
          <cell r="C148">
            <v>3939</v>
          </cell>
          <cell r="D148" t="str">
            <v>Zákupy</v>
          </cell>
          <cell r="E148">
            <v>89</v>
          </cell>
          <cell r="F148" t="str">
            <v>859182400408400223</v>
          </cell>
        </row>
        <row r="149">
          <cell r="C149">
            <v>3468</v>
          </cell>
          <cell r="D149" t="str">
            <v>Zruč</v>
          </cell>
          <cell r="E149">
            <v>164</v>
          </cell>
          <cell r="F149" t="str">
            <v>859182400609921459</v>
          </cell>
        </row>
        <row r="150">
          <cell r="C150">
            <v>1068</v>
          </cell>
          <cell r="D150" t="str">
            <v>Zruč Okružní</v>
          </cell>
          <cell r="E150">
            <v>164</v>
          </cell>
          <cell r="F150" t="str">
            <v>859182400609620512</v>
          </cell>
        </row>
        <row r="151">
          <cell r="C151">
            <v>1746</v>
          </cell>
          <cell r="D151" t="str">
            <v>Železná Ruda</v>
          </cell>
          <cell r="E151">
            <v>163</v>
          </cell>
          <cell r="F151" t="str">
            <v>859182400800922224</v>
          </cell>
        </row>
        <row r="152">
          <cell r="C152">
            <v>1780</v>
          </cell>
          <cell r="D152" t="str">
            <v>Železná Ruda Micro8</v>
          </cell>
          <cell r="E152">
            <v>163</v>
          </cell>
          <cell r="F152" t="str">
            <v>859182400800579046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3EN257JMRGNEIUPQXKXTNKPE2">
      <xxl21:absoluteUrl r:id="rId2"/>
    </xxl21:alternateUrls>
    <sheetNames>
      <sheetName val="Seznam KJ"/>
      <sheetName val="Spalné teplo data"/>
      <sheetName val="ImportEnergo"/>
      <sheetName val="PlynFSJ"/>
      <sheetName val="PlynFPR"/>
      <sheetName val="Elektřina Obch."/>
      <sheetName val="vkládání dat OTE"/>
      <sheetName val="ExportDB"/>
      <sheetName val="ElektřinaDO"/>
      <sheetName val="Kontrola Elektřina"/>
    </sheetNames>
    <sheetDataSet>
      <sheetData sheetId="0">
        <row r="2">
          <cell r="H2">
            <v>2548</v>
          </cell>
          <cell r="I2" t="str">
            <v>Adamov</v>
          </cell>
          <cell r="J2" t="str">
            <v>ST RWE JMP</v>
          </cell>
          <cell r="K2" t="str">
            <v>859182400211637793</v>
          </cell>
        </row>
        <row r="3">
          <cell r="H3">
            <v>3375</v>
          </cell>
          <cell r="I3" t="str">
            <v>Babice</v>
          </cell>
          <cell r="J3" t="str">
            <v>ST RWE JMP</v>
          </cell>
          <cell r="K3" t="str">
            <v>859182400211958560</v>
          </cell>
        </row>
        <row r="4">
          <cell r="H4">
            <v>3520</v>
          </cell>
          <cell r="I4" t="str">
            <v>Bečov</v>
          </cell>
          <cell r="J4" t="str">
            <v>ST RWE SČP - střed</v>
          </cell>
          <cell r="K4" t="str">
            <v>859182400408222856</v>
          </cell>
        </row>
        <row r="5">
          <cell r="H5">
            <v>3435</v>
          </cell>
          <cell r="I5" t="str">
            <v>Benešov</v>
          </cell>
          <cell r="J5" t="str">
            <v>ST RWE STP - jih</v>
          </cell>
          <cell r="K5" t="str">
            <v>859182400609691338</v>
          </cell>
        </row>
        <row r="6">
          <cell r="H6">
            <v>3943</v>
          </cell>
          <cell r="I6" t="str">
            <v>Bochov</v>
          </cell>
          <cell r="J6" t="str">
            <v>ST RWE ZČ ubj 1</v>
          </cell>
          <cell r="K6" t="str">
            <v>859182400801238850</v>
          </cell>
        </row>
        <row r="7">
          <cell r="H7">
            <v>2672</v>
          </cell>
          <cell r="I7" t="str">
            <v>Bořetín, Nové Město nad Metují - Sokolská</v>
          </cell>
          <cell r="J7" t="str">
            <v>ST RWE VČP</v>
          </cell>
          <cell r="K7" t="str">
            <v>859182400707790421</v>
          </cell>
        </row>
        <row r="8">
          <cell r="H8">
            <v>4906</v>
          </cell>
          <cell r="I8" t="str">
            <v>Česká Třebová - bazén</v>
          </cell>
          <cell r="J8" t="str">
            <v>ST RWE VČP</v>
          </cell>
          <cell r="K8" t="str">
            <v>859182400708342476</v>
          </cell>
        </row>
        <row r="9">
          <cell r="H9">
            <v>3124</v>
          </cell>
          <cell r="I9" t="str">
            <v>Česká Třebová - Křib</v>
          </cell>
          <cell r="J9" t="str">
            <v>ST RWE VČP</v>
          </cell>
          <cell r="K9" t="str">
            <v>859182400707930063</v>
          </cell>
        </row>
        <row r="10">
          <cell r="H10">
            <v>3242</v>
          </cell>
          <cell r="I10" t="str">
            <v>Česká Třebová - Lhotka</v>
          </cell>
          <cell r="J10" t="str">
            <v>ST RWE VČP</v>
          </cell>
          <cell r="K10" t="str">
            <v>859182400707919624</v>
          </cell>
        </row>
        <row r="11">
          <cell r="H11">
            <v>3929</v>
          </cell>
          <cell r="I11" t="str">
            <v>Česká Třebová - Milíř</v>
          </cell>
          <cell r="J11" t="str">
            <v>ST RWE VČP</v>
          </cell>
          <cell r="K11" t="str">
            <v>859182400708320177</v>
          </cell>
        </row>
        <row r="12">
          <cell r="H12">
            <v>4406</v>
          </cell>
          <cell r="I12" t="str">
            <v>Česká Třebová - Semanín</v>
          </cell>
          <cell r="J12" t="str">
            <v>ST RWE VČP</v>
          </cell>
          <cell r="K12" t="str">
            <v>859182400708534987</v>
          </cell>
        </row>
        <row r="13">
          <cell r="H13">
            <v>2642</v>
          </cell>
          <cell r="I13" t="str">
            <v>Českých bratří 509, Vrchlabí 27ZG500Z02917077</v>
          </cell>
          <cell r="J13" t="str">
            <v>ST RWE VČP</v>
          </cell>
          <cell r="K13" t="str">
            <v>859182400707765306</v>
          </cell>
        </row>
        <row r="14">
          <cell r="H14">
            <v>2704</v>
          </cell>
          <cell r="I14" t="str">
            <v>Družba, Vysoké Mýto</v>
          </cell>
          <cell r="J14" t="str">
            <v>ST RWE VČP</v>
          </cell>
          <cell r="K14" t="str">
            <v>859182400707814950</v>
          </cell>
        </row>
        <row r="15">
          <cell r="H15">
            <v>3034</v>
          </cell>
          <cell r="I15" t="str">
            <v>Dukelských hrdinů, Krupka EIC 27ZG400Z0318329V</v>
          </cell>
          <cell r="J15" t="str">
            <v>ST RWE SČP - střed</v>
          </cell>
          <cell r="K15" t="str">
            <v>859182400407990305</v>
          </cell>
        </row>
        <row r="16">
          <cell r="H16">
            <v>2157</v>
          </cell>
          <cell r="I16" t="str">
            <v>Frýdlant, EIC 27ZG400Z0317866A</v>
          </cell>
          <cell r="J16" t="str">
            <v>ST RWE SČP - střed</v>
          </cell>
          <cell r="K16" t="str">
            <v>859182400408107597</v>
          </cell>
        </row>
        <row r="17">
          <cell r="H17">
            <v>2479</v>
          </cell>
          <cell r="I17" t="str">
            <v>Fügnerova, Vrchlabí 27ZG500Z03218136</v>
          </cell>
          <cell r="J17" t="str">
            <v>ST RWE VČP</v>
          </cell>
          <cell r="K17" t="str">
            <v>859182400707934887</v>
          </cell>
        </row>
        <row r="18">
          <cell r="H18">
            <v>4277</v>
          </cell>
          <cell r="I18" t="str">
            <v>Hanušovice</v>
          </cell>
          <cell r="J18" t="str">
            <v>ST RWE SMP transgas</v>
          </cell>
          <cell r="K18" t="str">
            <v>859182400511645580</v>
          </cell>
        </row>
        <row r="19">
          <cell r="H19">
            <v>3503</v>
          </cell>
          <cell r="I19" t="str">
            <v>Havl. Brod Na Výšině 180</v>
          </cell>
          <cell r="J19" t="str">
            <v>ST RWE VČP</v>
          </cell>
          <cell r="K19" t="str">
            <v>859182400708029780</v>
          </cell>
        </row>
        <row r="20">
          <cell r="H20">
            <v>4352</v>
          </cell>
          <cell r="I20" t="str">
            <v>Havlíčkův Brod  nemocnice</v>
          </cell>
          <cell r="J20" t="str">
            <v>ST RWE VČP</v>
          </cell>
          <cell r="K20" t="str">
            <v>859182400708522298</v>
          </cell>
        </row>
        <row r="21">
          <cell r="H21">
            <v>4278</v>
          </cell>
          <cell r="I21" t="str">
            <v>Helvíkovice</v>
          </cell>
          <cell r="J21" t="str">
            <v>ST RWE SMP transgas</v>
          </cell>
          <cell r="K21" t="str">
            <v>859182409720200016</v>
          </cell>
        </row>
        <row r="22">
          <cell r="H22">
            <v>4631</v>
          </cell>
          <cell r="I22" t="str">
            <v>Heřmanův Městec - U Bažantnice</v>
          </cell>
          <cell r="J22" t="str">
            <v>ST RWE VČP</v>
          </cell>
          <cell r="K22" t="str">
            <v>859182400708668224</v>
          </cell>
        </row>
        <row r="23">
          <cell r="H23">
            <v>4629</v>
          </cell>
          <cell r="I23" t="str">
            <v>Heřmanův Městec - V Lukách</v>
          </cell>
          <cell r="J23" t="str">
            <v>ST RWE VČP</v>
          </cell>
          <cell r="K23" t="str">
            <v>859182400708670333</v>
          </cell>
        </row>
        <row r="24">
          <cell r="H24">
            <v>2879</v>
          </cell>
          <cell r="I24" t="str">
            <v>Hlučín</v>
          </cell>
          <cell r="J24" t="str">
            <v>ST RWE SMP transgas</v>
          </cell>
          <cell r="K24" t="str">
            <v>859182400510974322</v>
          </cell>
        </row>
        <row r="25">
          <cell r="H25">
            <v>3433</v>
          </cell>
          <cell r="I25" t="str">
            <v>Hodonice</v>
          </cell>
          <cell r="J25" t="str">
            <v>ST RWE JMP</v>
          </cell>
          <cell r="K25" t="str">
            <v>859182400211994636</v>
          </cell>
        </row>
        <row r="26">
          <cell r="H26">
            <v>4928</v>
          </cell>
          <cell r="I26" t="str">
            <v>Horažďovice Okružní</v>
          </cell>
          <cell r="J26" t="str">
            <v>ST RWE ZČ ubj 1</v>
          </cell>
          <cell r="K26" t="str">
            <v>859182400801705895</v>
          </cell>
        </row>
        <row r="27">
          <cell r="H27">
            <v>4723</v>
          </cell>
          <cell r="I27" t="str">
            <v>Horažďovice Sportovní</v>
          </cell>
          <cell r="J27" t="str">
            <v>ST RWE ZČ ubj 1</v>
          </cell>
          <cell r="K27" t="str">
            <v>859182400801894391</v>
          </cell>
        </row>
        <row r="28">
          <cell r="H28">
            <v>3333</v>
          </cell>
          <cell r="I28" t="str">
            <v>Horní Bříza</v>
          </cell>
          <cell r="J28" t="str">
            <v>ST RWE ZČ ubj 1</v>
          </cell>
          <cell r="K28" t="str">
            <v>859182400800926147</v>
          </cell>
        </row>
        <row r="29">
          <cell r="H29">
            <v>4077</v>
          </cell>
          <cell r="I29" t="str">
            <v>Horní Slavkov</v>
          </cell>
          <cell r="J29" t="str">
            <v>ST RWE ZČ ubj 1</v>
          </cell>
          <cell r="K29" t="str">
            <v>859182400801206866</v>
          </cell>
        </row>
        <row r="30">
          <cell r="H30">
            <v>2477</v>
          </cell>
          <cell r="I30" t="str">
            <v>Hornická, Bystřice nad Pernštejnem 27ZG600Z0695755A</v>
          </cell>
          <cell r="J30" t="str">
            <v>ST RWE JMP</v>
          </cell>
          <cell r="K30" t="str">
            <v>859182400211611540</v>
          </cell>
        </row>
        <row r="31">
          <cell r="H31">
            <v>2883</v>
          </cell>
          <cell r="I31" t="str">
            <v>Hořovice 27ZG200Z0236069N</v>
          </cell>
          <cell r="J31" t="str">
            <v>ST RWE STP - jih</v>
          </cell>
          <cell r="K31" t="str">
            <v>859182400609470421</v>
          </cell>
        </row>
        <row r="32">
          <cell r="H32">
            <v>3386</v>
          </cell>
          <cell r="I32" t="str">
            <v>Hrabyně 27ZG700Z0631588A</v>
          </cell>
          <cell r="J32" t="str">
            <v>ST RWE SMP transgas</v>
          </cell>
          <cell r="K32" t="str">
            <v>859182400511118022</v>
          </cell>
        </row>
        <row r="33">
          <cell r="H33">
            <v>2947</v>
          </cell>
          <cell r="I33" t="str">
            <v>Humpolec Fügnerova</v>
          </cell>
          <cell r="J33" t="str">
            <v>ST EON</v>
          </cell>
          <cell r="K33" t="str">
            <v>859182400105435023</v>
          </cell>
        </row>
        <row r="34">
          <cell r="H34">
            <v>3546</v>
          </cell>
          <cell r="I34" t="str">
            <v>Humpolec Lnářská</v>
          </cell>
          <cell r="J34" t="str">
            <v>ST EON</v>
          </cell>
          <cell r="K34" t="str">
            <v>859182400105888010</v>
          </cell>
        </row>
        <row r="35">
          <cell r="H35">
            <v>2806</v>
          </cell>
          <cell r="I35" t="str">
            <v>Humpolec Na Rybníčku</v>
          </cell>
          <cell r="J35" t="str">
            <v>ST EON</v>
          </cell>
          <cell r="K35" t="str">
            <v>859182400105638295</v>
          </cell>
        </row>
        <row r="36">
          <cell r="H36">
            <v>4026</v>
          </cell>
          <cell r="I36" t="str">
            <v>Husinec u Řeže</v>
          </cell>
          <cell r="J36" t="str">
            <v>ST RWE STP - sever</v>
          </cell>
          <cell r="K36" t="str">
            <v>859182400609618953</v>
          </cell>
        </row>
        <row r="37">
          <cell r="H37">
            <v>3157</v>
          </cell>
          <cell r="I37" t="str">
            <v>Hýlov 24, Klimkovice, EIC: 27ZG700Z0000506T</v>
          </cell>
          <cell r="J37" t="str">
            <v>ST RWE SMP transgas</v>
          </cell>
          <cell r="K37" t="str">
            <v>859182400511359548</v>
          </cell>
        </row>
        <row r="38">
          <cell r="H38">
            <v>4275</v>
          </cell>
          <cell r="I38" t="str">
            <v>Jablonec nad Nisou - Boženy Němcové</v>
          </cell>
          <cell r="J38" t="str">
            <v>ST RWE SČP - střed</v>
          </cell>
          <cell r="K38" t="str">
            <v>859182400408598432</v>
          </cell>
        </row>
        <row r="39">
          <cell r="H39">
            <v>4265</v>
          </cell>
          <cell r="I39" t="str">
            <v>Jablonec nad Nisou - Březová</v>
          </cell>
          <cell r="J39" t="str">
            <v>ST RWE SČP - střed</v>
          </cell>
          <cell r="K39" t="str">
            <v>859182400408600531</v>
          </cell>
        </row>
        <row r="40">
          <cell r="H40">
            <v>4274</v>
          </cell>
          <cell r="I40" t="str">
            <v>Jablonec nad Nisou - Josefa Hory</v>
          </cell>
          <cell r="J40" t="str">
            <v>ST RWE SČP - střed</v>
          </cell>
          <cell r="K40" t="str">
            <v>859182400408590368</v>
          </cell>
        </row>
        <row r="41">
          <cell r="H41">
            <v>4154</v>
          </cell>
          <cell r="I41" t="str">
            <v>Jablonec nad Nisou - Liberecká</v>
          </cell>
          <cell r="J41" t="str">
            <v>ST RWE SČP - střed</v>
          </cell>
          <cell r="K41" t="str">
            <v>859182400408600555</v>
          </cell>
        </row>
        <row r="42">
          <cell r="H42">
            <v>4108</v>
          </cell>
          <cell r="I42" t="str">
            <v>Jáchymov</v>
          </cell>
          <cell r="J42" t="str">
            <v>ST RWE ZČ ubj 1</v>
          </cell>
          <cell r="K42" t="str">
            <v>859182400801242147</v>
          </cell>
        </row>
        <row r="43">
          <cell r="H43">
            <v>3941</v>
          </cell>
          <cell r="I43" t="str">
            <v>Jaroměř</v>
          </cell>
          <cell r="J43" t="str">
            <v>ST RWE VČP</v>
          </cell>
          <cell r="K43" t="str">
            <v>859182400708136730</v>
          </cell>
        </row>
        <row r="44">
          <cell r="H44">
            <v>4630</v>
          </cell>
          <cell r="I44" t="str">
            <v>Jihlava Sapeli</v>
          </cell>
          <cell r="J44" t="str">
            <v>ST RWE JMP</v>
          </cell>
          <cell r="K44" t="str">
            <v>859182400220514047</v>
          </cell>
        </row>
        <row r="45">
          <cell r="H45">
            <v>2042</v>
          </cell>
          <cell r="I45" t="str">
            <v>Jihlava U Břízek 4674/15 27ZG600Z06765231</v>
          </cell>
          <cell r="J45" t="str">
            <v>ST RWE JMP</v>
          </cell>
          <cell r="K45" t="str">
            <v>859182400211231632</v>
          </cell>
        </row>
        <row r="46">
          <cell r="H46">
            <v>3498</v>
          </cell>
          <cell r="I46" t="str">
            <v>Kamenický Šenov</v>
          </cell>
          <cell r="J46" t="str">
            <v>ST RWE SČP - střed</v>
          </cell>
          <cell r="K46" t="str">
            <v>859182400408199998</v>
          </cell>
        </row>
        <row r="47">
          <cell r="H47">
            <v>2884</v>
          </cell>
          <cell r="I47" t="str">
            <v>Kaznějov</v>
          </cell>
          <cell r="J47" t="str">
            <v>ST RWE ZČ ubj 1</v>
          </cell>
          <cell r="K47" t="str">
            <v>859182400800795576</v>
          </cell>
        </row>
        <row r="48">
          <cell r="H48">
            <v>4153</v>
          </cell>
          <cell r="I48" t="str">
            <v>Kdyně 27ZG302Z0000010C</v>
          </cell>
          <cell r="J48" t="str">
            <v>ST RWE ZČ ubj 1</v>
          </cell>
          <cell r="K48" t="str">
            <v>859182400801300823</v>
          </cell>
        </row>
        <row r="49">
          <cell r="H49">
            <v>2447</v>
          </cell>
          <cell r="I49" t="str">
            <v>Kladruby 30, EIC 27ZG200Z0235827C</v>
          </cell>
          <cell r="J49" t="str">
            <v>ST RWE ZČ ubj 1</v>
          </cell>
          <cell r="K49" t="str">
            <v>859182400609426213</v>
          </cell>
        </row>
        <row r="50">
          <cell r="H50">
            <v>4589</v>
          </cell>
          <cell r="I50" t="str">
            <v>Klatovy</v>
          </cell>
          <cell r="J50" t="str">
            <v>ST RWE ZČ ubj 1</v>
          </cell>
          <cell r="K50" t="str">
            <v>859182400801624899</v>
          </cell>
        </row>
        <row r="51">
          <cell r="H51">
            <v>3608</v>
          </cell>
          <cell r="I51" t="str">
            <v>Kojetín</v>
          </cell>
          <cell r="J51" t="str">
            <v>ST RWE JMP</v>
          </cell>
          <cell r="K51" t="str">
            <v>859182400511289838</v>
          </cell>
        </row>
        <row r="52">
          <cell r="H52">
            <v>2882</v>
          </cell>
          <cell r="I52" t="str">
            <v>Kotelská 9027, Rokycany EIC 27ZG300Z0249752G</v>
          </cell>
          <cell r="J52" t="str">
            <v>ST RWE ZČ ubj 1</v>
          </cell>
          <cell r="K52" t="str">
            <v>859182400800794654</v>
          </cell>
        </row>
        <row r="53">
          <cell r="H53">
            <v>3521</v>
          </cell>
          <cell r="I53" t="str">
            <v>Kraslice - Pohraniční stráže - střed</v>
          </cell>
          <cell r="J53" t="str">
            <v>ST RWE ZČ ubj 1</v>
          </cell>
          <cell r="K53" t="str">
            <v>859182400800990759</v>
          </cell>
        </row>
        <row r="54">
          <cell r="H54">
            <v>4627</v>
          </cell>
          <cell r="I54" t="str">
            <v>Kraslice - Soukenická - jih</v>
          </cell>
          <cell r="J54" t="str">
            <v>ST RWE ZČ ubj 1</v>
          </cell>
          <cell r="K54" t="str">
            <v>859182400801295693</v>
          </cell>
        </row>
        <row r="55">
          <cell r="H55">
            <v>3522</v>
          </cell>
          <cell r="I55" t="str">
            <v>Kraslice - Školní - sever</v>
          </cell>
          <cell r="J55" t="str">
            <v>ST RWE ZČ ubj 1</v>
          </cell>
          <cell r="K55" t="str">
            <v>859182400800990735</v>
          </cell>
        </row>
        <row r="56">
          <cell r="H56">
            <v>3849</v>
          </cell>
          <cell r="I56" t="str">
            <v>Krásná Lípa</v>
          </cell>
          <cell r="J56" t="str">
            <v>ST RWE SČP - střed</v>
          </cell>
          <cell r="K56" t="str">
            <v>859182400408642364</v>
          </cell>
        </row>
        <row r="57">
          <cell r="H57">
            <v>4405</v>
          </cell>
          <cell r="I57" t="str">
            <v>Kunovice</v>
          </cell>
          <cell r="J57" t="str">
            <v>ST RWE JMP</v>
          </cell>
          <cell r="K57" t="str">
            <v>859182400212873305</v>
          </cell>
        </row>
        <row r="58">
          <cell r="H58">
            <v>2927</v>
          </cell>
          <cell r="I58" t="str">
            <v>Lipník nad Bečvou - kotelna Hranická</v>
          </cell>
          <cell r="J58" t="str">
            <v>ST RWE SMP transgas</v>
          </cell>
          <cell r="K58" t="str">
            <v>859182400510972151</v>
          </cell>
        </row>
        <row r="59">
          <cell r="H59">
            <v>2848</v>
          </cell>
          <cell r="I59" t="str">
            <v>Lipník nad Bečvou - kotelna Zahradní</v>
          </cell>
          <cell r="J59" t="str">
            <v>ST RWE SMP transgas</v>
          </cell>
          <cell r="K59" t="str">
            <v>859182400510972120</v>
          </cell>
        </row>
        <row r="60">
          <cell r="H60">
            <v>3942</v>
          </cell>
          <cell r="I60" t="str">
            <v>Litomyšl, Kpt. Jaroše 1129 27ZG500Z0291470C</v>
          </cell>
          <cell r="J60" t="str">
            <v>ST RWE VČP</v>
          </cell>
          <cell r="K60" t="str">
            <v>859182400708274562</v>
          </cell>
        </row>
        <row r="61">
          <cell r="H61">
            <v>3971</v>
          </cell>
          <cell r="I61" t="str">
            <v>Luby - Tovární</v>
          </cell>
          <cell r="J61" t="str">
            <v>ST RWE ZČ ubj 1</v>
          </cell>
          <cell r="K61" t="str">
            <v>859182400801364665</v>
          </cell>
        </row>
        <row r="62">
          <cell r="H62">
            <v>3972</v>
          </cell>
          <cell r="I62" t="str">
            <v>Luby - U Pily</v>
          </cell>
          <cell r="J62" t="str">
            <v>ST RWE ZČ ubj 1</v>
          </cell>
          <cell r="K62" t="str">
            <v>859182400801364641</v>
          </cell>
        </row>
        <row r="63">
          <cell r="H63">
            <v>3691</v>
          </cell>
          <cell r="I63" t="str">
            <v>Luhačovice</v>
          </cell>
          <cell r="J63" t="str">
            <v>ST RWE JMP</v>
          </cell>
          <cell r="K63" t="str">
            <v>859182400211638974</v>
          </cell>
        </row>
        <row r="64">
          <cell r="H64">
            <v>4381</v>
          </cell>
          <cell r="I64" t="str">
            <v>Lysá nad Labem</v>
          </cell>
          <cell r="J64" t="str">
            <v>ST RWE STP - sever</v>
          </cell>
          <cell r="K64" t="str">
            <v>859182400610609018</v>
          </cell>
        </row>
        <row r="65">
          <cell r="H65">
            <v>2673</v>
          </cell>
          <cell r="I65" t="str">
            <v>Malecí, Nové Město nad Metují - Družstevní</v>
          </cell>
          <cell r="J65" t="str">
            <v>ST RWE VČP</v>
          </cell>
          <cell r="K65" t="str">
            <v>859182400707789777</v>
          </cell>
        </row>
        <row r="66">
          <cell r="H66">
            <v>2856</v>
          </cell>
          <cell r="I66" t="str">
            <v>Mánesova 550, Hodkovice nad Mohelkou EIC: 27ZG400Z03181187</v>
          </cell>
          <cell r="J66" t="str">
            <v>ST RWE SČP - střed</v>
          </cell>
          <cell r="K66" t="str">
            <v>859182400407972004</v>
          </cell>
        </row>
        <row r="67">
          <cell r="H67">
            <v>3339</v>
          </cell>
          <cell r="I67" t="str">
            <v>Meziboří</v>
          </cell>
          <cell r="J67" t="str">
            <v>ST RWE SČP - střed</v>
          </cell>
          <cell r="K67" t="str">
            <v>859182400408096044</v>
          </cell>
        </row>
        <row r="68">
          <cell r="H68">
            <v>3290</v>
          </cell>
          <cell r="I68" t="str">
            <v>Mjr. Nováka 27ZG600Z0001733P</v>
          </cell>
          <cell r="J68" t="str">
            <v>ST RWE JMP</v>
          </cell>
          <cell r="K68" t="str">
            <v>859182400211707304</v>
          </cell>
        </row>
        <row r="69">
          <cell r="H69">
            <v>3144</v>
          </cell>
          <cell r="I69" t="str">
            <v>Mohelnice</v>
          </cell>
          <cell r="J69" t="str">
            <v>ST RWE SMP transgas</v>
          </cell>
          <cell r="K69" t="str">
            <v>859182400511085706</v>
          </cell>
        </row>
        <row r="70">
          <cell r="H70">
            <v>3882</v>
          </cell>
          <cell r="I70" t="str">
            <v>Moravský Beroun</v>
          </cell>
          <cell r="J70" t="str">
            <v>ST RWE STP - jih</v>
          </cell>
          <cell r="K70" t="str">
            <v>859182400511457626</v>
          </cell>
        </row>
        <row r="71">
          <cell r="H71">
            <v>2598</v>
          </cell>
          <cell r="I71" t="str">
            <v>Moravský Krumlov</v>
          </cell>
          <cell r="J71" t="str">
            <v>ST RWE JMP</v>
          </cell>
          <cell r="K71" t="str">
            <v>859182400211428209</v>
          </cell>
        </row>
        <row r="72">
          <cell r="H72">
            <v>4410</v>
          </cell>
          <cell r="I72" t="str">
            <v>Mošnov</v>
          </cell>
          <cell r="J72" t="str">
            <v>ST RWE SMP transgas</v>
          </cell>
          <cell r="K72" t="str">
            <v>859182402920002039</v>
          </cell>
        </row>
        <row r="73">
          <cell r="H73">
            <v>4475</v>
          </cell>
          <cell r="I73" t="str">
            <v>Na Pátku, Rokycany 27ZG300Z0249631S</v>
          </cell>
          <cell r="J73" t="str">
            <v>ST RWE ZČ ubj 1</v>
          </cell>
          <cell r="K73" t="str">
            <v>859182400801519737</v>
          </cell>
        </row>
        <row r="74">
          <cell r="H74">
            <v>2448</v>
          </cell>
          <cell r="I74" t="str">
            <v>Na Pláni 200, Broumov EIC 27ZG500Z02921961</v>
          </cell>
          <cell r="J74" t="str">
            <v>ST RWE VČP</v>
          </cell>
          <cell r="K74" t="str">
            <v>859182400707833074</v>
          </cell>
        </row>
        <row r="75">
          <cell r="H75">
            <v>2682</v>
          </cell>
          <cell r="I75" t="str">
            <v>Na Výšině, Havlíčkův Brod</v>
          </cell>
          <cell r="J75" t="str">
            <v>ST RWE VČP</v>
          </cell>
          <cell r="K75" t="str">
            <v>859182400707782426</v>
          </cell>
        </row>
        <row r="76">
          <cell r="H76">
            <v>2449</v>
          </cell>
          <cell r="I76" t="str">
            <v>Nové Strašecí</v>
          </cell>
          <cell r="J76" t="str">
            <v>ST RWE STP - sever</v>
          </cell>
          <cell r="K76" t="str">
            <v>859182400609457910</v>
          </cell>
        </row>
        <row r="77">
          <cell r="H77">
            <v>4632</v>
          </cell>
          <cell r="I77" t="str">
            <v>Nové zákupy</v>
          </cell>
          <cell r="J77" t="str">
            <v>ST RWE Hospozín</v>
          </cell>
          <cell r="K77" t="str">
            <v>859182400408870040</v>
          </cell>
        </row>
        <row r="78">
          <cell r="H78">
            <v>3940</v>
          </cell>
          <cell r="I78" t="str">
            <v>Nový Bor, Rumburských hrdinů</v>
          </cell>
          <cell r="J78" t="str">
            <v>ST RWE SČP - střed</v>
          </cell>
          <cell r="K78" t="str">
            <v>859182400408444159</v>
          </cell>
        </row>
        <row r="79">
          <cell r="H79">
            <v>3977</v>
          </cell>
          <cell r="I79" t="str">
            <v>Nový Bor, Wolkerova</v>
          </cell>
          <cell r="J79" t="str">
            <v>ST RWE SČP - střed</v>
          </cell>
          <cell r="K79" t="str">
            <v>859182400408402548</v>
          </cell>
        </row>
        <row r="80">
          <cell r="H80">
            <v>2643</v>
          </cell>
          <cell r="I80" t="str">
            <v>Nymburk</v>
          </cell>
          <cell r="J80" t="str">
            <v>ST RWE STP - sever</v>
          </cell>
          <cell r="K80" t="str">
            <v>859182400609428804</v>
          </cell>
        </row>
        <row r="81">
          <cell r="H81">
            <v>2802</v>
          </cell>
          <cell r="I81" t="str">
            <v>Nýřany, Komenského</v>
          </cell>
          <cell r="J81" t="str">
            <v>ST RWE ZČ ubj 1</v>
          </cell>
          <cell r="K81" t="str">
            <v>859182400800815137</v>
          </cell>
        </row>
        <row r="82">
          <cell r="H82">
            <v>2803</v>
          </cell>
          <cell r="I82" t="str">
            <v>Nýřany, Luční</v>
          </cell>
          <cell r="J82" t="str">
            <v>ST RWE ZČ ubj 1</v>
          </cell>
          <cell r="K82" t="str">
            <v>859182400800854433</v>
          </cell>
        </row>
        <row r="83">
          <cell r="H83">
            <v>3560</v>
          </cell>
          <cell r="I83" t="str">
            <v>Odolena Voda</v>
          </cell>
          <cell r="J83" t="str">
            <v>ST PP</v>
          </cell>
          <cell r="K83" t="str">
            <v>859182400609721332</v>
          </cell>
        </row>
        <row r="84">
          <cell r="H84">
            <v>4295</v>
          </cell>
          <cell r="I84" t="str">
            <v>Opava - KJ</v>
          </cell>
          <cell r="J84" t="str">
            <v>ST RWE SMP transgas</v>
          </cell>
          <cell r="K84" t="str">
            <v>859182400511792208</v>
          </cell>
        </row>
        <row r="85">
          <cell r="H85">
            <v>3040</v>
          </cell>
          <cell r="I85" t="str">
            <v>Osecká 794/1 Duchcov 27ZG400Z0317667G</v>
          </cell>
          <cell r="J85" t="str">
            <v>ST RWE SČP - střed</v>
          </cell>
          <cell r="K85" t="str">
            <v>859182400408014512</v>
          </cell>
        </row>
        <row r="86">
          <cell r="H86">
            <v>2539</v>
          </cell>
          <cell r="I86" t="str">
            <v>Ostrava - teplárna 27ZG705Z0000037P</v>
          </cell>
          <cell r="J86" t="str">
            <v>ST RWE SMP transgas</v>
          </cell>
          <cell r="K86" t="str">
            <v>859182412540505025</v>
          </cell>
        </row>
        <row r="87">
          <cell r="H87">
            <v>3974</v>
          </cell>
          <cell r="I87" t="str">
            <v>Ostrava, Ruská - Energocentrum Vítkovice III 27ZG705Z0000037P</v>
          </cell>
          <cell r="J87" t="str">
            <v>ST RWE SMP transgas</v>
          </cell>
          <cell r="K87" t="str">
            <v>859182412540505032</v>
          </cell>
        </row>
        <row r="88">
          <cell r="H88">
            <v>4349</v>
          </cell>
          <cell r="I88" t="str">
            <v>Pelhřimov</v>
          </cell>
          <cell r="J88" t="str">
            <v>ST EON</v>
          </cell>
          <cell r="K88" t="str">
            <v>859182400110007703</v>
          </cell>
        </row>
        <row r="89">
          <cell r="H89">
            <v>540</v>
          </cell>
          <cell r="I89" t="str">
            <v>Pod Práchovnou, Brtnice</v>
          </cell>
          <cell r="J89" t="str">
            <v>ST RWE JMP</v>
          </cell>
          <cell r="K89" t="str">
            <v>859182400211368567</v>
          </cell>
        </row>
        <row r="90">
          <cell r="H90">
            <v>4524</v>
          </cell>
          <cell r="I90" t="str">
            <v>Poděbrady</v>
          </cell>
          <cell r="J90" t="str">
            <v>ST RWE STP - sever</v>
          </cell>
          <cell r="K90" t="str">
            <v>859182400610650720</v>
          </cell>
        </row>
        <row r="91">
          <cell r="H91">
            <v>4536</v>
          </cell>
          <cell r="I91" t="str">
            <v>Police nad Metují</v>
          </cell>
          <cell r="J91" t="str">
            <v>ST RWE VČP</v>
          </cell>
          <cell r="K91" t="str">
            <v>859182400708622165</v>
          </cell>
        </row>
        <row r="92">
          <cell r="H92">
            <v>2886</v>
          </cell>
          <cell r="I92" t="str">
            <v>Polička, Hegerova</v>
          </cell>
          <cell r="J92" t="str">
            <v>ST RWE VČP</v>
          </cell>
          <cell r="K92" t="str">
            <v>859182400707791480</v>
          </cell>
        </row>
        <row r="93">
          <cell r="H93">
            <v>3280</v>
          </cell>
          <cell r="I93" t="str">
            <v>Polička, Jiráskova</v>
          </cell>
          <cell r="J93" t="str">
            <v>ST RWE VČP</v>
          </cell>
          <cell r="K93" t="str">
            <v>859182400707965218</v>
          </cell>
        </row>
        <row r="94">
          <cell r="H94">
            <v>2885</v>
          </cell>
          <cell r="I94" t="str">
            <v>Polička, Svépomoc</v>
          </cell>
          <cell r="J94" t="str">
            <v>ST RWE VČP</v>
          </cell>
          <cell r="K94" t="str">
            <v>859182400707791442</v>
          </cell>
        </row>
        <row r="95">
          <cell r="H95">
            <v>2696</v>
          </cell>
          <cell r="I95" t="str">
            <v>Postoloprty, Draguš</v>
          </cell>
          <cell r="J95" t="str">
            <v>ST RWE SČP - střed</v>
          </cell>
          <cell r="K95" t="str">
            <v>859182400407980399</v>
          </cell>
        </row>
        <row r="96">
          <cell r="H96">
            <v>2804</v>
          </cell>
          <cell r="I96" t="str">
            <v>Postoloprty, Dvořákova - Trať</v>
          </cell>
          <cell r="J96" t="str">
            <v>ST RWE SČP - střed</v>
          </cell>
          <cell r="K96" t="str">
            <v>859182400407980412</v>
          </cell>
        </row>
        <row r="97">
          <cell r="H97">
            <v>3314</v>
          </cell>
          <cell r="I97" t="str">
            <v>Prostějov - nemocnice</v>
          </cell>
          <cell r="J97" t="str">
            <v>ST RWE JMP</v>
          </cell>
          <cell r="K97" t="str">
            <v>859182400211982121</v>
          </cell>
        </row>
        <row r="98">
          <cell r="H98">
            <v>3315</v>
          </cell>
          <cell r="I98" t="str">
            <v>Prostějov - sladovny</v>
          </cell>
          <cell r="J98" t="str">
            <v>ST RWE JMP</v>
          </cell>
          <cell r="K98" t="str">
            <v>859182400211908947</v>
          </cell>
        </row>
        <row r="99">
          <cell r="H99">
            <v>4492</v>
          </cell>
          <cell r="I99" t="str">
            <v>Prostějov, Anglická</v>
          </cell>
          <cell r="J99" t="str">
            <v>ST RWE JMP</v>
          </cell>
          <cell r="K99" t="str">
            <v>859182400220135266</v>
          </cell>
        </row>
        <row r="100">
          <cell r="H100">
            <v>3611</v>
          </cell>
          <cell r="I100" t="str">
            <v>Prostějov, Krasická</v>
          </cell>
          <cell r="J100" t="str">
            <v>ST RWE JMP</v>
          </cell>
          <cell r="K100" t="str">
            <v>859182400212274188</v>
          </cell>
        </row>
        <row r="101">
          <cell r="H101">
            <v>3613</v>
          </cell>
          <cell r="I101" t="str">
            <v>Prostějov, Mozartova</v>
          </cell>
          <cell r="J101" t="str">
            <v>ST RWE JMP</v>
          </cell>
          <cell r="K101" t="str">
            <v>859182400212274218</v>
          </cell>
        </row>
        <row r="102">
          <cell r="H102">
            <v>3614</v>
          </cell>
          <cell r="I102" t="str">
            <v>Prostějov, sídl. Svobody</v>
          </cell>
          <cell r="J102" t="str">
            <v>ST RWE JMP</v>
          </cell>
          <cell r="K102" t="str">
            <v>859182400212274263</v>
          </cell>
        </row>
        <row r="103">
          <cell r="H103">
            <v>3612</v>
          </cell>
          <cell r="I103" t="str">
            <v>Prostějov, Tylova</v>
          </cell>
          <cell r="J103" t="str">
            <v>ST RWE JMP</v>
          </cell>
          <cell r="K103" t="str">
            <v>859182400212275574</v>
          </cell>
        </row>
        <row r="104">
          <cell r="H104">
            <v>3279</v>
          </cell>
          <cell r="I104" t="str">
            <v>Přelouč, nám. 17. listopadu 1518 27ZG500Z0291889C</v>
          </cell>
          <cell r="J104" t="str">
            <v>ST RWE VČP</v>
          </cell>
          <cell r="K104" t="str">
            <v>859182400707990845</v>
          </cell>
        </row>
        <row r="105">
          <cell r="H105">
            <v>4109</v>
          </cell>
          <cell r="I105" t="str">
            <v>Příbor, Lomená</v>
          </cell>
          <cell r="J105" t="str">
            <v>ST GG</v>
          </cell>
          <cell r="K105" t="str">
            <v>859182400511655770</v>
          </cell>
        </row>
        <row r="106">
          <cell r="H106">
            <v>4110</v>
          </cell>
          <cell r="I106" t="str">
            <v>Rakovník, Havlíčkova EIC 27ZG200Z02360612</v>
          </cell>
          <cell r="J106" t="str">
            <v>ST RWE STP - sever</v>
          </cell>
          <cell r="K106" t="str">
            <v>859182400610077916</v>
          </cell>
        </row>
        <row r="107">
          <cell r="H107">
            <v>3221</v>
          </cell>
          <cell r="I107" t="str">
            <v>Roudnice nad Labem</v>
          </cell>
          <cell r="J107" t="str">
            <v>ST RWE SČP - střed</v>
          </cell>
          <cell r="K107" t="str">
            <v>859182400408102479</v>
          </cell>
        </row>
        <row r="108">
          <cell r="H108">
            <v>3515</v>
          </cell>
          <cell r="I108" t="str">
            <v>Rozkošská, Havlíčkův Brod</v>
          </cell>
          <cell r="J108" t="str">
            <v>ST RWE VČP</v>
          </cell>
          <cell r="K108" t="str">
            <v>859182400708029803</v>
          </cell>
        </row>
        <row r="109">
          <cell r="H109">
            <v>4296</v>
          </cell>
          <cell r="I109" t="str">
            <v>Rýmařov</v>
          </cell>
          <cell r="J109" t="str">
            <v>ST RWE SMP transgas</v>
          </cell>
          <cell r="K109" t="str">
            <v>859182400511804406</v>
          </cell>
        </row>
        <row r="110">
          <cell r="H110">
            <v>3867</v>
          </cell>
          <cell r="I110" t="str">
            <v>Sedlčany - Severní sídliště</v>
          </cell>
          <cell r="J110" t="str">
            <v>ST RWE SMP transgas</v>
          </cell>
          <cell r="K110" t="str">
            <v>859182400610020608</v>
          </cell>
        </row>
        <row r="111">
          <cell r="H111">
            <v>3869</v>
          </cell>
          <cell r="I111" t="str">
            <v>Sedlčany - Žižkova</v>
          </cell>
          <cell r="J111" t="str">
            <v>ST RWE SMP transgas</v>
          </cell>
          <cell r="K111" t="str">
            <v>859182400610088615</v>
          </cell>
        </row>
        <row r="112">
          <cell r="H112">
            <v>1747</v>
          </cell>
          <cell r="I112" t="str">
            <v>SM Govorova 27ZG500Z02916194</v>
          </cell>
          <cell r="J112" t="str">
            <v>ST RWE VČP</v>
          </cell>
          <cell r="K112" t="str">
            <v>859182400707311480</v>
          </cell>
        </row>
        <row r="113">
          <cell r="H113">
            <v>1777</v>
          </cell>
          <cell r="I113" t="str">
            <v>SM Jiráskova 206 27ZG500Z0291801F</v>
          </cell>
          <cell r="J113" t="str">
            <v>ST RWE VČP</v>
          </cell>
          <cell r="K113" t="str">
            <v>859182400708670487</v>
          </cell>
        </row>
        <row r="114">
          <cell r="H114">
            <v>2681</v>
          </cell>
          <cell r="I114" t="str">
            <v>Smetanovo náměstí, Havlíčkův Brod</v>
          </cell>
          <cell r="J114" t="str">
            <v>ST RWE VČP</v>
          </cell>
          <cell r="K114" t="str">
            <v>859182400707832312</v>
          </cell>
        </row>
        <row r="115">
          <cell r="H115">
            <v>4507</v>
          </cell>
          <cell r="I115" t="str">
            <v>Sokolská, Osek 27ZG400Z0318618O</v>
          </cell>
          <cell r="J115" t="str">
            <v>ST RWE SMP transgas</v>
          </cell>
          <cell r="K115" t="str">
            <v>859182400408099434</v>
          </cell>
        </row>
        <row r="116">
          <cell r="H116">
            <v>2043</v>
          </cell>
          <cell r="I116" t="str">
            <v>SS Na Bradle 27ZG500Z0341998U/27ZG500Z00592669</v>
          </cell>
          <cell r="J116" t="str">
            <v>ST RWE VČP</v>
          </cell>
          <cell r="K116" t="str">
            <v>859182400707934900</v>
          </cell>
        </row>
        <row r="117">
          <cell r="H117">
            <v>4579</v>
          </cell>
          <cell r="I117" t="str">
            <v>Staré Město</v>
          </cell>
          <cell r="J117" t="str">
            <v>ST RWE JMP</v>
          </cell>
          <cell r="K117" t="str">
            <v>859182400220277713</v>
          </cell>
        </row>
        <row r="118">
          <cell r="H118">
            <v>2381</v>
          </cell>
          <cell r="I118" t="str">
            <v>Starochuchelská, Velká Chuchle 27ZG100Z00384280</v>
          </cell>
          <cell r="J118" t="str">
            <v>ST PP</v>
          </cell>
          <cell r="K118" t="str">
            <v>859182400310962253</v>
          </cell>
        </row>
        <row r="119">
          <cell r="H119">
            <v>4582</v>
          </cell>
          <cell r="I119" t="str">
            <v>Sušice, Kaštanová</v>
          </cell>
          <cell r="J119" t="str">
            <v>ST RWE ZČ ubj 1</v>
          </cell>
          <cell r="K119" t="str">
            <v>859182400800922217</v>
          </cell>
        </row>
        <row r="120">
          <cell r="H120">
            <v>3631</v>
          </cell>
          <cell r="I120" t="str">
            <v>Sušice, Lerchova 1112</v>
          </cell>
          <cell r="J120" t="str">
            <v>ST RWE ZČ ubj 1</v>
          </cell>
          <cell r="K120" t="str">
            <v>859182400801044901</v>
          </cell>
        </row>
        <row r="121">
          <cell r="H121">
            <v>4581</v>
          </cell>
          <cell r="I121" t="str">
            <v>Sušice, Na Hrázi</v>
          </cell>
          <cell r="J121" t="str">
            <v>ST RWE ZČ ubj 1</v>
          </cell>
          <cell r="K121" t="str">
            <v>859182400800720080</v>
          </cell>
        </row>
        <row r="122">
          <cell r="H122">
            <v>4583</v>
          </cell>
          <cell r="I122" t="str">
            <v>Sušice, Pravdova</v>
          </cell>
          <cell r="J122" t="str">
            <v>ST RWE ZČ ubj 1</v>
          </cell>
          <cell r="K122" t="str">
            <v>859182400800709016</v>
          </cell>
        </row>
        <row r="123">
          <cell r="H123">
            <v>4580</v>
          </cell>
          <cell r="I123" t="str">
            <v>Sušice, Sirkařská 980</v>
          </cell>
          <cell r="J123" t="str">
            <v>ST RWE ZČ ubj 1</v>
          </cell>
          <cell r="K123" t="str">
            <v>859182400800921432</v>
          </cell>
        </row>
        <row r="124">
          <cell r="H124">
            <v>3868</v>
          </cell>
          <cell r="I124" t="str">
            <v>Světlá - sklárny</v>
          </cell>
          <cell r="J124" t="str">
            <v>ST RWE VČP</v>
          </cell>
          <cell r="K124" t="str">
            <v>859182400708328982</v>
          </cell>
        </row>
        <row r="125">
          <cell r="H125">
            <v>786</v>
          </cell>
          <cell r="I125" t="str">
            <v>Světlá nad Sázavou 22</v>
          </cell>
          <cell r="J125" t="str">
            <v>ST RWE VČP</v>
          </cell>
          <cell r="K125" t="str">
            <v>859182400707935235</v>
          </cell>
        </row>
        <row r="126">
          <cell r="H126">
            <v>86</v>
          </cell>
          <cell r="I126" t="str">
            <v>Svitavy Větrná22</v>
          </cell>
          <cell r="J126" t="str">
            <v>ST RWE VČP</v>
          </cell>
          <cell r="K126" t="str">
            <v>859182400707935266</v>
          </cell>
        </row>
        <row r="127">
          <cell r="H127">
            <v>4421</v>
          </cell>
          <cell r="I127" t="str">
            <v>SY Dimitrovova 27ZG500Z0291836X</v>
          </cell>
          <cell r="J127" t="str">
            <v>ST RWE VČP</v>
          </cell>
          <cell r="K127" t="str">
            <v>859182400707935259</v>
          </cell>
        </row>
        <row r="128">
          <cell r="H128">
            <v>4380</v>
          </cell>
          <cell r="I128" t="str">
            <v>SY Tovární 27ZG500Z0291919T</v>
          </cell>
          <cell r="J128" t="str">
            <v>ST RWE VČP</v>
          </cell>
          <cell r="K128" t="str">
            <v>859182400708551878</v>
          </cell>
        </row>
        <row r="129">
          <cell r="H129">
            <v>2658</v>
          </cell>
          <cell r="I129" t="str">
            <v>SY Větrná 27ZG500Z0291501R</v>
          </cell>
          <cell r="J129" t="str">
            <v>ST RWE VČP</v>
          </cell>
          <cell r="K129" t="str">
            <v>859182400707934894</v>
          </cell>
        </row>
        <row r="130">
          <cell r="H130">
            <v>4404</v>
          </cell>
          <cell r="I130" t="str">
            <v>Špindlerův mlýn</v>
          </cell>
          <cell r="J130" t="str">
            <v>ST RWE VČP</v>
          </cell>
          <cell r="K130" t="str">
            <v>859182400708552332</v>
          </cell>
        </row>
        <row r="131">
          <cell r="H131">
            <v>3531</v>
          </cell>
          <cell r="I131" t="str">
            <v>Šternberk - nemocnice</v>
          </cell>
          <cell r="J131" t="str">
            <v>ST RWE SMP transgas</v>
          </cell>
          <cell r="K131" t="str">
            <v>859182400511229612</v>
          </cell>
        </row>
        <row r="132">
          <cell r="H132">
            <v>2857</v>
          </cell>
          <cell r="I132" t="str">
            <v>Šumperk - Erbenova K8</v>
          </cell>
          <cell r="J132" t="str">
            <v>ST RWE SMP transgas</v>
          </cell>
          <cell r="K132" t="str">
            <v>859182400510995570</v>
          </cell>
        </row>
        <row r="133">
          <cell r="H133">
            <v>4027</v>
          </cell>
          <cell r="I133" t="str">
            <v>Šumperk - Prievidzská K2</v>
          </cell>
          <cell r="J133" t="str">
            <v>ST RWE SMP transgas</v>
          </cell>
          <cell r="K133" t="str">
            <v>859182400511616122</v>
          </cell>
        </row>
        <row r="134">
          <cell r="H134">
            <v>4028</v>
          </cell>
          <cell r="I134" t="str">
            <v>Šumperk - Temenická K3</v>
          </cell>
          <cell r="J134" t="str">
            <v>ST RWE SMP transgas</v>
          </cell>
          <cell r="K134" t="str">
            <v>859182400511614807</v>
          </cell>
        </row>
        <row r="135">
          <cell r="H135">
            <v>3082</v>
          </cell>
          <cell r="I135" t="str">
            <v>Tanvald - Pod Špičákem</v>
          </cell>
          <cell r="J135" t="str">
            <v>ST RWE SČP - střed</v>
          </cell>
          <cell r="K135" t="str">
            <v>859182400408085246</v>
          </cell>
        </row>
        <row r="136">
          <cell r="H136">
            <v>3928</v>
          </cell>
          <cell r="I136" t="str">
            <v>Tanvald - Vítězná (Šumburk)</v>
          </cell>
          <cell r="J136" t="str">
            <v>ST RWE SČP - střed</v>
          </cell>
          <cell r="K136" t="str">
            <v>859182400408555558</v>
          </cell>
        </row>
        <row r="137">
          <cell r="H137">
            <v>4910</v>
          </cell>
          <cell r="I137" t="str">
            <v>Teplice nad Metují</v>
          </cell>
          <cell r="J137" t="str">
            <v>ST RWE VČP</v>
          </cell>
          <cell r="K137" t="str">
            <v>859182400708777131</v>
          </cell>
        </row>
        <row r="138">
          <cell r="H138">
            <v>2967</v>
          </cell>
          <cell r="I138" t="str">
            <v>Tovární 572, Bojkovice 27ZG600Z0002166T</v>
          </cell>
          <cell r="J138" t="str">
            <v>ST RWE JMP</v>
          </cell>
          <cell r="K138" t="str">
            <v>859182400211451122</v>
          </cell>
        </row>
        <row r="139">
          <cell r="H139">
            <v>4316</v>
          </cell>
          <cell r="I139" t="str">
            <v>Třinec</v>
          </cell>
          <cell r="J139" t="str">
            <v>ST RWE SMP transgas</v>
          </cell>
          <cell r="K139" t="str">
            <v>859182400511773177</v>
          </cell>
        </row>
        <row r="140">
          <cell r="H140">
            <v>2881</v>
          </cell>
          <cell r="I140" t="str">
            <v>Ústí nad Orlicí - Mazánkova</v>
          </cell>
          <cell r="J140" t="str">
            <v>ST RWE VČP</v>
          </cell>
          <cell r="K140" t="str">
            <v>859182400707785489</v>
          </cell>
        </row>
        <row r="141">
          <cell r="H141">
            <v>3081</v>
          </cell>
          <cell r="I141" t="str">
            <v>Ústí nad Orlicí - Podměstí - Okružní</v>
          </cell>
          <cell r="J141" t="str">
            <v>ST RWE VČP</v>
          </cell>
          <cell r="K141" t="str">
            <v>859182400707906143</v>
          </cell>
        </row>
        <row r="142">
          <cell r="H142">
            <v>2880</v>
          </cell>
          <cell r="I142" t="str">
            <v>Vamberk</v>
          </cell>
          <cell r="J142" t="str">
            <v>ST RWE VČP</v>
          </cell>
          <cell r="K142" t="str">
            <v>859182400707752221</v>
          </cell>
        </row>
        <row r="143">
          <cell r="H143">
            <v>2703</v>
          </cell>
          <cell r="I143" t="str">
            <v>Vanice, Vysoké Mýto</v>
          </cell>
          <cell r="J143" t="str">
            <v>ST RWE VČP</v>
          </cell>
          <cell r="K143" t="str">
            <v>859182400707792340</v>
          </cell>
        </row>
        <row r="144">
          <cell r="H144">
            <v>4600</v>
          </cell>
          <cell r="I144" t="str">
            <v>Veselí nad Lužnicí - Blatské sídliště</v>
          </cell>
          <cell r="J144" t="str">
            <v>ST EON 3</v>
          </cell>
          <cell r="K144" t="str">
            <v>859182400110221970</v>
          </cell>
        </row>
        <row r="145">
          <cell r="H145">
            <v>4243</v>
          </cell>
          <cell r="I145" t="str">
            <v>Veselí nad Lužnicí - Zastávka, Ak. Bydžovského</v>
          </cell>
          <cell r="J145" t="str">
            <v>ST EON 3</v>
          </cell>
          <cell r="K145" t="str">
            <v>859182400106112329</v>
          </cell>
        </row>
        <row r="146">
          <cell r="H146">
            <v>3282</v>
          </cell>
          <cell r="I146" t="str">
            <v>Volyně Karla Čapka 27ZG900Z1010705M</v>
          </cell>
          <cell r="J146" t="str">
            <v>ST EON</v>
          </cell>
          <cell r="K146" t="str">
            <v>859182400105776492</v>
          </cell>
        </row>
        <row r="147">
          <cell r="H147">
            <v>1059</v>
          </cell>
          <cell r="I147" t="str">
            <v>Volyně micro30</v>
          </cell>
          <cell r="J147" t="str">
            <v>ST EON</v>
          </cell>
          <cell r="K147" t="str">
            <v>859182400105430998</v>
          </cell>
        </row>
        <row r="148">
          <cell r="H148">
            <v>2478</v>
          </cell>
          <cell r="I148" t="str">
            <v>Votice 27ZG200Z02728192 / 27ZG200Z0235914H</v>
          </cell>
          <cell r="J148" t="str">
            <v>ST RWE STP - sever</v>
          </cell>
          <cell r="K148" t="str">
            <v>859182400609619790</v>
          </cell>
        </row>
        <row r="149">
          <cell r="H149">
            <v>4598</v>
          </cell>
          <cell r="I149" t="str">
            <v>Votice, EIC 27ZG200Z0235914H</v>
          </cell>
          <cell r="J149" t="str">
            <v>ST RWE STP - sever</v>
          </cell>
          <cell r="K149" t="str">
            <v>859182400609619400</v>
          </cell>
        </row>
        <row r="150">
          <cell r="H150">
            <v>2641</v>
          </cell>
          <cell r="I150" t="str">
            <v>Vrchlabí LK</v>
          </cell>
          <cell r="J150" t="str">
            <v>ST RWE VČP</v>
          </cell>
          <cell r="K150" t="str">
            <v>859182400707765207</v>
          </cell>
        </row>
        <row r="151">
          <cell r="H151">
            <v>3106</v>
          </cell>
          <cell r="I151" t="str">
            <v>Zahradní 313, Nové Hrady EIC 27ZG900Z10114758</v>
          </cell>
          <cell r="J151" t="str">
            <v>ST EON</v>
          </cell>
          <cell r="K151" t="str">
            <v>859182400105749298</v>
          </cell>
        </row>
        <row r="152">
          <cell r="H152">
            <v>3939</v>
          </cell>
          <cell r="I152" t="str">
            <v>Zákupy</v>
          </cell>
          <cell r="J152" t="str">
            <v>ST RWE Hospozín</v>
          </cell>
          <cell r="K152" t="str">
            <v>859182400408400223</v>
          </cell>
        </row>
        <row r="153">
          <cell r="H153">
            <v>236</v>
          </cell>
          <cell r="I153" t="str">
            <v>Zruč 22</v>
          </cell>
          <cell r="J153" t="str">
            <v>ST RWE STP - jih</v>
          </cell>
          <cell r="K153" t="str">
            <v>859182409730000019</v>
          </cell>
        </row>
        <row r="154">
          <cell r="H154">
            <v>3468</v>
          </cell>
          <cell r="I154" t="str">
            <v>Zruč Na Výsluní 719 27ZG200Z0256193A</v>
          </cell>
          <cell r="J154" t="str">
            <v>ST RWE STP - jih</v>
          </cell>
          <cell r="K154" t="str">
            <v>859182400609921459</v>
          </cell>
        </row>
        <row r="155">
          <cell r="H155">
            <v>1068</v>
          </cell>
          <cell r="I155" t="str">
            <v>ZS Okružní 27ZG200Z0236416S</v>
          </cell>
          <cell r="J155" t="str">
            <v>ST RWE STP - jih</v>
          </cell>
          <cell r="K155" t="str">
            <v>859182400609620512</v>
          </cell>
        </row>
        <row r="156">
          <cell r="H156">
            <v>1780</v>
          </cell>
          <cell r="I156" t="str">
            <v>Železná Ruda Micro 8</v>
          </cell>
          <cell r="J156" t="str">
            <v>ST RWE ZČ ubj 1</v>
          </cell>
          <cell r="K156" t="str">
            <v>859182400800579046</v>
          </cell>
        </row>
        <row r="157">
          <cell r="H157">
            <v>2683</v>
          </cell>
          <cell r="I157" t="str">
            <v>Žižkov, Havlíčkův Brod</v>
          </cell>
          <cell r="J157" t="str">
            <v>ST RWE VČP</v>
          </cell>
          <cell r="K157" t="str">
            <v>859182400707789678</v>
          </cell>
        </row>
        <row r="158">
          <cell r="H158">
            <v>1746</v>
          </cell>
          <cell r="I158" t="str">
            <v>ŽR U Řezné 27ZG300Z0249899N</v>
          </cell>
          <cell r="J158" t="str">
            <v>ST RWE ZČ ubj 1</v>
          </cell>
          <cell r="K158" t="str">
            <v>859182400800922224</v>
          </cell>
        </row>
        <row r="159">
          <cell r="H159">
            <v>4626</v>
          </cell>
          <cell r="I159" t="str">
            <v xml:space="preserve">Energo, Broumov </v>
          </cell>
          <cell r="J159" t="str">
            <v>ST RWE VČP</v>
          </cell>
          <cell r="K159" t="str">
            <v>859182400708697545</v>
          </cell>
        </row>
        <row r="160">
          <cell r="H160">
            <v>3585</v>
          </cell>
          <cell r="I160" t="str">
            <v>Mošnov odletová hala KJ</v>
          </cell>
          <cell r="J160" t="str">
            <v>ST RWE SMP transgas</v>
          </cell>
          <cell r="K160" t="str">
            <v>859182402920000257</v>
          </cell>
        </row>
        <row r="161">
          <cell r="H161">
            <v>4628</v>
          </cell>
          <cell r="I161" t="str">
            <v xml:space="preserve">Olivětín, Broumov </v>
          </cell>
          <cell r="J161" t="str">
            <v>ST RWE VČP</v>
          </cell>
          <cell r="K161" t="str">
            <v>859182400708877237</v>
          </cell>
        </row>
        <row r="162">
          <cell r="H162">
            <v>4601</v>
          </cell>
          <cell r="I162" t="str">
            <v>Kroměříž</v>
          </cell>
          <cell r="J162" t="str">
            <v>ST RWE JMP</v>
          </cell>
          <cell r="K162" t="str">
            <v>859182400220400272</v>
          </cell>
        </row>
        <row r="163">
          <cell r="H163">
            <v>4585</v>
          </cell>
          <cell r="I163" t="str">
            <v>Prostějov, E. Beneše, E. Valenty</v>
          </cell>
          <cell r="J163" t="str">
            <v>ST RWE JMP</v>
          </cell>
          <cell r="K163" t="str">
            <v>859182400220283196</v>
          </cell>
        </row>
        <row r="164">
          <cell r="H164">
            <v>4724</v>
          </cell>
          <cell r="I164" t="str">
            <v>Ústí nad Orlicí - Poříční</v>
          </cell>
          <cell r="J164" t="str">
            <v>ST RWE VČP</v>
          </cell>
          <cell r="K164" t="str">
            <v>859182400708802796</v>
          </cell>
        </row>
        <row r="165">
          <cell r="H165">
            <v>4599</v>
          </cell>
          <cell r="I165" t="str">
            <v>Příbor, Nerudova</v>
          </cell>
          <cell r="J165" t="str">
            <v>ST GG</v>
          </cell>
          <cell r="K165" t="str">
            <v>859182400512224982</v>
          </cell>
        </row>
        <row r="166">
          <cell r="H166">
            <v>4602</v>
          </cell>
          <cell r="I166" t="str">
            <v>Rakovník - V Jamce</v>
          </cell>
          <cell r="J166" t="str">
            <v>ST RWE STP - sever</v>
          </cell>
          <cell r="K166" t="str">
            <v>859182400610967712</v>
          </cell>
        </row>
      </sheetData>
      <sheetData sheetId="1"/>
      <sheetData sheetId="2"/>
      <sheetData sheetId="3"/>
      <sheetData sheetId="4">
        <row r="5">
          <cell r="B5">
            <v>4421</v>
          </cell>
        </row>
      </sheetData>
      <sheetData sheetId="5"/>
      <sheetData sheetId="6"/>
      <sheetData sheetId="7"/>
      <sheetData sheetId="8">
        <row r="5">
          <cell r="B5">
            <v>2548</v>
          </cell>
        </row>
      </sheetData>
      <sheetData sheetId="9"/>
    </sheetDataSet>
  </externalBook>
</externalLink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A3" connectionId="1">
    <xmlCellPr id="1" xr6:uid="{00000000-0010-0000-0000-000001000000}" uniqueName="hlav_vykaz_id">
      <xmlPr mapId="1" xpath="/root/hlav_vykaz_id" xmlDataType="string"/>
    </xmlCellPr>
  </singleXmlCell>
  <singleXmlCell id="2" xr6:uid="{00000000-000C-0000-FFFF-FFFF01000000}" r="B3" connectionId="1">
    <xmlCellPr id="1" xr6:uid="{00000000-0010-0000-0100-000001000000}" uniqueName="hlav_spol">
      <xmlPr mapId="1" xpath="/root/hlav_spol" xmlDataType="string"/>
    </xmlCellPr>
  </singleXmlCell>
  <singleXmlCell id="3" xr6:uid="{00000000-000C-0000-FFFF-FFFF02000000}" r="C3" connectionId="1">
    <xmlCellPr id="1" xr6:uid="{00000000-0010-0000-0200-000001000000}" uniqueName="hlav_ic">
      <xmlPr mapId="1" xpath="/root/hlav_ic" xmlDataType="integer"/>
    </xmlCellPr>
  </singleXmlCell>
  <singleXmlCell id="4" xr6:uid="{00000000-000C-0000-FFFF-FFFF03000000}" r="D3" connectionId="1">
    <xmlCellPr id="1" xr6:uid="{00000000-0010-0000-0300-000001000000}" uniqueName="hlav_rok">
      <xmlPr mapId="1" xpath="/root/hlav_rok" xmlDataType="integer"/>
    </xmlCellPr>
  </singleXmlCell>
  <singleXmlCell id="5" xr6:uid="{00000000-000C-0000-FFFF-FFFF04000000}" r="E3" connectionId="1">
    <xmlCellPr id="1" xr6:uid="{00000000-0010-0000-0400-000001000000}" uniqueName="hlav_mesic">
      <xmlPr mapId="1" xpath="/root/hlav_mesic" xmlDataType="integer"/>
    </xmlCellPr>
  </singleXmlCell>
  <singleXmlCell id="6" xr6:uid="{00000000-000C-0000-FFFF-FFFF05000000}" r="F3" connectionId="1">
    <xmlCellPr id="1" xr6:uid="{00000000-0010-0000-0500-000001000000}" uniqueName="hlav_schvalil">
      <xmlPr mapId="1" xpath="/root/hlav_schvalil" xmlDataType="string"/>
    </xmlCellPr>
  </singleXmlCell>
  <singleXmlCell id="7" xr6:uid="{00000000-000C-0000-FFFF-FFFF06000000}" r="G3" connectionId="1">
    <xmlCellPr id="1" xr6:uid="{00000000-0010-0000-0600-000001000000}" uniqueName="hlav_schvalil_tel">
      <xmlPr mapId="1" xpath="/root/hlav_schvalil_tel" xmlDataType="integer"/>
    </xmlCellPr>
  </singleXmlCell>
  <singleXmlCell id="9" xr6:uid="{00000000-000C-0000-FFFF-FFFF07000000}" r="B7" connectionId="1">
    <xmlCellPr id="1" xr6:uid="{00000000-0010-0000-0700-000001000000}" uniqueName="nazev">
      <xmlPr mapId="1" xpath="/root/C9/@nazev" xmlDataType="string"/>
    </xmlCellPr>
  </singleXmlCell>
  <singleXmlCell id="10" xr6:uid="{00000000-000C-0000-FFFF-FFFF08000000}" r="C8" connectionId="1">
    <xmlCellPr id="1" xr6:uid="{00000000-0010-0000-0800-000001000000}" uniqueName="B14">
      <xmlPr mapId="1" xpath="/root/B14" xmlDataType="string"/>
    </xmlCellPr>
  </singleXmlCell>
  <singleXmlCell id="11" xr6:uid="{00000000-000C-0000-FFFF-FFFF09000000}" r="B8" connectionId="1">
    <xmlCellPr id="1" xr6:uid="{00000000-0010-0000-0900-000001000000}" uniqueName="nazev">
      <xmlPr mapId="1" xpath="/root/B14/@nazev" xmlDataType="string"/>
    </xmlCellPr>
  </singleXmlCell>
  <singleXmlCell id="12" xr6:uid="{00000000-000C-0000-FFFF-FFFF0A000000}" r="C9" connectionId="1">
    <xmlCellPr id="1" xr6:uid="{00000000-0010-0000-0A00-000001000000}" uniqueName="C14">
      <xmlPr mapId="1" xpath="/root/C14" xmlDataType="string"/>
    </xmlCellPr>
  </singleXmlCell>
  <singleXmlCell id="13" xr6:uid="{00000000-000C-0000-FFFF-FFFF0B000000}" r="B9" connectionId="1">
    <xmlCellPr id="1" xr6:uid="{00000000-0010-0000-0B00-000001000000}" uniqueName="nazev">
      <xmlPr mapId="1" xpath="/root/C14/@nazev" xmlDataType="string"/>
    </xmlCellPr>
  </singleXmlCell>
  <singleXmlCell id="14" xr6:uid="{00000000-000C-0000-FFFF-FFFF0C000000}" r="C10" connectionId="1">
    <xmlCellPr id="1" xr6:uid="{00000000-0010-0000-0C00-000001000000}" uniqueName="D14">
      <xmlPr mapId="1" xpath="/root/D14" xmlDataType="integer"/>
    </xmlCellPr>
  </singleXmlCell>
  <singleXmlCell id="15" xr6:uid="{00000000-000C-0000-FFFF-FFFF0D000000}" r="B10" connectionId="1">
    <xmlCellPr id="1" xr6:uid="{00000000-0010-0000-0D00-000001000000}" uniqueName="nazev">
      <xmlPr mapId="1" xpath="/root/D14/@nazev" xmlDataType="string"/>
    </xmlCellPr>
  </singleXmlCell>
  <singleXmlCell id="16" xr6:uid="{00000000-000C-0000-FFFF-FFFF0E000000}" r="C11" connectionId="1">
    <xmlCellPr id="1" xr6:uid="{00000000-0010-0000-0E00-000001000000}" uniqueName="E14">
      <xmlPr mapId="1" xpath="/root/E14" xmlDataType="double"/>
    </xmlCellPr>
  </singleXmlCell>
  <singleXmlCell id="17" xr6:uid="{00000000-000C-0000-FFFF-FFFF0F000000}" r="B11" connectionId="1">
    <xmlCellPr id="1" xr6:uid="{00000000-0010-0000-0F00-000001000000}" uniqueName="nazev">
      <xmlPr mapId="1" xpath="/root/E14/@nazev" xmlDataType="string"/>
    </xmlCellPr>
  </singleXmlCell>
  <singleXmlCell id="18" xr6:uid="{00000000-000C-0000-FFFF-FFFF10000000}" r="G7" connectionId="1">
    <xmlCellPr id="1" xr6:uid="{00000000-0010-0000-1000-000001000000}" uniqueName="A20">
      <xmlPr mapId="1" xpath="/root/A20" xmlDataType="string"/>
    </xmlCellPr>
  </singleXmlCell>
  <singleXmlCell id="19" xr6:uid="{00000000-000C-0000-FFFF-FFFF11000000}" r="F7" connectionId="1">
    <xmlCellPr id="1" xr6:uid="{00000000-0010-0000-1100-000001000000}" uniqueName="nazev">
      <xmlPr mapId="1" xpath="/root/A20/@nazev" xmlDataType="string"/>
    </xmlCellPr>
  </singleXmlCell>
  <singleXmlCell id="20" xr6:uid="{00000000-000C-0000-FFFF-FFFF12000000}" r="G8" connectionId="1">
    <xmlCellPr id="1" xr6:uid="{00000000-0010-0000-1200-000001000000}" uniqueName="B20">
      <xmlPr mapId="1" xpath="/root/B20" xmlDataType="string"/>
    </xmlCellPr>
  </singleXmlCell>
  <singleXmlCell id="21" xr6:uid="{00000000-000C-0000-FFFF-FFFF13000000}" r="F8" connectionId="1">
    <xmlCellPr id="1" xr6:uid="{00000000-0010-0000-1300-000001000000}" uniqueName="nazev">
      <xmlPr mapId="1" xpath="/root/B20/@nazev" xmlDataType="string"/>
    </xmlCellPr>
  </singleXmlCell>
  <singleXmlCell id="22" xr6:uid="{00000000-000C-0000-FFFF-FFFF14000000}" r="G9" connectionId="1">
    <xmlCellPr id="1" xr6:uid="{00000000-0010-0000-1400-000001000000}" uniqueName="C20">
      <xmlPr mapId="1" xpath="/root/C20" xmlDataType="double"/>
    </xmlCellPr>
  </singleXmlCell>
  <singleXmlCell id="23" xr6:uid="{00000000-000C-0000-FFFF-FFFF15000000}" r="F9" connectionId="1">
    <xmlCellPr id="1" xr6:uid="{00000000-0010-0000-1500-000001000000}" uniqueName="nazev">
      <xmlPr mapId="1" xpath="/root/C20/@nazev" xmlDataType="string"/>
    </xmlCellPr>
  </singleXmlCell>
  <singleXmlCell id="24" xr6:uid="{00000000-000C-0000-FFFF-FFFF16000000}" r="G10" connectionId="1">
    <xmlCellPr id="1" xr6:uid="{00000000-0010-0000-1600-000001000000}" uniqueName="D20">
      <xmlPr mapId="1" xpath="/root/D20" xmlDataType="double"/>
    </xmlCellPr>
  </singleXmlCell>
  <singleXmlCell id="25" xr6:uid="{00000000-000C-0000-FFFF-FFFF17000000}" r="F10" connectionId="1">
    <xmlCellPr id="1" xr6:uid="{00000000-0010-0000-1700-000001000000}" uniqueName="nazev">
      <xmlPr mapId="1" xpath="/root/D20/@nazev" xmlDataType="string"/>
    </xmlCellPr>
  </singleXmlCell>
  <singleXmlCell id="26" xr6:uid="{00000000-000C-0000-FFFF-FFFF18000000}" r="G11" connectionId="1">
    <xmlCellPr id="1" xr6:uid="{00000000-0010-0000-1800-000001000000}" uniqueName="E20">
      <xmlPr mapId="1" xpath="/root/E20" xmlDataType="double"/>
    </xmlCellPr>
  </singleXmlCell>
  <singleXmlCell id="27" xr6:uid="{00000000-000C-0000-FFFF-FFFF19000000}" r="F11" connectionId="1">
    <xmlCellPr id="1" xr6:uid="{00000000-0010-0000-1900-000001000000}" uniqueName="nazev">
      <xmlPr mapId="1" xpath="/root/E20/@nazev" xmlDataType="string"/>
    </xmlCellPr>
  </singleXmlCell>
  <singleXmlCell id="28" xr6:uid="{00000000-000C-0000-FFFF-FFFF1A000000}" r="G12" connectionId="1">
    <xmlCellPr id="1" xr6:uid="{00000000-0010-0000-1A00-000001000000}" uniqueName="F20">
      <xmlPr mapId="1" xpath="/root/F20" xmlDataType="double"/>
    </xmlCellPr>
  </singleXmlCell>
  <singleXmlCell id="29" xr6:uid="{00000000-000C-0000-FFFF-FFFF1B000000}" r="F12" connectionId="1">
    <xmlCellPr id="1" xr6:uid="{00000000-0010-0000-1B00-000001000000}" uniqueName="nazev">
      <xmlPr mapId="1" xpath="/root/F20/@nazev" xmlDataType="string"/>
    </xmlCellPr>
  </singleXmlCell>
  <singleXmlCell id="30" xr6:uid="{00000000-000C-0000-FFFF-FFFF1C000000}" r="G13" connectionId="1">
    <xmlCellPr id="1" xr6:uid="{00000000-0010-0000-1C00-000001000000}" uniqueName="G20">
      <xmlPr mapId="1" xpath="/root/G20" xmlDataType="string"/>
    </xmlCellPr>
  </singleXmlCell>
  <singleXmlCell id="31" xr6:uid="{00000000-000C-0000-FFFF-FFFF1D000000}" r="F13" connectionId="1">
    <xmlCellPr id="1" xr6:uid="{00000000-0010-0000-1D00-000001000000}" uniqueName="nazev">
      <xmlPr mapId="1" xpath="/root/G20/@nazev" xmlDataType="string"/>
    </xmlCellPr>
  </singleXmlCell>
  <singleXmlCell id="32" xr6:uid="{00000000-000C-0000-FFFF-FFFF1E000000}" r="F14" connectionId="1">
    <xmlCellPr id="1" xr6:uid="{00000000-0010-0000-1E00-000001000000}" uniqueName="nazev">
      <xmlPr mapId="1" xpath="/root/A21/@nazev" xmlDataType="string"/>
    </xmlCellPr>
  </singleXmlCell>
  <singleXmlCell id="33" xr6:uid="{00000000-000C-0000-FFFF-FFFF1F000000}" r="F15" connectionId="1">
    <xmlCellPr id="1" xr6:uid="{00000000-0010-0000-1F00-000001000000}" uniqueName="nazev">
      <xmlPr mapId="1" xpath="/root/B21/@nazev" xmlDataType="string"/>
    </xmlCellPr>
  </singleXmlCell>
  <singleXmlCell id="34" xr6:uid="{00000000-000C-0000-FFFF-FFFF20000000}" r="F16" connectionId="1">
    <xmlCellPr id="1" xr6:uid="{00000000-0010-0000-2000-000001000000}" uniqueName="nazev">
      <xmlPr mapId="1" xpath="/root/C21/@nazev" xmlDataType="string"/>
    </xmlCellPr>
  </singleXmlCell>
  <singleXmlCell id="35" xr6:uid="{00000000-000C-0000-FFFF-FFFF21000000}" r="F17" connectionId="1">
    <xmlCellPr id="1" xr6:uid="{00000000-0010-0000-2100-000001000000}" uniqueName="nazev">
      <xmlPr mapId="1" xpath="/root/D21/@nazev" xmlDataType="string"/>
    </xmlCellPr>
  </singleXmlCell>
  <singleXmlCell id="36" xr6:uid="{00000000-000C-0000-FFFF-FFFF22000000}" r="F18" connectionId="1">
    <xmlCellPr id="1" xr6:uid="{00000000-0010-0000-2200-000001000000}" uniqueName="nazev">
      <xmlPr mapId="1" xpath="/root/E21/@nazev" xmlDataType="string"/>
    </xmlCellPr>
  </singleXmlCell>
  <singleXmlCell id="37" xr6:uid="{00000000-000C-0000-FFFF-FFFF23000000}" r="F19" connectionId="1">
    <xmlCellPr id="1" xr6:uid="{00000000-0010-0000-2300-000001000000}" uniqueName="nazev">
      <xmlPr mapId="1" xpath="/root/F21/@nazev" xmlDataType="string"/>
    </xmlCellPr>
  </singleXmlCell>
  <singleXmlCell id="38" xr6:uid="{00000000-000C-0000-FFFF-FFFF24000000}" r="F20" connectionId="1">
    <xmlCellPr id="1" xr6:uid="{00000000-0010-0000-2400-000001000000}" uniqueName="nazev">
      <xmlPr mapId="1" xpath="/root/G21/@nazev" xmlDataType="string"/>
    </xmlCellPr>
  </singleXmlCell>
  <singleXmlCell id="39" xr6:uid="{00000000-000C-0000-FFFF-FFFF25000000}" r="F21" connectionId="1">
    <xmlCellPr id="1" xr6:uid="{00000000-0010-0000-2500-000001000000}" uniqueName="nazev">
      <xmlPr mapId="1" xpath="/root/A22/@nazev" xmlDataType="string"/>
    </xmlCellPr>
  </singleXmlCell>
  <singleXmlCell id="40" xr6:uid="{00000000-000C-0000-FFFF-FFFF26000000}" r="F22" connectionId="1">
    <xmlCellPr id="1" xr6:uid="{00000000-0010-0000-2600-000001000000}" uniqueName="nazev">
      <xmlPr mapId="1" xpath="/root/B22/@nazev" xmlDataType="string"/>
    </xmlCellPr>
  </singleXmlCell>
  <singleXmlCell id="41" xr6:uid="{00000000-000C-0000-FFFF-FFFF27000000}" r="F23" connectionId="1">
    <xmlCellPr id="1" xr6:uid="{00000000-0010-0000-2700-000001000000}" uniqueName="nazev">
      <xmlPr mapId="1" xpath="/root/C22/@nazev" xmlDataType="string"/>
    </xmlCellPr>
  </singleXmlCell>
  <singleXmlCell id="42" xr6:uid="{00000000-000C-0000-FFFF-FFFF28000000}" r="F24" connectionId="1">
    <xmlCellPr id="1" xr6:uid="{00000000-0010-0000-2800-000001000000}" uniqueName="nazev">
      <xmlPr mapId="1" xpath="/root/D22/@nazev" xmlDataType="string"/>
    </xmlCellPr>
  </singleXmlCell>
  <singleXmlCell id="43" xr6:uid="{00000000-000C-0000-FFFF-FFFF29000000}" r="F25" connectionId="1">
    <xmlCellPr id="1" xr6:uid="{00000000-0010-0000-2900-000001000000}" uniqueName="nazev">
      <xmlPr mapId="1" xpath="/root/E22/@nazev" xmlDataType="string"/>
    </xmlCellPr>
  </singleXmlCell>
  <singleXmlCell id="44" xr6:uid="{00000000-000C-0000-FFFF-FFFF2A000000}" r="F26" connectionId="1">
    <xmlCellPr id="1" xr6:uid="{00000000-0010-0000-2A00-000001000000}" uniqueName="nazev">
      <xmlPr mapId="1" xpath="/root/F22/@nazev" xmlDataType="string"/>
    </xmlCellPr>
  </singleXmlCell>
  <singleXmlCell id="45" xr6:uid="{00000000-000C-0000-FFFF-FFFF2B000000}" r="F27" connectionId="1">
    <xmlCellPr id="1" xr6:uid="{00000000-0010-0000-2B00-000001000000}" uniqueName="nazev">
      <xmlPr mapId="1" xpath="/root/G22/@nazev" xmlDataType="string"/>
    </xmlCellPr>
  </singleXmlCell>
  <singleXmlCell id="46" xr6:uid="{00000000-000C-0000-FFFF-FFFF2C000000}" r="F28" connectionId="1">
    <xmlCellPr id="1" xr6:uid="{00000000-0010-0000-2C00-000001000000}" uniqueName="nazev">
      <xmlPr mapId="1" xpath="/root/A23/@nazev" xmlDataType="string"/>
    </xmlCellPr>
  </singleXmlCell>
  <singleXmlCell id="47" xr6:uid="{00000000-000C-0000-FFFF-FFFF2D000000}" r="F29" connectionId="1">
    <xmlCellPr id="1" xr6:uid="{00000000-0010-0000-2D00-000001000000}" uniqueName="nazev">
      <xmlPr mapId="1" xpath="/root/B23/@nazev" xmlDataType="string"/>
    </xmlCellPr>
  </singleXmlCell>
  <singleXmlCell id="48" xr6:uid="{00000000-000C-0000-FFFF-FFFF2E000000}" r="F30" connectionId="1">
    <xmlCellPr id="1" xr6:uid="{00000000-0010-0000-2E00-000001000000}" uniqueName="nazev">
      <xmlPr mapId="1" xpath="/root/C23/@nazev" xmlDataType="string"/>
    </xmlCellPr>
  </singleXmlCell>
  <singleXmlCell id="49" xr6:uid="{00000000-000C-0000-FFFF-FFFF2F000000}" r="F31" connectionId="1">
    <xmlCellPr id="1" xr6:uid="{00000000-0010-0000-2F00-000001000000}" uniqueName="nazev">
      <xmlPr mapId="1" xpath="/root/D23/@nazev" xmlDataType="string"/>
    </xmlCellPr>
  </singleXmlCell>
  <singleXmlCell id="50" xr6:uid="{00000000-000C-0000-FFFF-FFFF30000000}" r="F32" connectionId="1">
    <xmlCellPr id="1" xr6:uid="{00000000-0010-0000-3000-000001000000}" uniqueName="nazev">
      <xmlPr mapId="1" xpath="/root/E23/@nazev" xmlDataType="string"/>
    </xmlCellPr>
  </singleXmlCell>
  <singleXmlCell id="51" xr6:uid="{00000000-000C-0000-FFFF-FFFF31000000}" r="F33" connectionId="1">
    <xmlCellPr id="1" xr6:uid="{00000000-0010-0000-3100-000001000000}" uniqueName="nazev">
      <xmlPr mapId="1" xpath="/root/F23/@nazev" xmlDataType="string"/>
    </xmlCellPr>
  </singleXmlCell>
  <singleXmlCell id="52" xr6:uid="{00000000-000C-0000-FFFF-FFFF32000000}" r="F34" connectionId="1">
    <xmlCellPr id="1" xr6:uid="{00000000-0010-0000-3200-000001000000}" uniqueName="nazev">
      <xmlPr mapId="1" xpath="/root/G23/@nazev" xmlDataType="string"/>
    </xmlCellPr>
  </singleXmlCell>
  <singleXmlCell id="53" xr6:uid="{00000000-000C-0000-FFFF-FFFF33000000}" r="F35" connectionId="1">
    <xmlCellPr id="1" xr6:uid="{00000000-0010-0000-3300-000001000000}" uniqueName="nazev">
      <xmlPr mapId="1" xpath="/root/A24/@nazev" xmlDataType="string"/>
    </xmlCellPr>
  </singleXmlCell>
  <singleXmlCell id="54" xr6:uid="{00000000-000C-0000-FFFF-FFFF34000000}" r="F36" connectionId="1">
    <xmlCellPr id="1" xr6:uid="{00000000-0010-0000-3400-000001000000}" uniqueName="nazev">
      <xmlPr mapId="1" xpath="/root/B24/@nazev" xmlDataType="string"/>
    </xmlCellPr>
  </singleXmlCell>
  <singleXmlCell id="55" xr6:uid="{00000000-000C-0000-FFFF-FFFF35000000}" r="F37" connectionId="1">
    <xmlCellPr id="1" xr6:uid="{00000000-0010-0000-3500-000001000000}" uniqueName="nazev">
      <xmlPr mapId="1" xpath="/root/C24/@nazev" xmlDataType="string"/>
    </xmlCellPr>
  </singleXmlCell>
  <singleXmlCell id="56" xr6:uid="{00000000-000C-0000-FFFF-FFFF36000000}" r="F38" connectionId="1">
    <xmlCellPr id="1" xr6:uid="{00000000-0010-0000-3600-000001000000}" uniqueName="nazev">
      <xmlPr mapId="1" xpath="/root/D24/@nazev" xmlDataType="string"/>
    </xmlCellPr>
  </singleXmlCell>
  <singleXmlCell id="57" xr6:uid="{00000000-000C-0000-FFFF-FFFF37000000}" r="F39" connectionId="1">
    <xmlCellPr id="1" xr6:uid="{00000000-0010-0000-3700-000001000000}" uniqueName="nazev">
      <xmlPr mapId="1" xpath="/root/E24/@nazev" xmlDataType="string"/>
    </xmlCellPr>
  </singleXmlCell>
  <singleXmlCell id="58" xr6:uid="{00000000-000C-0000-FFFF-FFFF38000000}" r="F40" connectionId="1">
    <xmlCellPr id="1" xr6:uid="{00000000-0010-0000-3800-000001000000}" uniqueName="nazev">
      <xmlPr mapId="1" xpath="/root/F24/@nazev" xmlDataType="string"/>
    </xmlCellPr>
  </singleXmlCell>
  <singleXmlCell id="59" xr6:uid="{00000000-000C-0000-FFFF-FFFF39000000}" r="F41" connectionId="1">
    <xmlCellPr id="1" xr6:uid="{00000000-0010-0000-3900-000001000000}" uniqueName="nazev">
      <xmlPr mapId="1" xpath="/root/G24/@nazev" xmlDataType="string"/>
    </xmlCellPr>
  </singleXmlCell>
  <singleXmlCell id="60" xr6:uid="{00000000-000C-0000-FFFF-FFFF3A000000}" r="F42" connectionId="1">
    <xmlCellPr id="1" xr6:uid="{00000000-0010-0000-3A00-000001000000}" uniqueName="nazev">
      <xmlPr mapId="1" xpath="/root/A25/@nazev" xmlDataType="string"/>
    </xmlCellPr>
  </singleXmlCell>
  <singleXmlCell id="61" xr6:uid="{00000000-000C-0000-FFFF-FFFF3B000000}" r="F43" connectionId="1">
    <xmlCellPr id="1" xr6:uid="{00000000-0010-0000-3B00-000001000000}" uniqueName="nazev">
      <xmlPr mapId="1" xpath="/root/B25/@nazev" xmlDataType="string"/>
    </xmlCellPr>
  </singleXmlCell>
  <singleXmlCell id="62" xr6:uid="{00000000-000C-0000-FFFF-FFFF3C000000}" r="F44" connectionId="1">
    <xmlCellPr id="1" xr6:uid="{00000000-0010-0000-3C00-000001000000}" uniqueName="nazev">
      <xmlPr mapId="1" xpath="/root/C25/@nazev" xmlDataType="string"/>
    </xmlCellPr>
  </singleXmlCell>
  <singleXmlCell id="63" xr6:uid="{00000000-000C-0000-FFFF-FFFF3D000000}" r="F45" connectionId="1">
    <xmlCellPr id="1" xr6:uid="{00000000-0010-0000-3D00-000001000000}" uniqueName="nazev">
      <xmlPr mapId="1" xpath="/root/D25/@nazev" xmlDataType="string"/>
    </xmlCellPr>
  </singleXmlCell>
  <singleXmlCell id="64" xr6:uid="{00000000-000C-0000-FFFF-FFFF3E000000}" r="F46" connectionId="1">
    <xmlCellPr id="1" xr6:uid="{00000000-0010-0000-3E00-000001000000}" uniqueName="nazev">
      <xmlPr mapId="1" xpath="/root/E25/@nazev" xmlDataType="string"/>
    </xmlCellPr>
  </singleXmlCell>
  <singleXmlCell id="65" xr6:uid="{00000000-000C-0000-FFFF-FFFF3F000000}" r="F47" connectionId="1">
    <xmlCellPr id="1" xr6:uid="{00000000-0010-0000-3F00-000001000000}" uniqueName="nazev">
      <xmlPr mapId="1" xpath="/root/F25/@nazev" xmlDataType="string"/>
    </xmlCellPr>
  </singleXmlCell>
  <singleXmlCell id="66" xr6:uid="{00000000-000C-0000-FFFF-FFFF40000000}" r="F48" connectionId="1">
    <xmlCellPr id="1" xr6:uid="{00000000-0010-0000-4000-000001000000}" uniqueName="nazev">
      <xmlPr mapId="1" xpath="/root/G25/@nazev" xmlDataType="string"/>
    </xmlCellPr>
  </singleXmlCell>
  <singleXmlCell id="67" xr6:uid="{00000000-000C-0000-FFFF-FFFF41000000}" r="F49" connectionId="1">
    <xmlCellPr id="1" xr6:uid="{00000000-0010-0000-4100-000001000000}" uniqueName="nazev">
      <xmlPr mapId="1" xpath="/root/A26/@nazev" xmlDataType="string"/>
    </xmlCellPr>
  </singleXmlCell>
  <singleXmlCell id="68" xr6:uid="{00000000-000C-0000-FFFF-FFFF42000000}" r="F50" connectionId="1">
    <xmlCellPr id="1" xr6:uid="{00000000-0010-0000-4200-000001000000}" uniqueName="nazev">
      <xmlPr mapId="1" xpath="/root/B26/@nazev" xmlDataType="string"/>
    </xmlCellPr>
  </singleXmlCell>
  <singleXmlCell id="69" xr6:uid="{00000000-000C-0000-FFFF-FFFF43000000}" r="F51" connectionId="1">
    <xmlCellPr id="1" xr6:uid="{00000000-0010-0000-4300-000001000000}" uniqueName="nazev">
      <xmlPr mapId="1" xpath="/root/C26/@nazev" xmlDataType="string"/>
    </xmlCellPr>
  </singleXmlCell>
  <singleXmlCell id="70" xr6:uid="{00000000-000C-0000-FFFF-FFFF44000000}" r="F52" connectionId="1">
    <xmlCellPr id="1" xr6:uid="{00000000-0010-0000-4400-000001000000}" uniqueName="nazev">
      <xmlPr mapId="1" xpath="/root/D26/@nazev" xmlDataType="string"/>
    </xmlCellPr>
  </singleXmlCell>
  <singleXmlCell id="71" xr6:uid="{00000000-000C-0000-FFFF-FFFF45000000}" r="F53" connectionId="1">
    <xmlCellPr id="1" xr6:uid="{00000000-0010-0000-4500-000001000000}" uniqueName="nazev">
      <xmlPr mapId="1" xpath="/root/E26/@nazev" xmlDataType="string"/>
    </xmlCellPr>
  </singleXmlCell>
  <singleXmlCell id="72" xr6:uid="{00000000-000C-0000-FFFF-FFFF46000000}" r="F54" connectionId="1">
    <xmlCellPr id="1" xr6:uid="{00000000-0010-0000-4600-000001000000}" uniqueName="nazev">
      <xmlPr mapId="1" xpath="/root/F26/@nazev" xmlDataType="string"/>
    </xmlCellPr>
  </singleXmlCell>
  <singleXmlCell id="73" xr6:uid="{00000000-000C-0000-FFFF-FFFF47000000}" r="F55" connectionId="1">
    <xmlCellPr id="1" xr6:uid="{00000000-0010-0000-4700-000001000000}" uniqueName="nazev">
      <xmlPr mapId="1" xpath="/root/G26/@nazev" xmlDataType="string"/>
    </xmlCellPr>
  </singleXmlCell>
  <singleXmlCell id="74" xr6:uid="{00000000-000C-0000-FFFF-FFFF48000000}" r="F56" connectionId="1">
    <xmlCellPr id="1" xr6:uid="{00000000-0010-0000-4800-000001000000}" uniqueName="nazev">
      <xmlPr mapId="1" xpath="/root/A27/@nazev" xmlDataType="string"/>
    </xmlCellPr>
  </singleXmlCell>
  <singleXmlCell id="75" xr6:uid="{00000000-000C-0000-FFFF-FFFF49000000}" r="F57" connectionId="1">
    <xmlCellPr id="1" xr6:uid="{00000000-0010-0000-4900-000001000000}" uniqueName="nazev">
      <xmlPr mapId="1" xpath="/root/B27/@nazev" xmlDataType="string"/>
    </xmlCellPr>
  </singleXmlCell>
  <singleXmlCell id="76" xr6:uid="{00000000-000C-0000-FFFF-FFFF4A000000}" r="F58" connectionId="1">
    <xmlCellPr id="1" xr6:uid="{00000000-0010-0000-4A00-000001000000}" uniqueName="nazev">
      <xmlPr mapId="1" xpath="/root/C27/@nazev" xmlDataType="string"/>
    </xmlCellPr>
  </singleXmlCell>
  <singleXmlCell id="77" xr6:uid="{00000000-000C-0000-FFFF-FFFF4B000000}" r="F59" connectionId="1">
    <xmlCellPr id="1" xr6:uid="{00000000-0010-0000-4B00-000001000000}" uniqueName="nazev">
      <xmlPr mapId="1" xpath="/root/D27/@nazev" xmlDataType="string"/>
    </xmlCellPr>
  </singleXmlCell>
  <singleXmlCell id="78" xr6:uid="{00000000-000C-0000-FFFF-FFFF4C000000}" r="F60" connectionId="1">
    <xmlCellPr id="1" xr6:uid="{00000000-0010-0000-4C00-000001000000}" uniqueName="nazev">
      <xmlPr mapId="1" xpath="/root/E27/@nazev" xmlDataType="string"/>
    </xmlCellPr>
  </singleXmlCell>
  <singleXmlCell id="79" xr6:uid="{00000000-000C-0000-FFFF-FFFF4D000000}" r="F61" connectionId="1">
    <xmlCellPr id="1" xr6:uid="{00000000-0010-0000-4D00-000001000000}" uniqueName="nazev">
      <xmlPr mapId="1" xpath="/root/F27/@nazev" xmlDataType="string"/>
    </xmlCellPr>
  </singleXmlCell>
  <singleXmlCell id="80" xr6:uid="{00000000-000C-0000-FFFF-FFFF4E000000}" r="F62" connectionId="1">
    <xmlCellPr id="1" xr6:uid="{00000000-0010-0000-4E00-000001000000}" uniqueName="nazev">
      <xmlPr mapId="1" xpath="/root/G27/@nazev" xmlDataType="string"/>
    </xmlCellPr>
  </singleXmlCell>
  <singleXmlCell id="81" xr6:uid="{00000000-000C-0000-FFFF-FFFF4F000000}" r="F63" connectionId="1">
    <xmlCellPr id="1" xr6:uid="{00000000-0010-0000-4F00-000001000000}" uniqueName="nazev">
      <xmlPr mapId="1" xpath="/root/A28/@nazev" xmlDataType="string"/>
    </xmlCellPr>
  </singleXmlCell>
  <singleXmlCell id="82" xr6:uid="{00000000-000C-0000-FFFF-FFFF50000000}" r="F64" connectionId="1">
    <xmlCellPr id="1" xr6:uid="{00000000-0010-0000-5000-000001000000}" uniqueName="nazev">
      <xmlPr mapId="1" xpath="/root/B28/@nazev" xmlDataType="string"/>
    </xmlCellPr>
  </singleXmlCell>
  <singleXmlCell id="83" xr6:uid="{00000000-000C-0000-FFFF-FFFF51000000}" r="F65" connectionId="1">
    <xmlCellPr id="1" xr6:uid="{00000000-0010-0000-5100-000001000000}" uniqueName="nazev">
      <xmlPr mapId="1" xpath="/root/C28/@nazev" xmlDataType="string"/>
    </xmlCellPr>
  </singleXmlCell>
  <singleXmlCell id="84" xr6:uid="{00000000-000C-0000-FFFF-FFFF52000000}" r="F66" connectionId="1">
    <xmlCellPr id="1" xr6:uid="{00000000-0010-0000-5200-000001000000}" uniqueName="nazev">
      <xmlPr mapId="1" xpath="/root/D28/@nazev" xmlDataType="string"/>
    </xmlCellPr>
  </singleXmlCell>
  <singleXmlCell id="85" xr6:uid="{00000000-000C-0000-FFFF-FFFF53000000}" r="F67" connectionId="1">
    <xmlCellPr id="1" xr6:uid="{00000000-0010-0000-5300-000001000000}" uniqueName="nazev">
      <xmlPr mapId="1" xpath="/root/E28/@nazev" xmlDataType="string"/>
    </xmlCellPr>
  </singleXmlCell>
  <singleXmlCell id="86" xr6:uid="{00000000-000C-0000-FFFF-FFFF54000000}" r="F68" connectionId="1">
    <xmlCellPr id="1" xr6:uid="{00000000-0010-0000-5400-000001000000}" uniqueName="nazev">
      <xmlPr mapId="1" xpath="/root/F28/@nazev" xmlDataType="string"/>
    </xmlCellPr>
  </singleXmlCell>
  <singleXmlCell id="87" xr6:uid="{00000000-000C-0000-FFFF-FFFF55000000}" r="F69" connectionId="1">
    <xmlCellPr id="1" xr6:uid="{00000000-0010-0000-5500-000001000000}" uniqueName="nazev">
      <xmlPr mapId="1" xpath="/root/G28/@nazev" xmlDataType="string"/>
    </xmlCellPr>
  </singleXmlCell>
  <singleXmlCell id="88" xr6:uid="{00000000-000C-0000-FFFF-FFFF56000000}" r="F70" connectionId="1">
    <xmlCellPr id="1" xr6:uid="{00000000-0010-0000-5600-000001000000}" uniqueName="nazev">
      <xmlPr mapId="1" xpath="/root/A29/@nazev" xmlDataType="string"/>
    </xmlCellPr>
  </singleXmlCell>
  <singleXmlCell id="89" xr6:uid="{00000000-000C-0000-FFFF-FFFF57000000}" r="F71" connectionId="1">
    <xmlCellPr id="1" xr6:uid="{00000000-0010-0000-5700-000001000000}" uniqueName="nazev">
      <xmlPr mapId="1" xpath="/root/B29/@nazev" xmlDataType="string"/>
    </xmlCellPr>
  </singleXmlCell>
  <singleXmlCell id="90" xr6:uid="{00000000-000C-0000-FFFF-FFFF58000000}" r="F72" connectionId="1">
    <xmlCellPr id="1" xr6:uid="{00000000-0010-0000-5800-000001000000}" uniqueName="nazev">
      <xmlPr mapId="1" xpath="/root/C29/@nazev" xmlDataType="string"/>
    </xmlCellPr>
  </singleXmlCell>
  <singleXmlCell id="91" xr6:uid="{00000000-000C-0000-FFFF-FFFF59000000}" r="F73" connectionId="1">
    <xmlCellPr id="1" xr6:uid="{00000000-0010-0000-5900-000001000000}" uniqueName="nazev">
      <xmlPr mapId="1" xpath="/root/D29/@nazev" xmlDataType="string"/>
    </xmlCellPr>
  </singleXmlCell>
  <singleXmlCell id="92" xr6:uid="{00000000-000C-0000-FFFF-FFFF5A000000}" r="F74" connectionId="1">
    <xmlCellPr id="1" xr6:uid="{00000000-0010-0000-5A00-000001000000}" uniqueName="nazev">
      <xmlPr mapId="1" xpath="/root/E29/@nazev" xmlDataType="string"/>
    </xmlCellPr>
  </singleXmlCell>
  <singleXmlCell id="93" xr6:uid="{00000000-000C-0000-FFFF-FFFF5B000000}" r="F75" connectionId="1">
    <xmlCellPr id="1" xr6:uid="{00000000-0010-0000-5B00-000001000000}" uniqueName="nazev">
      <xmlPr mapId="1" xpath="/root/F29/@nazev" xmlDataType="string"/>
    </xmlCellPr>
  </singleXmlCell>
  <singleXmlCell id="94" xr6:uid="{00000000-000C-0000-FFFF-FFFF5C000000}" r="F76" connectionId="1">
    <xmlCellPr id="1" xr6:uid="{00000000-0010-0000-5C00-000001000000}" uniqueName="nazev">
      <xmlPr mapId="1" xpath="/root/G29/@nazev" xmlDataType="string"/>
    </xmlCellPr>
  </singleXmlCell>
  <singleXmlCell id="95" xr6:uid="{00000000-000C-0000-FFFF-FFFF5D000000}" r="F77" connectionId="1">
    <xmlCellPr id="1" xr6:uid="{00000000-0010-0000-5D00-000001000000}" uniqueName="nazev">
      <xmlPr mapId="1" xpath="/root/A30/@nazev" xmlDataType="string"/>
    </xmlCellPr>
  </singleXmlCell>
  <singleXmlCell id="96" xr6:uid="{00000000-000C-0000-FFFF-FFFF5E000000}" r="F78" connectionId="1">
    <xmlCellPr id="1" xr6:uid="{00000000-0010-0000-5E00-000001000000}" uniqueName="nazev">
      <xmlPr mapId="1" xpath="/root/B30/@nazev" xmlDataType="string"/>
    </xmlCellPr>
  </singleXmlCell>
  <singleXmlCell id="97" xr6:uid="{00000000-000C-0000-FFFF-FFFF5F000000}" r="F79" connectionId="1">
    <xmlCellPr id="1" xr6:uid="{00000000-0010-0000-5F00-000001000000}" uniqueName="nazev">
      <xmlPr mapId="1" xpath="/root/C30/@nazev" xmlDataType="string"/>
    </xmlCellPr>
  </singleXmlCell>
  <singleXmlCell id="98" xr6:uid="{00000000-000C-0000-FFFF-FFFF60000000}" r="F80" connectionId="1">
    <xmlCellPr id="1" xr6:uid="{00000000-0010-0000-6000-000001000000}" uniqueName="nazev">
      <xmlPr mapId="1" xpath="/root/D30/@nazev" xmlDataType="string"/>
    </xmlCellPr>
  </singleXmlCell>
  <singleXmlCell id="99" xr6:uid="{00000000-000C-0000-FFFF-FFFF61000000}" r="F81" connectionId="1">
    <xmlCellPr id="1" xr6:uid="{00000000-0010-0000-6100-000001000000}" uniqueName="nazev">
      <xmlPr mapId="1" xpath="/root/E30/@nazev" xmlDataType="string"/>
    </xmlCellPr>
  </singleXmlCell>
  <singleXmlCell id="100" xr6:uid="{00000000-000C-0000-FFFF-FFFF62000000}" r="F82" connectionId="1">
    <xmlCellPr id="1" xr6:uid="{00000000-0010-0000-6200-000001000000}" uniqueName="nazev">
      <xmlPr mapId="1" xpath="/root/F30/@nazev" xmlDataType="string"/>
    </xmlCellPr>
  </singleXmlCell>
  <singleXmlCell id="101" xr6:uid="{00000000-000C-0000-FFFF-FFFF63000000}" r="F83" connectionId="1">
    <xmlCellPr id="1" xr6:uid="{00000000-0010-0000-6300-000001000000}" uniqueName="nazev">
      <xmlPr mapId="1" xpath="/root/G30/@nazev" xmlDataType="string"/>
    </xmlCellPr>
  </singleXmlCell>
  <singleXmlCell id="102" xr6:uid="{00000000-000C-0000-FFFF-FFFF64000000}" r="F84" connectionId="1">
    <xmlCellPr id="1" xr6:uid="{00000000-0010-0000-6400-000001000000}" uniqueName="nazev">
      <xmlPr mapId="1" xpath="/root/A31/@nazev" xmlDataType="string"/>
    </xmlCellPr>
  </singleXmlCell>
  <singleXmlCell id="103" xr6:uid="{00000000-000C-0000-FFFF-FFFF65000000}" r="F85" connectionId="1">
    <xmlCellPr id="1" xr6:uid="{00000000-0010-0000-6500-000001000000}" uniqueName="nazev">
      <xmlPr mapId="1" xpath="/root/B31/@nazev" xmlDataType="string"/>
    </xmlCellPr>
  </singleXmlCell>
  <singleXmlCell id="104" xr6:uid="{00000000-000C-0000-FFFF-FFFF66000000}" r="F86" connectionId="1">
    <xmlCellPr id="1" xr6:uid="{00000000-0010-0000-6600-000001000000}" uniqueName="nazev">
      <xmlPr mapId="1" xpath="/root/C31/@nazev" xmlDataType="string"/>
    </xmlCellPr>
  </singleXmlCell>
  <singleXmlCell id="105" xr6:uid="{00000000-000C-0000-FFFF-FFFF67000000}" r="F87" connectionId="1">
    <xmlCellPr id="1" xr6:uid="{00000000-0010-0000-6700-000001000000}" uniqueName="nazev">
      <xmlPr mapId="1" xpath="/root/D31/@nazev" xmlDataType="string"/>
    </xmlCellPr>
  </singleXmlCell>
  <singleXmlCell id="106" xr6:uid="{00000000-000C-0000-FFFF-FFFF68000000}" r="F88" connectionId="1">
    <xmlCellPr id="1" xr6:uid="{00000000-0010-0000-6800-000001000000}" uniqueName="nazev">
      <xmlPr mapId="1" xpath="/root/E31/@nazev" xmlDataType="string"/>
    </xmlCellPr>
  </singleXmlCell>
  <singleXmlCell id="107" xr6:uid="{00000000-000C-0000-FFFF-FFFF69000000}" r="F89" connectionId="1">
    <xmlCellPr id="1" xr6:uid="{00000000-0010-0000-6900-000001000000}" uniqueName="nazev">
      <xmlPr mapId="1" xpath="/root/F31/@nazev" xmlDataType="string"/>
    </xmlCellPr>
  </singleXmlCell>
  <singleXmlCell id="108" xr6:uid="{00000000-000C-0000-FFFF-FFFF6A000000}" r="F90" connectionId="1">
    <xmlCellPr id="1" xr6:uid="{00000000-0010-0000-6A00-000001000000}" uniqueName="nazev">
      <xmlPr mapId="1" xpath="/root/G31/@nazev" xmlDataType="string"/>
    </xmlCellPr>
  </singleXmlCell>
  <singleXmlCell id="109" xr6:uid="{00000000-000C-0000-FFFF-FFFF6B000000}" r="K7" connectionId="1">
    <xmlCellPr id="1" xr6:uid="{00000000-0010-0000-6B00-000001000000}" uniqueName="A44">
      <xmlPr mapId="1" xpath="/root/A44" xmlDataType="string"/>
    </xmlCellPr>
  </singleXmlCell>
  <singleXmlCell id="110" xr6:uid="{00000000-000C-0000-FFFF-FFFF6C000000}" r="J7" connectionId="1">
    <xmlCellPr id="1" xr6:uid="{00000000-0010-0000-6C00-000001000000}" uniqueName="nazev">
      <xmlPr mapId="1" xpath="/root/A44/@nazev" xmlDataType="string"/>
    </xmlCellPr>
  </singleXmlCell>
  <singleXmlCell id="111" xr6:uid="{00000000-000C-0000-FFFF-FFFF6D000000}" r="K8" connectionId="1">
    <xmlCellPr id="1" xr6:uid="{00000000-0010-0000-6D00-000001000000}" uniqueName="C44">
      <xmlPr mapId="1" xpath="/root/C44" xmlDataType="double"/>
    </xmlCellPr>
  </singleXmlCell>
  <singleXmlCell id="112" xr6:uid="{00000000-000C-0000-FFFF-FFFF6E000000}" r="J8" connectionId="1">
    <xmlCellPr id="1" xr6:uid="{00000000-0010-0000-6E00-000001000000}" uniqueName="nazev">
      <xmlPr mapId="1" xpath="/root/C44/@nazev" xmlDataType="string"/>
    </xmlCellPr>
  </singleXmlCell>
  <singleXmlCell id="113" xr6:uid="{00000000-000C-0000-FFFF-FFFF6F000000}" r="K9" connectionId="1">
    <xmlCellPr id="1" xr6:uid="{00000000-0010-0000-6F00-000001000000}" uniqueName="C45">
      <xmlPr mapId="1" xpath="/root/C45" xmlDataType="integer"/>
    </xmlCellPr>
  </singleXmlCell>
  <singleXmlCell id="114" xr6:uid="{00000000-000C-0000-FFFF-FFFF70000000}" r="J9" connectionId="1">
    <xmlCellPr id="1" xr6:uid="{00000000-0010-0000-7000-000001000000}" uniqueName="nazev">
      <xmlPr mapId="1" xpath="/root/C45/@nazev" xmlDataType="string"/>
    </xmlCellPr>
  </singleXmlCell>
  <singleXmlCell id="115" xr6:uid="{00000000-000C-0000-FFFF-FFFF71000000}" r="K10" connectionId="1">
    <xmlCellPr id="1" xr6:uid="{00000000-0010-0000-7100-000001000000}" uniqueName="D44">
      <xmlPr mapId="1" xpath="/root/D44" xmlDataType="double"/>
    </xmlCellPr>
  </singleXmlCell>
  <singleXmlCell id="116" xr6:uid="{00000000-000C-0000-FFFF-FFFF72000000}" r="J10" connectionId="1">
    <xmlCellPr id="1" xr6:uid="{00000000-0010-0000-7200-000001000000}" uniqueName="nazev">
      <xmlPr mapId="1" xpath="/root/D44/@nazev" xmlDataType="string"/>
    </xmlCellPr>
  </singleXmlCell>
  <singleXmlCell id="117" xr6:uid="{00000000-000C-0000-FFFF-FFFF73000000}" r="K11" connectionId="1">
    <xmlCellPr id="1" xr6:uid="{00000000-0010-0000-7300-000001000000}" uniqueName="D45">
      <xmlPr mapId="1" xpath="/root/D45" xmlDataType="integer"/>
    </xmlCellPr>
  </singleXmlCell>
  <singleXmlCell id="118" xr6:uid="{00000000-000C-0000-FFFF-FFFF74000000}" r="J11" connectionId="1">
    <xmlCellPr id="1" xr6:uid="{00000000-0010-0000-7400-000001000000}" uniqueName="nazev">
      <xmlPr mapId="1" xpath="/root/D45/@nazev" xmlDataType="string"/>
    </xmlCellPr>
  </singleXmlCell>
  <singleXmlCell id="119" xr6:uid="{00000000-000C-0000-FFFF-FFFF75000000}" r="K12" connectionId="1">
    <xmlCellPr id="1" xr6:uid="{00000000-0010-0000-7500-000001000000}" uniqueName="E44">
      <xmlPr mapId="1" xpath="/root/E44" xmlDataType="double"/>
    </xmlCellPr>
  </singleXmlCell>
  <singleXmlCell id="120" xr6:uid="{00000000-000C-0000-FFFF-FFFF76000000}" r="J12" connectionId="1">
    <xmlCellPr id="1" xr6:uid="{00000000-0010-0000-7600-000001000000}" uniqueName="nazev">
      <xmlPr mapId="1" xpath="/root/E44/@nazev" xmlDataType="string"/>
    </xmlCellPr>
  </singleXmlCell>
  <singleXmlCell id="121" xr6:uid="{00000000-000C-0000-FFFF-FFFF77000000}" r="K13" connectionId="1">
    <xmlCellPr id="1" xr6:uid="{00000000-0010-0000-7700-000001000000}" uniqueName="E45">
      <xmlPr mapId="1" xpath="/root/E45" xmlDataType="integer"/>
    </xmlCellPr>
  </singleXmlCell>
  <singleXmlCell id="122" xr6:uid="{00000000-000C-0000-FFFF-FFFF78000000}" r="J13" connectionId="1">
    <xmlCellPr id="1" xr6:uid="{00000000-0010-0000-7800-000001000000}" uniqueName="nazev">
      <xmlPr mapId="1" xpath="/root/E45/@nazev" xmlDataType="string"/>
    </xmlCellPr>
  </singleXmlCell>
  <singleXmlCell id="123" xr6:uid="{00000000-000C-0000-FFFF-FFFF79000000}" r="K14" connectionId="1">
    <xmlCellPr id="1" xr6:uid="{00000000-0010-0000-7900-000001000000}" uniqueName="F44">
      <xmlPr mapId="1" xpath="/root/F44" xmlDataType="integer"/>
    </xmlCellPr>
  </singleXmlCell>
  <singleXmlCell id="124" xr6:uid="{00000000-000C-0000-FFFF-FFFF7A000000}" r="J14" connectionId="1">
    <xmlCellPr id="1" xr6:uid="{00000000-0010-0000-7A00-000001000000}" uniqueName="nazev">
      <xmlPr mapId="1" xpath="/root/F44/@nazev" xmlDataType="string"/>
    </xmlCellPr>
  </singleXmlCell>
  <singleXmlCell id="125" xr6:uid="{00000000-000C-0000-FFFF-FFFF7B000000}" r="K15" connectionId="1">
    <xmlCellPr id="1" xr6:uid="{00000000-0010-0000-7B00-000001000000}" uniqueName="F45">
      <xmlPr mapId="1" xpath="/root/F45" xmlDataType="integer"/>
    </xmlCellPr>
  </singleXmlCell>
  <singleXmlCell id="126" xr6:uid="{00000000-000C-0000-FFFF-FFFF7C000000}" r="J15" connectionId="1">
    <xmlCellPr id="1" xr6:uid="{00000000-0010-0000-7C00-000001000000}" uniqueName="nazev">
      <xmlPr mapId="1" xpath="/root/F45/@nazev" xmlDataType="string"/>
    </xmlCellPr>
  </singleXmlCell>
  <singleXmlCell id="127" xr6:uid="{00000000-000C-0000-FFFF-FFFF7D000000}" r="K16" connectionId="1">
    <xmlCellPr id="1" xr6:uid="{00000000-0010-0000-7D00-000001000000}" uniqueName="G44">
      <xmlPr mapId="1" xpath="/root/G44" xmlDataType="integer"/>
    </xmlCellPr>
  </singleXmlCell>
  <singleXmlCell id="128" xr6:uid="{00000000-000C-0000-FFFF-FFFF7E000000}" r="J16" connectionId="1">
    <xmlCellPr id="1" xr6:uid="{00000000-0010-0000-7E00-000001000000}" uniqueName="nazev">
      <xmlPr mapId="1" xpath="/root/G44/@nazev" xmlDataType="string"/>
    </xmlCellPr>
  </singleXmlCell>
  <singleXmlCell id="129" xr6:uid="{00000000-000C-0000-FFFF-FFFF7F000000}" r="K17" connectionId="1">
    <xmlCellPr id="1" xr6:uid="{00000000-0010-0000-7F00-000001000000}" uniqueName="G45">
      <xmlPr mapId="1" xpath="/root/G45" xmlDataType="integer"/>
    </xmlCellPr>
  </singleXmlCell>
  <singleXmlCell id="130" xr6:uid="{00000000-000C-0000-FFFF-FFFF80000000}" r="J17" connectionId="1">
    <xmlCellPr id="1" xr6:uid="{00000000-0010-0000-8000-000001000000}" uniqueName="nazev">
      <xmlPr mapId="1" xpath="/root/G45/@nazev" xmlDataType="string"/>
    </xmlCellPr>
  </singleXmlCell>
  <singleXmlCell id="131" xr6:uid="{00000000-000C-0000-FFFF-FFFF81000000}" r="K18" connectionId="1">
    <xmlCellPr id="1" xr6:uid="{00000000-0010-0000-8100-000001000000}" uniqueName="H44">
      <xmlPr mapId="1" xpath="/root/H44" xmlDataType="double"/>
    </xmlCellPr>
  </singleXmlCell>
  <singleXmlCell id="132" xr6:uid="{00000000-000C-0000-FFFF-FFFF82000000}" r="J18" connectionId="1">
    <xmlCellPr id="1" xr6:uid="{00000000-0010-0000-8200-000001000000}" uniqueName="nazev">
      <xmlPr mapId="1" xpath="/root/H44/@nazev" xmlDataType="string"/>
    </xmlCellPr>
  </singleXmlCell>
  <singleXmlCell id="133" xr6:uid="{00000000-000C-0000-FFFF-FFFF83000000}" r="K19" connectionId="1">
    <xmlCellPr id="1" xr6:uid="{00000000-0010-0000-8300-000001000000}" uniqueName="H45">
      <xmlPr mapId="1" xpath="/root/H45" xmlDataType="integer"/>
    </xmlCellPr>
  </singleXmlCell>
  <singleXmlCell id="134" xr6:uid="{00000000-000C-0000-FFFF-FFFF84000000}" r="J19" connectionId="1">
    <xmlCellPr id="1" xr6:uid="{00000000-0010-0000-8400-000001000000}" uniqueName="nazev">
      <xmlPr mapId="1" xpath="/root/H45/@nazev" xmlDataType="string"/>
    </xmlCellPr>
  </singleXmlCell>
  <singleXmlCell id="135" xr6:uid="{00000000-000C-0000-FFFF-FFFF85000000}" r="J20" connectionId="1">
    <xmlCellPr id="1" xr6:uid="{00000000-0010-0000-8500-000001000000}" uniqueName="nazev">
      <xmlPr mapId="1" xpath="/root/A46/@nazev" xmlDataType="string"/>
    </xmlCellPr>
  </singleXmlCell>
  <singleXmlCell id="136" xr6:uid="{00000000-000C-0000-FFFF-FFFF86000000}" r="J21" connectionId="1">
    <xmlCellPr id="1" xr6:uid="{00000000-0010-0000-8600-000001000000}" uniqueName="nazev">
      <xmlPr mapId="1" xpath="/root/C46/@nazev" xmlDataType="string"/>
    </xmlCellPr>
  </singleXmlCell>
  <singleXmlCell id="137" xr6:uid="{00000000-000C-0000-FFFF-FFFF87000000}" r="J22" connectionId="1">
    <xmlCellPr id="1" xr6:uid="{00000000-0010-0000-8700-000001000000}" uniqueName="nazev">
      <xmlPr mapId="1" xpath="/root/C47/@nazev" xmlDataType="string"/>
    </xmlCellPr>
  </singleXmlCell>
  <singleXmlCell id="138" xr6:uid="{00000000-000C-0000-FFFF-FFFF88000000}" r="J23" connectionId="1">
    <xmlCellPr id="1" xr6:uid="{00000000-0010-0000-8800-000001000000}" uniqueName="nazev">
      <xmlPr mapId="1" xpath="/root/D46/@nazev" xmlDataType="string"/>
    </xmlCellPr>
  </singleXmlCell>
  <singleXmlCell id="139" xr6:uid="{00000000-000C-0000-FFFF-FFFF89000000}" r="J24" connectionId="1">
    <xmlCellPr id="1" xr6:uid="{00000000-0010-0000-8900-000001000000}" uniqueName="nazev">
      <xmlPr mapId="1" xpath="/root/D47/@nazev" xmlDataType="string"/>
    </xmlCellPr>
  </singleXmlCell>
  <singleXmlCell id="140" xr6:uid="{00000000-000C-0000-FFFF-FFFF8A000000}" r="J25" connectionId="1">
    <xmlCellPr id="1" xr6:uid="{00000000-0010-0000-8A00-000001000000}" uniqueName="nazev">
      <xmlPr mapId="1" xpath="/root/E46/@nazev" xmlDataType="string"/>
    </xmlCellPr>
  </singleXmlCell>
  <singleXmlCell id="141" xr6:uid="{00000000-000C-0000-FFFF-FFFF8B000000}" r="J26" connectionId="1">
    <xmlCellPr id="1" xr6:uid="{00000000-0010-0000-8B00-000001000000}" uniqueName="nazev">
      <xmlPr mapId="1" xpath="/root/E47/@nazev" xmlDataType="string"/>
    </xmlCellPr>
  </singleXmlCell>
  <singleXmlCell id="142" xr6:uid="{00000000-000C-0000-FFFF-FFFF8C000000}" r="J27" connectionId="1">
    <xmlCellPr id="1" xr6:uid="{00000000-0010-0000-8C00-000001000000}" uniqueName="nazev">
      <xmlPr mapId="1" xpath="/root/F46/@nazev" xmlDataType="string"/>
    </xmlCellPr>
  </singleXmlCell>
  <singleXmlCell id="143" xr6:uid="{00000000-000C-0000-FFFF-FFFF8D000000}" r="J28" connectionId="1">
    <xmlCellPr id="1" xr6:uid="{00000000-0010-0000-8D00-000001000000}" uniqueName="nazev">
      <xmlPr mapId="1" xpath="/root/F47/@nazev" xmlDataType="string"/>
    </xmlCellPr>
  </singleXmlCell>
  <singleXmlCell id="144" xr6:uid="{00000000-000C-0000-FFFF-FFFF8E000000}" r="J29" connectionId="1">
    <xmlCellPr id="1" xr6:uid="{00000000-0010-0000-8E00-000001000000}" uniqueName="nazev">
      <xmlPr mapId="1" xpath="/root/G46/@nazev" xmlDataType="string"/>
    </xmlCellPr>
  </singleXmlCell>
  <singleXmlCell id="145" xr6:uid="{00000000-000C-0000-FFFF-FFFF8F000000}" r="J30" connectionId="1">
    <xmlCellPr id="1" xr6:uid="{00000000-0010-0000-8F00-000001000000}" uniqueName="nazev">
      <xmlPr mapId="1" xpath="/root/G47/@nazev" xmlDataType="string"/>
    </xmlCellPr>
  </singleXmlCell>
  <singleXmlCell id="146" xr6:uid="{00000000-000C-0000-FFFF-FFFF90000000}" r="J31" connectionId="1">
    <xmlCellPr id="1" xr6:uid="{00000000-0010-0000-9000-000001000000}" uniqueName="nazev">
      <xmlPr mapId="1" xpath="/root/H46/@nazev" xmlDataType="string"/>
    </xmlCellPr>
  </singleXmlCell>
  <singleXmlCell id="147" xr6:uid="{00000000-000C-0000-FFFF-FFFF91000000}" r="J32" connectionId="1">
    <xmlCellPr id="1" xr6:uid="{00000000-0010-0000-9100-000001000000}" uniqueName="nazev">
      <xmlPr mapId="1" xpath="/root/H47/@nazev" xmlDataType="string"/>
    </xmlCellPr>
  </singleXmlCell>
  <singleXmlCell id="148" xr6:uid="{00000000-000C-0000-FFFF-FFFF92000000}" r="J33" connectionId="1">
    <xmlCellPr id="1" xr6:uid="{00000000-0010-0000-9200-000001000000}" uniqueName="nazev">
      <xmlPr mapId="1" xpath="/root/A48/@nazev" xmlDataType="string"/>
    </xmlCellPr>
  </singleXmlCell>
  <singleXmlCell id="149" xr6:uid="{00000000-000C-0000-FFFF-FFFF93000000}" r="J34" connectionId="1">
    <xmlCellPr id="1" xr6:uid="{00000000-0010-0000-9300-000001000000}" uniqueName="nazev">
      <xmlPr mapId="1" xpath="/root/C48/@nazev" xmlDataType="string"/>
    </xmlCellPr>
  </singleXmlCell>
  <singleXmlCell id="150" xr6:uid="{00000000-000C-0000-FFFF-FFFF94000000}" r="J35" connectionId="1">
    <xmlCellPr id="1" xr6:uid="{00000000-0010-0000-9400-000001000000}" uniqueName="nazev">
      <xmlPr mapId="1" xpath="/root/C49/@nazev" xmlDataType="string"/>
    </xmlCellPr>
  </singleXmlCell>
  <singleXmlCell id="151" xr6:uid="{00000000-000C-0000-FFFF-FFFF95000000}" r="J36" connectionId="1">
    <xmlCellPr id="1" xr6:uid="{00000000-0010-0000-9500-000001000000}" uniqueName="nazev">
      <xmlPr mapId="1" xpath="/root/D48/@nazev" xmlDataType="string"/>
    </xmlCellPr>
  </singleXmlCell>
  <singleXmlCell id="152" xr6:uid="{00000000-000C-0000-FFFF-FFFF96000000}" r="J37" connectionId="1">
    <xmlCellPr id="1" xr6:uid="{00000000-0010-0000-9600-000001000000}" uniqueName="nazev">
      <xmlPr mapId="1" xpath="/root/D49/@nazev" xmlDataType="string"/>
    </xmlCellPr>
  </singleXmlCell>
  <singleXmlCell id="153" xr6:uid="{00000000-000C-0000-FFFF-FFFF97000000}" r="J38" connectionId="1">
    <xmlCellPr id="1" xr6:uid="{00000000-0010-0000-9700-000001000000}" uniqueName="nazev">
      <xmlPr mapId="1" xpath="/root/E48/@nazev" xmlDataType="string"/>
    </xmlCellPr>
  </singleXmlCell>
  <singleXmlCell id="154" xr6:uid="{00000000-000C-0000-FFFF-FFFF98000000}" r="J39" connectionId="1">
    <xmlCellPr id="1" xr6:uid="{00000000-0010-0000-9800-000001000000}" uniqueName="nazev">
      <xmlPr mapId="1" xpath="/root/E49/@nazev" xmlDataType="string"/>
    </xmlCellPr>
  </singleXmlCell>
  <singleXmlCell id="155" xr6:uid="{00000000-000C-0000-FFFF-FFFF99000000}" r="J40" connectionId="1">
    <xmlCellPr id="1" xr6:uid="{00000000-0010-0000-9900-000001000000}" uniqueName="nazev">
      <xmlPr mapId="1" xpath="/root/F48/@nazev" xmlDataType="string"/>
    </xmlCellPr>
  </singleXmlCell>
  <singleXmlCell id="156" xr6:uid="{00000000-000C-0000-FFFF-FFFF9A000000}" r="J41" connectionId="1">
    <xmlCellPr id="1" xr6:uid="{00000000-0010-0000-9A00-000001000000}" uniqueName="nazev">
      <xmlPr mapId="1" xpath="/root/F49/@nazev" xmlDataType="string"/>
    </xmlCellPr>
  </singleXmlCell>
  <singleXmlCell id="157" xr6:uid="{00000000-000C-0000-FFFF-FFFF9B000000}" r="J42" connectionId="1">
    <xmlCellPr id="1" xr6:uid="{00000000-0010-0000-9B00-000001000000}" uniqueName="nazev">
      <xmlPr mapId="1" xpath="/root/G48/@nazev" xmlDataType="string"/>
    </xmlCellPr>
  </singleXmlCell>
  <singleXmlCell id="158" xr6:uid="{00000000-000C-0000-FFFF-FFFF9C000000}" r="J43" connectionId="1">
    <xmlCellPr id="1" xr6:uid="{00000000-0010-0000-9C00-000001000000}" uniqueName="nazev">
      <xmlPr mapId="1" xpath="/root/G49/@nazev" xmlDataType="string"/>
    </xmlCellPr>
  </singleXmlCell>
  <singleXmlCell id="159" xr6:uid="{00000000-000C-0000-FFFF-FFFF9D000000}" r="J44" connectionId="1">
    <xmlCellPr id="1" xr6:uid="{00000000-0010-0000-9D00-000001000000}" uniqueName="nazev">
      <xmlPr mapId="1" xpath="/root/H48/@nazev" xmlDataType="string"/>
    </xmlCellPr>
  </singleXmlCell>
  <singleXmlCell id="160" xr6:uid="{00000000-000C-0000-FFFF-FFFF9E000000}" r="J45" connectionId="1">
    <xmlCellPr id="1" xr6:uid="{00000000-0010-0000-9E00-000001000000}" uniqueName="nazev">
      <xmlPr mapId="1" xpath="/root/H49/@nazev" xmlDataType="string"/>
    </xmlCellPr>
  </singleXmlCell>
  <singleXmlCell id="161" xr6:uid="{00000000-000C-0000-FFFF-FFFF9F000000}" r="J46" connectionId="1">
    <xmlCellPr id="1" xr6:uid="{00000000-0010-0000-9F00-000001000000}" uniqueName="nazev">
      <xmlPr mapId="1" xpath="/root/A50/@nazev" xmlDataType="string"/>
    </xmlCellPr>
  </singleXmlCell>
  <singleXmlCell id="162" xr6:uid="{00000000-000C-0000-FFFF-FFFFA0000000}" r="J47" connectionId="1">
    <xmlCellPr id="1" xr6:uid="{00000000-0010-0000-A000-000001000000}" uniqueName="nazev">
      <xmlPr mapId="1" xpath="/root/C50/@nazev" xmlDataType="string"/>
    </xmlCellPr>
  </singleXmlCell>
  <singleXmlCell id="163" xr6:uid="{00000000-000C-0000-FFFF-FFFFA1000000}" r="J48" connectionId="1">
    <xmlCellPr id="1" xr6:uid="{00000000-0010-0000-A100-000001000000}" uniqueName="nazev">
      <xmlPr mapId="1" xpath="/root/C51/@nazev" xmlDataType="string"/>
    </xmlCellPr>
  </singleXmlCell>
  <singleXmlCell id="164" xr6:uid="{00000000-000C-0000-FFFF-FFFFA2000000}" r="J49" connectionId="1">
    <xmlCellPr id="1" xr6:uid="{00000000-0010-0000-A200-000001000000}" uniqueName="nazev">
      <xmlPr mapId="1" xpath="/root/D50/@nazev" xmlDataType="string"/>
    </xmlCellPr>
  </singleXmlCell>
  <singleXmlCell id="165" xr6:uid="{00000000-000C-0000-FFFF-FFFFA3000000}" r="J50" connectionId="1">
    <xmlCellPr id="1" xr6:uid="{00000000-0010-0000-A300-000001000000}" uniqueName="nazev">
      <xmlPr mapId="1" xpath="/root/D51/@nazev" xmlDataType="string"/>
    </xmlCellPr>
  </singleXmlCell>
  <singleXmlCell id="166" xr6:uid="{00000000-000C-0000-FFFF-FFFFA4000000}" r="J51" connectionId="1">
    <xmlCellPr id="1" xr6:uid="{00000000-0010-0000-A400-000001000000}" uniqueName="nazev">
      <xmlPr mapId="1" xpath="/root/E50/@nazev" xmlDataType="string"/>
    </xmlCellPr>
  </singleXmlCell>
  <singleXmlCell id="167" xr6:uid="{00000000-000C-0000-FFFF-FFFFA5000000}" r="J52" connectionId="1">
    <xmlCellPr id="1" xr6:uid="{00000000-0010-0000-A500-000001000000}" uniqueName="nazev">
      <xmlPr mapId="1" xpath="/root/E51/@nazev" xmlDataType="string"/>
    </xmlCellPr>
  </singleXmlCell>
  <singleXmlCell id="168" xr6:uid="{00000000-000C-0000-FFFF-FFFFA6000000}" r="J53" connectionId="1">
    <xmlCellPr id="1" xr6:uid="{00000000-0010-0000-A600-000001000000}" uniqueName="nazev">
      <xmlPr mapId="1" xpath="/root/F50/@nazev" xmlDataType="string"/>
    </xmlCellPr>
  </singleXmlCell>
  <singleXmlCell id="169" xr6:uid="{00000000-000C-0000-FFFF-FFFFA7000000}" r="J54" connectionId="1">
    <xmlCellPr id="1" xr6:uid="{00000000-0010-0000-A700-000001000000}" uniqueName="nazev">
      <xmlPr mapId="1" xpath="/root/F51/@nazev" xmlDataType="string"/>
    </xmlCellPr>
  </singleXmlCell>
  <singleXmlCell id="170" xr6:uid="{00000000-000C-0000-FFFF-FFFFA8000000}" r="J55" connectionId="1">
    <xmlCellPr id="1" xr6:uid="{00000000-0010-0000-A800-000001000000}" uniqueName="nazev">
      <xmlPr mapId="1" xpath="/root/G50/@nazev" xmlDataType="string"/>
    </xmlCellPr>
  </singleXmlCell>
  <singleXmlCell id="171" xr6:uid="{00000000-000C-0000-FFFF-FFFFA9000000}" r="J56" connectionId="1">
    <xmlCellPr id="1" xr6:uid="{00000000-0010-0000-A900-000001000000}" uniqueName="nazev">
      <xmlPr mapId="1" xpath="/root/G51/@nazev" xmlDataType="string"/>
    </xmlCellPr>
  </singleXmlCell>
  <singleXmlCell id="172" xr6:uid="{00000000-000C-0000-FFFF-FFFFAA000000}" r="J57" connectionId="1">
    <xmlCellPr id="1" xr6:uid="{00000000-0010-0000-AA00-000001000000}" uniqueName="nazev">
      <xmlPr mapId="1" xpath="/root/H50/@nazev" xmlDataType="string"/>
    </xmlCellPr>
  </singleXmlCell>
  <singleXmlCell id="173" xr6:uid="{00000000-000C-0000-FFFF-FFFFAB000000}" r="J58" connectionId="1">
    <xmlCellPr id="1" xr6:uid="{00000000-0010-0000-AB00-000001000000}" uniqueName="nazev">
      <xmlPr mapId="1" xpath="/root/H51/@nazev" xmlDataType="string"/>
    </xmlCellPr>
  </singleXmlCell>
  <singleXmlCell id="174" xr6:uid="{00000000-000C-0000-FFFF-FFFFAC000000}" r="J59" connectionId="1">
    <xmlCellPr id="1" xr6:uid="{00000000-0010-0000-AC00-000001000000}" uniqueName="nazev">
      <xmlPr mapId="1" xpath="/root/A52/@nazev" xmlDataType="string"/>
    </xmlCellPr>
  </singleXmlCell>
  <singleXmlCell id="175" xr6:uid="{00000000-000C-0000-FFFF-FFFFAD000000}" r="J60" connectionId="1">
    <xmlCellPr id="1" xr6:uid="{00000000-0010-0000-AD00-000001000000}" uniqueName="nazev">
      <xmlPr mapId="1" xpath="/root/C52/@nazev" xmlDataType="string"/>
    </xmlCellPr>
  </singleXmlCell>
  <singleXmlCell id="176" xr6:uid="{00000000-000C-0000-FFFF-FFFFAE000000}" r="J61" connectionId="1">
    <xmlCellPr id="1" xr6:uid="{00000000-0010-0000-AE00-000001000000}" uniqueName="nazev">
      <xmlPr mapId="1" xpath="/root/C53/@nazev" xmlDataType="string"/>
    </xmlCellPr>
  </singleXmlCell>
  <singleXmlCell id="177" xr6:uid="{00000000-000C-0000-FFFF-FFFFAF000000}" r="J62" connectionId="1">
    <xmlCellPr id="1" xr6:uid="{00000000-0010-0000-AF00-000001000000}" uniqueName="nazev">
      <xmlPr mapId="1" xpath="/root/D52/@nazev" xmlDataType="string"/>
    </xmlCellPr>
  </singleXmlCell>
  <singleXmlCell id="178" xr6:uid="{00000000-000C-0000-FFFF-FFFFB0000000}" r="J63" connectionId="1">
    <xmlCellPr id="1" xr6:uid="{00000000-0010-0000-B000-000001000000}" uniqueName="nazev">
      <xmlPr mapId="1" xpath="/root/D53/@nazev" xmlDataType="string"/>
    </xmlCellPr>
  </singleXmlCell>
  <singleXmlCell id="179" xr6:uid="{00000000-000C-0000-FFFF-FFFFB1000000}" r="J64" connectionId="1">
    <xmlCellPr id="1" xr6:uid="{00000000-0010-0000-B100-000001000000}" uniqueName="nazev">
      <xmlPr mapId="1" xpath="/root/E52/@nazev" xmlDataType="string"/>
    </xmlCellPr>
  </singleXmlCell>
  <singleXmlCell id="180" xr6:uid="{00000000-000C-0000-FFFF-FFFFB2000000}" r="J65" connectionId="1">
    <xmlCellPr id="1" xr6:uid="{00000000-0010-0000-B200-000001000000}" uniqueName="nazev">
      <xmlPr mapId="1" xpath="/root/E53/@nazev" xmlDataType="string"/>
    </xmlCellPr>
  </singleXmlCell>
  <singleXmlCell id="181" xr6:uid="{00000000-000C-0000-FFFF-FFFFB3000000}" r="J66" connectionId="1">
    <xmlCellPr id="1" xr6:uid="{00000000-0010-0000-B300-000001000000}" uniqueName="nazev">
      <xmlPr mapId="1" xpath="/root/F52/@nazev" xmlDataType="string"/>
    </xmlCellPr>
  </singleXmlCell>
  <singleXmlCell id="182" xr6:uid="{00000000-000C-0000-FFFF-FFFFB4000000}" r="J67" connectionId="1">
    <xmlCellPr id="1" xr6:uid="{00000000-0010-0000-B400-000001000000}" uniqueName="nazev">
      <xmlPr mapId="1" xpath="/root/F53/@nazev" xmlDataType="string"/>
    </xmlCellPr>
  </singleXmlCell>
  <singleXmlCell id="183" xr6:uid="{00000000-000C-0000-FFFF-FFFFB5000000}" r="J68" connectionId="1">
    <xmlCellPr id="1" xr6:uid="{00000000-0010-0000-B500-000001000000}" uniqueName="nazev">
      <xmlPr mapId="1" xpath="/root/G52/@nazev" xmlDataType="string"/>
    </xmlCellPr>
  </singleXmlCell>
  <singleXmlCell id="184" xr6:uid="{00000000-000C-0000-FFFF-FFFFB6000000}" r="J69" connectionId="1">
    <xmlCellPr id="1" xr6:uid="{00000000-0010-0000-B600-000001000000}" uniqueName="nazev">
      <xmlPr mapId="1" xpath="/root/G53/@nazev" xmlDataType="string"/>
    </xmlCellPr>
  </singleXmlCell>
  <singleXmlCell id="185" xr6:uid="{00000000-000C-0000-FFFF-FFFFB7000000}" r="J70" connectionId="1">
    <xmlCellPr id="1" xr6:uid="{00000000-0010-0000-B700-000001000000}" uniqueName="nazev">
      <xmlPr mapId="1" xpath="/root/H52/@nazev" xmlDataType="string"/>
    </xmlCellPr>
  </singleXmlCell>
  <singleXmlCell id="186" xr6:uid="{00000000-000C-0000-FFFF-FFFFB8000000}" r="J71" connectionId="1">
    <xmlCellPr id="1" xr6:uid="{00000000-0010-0000-B800-000001000000}" uniqueName="nazev">
      <xmlPr mapId="1" xpath="/root/H53/@nazev" xmlDataType="string"/>
    </xmlCellPr>
  </singleXmlCell>
  <singleXmlCell id="187" xr6:uid="{00000000-000C-0000-FFFF-FFFFB9000000}" r="J72" connectionId="1">
    <xmlCellPr id="1" xr6:uid="{00000000-0010-0000-B900-000001000000}" uniqueName="nazev">
      <xmlPr mapId="1" xpath="/root/A54/@nazev" xmlDataType="string"/>
    </xmlCellPr>
  </singleXmlCell>
  <singleXmlCell id="188" xr6:uid="{00000000-000C-0000-FFFF-FFFFBA000000}" r="J73" connectionId="1">
    <xmlCellPr id="1" xr6:uid="{00000000-0010-0000-BA00-000001000000}" uniqueName="nazev">
      <xmlPr mapId="1" xpath="/root/C54/@nazev" xmlDataType="string"/>
    </xmlCellPr>
  </singleXmlCell>
  <singleXmlCell id="189" xr6:uid="{00000000-000C-0000-FFFF-FFFFBB000000}" r="J74" connectionId="1">
    <xmlCellPr id="1" xr6:uid="{00000000-0010-0000-BB00-000001000000}" uniqueName="nazev">
      <xmlPr mapId="1" xpath="/root/C55/@nazev" xmlDataType="string"/>
    </xmlCellPr>
  </singleXmlCell>
  <singleXmlCell id="190" xr6:uid="{00000000-000C-0000-FFFF-FFFFBC000000}" r="J75" connectionId="1">
    <xmlCellPr id="1" xr6:uid="{00000000-0010-0000-BC00-000001000000}" uniqueName="nazev">
      <xmlPr mapId="1" xpath="/root/D54/@nazev" xmlDataType="string"/>
    </xmlCellPr>
  </singleXmlCell>
  <singleXmlCell id="191" xr6:uid="{00000000-000C-0000-FFFF-FFFFBD000000}" r="J76" connectionId="1">
    <xmlCellPr id="1" xr6:uid="{00000000-0010-0000-BD00-000001000000}" uniqueName="nazev">
      <xmlPr mapId="1" xpath="/root/D55/@nazev" xmlDataType="string"/>
    </xmlCellPr>
  </singleXmlCell>
  <singleXmlCell id="192" xr6:uid="{00000000-000C-0000-FFFF-FFFFBE000000}" r="J77" connectionId="1">
    <xmlCellPr id="1" xr6:uid="{00000000-0010-0000-BE00-000001000000}" uniqueName="nazev">
      <xmlPr mapId="1" xpath="/root/E54/@nazev" xmlDataType="string"/>
    </xmlCellPr>
  </singleXmlCell>
  <singleXmlCell id="193" xr6:uid="{00000000-000C-0000-FFFF-FFFFBF000000}" r="J78" connectionId="1">
    <xmlCellPr id="1" xr6:uid="{00000000-0010-0000-BF00-000001000000}" uniqueName="nazev">
      <xmlPr mapId="1" xpath="/root/E55/@nazev" xmlDataType="string"/>
    </xmlCellPr>
  </singleXmlCell>
  <singleXmlCell id="194" xr6:uid="{00000000-000C-0000-FFFF-FFFFC0000000}" r="J79" connectionId="1">
    <xmlCellPr id="1" xr6:uid="{00000000-0010-0000-C000-000001000000}" uniqueName="nazev">
      <xmlPr mapId="1" xpath="/root/F54/@nazev" xmlDataType="string"/>
    </xmlCellPr>
  </singleXmlCell>
  <singleXmlCell id="195" xr6:uid="{00000000-000C-0000-FFFF-FFFFC1000000}" r="J80" connectionId="1">
    <xmlCellPr id="1" xr6:uid="{00000000-0010-0000-C100-000001000000}" uniqueName="nazev">
      <xmlPr mapId="1" xpath="/root/F55/@nazev" xmlDataType="string"/>
    </xmlCellPr>
  </singleXmlCell>
  <singleXmlCell id="196" xr6:uid="{00000000-000C-0000-FFFF-FFFFC2000000}" r="J81" connectionId="1">
    <xmlCellPr id="1" xr6:uid="{00000000-0010-0000-C200-000001000000}" uniqueName="nazev">
      <xmlPr mapId="1" xpath="/root/G54/@nazev" xmlDataType="string"/>
    </xmlCellPr>
  </singleXmlCell>
  <singleXmlCell id="197" xr6:uid="{00000000-000C-0000-FFFF-FFFFC3000000}" r="J82" connectionId="1">
    <xmlCellPr id="1" xr6:uid="{00000000-0010-0000-C300-000001000000}" uniqueName="nazev">
      <xmlPr mapId="1" xpath="/root/G55/@nazev" xmlDataType="string"/>
    </xmlCellPr>
  </singleXmlCell>
  <singleXmlCell id="198" xr6:uid="{00000000-000C-0000-FFFF-FFFFC4000000}" r="J83" connectionId="1">
    <xmlCellPr id="1" xr6:uid="{00000000-0010-0000-C400-000001000000}" uniqueName="nazev">
      <xmlPr mapId="1" xpath="/root/H54/@nazev" xmlDataType="string"/>
    </xmlCellPr>
  </singleXmlCell>
  <singleXmlCell id="199" xr6:uid="{00000000-000C-0000-FFFF-FFFFC5000000}" r="J84" connectionId="1">
    <xmlCellPr id="1" xr6:uid="{00000000-0010-0000-C500-000001000000}" uniqueName="nazev">
      <xmlPr mapId="1" xpath="/root/H55/@nazev" xmlDataType="string"/>
    </xmlCellPr>
  </singleXmlCell>
  <singleXmlCell id="200" xr6:uid="{00000000-000C-0000-FFFF-FFFFC6000000}" r="J85" connectionId="1">
    <xmlCellPr id="1" xr6:uid="{00000000-0010-0000-C600-000001000000}" uniqueName="nazev">
      <xmlPr mapId="1" xpath="/root/A56/@nazev" xmlDataType="string"/>
    </xmlCellPr>
  </singleXmlCell>
  <singleXmlCell id="201" xr6:uid="{00000000-000C-0000-FFFF-FFFFC7000000}" r="J86" connectionId="1">
    <xmlCellPr id="1" xr6:uid="{00000000-0010-0000-C700-000001000000}" uniqueName="nazev">
      <xmlPr mapId="1" xpath="/root/C56/@nazev" xmlDataType="string"/>
    </xmlCellPr>
  </singleXmlCell>
  <singleXmlCell id="202" xr6:uid="{00000000-000C-0000-FFFF-FFFFC8000000}" r="J87" connectionId="1">
    <xmlCellPr id="1" xr6:uid="{00000000-0010-0000-C800-000001000000}" uniqueName="nazev">
      <xmlPr mapId="1" xpath="/root/C57/@nazev" xmlDataType="string"/>
    </xmlCellPr>
  </singleXmlCell>
  <singleXmlCell id="203" xr6:uid="{00000000-000C-0000-FFFF-FFFFC9000000}" r="J88" connectionId="1">
    <xmlCellPr id="1" xr6:uid="{00000000-0010-0000-C900-000001000000}" uniqueName="nazev">
      <xmlPr mapId="1" xpath="/root/D56/@nazev" xmlDataType="string"/>
    </xmlCellPr>
  </singleXmlCell>
  <singleXmlCell id="204" xr6:uid="{00000000-000C-0000-FFFF-FFFFCA000000}" r="J89" connectionId="1">
    <xmlCellPr id="1" xr6:uid="{00000000-0010-0000-CA00-000001000000}" uniqueName="nazev">
      <xmlPr mapId="1" xpath="/root/D57/@nazev" xmlDataType="string"/>
    </xmlCellPr>
  </singleXmlCell>
  <singleXmlCell id="205" xr6:uid="{00000000-000C-0000-FFFF-FFFFCB000000}" r="J90" connectionId="1">
    <xmlCellPr id="1" xr6:uid="{00000000-0010-0000-CB00-000001000000}" uniqueName="nazev">
      <xmlPr mapId="1" xpath="/root/E56/@nazev" xmlDataType="string"/>
    </xmlCellPr>
  </singleXmlCell>
  <singleXmlCell id="206" xr6:uid="{00000000-000C-0000-FFFF-FFFFCC000000}" r="J91" connectionId="1">
    <xmlCellPr id="1" xr6:uid="{00000000-0010-0000-CC00-000001000000}" uniqueName="nazev">
      <xmlPr mapId="1" xpath="/root/E57/@nazev" xmlDataType="string"/>
    </xmlCellPr>
  </singleXmlCell>
  <singleXmlCell id="207" xr6:uid="{00000000-000C-0000-FFFF-FFFFCD000000}" r="J92" connectionId="1">
    <xmlCellPr id="1" xr6:uid="{00000000-0010-0000-CD00-000001000000}" uniqueName="nazev">
      <xmlPr mapId="1" xpath="/root/F56/@nazev" xmlDataType="string"/>
    </xmlCellPr>
  </singleXmlCell>
  <singleXmlCell id="208" xr6:uid="{00000000-000C-0000-FFFF-FFFFCE000000}" r="J93" connectionId="1">
    <xmlCellPr id="1" xr6:uid="{00000000-0010-0000-CE00-000001000000}" uniqueName="nazev">
      <xmlPr mapId="1" xpath="/root/F57/@nazev" xmlDataType="string"/>
    </xmlCellPr>
  </singleXmlCell>
  <singleXmlCell id="209" xr6:uid="{00000000-000C-0000-FFFF-FFFFCF000000}" r="J94" connectionId="1">
    <xmlCellPr id="1" xr6:uid="{00000000-0010-0000-CF00-000001000000}" uniqueName="nazev">
      <xmlPr mapId="1" xpath="/root/G56/@nazev" xmlDataType="string"/>
    </xmlCellPr>
  </singleXmlCell>
  <singleXmlCell id="210" xr6:uid="{00000000-000C-0000-FFFF-FFFFD0000000}" r="J95" connectionId="1">
    <xmlCellPr id="1" xr6:uid="{00000000-0010-0000-D000-000001000000}" uniqueName="nazev">
      <xmlPr mapId="1" xpath="/root/G57/@nazev" xmlDataType="string"/>
    </xmlCellPr>
  </singleXmlCell>
  <singleXmlCell id="211" xr6:uid="{00000000-000C-0000-FFFF-FFFFD1000000}" r="J96" connectionId="1">
    <xmlCellPr id="1" xr6:uid="{00000000-0010-0000-D100-000001000000}" uniqueName="nazev">
      <xmlPr mapId="1" xpath="/root/H56/@nazev" xmlDataType="string"/>
    </xmlCellPr>
  </singleXmlCell>
  <singleXmlCell id="212" xr6:uid="{00000000-000C-0000-FFFF-FFFFD2000000}" r="J97" connectionId="1">
    <xmlCellPr id="1" xr6:uid="{00000000-0010-0000-D200-000001000000}" uniqueName="nazev">
      <xmlPr mapId="1" xpath="/root/H57/@nazev" xmlDataType="string"/>
    </xmlCellPr>
  </singleXmlCell>
  <singleXmlCell id="213" xr6:uid="{00000000-000C-0000-FFFF-FFFFD3000000}" r="J98" connectionId="1">
    <xmlCellPr id="1" xr6:uid="{00000000-0010-0000-D300-000001000000}" uniqueName="nazev">
      <xmlPr mapId="1" xpath="/root/A58/@nazev" xmlDataType="string"/>
    </xmlCellPr>
  </singleXmlCell>
  <singleXmlCell id="214" xr6:uid="{00000000-000C-0000-FFFF-FFFFD4000000}" r="J99" connectionId="1">
    <xmlCellPr id="1" xr6:uid="{00000000-0010-0000-D400-000001000000}" uniqueName="nazev">
      <xmlPr mapId="1" xpath="/root/C58/@nazev" xmlDataType="string"/>
    </xmlCellPr>
  </singleXmlCell>
  <singleXmlCell id="215" xr6:uid="{00000000-000C-0000-FFFF-FFFFD5000000}" r="J100" connectionId="1">
    <xmlCellPr id="1" xr6:uid="{00000000-0010-0000-D500-000001000000}" uniqueName="nazev">
      <xmlPr mapId="1" xpath="/root/C59/@nazev" xmlDataType="string"/>
    </xmlCellPr>
  </singleXmlCell>
  <singleXmlCell id="216" xr6:uid="{00000000-000C-0000-FFFF-FFFFD6000000}" r="J101" connectionId="1">
    <xmlCellPr id="1" xr6:uid="{00000000-0010-0000-D600-000001000000}" uniqueName="nazev">
      <xmlPr mapId="1" xpath="/root/D58/@nazev" xmlDataType="string"/>
    </xmlCellPr>
  </singleXmlCell>
  <singleXmlCell id="217" xr6:uid="{00000000-000C-0000-FFFF-FFFFD7000000}" r="J102" connectionId="1">
    <xmlCellPr id="1" xr6:uid="{00000000-0010-0000-D700-000001000000}" uniqueName="nazev">
      <xmlPr mapId="1" xpath="/root/D59/@nazev" xmlDataType="string"/>
    </xmlCellPr>
  </singleXmlCell>
  <singleXmlCell id="218" xr6:uid="{00000000-000C-0000-FFFF-FFFFD8000000}" r="J103" connectionId="1">
    <xmlCellPr id="1" xr6:uid="{00000000-0010-0000-D800-000001000000}" uniqueName="nazev">
      <xmlPr mapId="1" xpath="/root/E58/@nazev" xmlDataType="string"/>
    </xmlCellPr>
  </singleXmlCell>
  <singleXmlCell id="219" xr6:uid="{00000000-000C-0000-FFFF-FFFFD9000000}" r="J104" connectionId="1">
    <xmlCellPr id="1" xr6:uid="{00000000-0010-0000-D900-000001000000}" uniqueName="nazev">
      <xmlPr mapId="1" xpath="/root/E59/@nazev" xmlDataType="string"/>
    </xmlCellPr>
  </singleXmlCell>
  <singleXmlCell id="220" xr6:uid="{00000000-000C-0000-FFFF-FFFFDA000000}" r="J105" connectionId="1">
    <xmlCellPr id="1" xr6:uid="{00000000-0010-0000-DA00-000001000000}" uniqueName="nazev">
      <xmlPr mapId="1" xpath="/root/F58/@nazev" xmlDataType="string"/>
    </xmlCellPr>
  </singleXmlCell>
  <singleXmlCell id="221" xr6:uid="{00000000-000C-0000-FFFF-FFFFDB000000}" r="J106" connectionId="1">
    <xmlCellPr id="1" xr6:uid="{00000000-0010-0000-DB00-000001000000}" uniqueName="nazev">
      <xmlPr mapId="1" xpath="/root/F59/@nazev" xmlDataType="string"/>
    </xmlCellPr>
  </singleXmlCell>
  <singleXmlCell id="222" xr6:uid="{00000000-000C-0000-FFFF-FFFFDC000000}" r="J107" connectionId="1">
    <xmlCellPr id="1" xr6:uid="{00000000-0010-0000-DC00-000001000000}" uniqueName="nazev">
      <xmlPr mapId="1" xpath="/root/G58/@nazev" xmlDataType="string"/>
    </xmlCellPr>
  </singleXmlCell>
  <singleXmlCell id="223" xr6:uid="{00000000-000C-0000-FFFF-FFFFDD000000}" r="J108" connectionId="1">
    <xmlCellPr id="1" xr6:uid="{00000000-0010-0000-DD00-000001000000}" uniqueName="nazev">
      <xmlPr mapId="1" xpath="/root/G59/@nazev" xmlDataType="string"/>
    </xmlCellPr>
  </singleXmlCell>
  <singleXmlCell id="224" xr6:uid="{00000000-000C-0000-FFFF-FFFFDE000000}" r="J109" connectionId="1">
    <xmlCellPr id="1" xr6:uid="{00000000-0010-0000-DE00-000001000000}" uniqueName="nazev">
      <xmlPr mapId="1" xpath="/root/H58/@nazev" xmlDataType="string"/>
    </xmlCellPr>
  </singleXmlCell>
  <singleXmlCell id="225" xr6:uid="{00000000-000C-0000-FFFF-FFFFDF000000}" r="J110" connectionId="1">
    <xmlCellPr id="1" xr6:uid="{00000000-0010-0000-DF00-000001000000}" uniqueName="nazev">
      <xmlPr mapId="1" xpath="/root/H59/@nazev" xmlDataType="string"/>
    </xmlCellPr>
  </singleXmlCell>
  <singleXmlCell id="226" xr6:uid="{00000000-000C-0000-FFFF-FFFFE0000000}" r="J111" connectionId="1">
    <xmlCellPr id="1" xr6:uid="{00000000-0010-0000-E000-000001000000}" uniqueName="nazev">
      <xmlPr mapId="1" xpath="/root/A60/@nazev" xmlDataType="string"/>
    </xmlCellPr>
  </singleXmlCell>
  <singleXmlCell id="227" xr6:uid="{00000000-000C-0000-FFFF-FFFFE1000000}" r="J112" connectionId="1">
    <xmlCellPr id="1" xr6:uid="{00000000-0010-0000-E100-000001000000}" uniqueName="nazev">
      <xmlPr mapId="1" xpath="/root/C60/@nazev" xmlDataType="string"/>
    </xmlCellPr>
  </singleXmlCell>
  <singleXmlCell id="228" xr6:uid="{00000000-000C-0000-FFFF-FFFFE2000000}" r="J113" connectionId="1">
    <xmlCellPr id="1" xr6:uid="{00000000-0010-0000-E200-000001000000}" uniqueName="nazev">
      <xmlPr mapId="1" xpath="/root/C61/@nazev" xmlDataType="string"/>
    </xmlCellPr>
  </singleXmlCell>
  <singleXmlCell id="229" xr6:uid="{00000000-000C-0000-FFFF-FFFFE3000000}" r="J114" connectionId="1">
    <xmlCellPr id="1" xr6:uid="{00000000-0010-0000-E300-000001000000}" uniqueName="nazev">
      <xmlPr mapId="1" xpath="/root/D60/@nazev" xmlDataType="string"/>
    </xmlCellPr>
  </singleXmlCell>
  <singleXmlCell id="230" xr6:uid="{00000000-000C-0000-FFFF-FFFFE4000000}" r="J115" connectionId="1">
    <xmlCellPr id="1" xr6:uid="{00000000-0010-0000-E400-000001000000}" uniqueName="nazev">
      <xmlPr mapId="1" xpath="/root/D61/@nazev" xmlDataType="string"/>
    </xmlCellPr>
  </singleXmlCell>
  <singleXmlCell id="231" xr6:uid="{00000000-000C-0000-FFFF-FFFFE5000000}" r="J116" connectionId="1">
    <xmlCellPr id="1" xr6:uid="{00000000-0010-0000-E500-000001000000}" uniqueName="nazev">
      <xmlPr mapId="1" xpath="/root/E60/@nazev" xmlDataType="string"/>
    </xmlCellPr>
  </singleXmlCell>
  <singleXmlCell id="232" xr6:uid="{00000000-000C-0000-FFFF-FFFFE6000000}" r="J117" connectionId="1">
    <xmlCellPr id="1" xr6:uid="{00000000-0010-0000-E600-000001000000}" uniqueName="nazev">
      <xmlPr mapId="1" xpath="/root/E61/@nazev" xmlDataType="string"/>
    </xmlCellPr>
  </singleXmlCell>
  <singleXmlCell id="233" xr6:uid="{00000000-000C-0000-FFFF-FFFFE7000000}" r="J118" connectionId="1">
    <xmlCellPr id="1" xr6:uid="{00000000-0010-0000-E700-000001000000}" uniqueName="nazev">
      <xmlPr mapId="1" xpath="/root/F60/@nazev" xmlDataType="string"/>
    </xmlCellPr>
  </singleXmlCell>
  <singleXmlCell id="234" xr6:uid="{00000000-000C-0000-FFFF-FFFFE8000000}" r="J119" connectionId="1">
    <xmlCellPr id="1" xr6:uid="{00000000-0010-0000-E800-000001000000}" uniqueName="nazev">
      <xmlPr mapId="1" xpath="/root/F61/@nazev" xmlDataType="string"/>
    </xmlCellPr>
  </singleXmlCell>
  <singleXmlCell id="235" xr6:uid="{00000000-000C-0000-FFFF-FFFFE9000000}" r="J120" connectionId="1">
    <xmlCellPr id="1" xr6:uid="{00000000-0010-0000-E900-000001000000}" uniqueName="nazev">
      <xmlPr mapId="1" xpath="/root/G60/@nazev" xmlDataType="string"/>
    </xmlCellPr>
  </singleXmlCell>
  <singleXmlCell id="236" xr6:uid="{00000000-000C-0000-FFFF-FFFFEA000000}" r="J121" connectionId="1">
    <xmlCellPr id="1" xr6:uid="{00000000-0010-0000-EA00-000001000000}" uniqueName="nazev">
      <xmlPr mapId="1" xpath="/root/G61/@nazev" xmlDataType="string"/>
    </xmlCellPr>
  </singleXmlCell>
  <singleXmlCell id="237" xr6:uid="{00000000-000C-0000-FFFF-FFFFEB000000}" r="J122" connectionId="1">
    <xmlCellPr id="1" xr6:uid="{00000000-0010-0000-EB00-000001000000}" uniqueName="nazev">
      <xmlPr mapId="1" xpath="/root/H60/@nazev" xmlDataType="string"/>
    </xmlCellPr>
  </singleXmlCell>
  <singleXmlCell id="238" xr6:uid="{00000000-000C-0000-FFFF-FFFFEC000000}" r="J123" connectionId="1">
    <xmlCellPr id="1" xr6:uid="{00000000-0010-0000-EC00-000001000000}" uniqueName="nazev">
      <xmlPr mapId="1" xpath="/root/H61/@nazev" xmlDataType="string"/>
    </xmlCellPr>
  </singleXmlCell>
  <singleXmlCell id="239" xr6:uid="{00000000-000C-0000-FFFF-FFFFED000000}" r="J124" connectionId="1">
    <xmlCellPr id="1" xr6:uid="{00000000-0010-0000-ED00-000001000000}" uniqueName="nazev">
      <xmlPr mapId="1" xpath="/root/A62/@nazev" xmlDataType="string"/>
    </xmlCellPr>
  </singleXmlCell>
  <singleXmlCell id="240" xr6:uid="{00000000-000C-0000-FFFF-FFFFEE000000}" r="J125" connectionId="1">
    <xmlCellPr id="1" xr6:uid="{00000000-0010-0000-EE00-000001000000}" uniqueName="nazev">
      <xmlPr mapId="1" xpath="/root/C62/@nazev" xmlDataType="string"/>
    </xmlCellPr>
  </singleXmlCell>
  <singleXmlCell id="241" xr6:uid="{00000000-000C-0000-FFFF-FFFFEF000000}" r="J126" connectionId="1">
    <xmlCellPr id="1" xr6:uid="{00000000-0010-0000-EF00-000001000000}" uniqueName="nazev">
      <xmlPr mapId="1" xpath="/root/C63/@nazev" xmlDataType="string"/>
    </xmlCellPr>
  </singleXmlCell>
  <singleXmlCell id="242" xr6:uid="{00000000-000C-0000-FFFF-FFFFF0000000}" r="J127" connectionId="1">
    <xmlCellPr id="1" xr6:uid="{00000000-0010-0000-F000-000001000000}" uniqueName="nazev">
      <xmlPr mapId="1" xpath="/root/D62/@nazev" xmlDataType="string"/>
    </xmlCellPr>
  </singleXmlCell>
  <singleXmlCell id="243" xr6:uid="{00000000-000C-0000-FFFF-FFFFF1000000}" r="J128" connectionId="1">
    <xmlCellPr id="1" xr6:uid="{00000000-0010-0000-F100-000001000000}" uniqueName="nazev">
      <xmlPr mapId="1" xpath="/root/D63/@nazev" xmlDataType="string"/>
    </xmlCellPr>
  </singleXmlCell>
  <singleXmlCell id="244" xr6:uid="{00000000-000C-0000-FFFF-FFFFF2000000}" r="J129" connectionId="1">
    <xmlCellPr id="1" xr6:uid="{00000000-0010-0000-F200-000001000000}" uniqueName="nazev">
      <xmlPr mapId="1" xpath="/root/E62/@nazev" xmlDataType="string"/>
    </xmlCellPr>
  </singleXmlCell>
  <singleXmlCell id="245" xr6:uid="{00000000-000C-0000-FFFF-FFFFF3000000}" r="J130" connectionId="1">
    <xmlCellPr id="1" xr6:uid="{00000000-0010-0000-F300-000001000000}" uniqueName="nazev">
      <xmlPr mapId="1" xpath="/root/E63/@nazev" xmlDataType="string"/>
    </xmlCellPr>
  </singleXmlCell>
  <singleXmlCell id="246" xr6:uid="{00000000-000C-0000-FFFF-FFFFF4000000}" r="J131" connectionId="1">
    <xmlCellPr id="1" xr6:uid="{00000000-0010-0000-F400-000001000000}" uniqueName="nazev">
      <xmlPr mapId="1" xpath="/root/F62/@nazev" xmlDataType="string"/>
    </xmlCellPr>
  </singleXmlCell>
  <singleXmlCell id="247" xr6:uid="{00000000-000C-0000-FFFF-FFFFF5000000}" r="J132" connectionId="1">
    <xmlCellPr id="1" xr6:uid="{00000000-0010-0000-F500-000001000000}" uniqueName="nazev">
      <xmlPr mapId="1" xpath="/root/F63/@nazev" xmlDataType="string"/>
    </xmlCellPr>
  </singleXmlCell>
  <singleXmlCell id="248" xr6:uid="{00000000-000C-0000-FFFF-FFFFF6000000}" r="J133" connectionId="1">
    <xmlCellPr id="1" xr6:uid="{00000000-0010-0000-F600-000001000000}" uniqueName="nazev">
      <xmlPr mapId="1" xpath="/root/G62/@nazev" xmlDataType="string"/>
    </xmlCellPr>
  </singleXmlCell>
  <singleXmlCell id="249" xr6:uid="{00000000-000C-0000-FFFF-FFFFF7000000}" r="J134" connectionId="1">
    <xmlCellPr id="1" xr6:uid="{00000000-0010-0000-F700-000001000000}" uniqueName="nazev">
      <xmlPr mapId="1" xpath="/root/G63/@nazev" xmlDataType="string"/>
    </xmlCellPr>
  </singleXmlCell>
  <singleXmlCell id="250" xr6:uid="{00000000-000C-0000-FFFF-FFFFF8000000}" r="J135" connectionId="1">
    <xmlCellPr id="1" xr6:uid="{00000000-0010-0000-F800-000001000000}" uniqueName="nazev">
      <xmlPr mapId="1" xpath="/root/H62/@nazev" xmlDataType="string"/>
    </xmlCellPr>
  </singleXmlCell>
  <singleXmlCell id="251" xr6:uid="{00000000-000C-0000-FFFF-FFFFF9000000}" r="J136" connectionId="1">
    <xmlCellPr id="1" xr6:uid="{00000000-0010-0000-F900-000001000000}" uniqueName="nazev">
      <xmlPr mapId="1" xpath="/root/H63/@nazev" xmlDataType="string"/>
    </xmlCellPr>
  </singleXmlCell>
  <singleXmlCell id="252" xr6:uid="{00000000-000C-0000-FFFF-FFFFFA000000}" r="J137" connectionId="1">
    <xmlCellPr id="1" xr6:uid="{00000000-0010-0000-FA00-000001000000}" uniqueName="nazev">
      <xmlPr mapId="1" xpath="/root/A64/@nazev" xmlDataType="string"/>
    </xmlCellPr>
  </singleXmlCell>
  <singleXmlCell id="253" xr6:uid="{00000000-000C-0000-FFFF-FFFFFB000000}" r="J138" connectionId="1">
    <xmlCellPr id="1" xr6:uid="{00000000-0010-0000-FB00-000001000000}" uniqueName="nazev">
      <xmlPr mapId="1" xpath="/root/C64/@nazev" xmlDataType="string"/>
    </xmlCellPr>
  </singleXmlCell>
  <singleXmlCell id="254" xr6:uid="{00000000-000C-0000-FFFF-FFFFFC000000}" r="J139" connectionId="1">
    <xmlCellPr id="1" xr6:uid="{00000000-0010-0000-FC00-000001000000}" uniqueName="nazev">
      <xmlPr mapId="1" xpath="/root/C65/@nazev" xmlDataType="string"/>
    </xmlCellPr>
  </singleXmlCell>
  <singleXmlCell id="255" xr6:uid="{00000000-000C-0000-FFFF-FFFFFD000000}" r="J140" connectionId="1">
    <xmlCellPr id="1" xr6:uid="{00000000-0010-0000-FD00-000001000000}" uniqueName="nazev">
      <xmlPr mapId="1" xpath="/root/D64/@nazev" xmlDataType="string"/>
    </xmlCellPr>
  </singleXmlCell>
  <singleXmlCell id="256" xr6:uid="{00000000-000C-0000-FFFF-FFFFFE000000}" r="J141" connectionId="1">
    <xmlCellPr id="1" xr6:uid="{00000000-0010-0000-FE00-000001000000}" uniqueName="nazev">
      <xmlPr mapId="1" xpath="/root/D65/@nazev" xmlDataType="string"/>
    </xmlCellPr>
  </singleXmlCell>
  <singleXmlCell id="257" xr6:uid="{00000000-000C-0000-FFFF-FFFFFF000000}" r="J142" connectionId="1">
    <xmlCellPr id="1" xr6:uid="{00000000-0010-0000-FF00-000001000000}" uniqueName="nazev">
      <xmlPr mapId="1" xpath="/root/E64/@nazev" xmlDataType="string"/>
    </xmlCellPr>
  </singleXmlCell>
  <singleXmlCell id="258" xr6:uid="{00000000-000C-0000-FFFF-FFFF00010000}" r="J143" connectionId="1">
    <xmlCellPr id="1" xr6:uid="{00000000-0010-0000-0001-000001000000}" uniqueName="nazev">
      <xmlPr mapId="1" xpath="/root/E65/@nazev" xmlDataType="string"/>
    </xmlCellPr>
  </singleXmlCell>
  <singleXmlCell id="259" xr6:uid="{00000000-000C-0000-FFFF-FFFF01010000}" r="J144" connectionId="1">
    <xmlCellPr id="1" xr6:uid="{00000000-0010-0000-0101-000001000000}" uniqueName="nazev">
      <xmlPr mapId="1" xpath="/root/F64/@nazev" xmlDataType="string"/>
    </xmlCellPr>
  </singleXmlCell>
  <singleXmlCell id="260" xr6:uid="{00000000-000C-0000-FFFF-FFFF02010000}" r="J145" connectionId="1">
    <xmlCellPr id="1" xr6:uid="{00000000-0010-0000-0201-000001000000}" uniqueName="nazev">
      <xmlPr mapId="1" xpath="/root/F65/@nazev" xmlDataType="string"/>
    </xmlCellPr>
  </singleXmlCell>
  <singleXmlCell id="261" xr6:uid="{00000000-000C-0000-FFFF-FFFF03010000}" r="J146" connectionId="1">
    <xmlCellPr id="1" xr6:uid="{00000000-0010-0000-0301-000001000000}" uniqueName="nazev">
      <xmlPr mapId="1" xpath="/root/G64/@nazev" xmlDataType="string"/>
    </xmlCellPr>
  </singleXmlCell>
  <singleXmlCell id="262" xr6:uid="{00000000-000C-0000-FFFF-FFFF04010000}" r="J147" connectionId="1">
    <xmlCellPr id="1" xr6:uid="{00000000-0010-0000-0401-000001000000}" uniqueName="nazev">
      <xmlPr mapId="1" xpath="/root/G65/@nazev" xmlDataType="string"/>
    </xmlCellPr>
  </singleXmlCell>
  <singleXmlCell id="263" xr6:uid="{00000000-000C-0000-FFFF-FFFF05010000}" r="J148" connectionId="1">
    <xmlCellPr id="1" xr6:uid="{00000000-0010-0000-0501-000001000000}" uniqueName="nazev">
      <xmlPr mapId="1" xpath="/root/H64/@nazev" xmlDataType="string"/>
    </xmlCellPr>
  </singleXmlCell>
  <singleXmlCell id="264" xr6:uid="{00000000-000C-0000-FFFF-FFFF06010000}" r="J149" connectionId="1">
    <xmlCellPr id="1" xr6:uid="{00000000-0010-0000-0601-000001000000}" uniqueName="nazev">
      <xmlPr mapId="1" xpath="/root/H65/@nazev" xmlDataType="string"/>
    </xmlCellPr>
  </singleXmlCell>
  <singleXmlCell id="265" xr6:uid="{00000000-000C-0000-FFFF-FFFF07010000}" r="J150" connectionId="1">
    <xmlCellPr id="1" xr6:uid="{00000000-0010-0000-0701-000001000000}" uniqueName="nazev">
      <xmlPr mapId="1" xpath="/root/A66/@nazev" xmlDataType="string"/>
    </xmlCellPr>
  </singleXmlCell>
  <singleXmlCell id="266" xr6:uid="{00000000-000C-0000-FFFF-FFFF08010000}" r="J151" connectionId="1">
    <xmlCellPr id="1" xr6:uid="{00000000-0010-0000-0801-000001000000}" uniqueName="nazev">
      <xmlPr mapId="1" xpath="/root/C66/@nazev" xmlDataType="string"/>
    </xmlCellPr>
  </singleXmlCell>
  <singleXmlCell id="267" xr6:uid="{00000000-000C-0000-FFFF-FFFF09010000}" r="J152" connectionId="1">
    <xmlCellPr id="1" xr6:uid="{00000000-0010-0000-0901-000001000000}" uniqueName="nazev">
      <xmlPr mapId="1" xpath="/root/C67/@nazev" xmlDataType="string"/>
    </xmlCellPr>
  </singleXmlCell>
  <singleXmlCell id="268" xr6:uid="{00000000-000C-0000-FFFF-FFFF0A010000}" r="J153" connectionId="1">
    <xmlCellPr id="1" xr6:uid="{00000000-0010-0000-0A01-000001000000}" uniqueName="nazev">
      <xmlPr mapId="1" xpath="/root/D66/@nazev" xmlDataType="string"/>
    </xmlCellPr>
  </singleXmlCell>
  <singleXmlCell id="269" xr6:uid="{00000000-000C-0000-FFFF-FFFF0B010000}" r="J154" connectionId="1">
    <xmlCellPr id="1" xr6:uid="{00000000-0010-0000-0B01-000001000000}" uniqueName="nazev">
      <xmlPr mapId="1" xpath="/root/D67/@nazev" xmlDataType="string"/>
    </xmlCellPr>
  </singleXmlCell>
  <singleXmlCell id="270" xr6:uid="{00000000-000C-0000-FFFF-FFFF0C010000}" r="J155" connectionId="1">
    <xmlCellPr id="1" xr6:uid="{00000000-0010-0000-0C01-000001000000}" uniqueName="nazev">
      <xmlPr mapId="1" xpath="/root/E66/@nazev" xmlDataType="string"/>
    </xmlCellPr>
  </singleXmlCell>
  <singleXmlCell id="271" xr6:uid="{00000000-000C-0000-FFFF-FFFF0D010000}" r="J156" connectionId="1">
    <xmlCellPr id="1" xr6:uid="{00000000-0010-0000-0D01-000001000000}" uniqueName="nazev">
      <xmlPr mapId="1" xpath="/root/E67/@nazev" xmlDataType="string"/>
    </xmlCellPr>
  </singleXmlCell>
  <singleXmlCell id="272" xr6:uid="{00000000-000C-0000-FFFF-FFFF0E010000}" r="J157" connectionId="1">
    <xmlCellPr id="1" xr6:uid="{00000000-0010-0000-0E01-000001000000}" uniqueName="nazev">
      <xmlPr mapId="1" xpath="/root/F66/@nazev" xmlDataType="string"/>
    </xmlCellPr>
  </singleXmlCell>
  <singleXmlCell id="273" xr6:uid="{00000000-000C-0000-FFFF-FFFF0F010000}" r="J158" connectionId="1">
    <xmlCellPr id="1" xr6:uid="{00000000-0010-0000-0F01-000001000000}" uniqueName="nazev">
      <xmlPr mapId="1" xpath="/root/F67/@nazev" xmlDataType="string"/>
    </xmlCellPr>
  </singleXmlCell>
  <singleXmlCell id="274" xr6:uid="{00000000-000C-0000-FFFF-FFFF10010000}" r="J159" connectionId="1">
    <xmlCellPr id="1" xr6:uid="{00000000-0010-0000-1001-000001000000}" uniqueName="nazev">
      <xmlPr mapId="1" xpath="/root/G66/@nazev" xmlDataType="string"/>
    </xmlCellPr>
  </singleXmlCell>
  <singleXmlCell id="275" xr6:uid="{00000000-000C-0000-FFFF-FFFF11010000}" r="J160" connectionId="1">
    <xmlCellPr id="1" xr6:uid="{00000000-0010-0000-1101-000001000000}" uniqueName="nazev">
      <xmlPr mapId="1" xpath="/root/G67/@nazev" xmlDataType="string"/>
    </xmlCellPr>
  </singleXmlCell>
  <singleXmlCell id="276" xr6:uid="{00000000-000C-0000-FFFF-FFFF12010000}" r="J161" connectionId="1">
    <xmlCellPr id="1" xr6:uid="{00000000-0010-0000-1201-000001000000}" uniqueName="nazev">
      <xmlPr mapId="1" xpath="/root/H66/@nazev" xmlDataType="string"/>
    </xmlCellPr>
  </singleXmlCell>
  <singleXmlCell id="277" xr6:uid="{00000000-000C-0000-FFFF-FFFF13010000}" r="J162" connectionId="1">
    <xmlCellPr id="1" xr6:uid="{00000000-0010-0000-1301-000001000000}" uniqueName="nazev">
      <xmlPr mapId="1" xpath="/root/H67/@nazev" xmlDataType="string"/>
    </xmlCellPr>
  </singleXmlCell>
  <singleXmlCell id="278" xr6:uid="{00000000-000C-0000-FFFF-FFFF14010000}" r="K163" connectionId="1">
    <xmlCellPr id="1" xr6:uid="{00000000-0010-0000-1401-000001000000}" uniqueName="C84">
      <xmlPr mapId="1" xpath="/root/C84" xmlDataType="double"/>
    </xmlCellPr>
  </singleXmlCell>
  <singleXmlCell id="279" xr6:uid="{00000000-000C-0000-FFFF-FFFF15010000}" r="J163" connectionId="1">
    <xmlCellPr id="1" xr6:uid="{00000000-0010-0000-1501-000001000000}" uniqueName="nazev">
      <xmlPr mapId="1" xpath="/root/C84/@nazev" xmlDataType="string"/>
    </xmlCellPr>
  </singleXmlCell>
  <singleXmlCell id="280" xr6:uid="{00000000-000C-0000-FFFF-FFFF16010000}" r="K164" connectionId="1">
    <xmlCellPr id="1" xr6:uid="{00000000-0010-0000-1601-000001000000}" uniqueName="C85">
      <xmlPr mapId="1" xpath="/root/C85" xmlDataType="integer"/>
    </xmlCellPr>
  </singleXmlCell>
  <singleXmlCell id="281" xr6:uid="{00000000-000C-0000-FFFF-FFFF17010000}" r="J164" connectionId="1">
    <xmlCellPr id="1" xr6:uid="{00000000-0010-0000-1701-000001000000}" uniqueName="nazev">
      <xmlPr mapId="1" xpath="/root/C85/@nazev" xmlDataType="string"/>
    </xmlCellPr>
  </singleXmlCell>
  <singleXmlCell id="282" xr6:uid="{00000000-000C-0000-FFFF-FFFF18010000}" r="K165" connectionId="1">
    <xmlCellPr id="1" xr6:uid="{00000000-0010-0000-1801-000001000000}" uniqueName="D84">
      <xmlPr mapId="1" xpath="/root/D84" xmlDataType="double"/>
    </xmlCellPr>
  </singleXmlCell>
  <singleXmlCell id="283" xr6:uid="{00000000-000C-0000-FFFF-FFFF19010000}" r="J165" connectionId="1">
    <xmlCellPr id="1" xr6:uid="{00000000-0010-0000-1901-000001000000}" uniqueName="nazev">
      <xmlPr mapId="1" xpath="/root/D84/@nazev" xmlDataType="string"/>
    </xmlCellPr>
  </singleXmlCell>
  <singleXmlCell id="284" xr6:uid="{00000000-000C-0000-FFFF-FFFF1A010000}" r="K166" connectionId="1">
    <xmlCellPr id="1" xr6:uid="{00000000-0010-0000-1A01-000001000000}" uniqueName="D85">
      <xmlPr mapId="1" xpath="/root/D85" xmlDataType="integer"/>
    </xmlCellPr>
  </singleXmlCell>
  <singleXmlCell id="285" xr6:uid="{00000000-000C-0000-FFFF-FFFF1B010000}" r="J166" connectionId="1">
    <xmlCellPr id="1" xr6:uid="{00000000-0010-0000-1B01-000001000000}" uniqueName="nazev">
      <xmlPr mapId="1" xpath="/root/D85/@nazev" xmlDataType="string"/>
    </xmlCellPr>
  </singleXmlCell>
  <singleXmlCell id="286" xr6:uid="{00000000-000C-0000-FFFF-FFFF1C010000}" r="K167" connectionId="1">
    <xmlCellPr id="1" xr6:uid="{00000000-0010-0000-1C01-000001000000}" uniqueName="E84">
      <xmlPr mapId="1" xpath="/root/E84" xmlDataType="double"/>
    </xmlCellPr>
  </singleXmlCell>
  <singleXmlCell id="287" xr6:uid="{00000000-000C-0000-FFFF-FFFF1D010000}" r="J167" connectionId="1">
    <xmlCellPr id="1" xr6:uid="{00000000-0010-0000-1D01-000001000000}" uniqueName="nazev">
      <xmlPr mapId="1" xpath="/root/E84/@nazev" xmlDataType="string"/>
    </xmlCellPr>
  </singleXmlCell>
  <singleXmlCell id="288" xr6:uid="{00000000-000C-0000-FFFF-FFFF1E010000}" r="K168" connectionId="1">
    <xmlCellPr id="1" xr6:uid="{00000000-0010-0000-1E01-000001000000}" uniqueName="E85">
      <xmlPr mapId="1" xpath="/root/E85" xmlDataType="integer"/>
    </xmlCellPr>
  </singleXmlCell>
  <singleXmlCell id="289" xr6:uid="{00000000-000C-0000-FFFF-FFFF1F010000}" r="J168" connectionId="1">
    <xmlCellPr id="1" xr6:uid="{00000000-0010-0000-1F01-000001000000}" uniqueName="nazev">
      <xmlPr mapId="1" xpath="/root/E85/@nazev" xmlDataType="string"/>
    </xmlCellPr>
  </singleXmlCell>
  <singleXmlCell id="290" xr6:uid="{00000000-000C-0000-FFFF-FFFF20010000}" r="K169" connectionId="1">
    <xmlCellPr id="1" xr6:uid="{00000000-0010-0000-2001-000001000000}" uniqueName="F84">
      <xmlPr mapId="1" xpath="/root/F84" xmlDataType="integer"/>
    </xmlCellPr>
  </singleXmlCell>
  <singleXmlCell id="291" xr6:uid="{00000000-000C-0000-FFFF-FFFF21010000}" r="J169" connectionId="1">
    <xmlCellPr id="1" xr6:uid="{00000000-0010-0000-2101-000001000000}" uniqueName="nazev">
      <xmlPr mapId="1" xpath="/root/F84/@nazev" xmlDataType="string"/>
    </xmlCellPr>
  </singleXmlCell>
  <singleXmlCell id="292" xr6:uid="{00000000-000C-0000-FFFF-FFFF22010000}" r="K170" connectionId="1">
    <xmlCellPr id="1" xr6:uid="{00000000-0010-0000-2201-000001000000}" uniqueName="F85">
      <xmlPr mapId="1" xpath="/root/F85" xmlDataType="integer"/>
    </xmlCellPr>
  </singleXmlCell>
  <singleXmlCell id="293" xr6:uid="{00000000-000C-0000-FFFF-FFFF23010000}" r="J170" connectionId="1">
    <xmlCellPr id="1" xr6:uid="{00000000-0010-0000-2301-000001000000}" uniqueName="nazev">
      <xmlPr mapId="1" xpath="/root/F85/@nazev" xmlDataType="string"/>
    </xmlCellPr>
  </singleXmlCell>
  <singleXmlCell id="294" xr6:uid="{00000000-000C-0000-FFFF-FFFF24010000}" r="K171" connectionId="1">
    <xmlCellPr id="1" xr6:uid="{00000000-0010-0000-2401-000001000000}" uniqueName="G84">
      <xmlPr mapId="1" xpath="/root/G84" xmlDataType="integer"/>
    </xmlCellPr>
  </singleXmlCell>
  <singleXmlCell id="295" xr6:uid="{00000000-000C-0000-FFFF-FFFF25010000}" r="J171" connectionId="1">
    <xmlCellPr id="1" xr6:uid="{00000000-0010-0000-2501-000001000000}" uniqueName="nazev">
      <xmlPr mapId="1" xpath="/root/G84/@nazev" xmlDataType="string"/>
    </xmlCellPr>
  </singleXmlCell>
  <singleXmlCell id="296" xr6:uid="{00000000-000C-0000-FFFF-FFFF26010000}" r="K172" connectionId="1">
    <xmlCellPr id="1" xr6:uid="{00000000-0010-0000-2601-000001000000}" uniqueName="G85">
      <xmlPr mapId="1" xpath="/root/G85" xmlDataType="integer"/>
    </xmlCellPr>
  </singleXmlCell>
  <singleXmlCell id="297" xr6:uid="{00000000-000C-0000-FFFF-FFFF27010000}" r="J172" connectionId="1">
    <xmlCellPr id="1" xr6:uid="{00000000-0010-0000-2701-000001000000}" uniqueName="nazev">
      <xmlPr mapId="1" xpath="/root/G85/@nazev" xmlDataType="string"/>
    </xmlCellPr>
  </singleXmlCell>
  <singleXmlCell id="298" xr6:uid="{00000000-000C-0000-FFFF-FFFF28010000}" r="K173" connectionId="1">
    <xmlCellPr id="1" xr6:uid="{00000000-0010-0000-2801-000001000000}" uniqueName="H84">
      <xmlPr mapId="1" xpath="/root/H84" xmlDataType="double"/>
    </xmlCellPr>
  </singleXmlCell>
  <singleXmlCell id="299" xr6:uid="{00000000-000C-0000-FFFF-FFFF29010000}" r="J173" connectionId="1">
    <xmlCellPr id="1" xr6:uid="{00000000-0010-0000-2901-000001000000}" uniqueName="nazev">
      <xmlPr mapId="1" xpath="/root/H84/@nazev" xmlDataType="string"/>
    </xmlCellPr>
  </singleXmlCell>
  <singleXmlCell id="300" xr6:uid="{00000000-000C-0000-FFFF-FFFF2A010000}" r="K174" connectionId="1">
    <xmlCellPr id="1" xr6:uid="{00000000-0010-0000-2A01-000001000000}" uniqueName="H85">
      <xmlPr mapId="1" xpath="/root/H85" xmlDataType="integer"/>
    </xmlCellPr>
  </singleXmlCell>
  <singleXmlCell id="301" xr6:uid="{00000000-000C-0000-FFFF-FFFF2B010000}" r="J174" connectionId="1">
    <xmlCellPr id="1" xr6:uid="{00000000-0010-0000-2B01-000001000000}" uniqueName="nazev">
      <xmlPr mapId="1" xpath="/root/H85/@nazev" xmlDataType="string"/>
    </xmlCellPr>
  </singleXmlCell>
  <singleXmlCell id="302" xr6:uid="{00000000-000C-0000-FFFF-FFFF2C010000}" r="O7" connectionId="1">
    <xmlCellPr id="1" xr6:uid="{00000000-0010-0000-2C01-000001000000}" uniqueName="B90">
      <xmlPr mapId="1" xpath="/root/B90" xmlDataType="double"/>
    </xmlCellPr>
  </singleXmlCell>
  <singleXmlCell id="303" xr6:uid="{00000000-000C-0000-FFFF-FFFF2D010000}" r="N7" connectionId="1">
    <xmlCellPr id="1" xr6:uid="{00000000-0010-0000-2D01-000001000000}" uniqueName="nazev">
      <xmlPr mapId="1" xpath="/root/B90/@nazev" xmlDataType="string"/>
    </xmlCellPr>
  </singleXmlCell>
  <singleXmlCell id="304" xr6:uid="{00000000-000C-0000-FFFF-FFFF2E010000}" r="O8" connectionId="1">
    <xmlCellPr id="1" xr6:uid="{00000000-0010-0000-2E01-000001000000}" uniqueName="B91">
      <xmlPr mapId="1" xpath="/root/B91" xmlDataType="integer"/>
    </xmlCellPr>
  </singleXmlCell>
  <singleXmlCell id="305" xr6:uid="{00000000-000C-0000-FFFF-FFFF2F010000}" r="N8" connectionId="1">
    <xmlCellPr id="1" xr6:uid="{00000000-0010-0000-2F01-000001000000}" uniqueName="nazev">
      <xmlPr mapId="1" xpath="/root/B91/@nazev" xmlDataType="string"/>
    </xmlCellPr>
  </singleXmlCell>
  <singleXmlCell id="306" xr6:uid="{00000000-000C-0000-FFFF-FFFF30010000}" r="O9" connectionId="1">
    <xmlCellPr id="1" xr6:uid="{00000000-0010-0000-3001-000001000000}" uniqueName="C90">
      <xmlPr mapId="1" xpath="/root/C90" xmlDataType="double"/>
    </xmlCellPr>
  </singleXmlCell>
  <singleXmlCell id="307" xr6:uid="{00000000-000C-0000-FFFF-FFFF31010000}" r="N9" connectionId="1">
    <xmlCellPr id="1" xr6:uid="{00000000-0010-0000-3101-000001000000}" uniqueName="nazev">
      <xmlPr mapId="1" xpath="/root/C90/@nazev" xmlDataType="string"/>
    </xmlCellPr>
  </singleXmlCell>
  <singleXmlCell id="308" xr6:uid="{00000000-000C-0000-FFFF-FFFF32010000}" r="O10" connectionId="1">
    <xmlCellPr id="1" xr6:uid="{00000000-0010-0000-3201-000001000000}" uniqueName="C91">
      <xmlPr mapId="1" xpath="/root/C91" xmlDataType="integer"/>
    </xmlCellPr>
  </singleXmlCell>
  <singleXmlCell id="309" xr6:uid="{00000000-000C-0000-FFFF-FFFF33010000}" r="N10" connectionId="1">
    <xmlCellPr id="1" xr6:uid="{00000000-0010-0000-3301-000001000000}" uniqueName="nazev">
      <xmlPr mapId="1" xpath="/root/C91/@nazev" xmlDataType="string"/>
    </xmlCellPr>
  </singleXmlCell>
  <singleXmlCell id="310" xr6:uid="{00000000-000C-0000-FFFF-FFFF34010000}" r="O11" connectionId="1">
    <xmlCellPr id="1" xr6:uid="{00000000-0010-0000-3401-000001000000}" uniqueName="D90">
      <xmlPr mapId="1" xpath="/root/D90" xmlDataType="double"/>
    </xmlCellPr>
  </singleXmlCell>
  <singleXmlCell id="311" xr6:uid="{00000000-000C-0000-FFFF-FFFF35010000}" r="N11" connectionId="1">
    <xmlCellPr id="1" xr6:uid="{00000000-0010-0000-3501-000001000000}" uniqueName="nazev">
      <xmlPr mapId="1" xpath="/root/D90/@nazev" xmlDataType="string"/>
    </xmlCellPr>
  </singleXmlCell>
  <singleXmlCell id="312" xr6:uid="{00000000-000C-0000-FFFF-FFFF36010000}" r="O12" connectionId="1">
    <xmlCellPr id="1" xr6:uid="{00000000-0010-0000-3601-000001000000}" uniqueName="D91">
      <xmlPr mapId="1" xpath="/root/D91" xmlDataType="integer"/>
    </xmlCellPr>
  </singleXmlCell>
  <singleXmlCell id="313" xr6:uid="{00000000-000C-0000-FFFF-FFFF37010000}" r="N12" connectionId="1">
    <xmlCellPr id="1" xr6:uid="{00000000-0010-0000-3701-000001000000}" uniqueName="nazev">
      <xmlPr mapId="1" xpath="/root/D91/@nazev" xmlDataType="string"/>
    </xmlCellPr>
  </singleXmlCell>
  <singleXmlCell id="314" xr6:uid="{00000000-000C-0000-FFFF-FFFF38010000}" r="O13" connectionId="1">
    <xmlCellPr id="1" xr6:uid="{00000000-0010-0000-3801-000001000000}" uniqueName="E90">
      <xmlPr mapId="1" xpath="/root/E90" xmlDataType="integer"/>
    </xmlCellPr>
  </singleXmlCell>
  <singleXmlCell id="315" xr6:uid="{00000000-000C-0000-FFFF-FFFF39010000}" r="N13" connectionId="1">
    <xmlCellPr id="1" xr6:uid="{00000000-0010-0000-3901-000001000000}" uniqueName="nazev">
      <xmlPr mapId="1" xpath="/root/E90/@nazev" xmlDataType="string"/>
    </xmlCellPr>
  </singleXmlCell>
  <singleXmlCell id="316" xr6:uid="{00000000-000C-0000-FFFF-FFFF3A010000}" r="O14" connectionId="1">
    <xmlCellPr id="1" xr6:uid="{00000000-0010-0000-3A01-000001000000}" uniqueName="F90">
      <xmlPr mapId="1" xpath="/root/F90" xmlDataType="integer"/>
    </xmlCellPr>
  </singleXmlCell>
  <singleXmlCell id="317" xr6:uid="{00000000-000C-0000-FFFF-FFFF3B010000}" r="N14" connectionId="1">
    <xmlCellPr id="1" xr6:uid="{00000000-0010-0000-3B01-000001000000}" uniqueName="nazev">
      <xmlPr mapId="1" xpath="/root/F90/@nazev" xmlDataType="string"/>
    </xmlCellPr>
  </singleXmlCell>
  <singleXmlCell id="318" xr6:uid="{00000000-000C-0000-FFFF-FFFF3C010000}" r="O15" connectionId="1">
    <xmlCellPr id="1" xr6:uid="{00000000-0010-0000-3C01-000001000000}" uniqueName="F91">
      <xmlPr mapId="1" xpath="/root/F91" xmlDataType="integer"/>
    </xmlCellPr>
  </singleXmlCell>
  <singleXmlCell id="319" xr6:uid="{00000000-000C-0000-FFFF-FFFF3D010000}" r="N15" connectionId="1">
    <xmlCellPr id="1" xr6:uid="{00000000-0010-0000-3D01-000001000000}" uniqueName="nazev">
      <xmlPr mapId="1" xpath="/root/F91/@nazev" xmlDataType="string"/>
    </xmlCellPr>
  </singleXmlCell>
  <singleXmlCell id="320" xr6:uid="{00000000-000C-0000-FFFF-FFFF3E010000}" r="O16" connectionId="1">
    <xmlCellPr id="1" xr6:uid="{00000000-0010-0000-3E01-000001000000}" uniqueName="G90">
      <xmlPr mapId="1" xpath="/root/G90" xmlDataType="integer"/>
    </xmlCellPr>
  </singleXmlCell>
  <singleXmlCell id="321" xr6:uid="{00000000-000C-0000-FFFF-FFFF3F010000}" r="N16" connectionId="1">
    <xmlCellPr id="1" xr6:uid="{00000000-0010-0000-3F01-000001000000}" uniqueName="nazev">
      <xmlPr mapId="1" xpath="/root/G90/@nazev" xmlDataType="string"/>
    </xmlCellPr>
  </singleXmlCell>
  <singleXmlCell id="322" xr6:uid="{00000000-000C-0000-FFFF-FFFF40010000}" r="O17" connectionId="1">
    <xmlCellPr id="1" xr6:uid="{00000000-0010-0000-4001-000001000000}" uniqueName="G91">
      <xmlPr mapId="1" xpath="/root/G91" xmlDataType="integer"/>
    </xmlCellPr>
  </singleXmlCell>
  <singleXmlCell id="323" xr6:uid="{00000000-000C-0000-FFFF-FFFF41010000}" r="N17" connectionId="1">
    <xmlCellPr id="1" xr6:uid="{00000000-0010-0000-4101-000001000000}" uniqueName="nazev">
      <xmlPr mapId="1" xpath="/root/G91/@nazev" xmlDataType="string"/>
    </xmlCellPr>
  </singleXmlCell>
  <singleXmlCell id="324" xr6:uid="{00000000-000C-0000-FFFF-FFFF42010000}" r="S7" connectionId="1">
    <xmlCellPr id="1" xr6:uid="{00000000-0010-0000-4201-000001000000}" uniqueName="B94">
      <xmlPr mapId="1" xpath="/root/B94" xmlDataType="double"/>
    </xmlCellPr>
  </singleXmlCell>
  <singleXmlCell id="325" xr6:uid="{00000000-000C-0000-FFFF-FFFF43010000}" r="R7" connectionId="1">
    <xmlCellPr id="1" xr6:uid="{00000000-0010-0000-4301-000001000000}" uniqueName="nazev">
      <xmlPr mapId="1" xpath="/root/B94/@nazev" xmlDataType="string"/>
    </xmlCellPr>
  </singleXmlCell>
  <singleXmlCell id="326" xr6:uid="{00000000-000C-0000-FFFF-FFFF44010000}" r="S8" connectionId="1">
    <xmlCellPr id="1" xr6:uid="{00000000-0010-0000-4401-000001000000}" uniqueName="B95">
      <xmlPr mapId="1" xpath="/root/B95" xmlDataType="integer"/>
    </xmlCellPr>
  </singleXmlCell>
  <singleXmlCell id="327" xr6:uid="{00000000-000C-0000-FFFF-FFFF45010000}" r="R8" connectionId="1">
    <xmlCellPr id="1" xr6:uid="{00000000-0010-0000-4501-000001000000}" uniqueName="nazev">
      <xmlPr mapId="1" xpath="/root/B95/@nazev" xmlDataType="string"/>
    </xmlCellPr>
  </singleXmlCell>
  <singleXmlCell id="328" xr6:uid="{00000000-000C-0000-FFFF-FFFF46010000}" r="S9" connectionId="1">
    <xmlCellPr id="1" xr6:uid="{00000000-0010-0000-4601-000001000000}" uniqueName="C94">
      <xmlPr mapId="1" xpath="/root/C94" xmlDataType="integer"/>
    </xmlCellPr>
  </singleXmlCell>
  <singleXmlCell id="329" xr6:uid="{00000000-000C-0000-FFFF-FFFF47010000}" r="R9" connectionId="1">
    <xmlCellPr id="1" xr6:uid="{00000000-0010-0000-4701-000001000000}" uniqueName="nazev">
      <xmlPr mapId="1" xpath="/root/C94/@nazev" xmlDataType="string"/>
    </xmlCellPr>
  </singleXmlCell>
  <singleXmlCell id="330" xr6:uid="{00000000-000C-0000-FFFF-FFFF48010000}" r="S10" connectionId="1">
    <xmlCellPr id="1" xr6:uid="{00000000-0010-0000-4801-000001000000}" uniqueName="C95">
      <xmlPr mapId="1" xpath="/root/C95" xmlDataType="integer"/>
    </xmlCellPr>
  </singleXmlCell>
  <singleXmlCell id="331" xr6:uid="{00000000-000C-0000-FFFF-FFFF49010000}" r="R10" connectionId="1">
    <xmlCellPr id="1" xr6:uid="{00000000-0010-0000-4901-000001000000}" uniqueName="nazev">
      <xmlPr mapId="1" xpath="/root/C95/@nazev" xmlDataType="string"/>
    </xmlCellPr>
  </singleXmlCell>
  <singleXmlCell id="332" xr6:uid="{00000000-000C-0000-FFFF-FFFF4A010000}" r="S11" connectionId="1">
    <xmlCellPr id="1" xr6:uid="{00000000-0010-0000-4A01-000001000000}" uniqueName="D94">
      <xmlPr mapId="1" xpath="/root/D94" xmlDataType="integer"/>
    </xmlCellPr>
  </singleXmlCell>
  <singleXmlCell id="333" xr6:uid="{00000000-000C-0000-FFFF-FFFF4B010000}" r="R11" connectionId="1">
    <xmlCellPr id="1" xr6:uid="{00000000-0010-0000-4B01-000001000000}" uniqueName="nazev">
      <xmlPr mapId="1" xpath="/root/D94/@nazev" xmlDataType="string"/>
    </xmlCellPr>
  </singleXmlCell>
  <singleXmlCell id="334" xr6:uid="{00000000-000C-0000-FFFF-FFFF4C010000}" r="S12" connectionId="1">
    <xmlCellPr id="1" xr6:uid="{00000000-0010-0000-4C01-000001000000}" uniqueName="D95">
      <xmlPr mapId="1" xpath="/root/D95" xmlDataType="integer"/>
    </xmlCellPr>
  </singleXmlCell>
  <singleXmlCell id="335" xr6:uid="{00000000-000C-0000-FFFF-FFFF4D010000}" r="R12" connectionId="1">
    <xmlCellPr id="1" xr6:uid="{00000000-0010-0000-4D01-000001000000}" uniqueName="nazev">
      <xmlPr mapId="1" xpath="/root/D95/@nazev" xmlDataType="string"/>
    </xmlCellPr>
  </singleXmlCell>
  <singleXmlCell id="336" xr6:uid="{00000000-000C-0000-FFFF-FFFF4E010000}" r="S13" connectionId="1">
    <xmlCellPr id="1" xr6:uid="{00000000-0010-0000-4E01-000001000000}" uniqueName="E94">
      <xmlPr mapId="1" xpath="/root/E94" xmlDataType="integer"/>
    </xmlCellPr>
  </singleXmlCell>
  <singleXmlCell id="337" xr6:uid="{00000000-000C-0000-FFFF-FFFF4F010000}" r="R13" connectionId="1">
    <xmlCellPr id="1" xr6:uid="{00000000-0010-0000-4F01-000001000000}" uniqueName="nazev">
      <xmlPr mapId="1" xpath="/root/E94/@nazev" xmlDataType="string"/>
    </xmlCellPr>
  </singleXmlCell>
  <singleXmlCell id="338" xr6:uid="{00000000-000C-0000-FFFF-FFFF50010000}" r="S14" connectionId="1">
    <xmlCellPr id="1" xr6:uid="{00000000-0010-0000-5001-000001000000}" uniqueName="E95">
      <xmlPr mapId="1" xpath="/root/E95" xmlDataType="integer"/>
    </xmlCellPr>
  </singleXmlCell>
  <singleXmlCell id="339" xr6:uid="{00000000-000C-0000-FFFF-FFFF51010000}" r="R14" connectionId="1">
    <xmlCellPr id="1" xr6:uid="{00000000-0010-0000-5101-000001000000}" uniqueName="nazev">
      <xmlPr mapId="1" xpath="/root/E95/@nazev" xmlDataType="string"/>
    </xmlCellPr>
  </singleXmlCell>
  <singleXmlCell id="340" xr6:uid="{00000000-000C-0000-FFFF-FFFF52010000}" r="S15" connectionId="1">
    <xmlCellPr id="1" xr6:uid="{00000000-0010-0000-5201-000001000000}" uniqueName="F94">
      <xmlPr mapId="1" xpath="/root/F94" xmlDataType="integer"/>
    </xmlCellPr>
  </singleXmlCell>
  <singleXmlCell id="341" xr6:uid="{00000000-000C-0000-FFFF-FFFF53010000}" r="R15" connectionId="1">
    <xmlCellPr id="1" xr6:uid="{00000000-0010-0000-5301-000001000000}" uniqueName="nazev">
      <xmlPr mapId="1" xpath="/root/F94/@nazev" xmlDataType="string"/>
    </xmlCellPr>
  </singleXmlCell>
  <singleXmlCell id="342" xr6:uid="{00000000-000C-0000-FFFF-FFFF54010000}" r="S16" connectionId="1">
    <xmlCellPr id="1" xr6:uid="{00000000-0010-0000-5401-000001000000}" uniqueName="F95">
      <xmlPr mapId="1" xpath="/root/F95" xmlDataType="integer"/>
    </xmlCellPr>
  </singleXmlCell>
  <singleXmlCell id="343" xr6:uid="{00000000-000C-0000-FFFF-FFFF55010000}" r="R16" connectionId="1">
    <xmlCellPr id="1" xr6:uid="{00000000-0010-0000-5501-000001000000}" uniqueName="nazev">
      <xmlPr mapId="1" xpath="/root/F95/@nazev" xmlDataType="string"/>
    </xmlCellPr>
  </singleXmlCell>
  <singleXmlCell id="344" xr6:uid="{00000000-000C-0000-FFFF-FFFF56010000}" r="S17" connectionId="1">
    <xmlCellPr id="1" xr6:uid="{00000000-0010-0000-5601-000001000000}" uniqueName="G94">
      <xmlPr mapId="1" xpath="/root/G94" xmlDataType="integer"/>
    </xmlCellPr>
  </singleXmlCell>
  <singleXmlCell id="345" xr6:uid="{00000000-000C-0000-FFFF-FFFF57010000}" r="R17" connectionId="1">
    <xmlCellPr id="1" xr6:uid="{00000000-0010-0000-5701-000001000000}" uniqueName="nazev">
      <xmlPr mapId="1" xpath="/root/G94/@nazev" xmlDataType="string"/>
    </xmlCellPr>
  </singleXmlCell>
  <singleXmlCell id="346" xr6:uid="{00000000-000C-0000-FFFF-FFFF58010000}" r="S18" connectionId="1">
    <xmlCellPr id="1" xr6:uid="{00000000-0010-0000-5801-000001000000}" uniqueName="G95">
      <xmlPr mapId="1" xpath="/root/G95" xmlDataType="integer"/>
    </xmlCellPr>
  </singleXmlCell>
  <singleXmlCell id="347" xr6:uid="{00000000-000C-0000-FFFF-FFFF59010000}" r="R18" connectionId="1">
    <xmlCellPr id="1" xr6:uid="{00000000-0010-0000-5901-000001000000}" uniqueName="nazev">
      <xmlPr mapId="1" xpath="/root/G95/@nazev" xmlDataType="string"/>
    </xmlCellPr>
  </singleXmlCell>
  <singleXmlCell id="348" xr6:uid="{00000000-000C-0000-FFFF-FFFF5A010000}" r="S19" connectionId="1">
    <xmlCellPr id="1" xr6:uid="{00000000-0010-0000-5A01-000001000000}" uniqueName="H94">
      <xmlPr mapId="1" xpath="/root/H94" xmlDataType="integer"/>
    </xmlCellPr>
  </singleXmlCell>
  <singleXmlCell id="349" xr6:uid="{00000000-000C-0000-FFFF-FFFF5B010000}" r="R19" connectionId="1">
    <xmlCellPr id="1" xr6:uid="{00000000-0010-0000-5B01-000001000000}" uniqueName="nazev">
      <xmlPr mapId="1" xpath="/root/H94/@nazev" xmlDataType="string"/>
    </xmlCellPr>
  </singleXmlCell>
  <singleXmlCell id="350" xr6:uid="{00000000-000C-0000-FFFF-FFFF5C010000}" r="S20" connectionId="1">
    <xmlCellPr id="1" xr6:uid="{00000000-0010-0000-5C01-000001000000}" uniqueName="H95">
      <xmlPr mapId="1" xpath="/root/H95" xmlDataType="integer"/>
    </xmlCellPr>
  </singleXmlCell>
  <singleXmlCell id="351" xr6:uid="{00000000-000C-0000-FFFF-FFFF5D010000}" r="R20" connectionId="1">
    <xmlCellPr id="1" xr6:uid="{00000000-0010-0000-5D01-000001000000}" uniqueName="nazev">
      <xmlPr mapId="1" xpath="/root/H95/@nazev" xmlDataType="string"/>
    </xmlCellPr>
  </singleXmlCell>
  <singleXmlCell id="352" xr6:uid="{00000000-000C-0000-FFFF-FFFF5E010000}" r="S21" connectionId="1">
    <xmlCellPr id="1" xr6:uid="{00000000-0010-0000-5E01-000001000000}" uniqueName="I94">
      <xmlPr mapId="1" xpath="/root/I94" xmlDataType="integer"/>
    </xmlCellPr>
  </singleXmlCell>
  <singleXmlCell id="353" xr6:uid="{00000000-000C-0000-FFFF-FFFF5F010000}" r="R21" connectionId="1">
    <xmlCellPr id="1" xr6:uid="{00000000-0010-0000-5F01-000001000000}" uniqueName="nazev">
      <xmlPr mapId="1" xpath="/root/I94/@nazev" xmlDataType="string"/>
    </xmlCellPr>
  </singleXmlCell>
  <singleXmlCell id="354" xr6:uid="{00000000-000C-0000-FFFF-FFFF60010000}" r="S22" connectionId="1">
    <xmlCellPr id="1" xr6:uid="{00000000-0010-0000-6001-000001000000}" uniqueName="I95">
      <xmlPr mapId="1" xpath="/root/I95" xmlDataType="integer"/>
    </xmlCellPr>
  </singleXmlCell>
  <singleXmlCell id="355" xr6:uid="{00000000-000C-0000-FFFF-FFFF61010000}" r="R22" connectionId="1">
    <xmlCellPr id="1" xr6:uid="{00000000-0010-0000-6101-000001000000}" uniqueName="nazev">
      <xmlPr mapId="1" xpath="/root/I95/@nazev" xmlDataType="string"/>
    </xmlCellPr>
  </singleXmlCell>
  <singleXmlCell id="356" xr6:uid="{00000000-000C-0000-FFFF-FFFF62010000}" r="S23" connectionId="1">
    <xmlCellPr id="1" xr6:uid="{00000000-0010-0000-6201-000001000000}" uniqueName="J94">
      <xmlPr mapId="1" xpath="/root/J94" xmlDataType="integer"/>
    </xmlCellPr>
  </singleXmlCell>
  <singleXmlCell id="357" xr6:uid="{00000000-000C-0000-FFFF-FFFF63010000}" r="R23" connectionId="1">
    <xmlCellPr id="1" xr6:uid="{00000000-0010-0000-6301-000001000000}" uniqueName="nazev">
      <xmlPr mapId="1" xpath="/root/J94/@nazev" xmlDataType="string"/>
    </xmlCellPr>
  </singleXmlCell>
  <singleXmlCell id="358" xr6:uid="{00000000-000C-0000-FFFF-FFFF64010000}" r="S24" connectionId="1">
    <xmlCellPr id="1" xr6:uid="{00000000-0010-0000-6401-000001000000}" uniqueName="J95">
      <xmlPr mapId="1" xpath="/root/J95" xmlDataType="integer"/>
    </xmlCellPr>
  </singleXmlCell>
  <singleXmlCell id="359" xr6:uid="{00000000-000C-0000-FFFF-FFFF65010000}" r="R24" connectionId="1">
    <xmlCellPr id="1" xr6:uid="{00000000-0010-0000-6501-000001000000}" uniqueName="nazev">
      <xmlPr mapId="1" xpath="/root/J95/@nazev" xmlDataType="string"/>
    </xmlCellPr>
  </singleXmlCell>
  <singleXmlCell id="360" xr6:uid="{00000000-000C-0000-FFFF-FFFF66010000}" r="W7" connectionId="1">
    <xmlCellPr id="1" xr6:uid="{00000000-0010-0000-6601-000001000000}" uniqueName="A100">
      <xmlPr mapId="1" xpath="/root/A100" xmlDataType="string"/>
    </xmlCellPr>
  </singleXmlCell>
  <singleXmlCell id="361" xr6:uid="{00000000-000C-0000-FFFF-FFFF67010000}" r="V7" connectionId="1">
    <xmlCellPr id="1" xr6:uid="{00000000-0010-0000-6701-000001000000}" uniqueName="nazev">
      <xmlPr mapId="1" xpath="/root/A100/@nazev" xmlDataType="string"/>
    </xmlCellPr>
  </singleXmlCell>
  <singleXmlCell id="362" xr6:uid="{00000000-000C-0000-FFFF-FFFF68010000}" r="W8" connectionId="1">
    <xmlCellPr id="1" xr6:uid="{00000000-0010-0000-6801-000001000000}" uniqueName="B100">
      <xmlPr mapId="1" xpath="/root/B100" xmlDataType="integer"/>
    </xmlCellPr>
  </singleXmlCell>
  <singleXmlCell id="363" xr6:uid="{00000000-000C-0000-FFFF-FFFF69010000}" r="V8" connectionId="1">
    <xmlCellPr id="1" xr6:uid="{00000000-0010-0000-6901-000001000000}" uniqueName="nazev">
      <xmlPr mapId="1" xpath="/root/B100/@nazev" xmlDataType="string"/>
    </xmlCellPr>
  </singleXmlCell>
  <singleXmlCell id="364" xr6:uid="{00000000-000C-0000-FFFF-FFFF6A010000}" r="W9" connectionId="1">
    <xmlCellPr id="1" xr6:uid="{00000000-0010-0000-6A01-000001000000}" uniqueName="C100">
      <xmlPr mapId="1" xpath="/root/C100" xmlDataType="double"/>
    </xmlCellPr>
  </singleXmlCell>
  <singleXmlCell id="365" xr6:uid="{00000000-000C-0000-FFFF-FFFF6B010000}" r="V9" connectionId="1">
    <xmlCellPr id="1" xr6:uid="{00000000-0010-0000-6B01-000001000000}" uniqueName="nazev">
      <xmlPr mapId="1" xpath="/root/C100/@nazev" xmlDataType="string"/>
    </xmlCellPr>
  </singleXmlCell>
  <singleXmlCell id="366" xr6:uid="{00000000-000C-0000-FFFF-FFFF6C010000}" r="V10" connectionId="1">
    <xmlCellPr id="1" xr6:uid="{00000000-0010-0000-6C01-000001000000}" uniqueName="nazev">
      <xmlPr mapId="1" xpath="/root/A101/@nazev" xmlDataType="string"/>
    </xmlCellPr>
  </singleXmlCell>
  <singleXmlCell id="367" xr6:uid="{00000000-000C-0000-FFFF-FFFF6D010000}" r="V11" connectionId="1">
    <xmlCellPr id="1" xr6:uid="{00000000-0010-0000-6D01-000001000000}" uniqueName="nazev">
      <xmlPr mapId="1" xpath="/root/B101/@nazev" xmlDataType="string"/>
    </xmlCellPr>
  </singleXmlCell>
  <singleXmlCell id="368" xr6:uid="{00000000-000C-0000-FFFF-FFFF6E010000}" r="V12" connectionId="1">
    <xmlCellPr id="1" xr6:uid="{00000000-0010-0000-6E01-000001000000}" uniqueName="nazev">
      <xmlPr mapId="1" xpath="/root/C101/@nazev" xmlDataType="string"/>
    </xmlCellPr>
  </singleXmlCell>
  <singleXmlCell id="369" xr6:uid="{00000000-000C-0000-FFFF-FFFF6F010000}" r="V13" connectionId="1">
    <xmlCellPr id="1" xr6:uid="{00000000-0010-0000-6F01-000001000000}" uniqueName="nazev">
      <xmlPr mapId="1" xpath="/root/A102/@nazev" xmlDataType="string"/>
    </xmlCellPr>
  </singleXmlCell>
  <singleXmlCell id="370" xr6:uid="{00000000-000C-0000-FFFF-FFFF70010000}" r="V14" connectionId="1">
    <xmlCellPr id="1" xr6:uid="{00000000-0010-0000-7001-000001000000}" uniqueName="nazev">
      <xmlPr mapId="1" xpath="/root/B102/@nazev" xmlDataType="string"/>
    </xmlCellPr>
  </singleXmlCell>
  <singleXmlCell id="371" xr6:uid="{00000000-000C-0000-FFFF-FFFF71010000}" r="V15" connectionId="1">
    <xmlCellPr id="1" xr6:uid="{00000000-0010-0000-7101-000001000000}" uniqueName="nazev">
      <xmlPr mapId="1" xpath="/root/C102/@nazev" xmlDataType="string"/>
    </xmlCellPr>
  </singleXmlCell>
  <singleXmlCell id="372" xr6:uid="{00000000-000C-0000-FFFF-FFFF72010000}" r="V16" connectionId="1">
    <xmlCellPr id="1" xr6:uid="{00000000-0010-0000-7201-000001000000}" uniqueName="nazev">
      <xmlPr mapId="1" xpath="/root/A103/@nazev" xmlDataType="string"/>
    </xmlCellPr>
  </singleXmlCell>
  <singleXmlCell id="373" xr6:uid="{00000000-000C-0000-FFFF-FFFF73010000}" r="V17" connectionId="1">
    <xmlCellPr id="1" xr6:uid="{00000000-0010-0000-7301-000001000000}" uniqueName="nazev">
      <xmlPr mapId="1" xpath="/root/B103/@nazev" xmlDataType="string"/>
    </xmlCellPr>
  </singleXmlCell>
  <singleXmlCell id="374" xr6:uid="{00000000-000C-0000-FFFF-FFFF74010000}" r="V18" connectionId="1">
    <xmlCellPr id="1" xr6:uid="{00000000-0010-0000-7401-000001000000}" uniqueName="nazev">
      <xmlPr mapId="1" xpath="/root/C103/@nazev" xmlDataType="string"/>
    </xmlCellPr>
  </singleXmlCell>
  <singleXmlCell id="375" xr6:uid="{00000000-000C-0000-FFFF-FFFF75010000}" r="V19" connectionId="1">
    <xmlCellPr id="1" xr6:uid="{00000000-0010-0000-7501-000001000000}" uniqueName="nazev">
      <xmlPr mapId="1" xpath="/root/A104/@nazev" xmlDataType="string"/>
    </xmlCellPr>
  </singleXmlCell>
  <singleXmlCell id="376" xr6:uid="{00000000-000C-0000-FFFF-FFFF76010000}" r="V20" connectionId="1">
    <xmlCellPr id="1" xr6:uid="{00000000-0010-0000-7601-000001000000}" uniqueName="nazev">
      <xmlPr mapId="1" xpath="/root/B104/@nazev" xmlDataType="string"/>
    </xmlCellPr>
  </singleXmlCell>
  <singleXmlCell id="377" xr6:uid="{00000000-000C-0000-FFFF-FFFF77010000}" r="V21" connectionId="1">
    <xmlCellPr id="1" xr6:uid="{00000000-0010-0000-7701-000001000000}" uniqueName="nazev">
      <xmlPr mapId="1" xpath="/root/C104/@nazev" xmlDataType="string"/>
    </xmlCellPr>
  </singleXmlCell>
  <singleXmlCell id="378" xr6:uid="{00000000-000C-0000-FFFF-FFFF78010000}" r="V22" connectionId="1">
    <xmlCellPr id="1" xr6:uid="{00000000-0010-0000-7801-000001000000}" uniqueName="nazev">
      <xmlPr mapId="1" xpath="/root/A105/@nazev" xmlDataType="string"/>
    </xmlCellPr>
  </singleXmlCell>
  <singleXmlCell id="379" xr6:uid="{00000000-000C-0000-FFFF-FFFF79010000}" r="V23" connectionId="1">
    <xmlCellPr id="1" xr6:uid="{00000000-0010-0000-7901-000001000000}" uniqueName="nazev">
      <xmlPr mapId="1" xpath="/root/B105/@nazev" xmlDataType="string"/>
    </xmlCellPr>
  </singleXmlCell>
  <singleXmlCell id="380" xr6:uid="{00000000-000C-0000-FFFF-FFFF7A010000}" r="V24" connectionId="1">
    <xmlCellPr id="1" xr6:uid="{00000000-0010-0000-7A01-000001000000}" uniqueName="nazev">
      <xmlPr mapId="1" xpath="/root/C105/@nazev" xmlDataType="string"/>
    </xmlCellPr>
  </singleXmlCell>
  <singleXmlCell id="381" xr6:uid="{00000000-000C-0000-FFFF-FFFF7B010000}" r="V25" connectionId="1">
    <xmlCellPr id="1" xr6:uid="{00000000-0010-0000-7B01-000001000000}" uniqueName="nazev">
      <xmlPr mapId="1" xpath="/root/A106/@nazev" xmlDataType="string"/>
    </xmlCellPr>
  </singleXmlCell>
  <singleXmlCell id="382" xr6:uid="{00000000-000C-0000-FFFF-FFFF7C010000}" r="V26" connectionId="1">
    <xmlCellPr id="1" xr6:uid="{00000000-0010-0000-7C01-000001000000}" uniqueName="nazev">
      <xmlPr mapId="1" xpath="/root/B106/@nazev" xmlDataType="string"/>
    </xmlCellPr>
  </singleXmlCell>
  <singleXmlCell id="383" xr6:uid="{00000000-000C-0000-FFFF-FFFF7D010000}" r="V27" connectionId="1">
    <xmlCellPr id="1" xr6:uid="{00000000-0010-0000-7D01-000001000000}" uniqueName="nazev">
      <xmlPr mapId="1" xpath="/root/C106/@nazev" xmlDataType="string"/>
    </xmlCellPr>
  </singleXmlCell>
  <singleXmlCell id="384" xr6:uid="{00000000-000C-0000-FFFF-FFFF7E010000}" r="V28" connectionId="1">
    <xmlCellPr id="1" xr6:uid="{00000000-0010-0000-7E01-000001000000}" uniqueName="nazev">
      <xmlPr mapId="1" xpath="/root/A107/@nazev" xmlDataType="string"/>
    </xmlCellPr>
  </singleXmlCell>
  <singleXmlCell id="385" xr6:uid="{00000000-000C-0000-FFFF-FFFF7F010000}" r="V29" connectionId="1">
    <xmlCellPr id="1" xr6:uid="{00000000-0010-0000-7F01-000001000000}" uniqueName="nazev">
      <xmlPr mapId="1" xpath="/root/B107/@nazev" xmlDataType="string"/>
    </xmlCellPr>
  </singleXmlCell>
  <singleXmlCell id="386" xr6:uid="{00000000-000C-0000-FFFF-FFFF80010000}" r="V30" connectionId="1">
    <xmlCellPr id="1" xr6:uid="{00000000-0010-0000-8001-000001000000}" uniqueName="nazev">
      <xmlPr mapId="1" xpath="/root/C107/@nazev" xmlDataType="string"/>
    </xmlCellPr>
  </singleXmlCell>
  <singleXmlCell id="387" xr6:uid="{00000000-000C-0000-FFFF-FFFF81010000}" r="V31" connectionId="1">
    <xmlCellPr id="1" xr6:uid="{00000000-0010-0000-8101-000001000000}" uniqueName="nazev">
      <xmlPr mapId="1" xpath="/root/A108/@nazev" xmlDataType="string"/>
    </xmlCellPr>
  </singleXmlCell>
  <singleXmlCell id="388" xr6:uid="{00000000-000C-0000-FFFF-FFFF82010000}" r="V32" connectionId="1">
    <xmlCellPr id="1" xr6:uid="{00000000-0010-0000-8201-000001000000}" uniqueName="nazev">
      <xmlPr mapId="1" xpath="/root/B108/@nazev" xmlDataType="string"/>
    </xmlCellPr>
  </singleXmlCell>
  <singleXmlCell id="389" xr6:uid="{00000000-000C-0000-FFFF-FFFF83010000}" r="V33" connectionId="1">
    <xmlCellPr id="1" xr6:uid="{00000000-0010-0000-8301-000001000000}" uniqueName="nazev">
      <xmlPr mapId="1" xpath="/root/C108/@nazev" xmlDataType="string"/>
    </xmlCellPr>
  </singleXmlCell>
  <singleXmlCell id="390" xr6:uid="{00000000-000C-0000-FFFF-FFFF84010000}" r="V34" connectionId="1">
    <xmlCellPr id="1" xr6:uid="{00000000-0010-0000-8401-000001000000}" uniqueName="nazev">
      <xmlPr mapId="1" xpath="/root/A109/@nazev" xmlDataType="string"/>
    </xmlCellPr>
  </singleXmlCell>
  <singleXmlCell id="391" xr6:uid="{00000000-000C-0000-FFFF-FFFF85010000}" r="V35" connectionId="1">
    <xmlCellPr id="1" xr6:uid="{00000000-0010-0000-8501-000001000000}" uniqueName="nazev">
      <xmlPr mapId="1" xpath="/root/B109/@nazev" xmlDataType="string"/>
    </xmlCellPr>
  </singleXmlCell>
  <singleXmlCell id="392" xr6:uid="{00000000-000C-0000-FFFF-FFFF86010000}" r="V36" connectionId="1">
    <xmlCellPr id="1" xr6:uid="{00000000-0010-0000-8601-000001000000}" uniqueName="nazev">
      <xmlPr mapId="1" xpath="/root/C109/@nazev" xmlDataType="string"/>
    </xmlCellPr>
  </singleXmlCell>
  <singleXmlCell id="393" xr6:uid="{00000000-000C-0000-FFFF-FFFF87010000}" r="AA7" connectionId="1">
    <xmlCellPr id="1" xr6:uid="{00000000-0010-0000-8701-000001000000}" uniqueName="A115">
      <xmlPr mapId="1" xpath="/root/A115" xmlDataType="string"/>
    </xmlCellPr>
  </singleXmlCell>
  <singleXmlCell id="394" xr6:uid="{00000000-000C-0000-FFFF-FFFF88010000}" r="Z7" connectionId="1">
    <xmlCellPr id="1" xr6:uid="{00000000-0010-0000-8801-000001000000}" uniqueName="nazev">
      <xmlPr mapId="1" xpath="/root/A115/@nazev" xmlDataType="string"/>
    </xmlCellPr>
  </singleXmlCell>
  <singleXmlCell id="395" xr6:uid="{00000000-000C-0000-FFFF-FFFF89010000}" r="AA8" connectionId="1">
    <xmlCellPr id="1" xr6:uid="{00000000-0010-0000-8901-000001000000}" uniqueName="B115">
      <xmlPr mapId="1" xpath="/root/B115" xmlDataType="double"/>
    </xmlCellPr>
  </singleXmlCell>
  <singleXmlCell id="396" xr6:uid="{00000000-000C-0000-FFFF-FFFF8A010000}" r="Z8" connectionId="1">
    <xmlCellPr id="1" xr6:uid="{00000000-0010-0000-8A01-000001000000}" uniqueName="nazev">
      <xmlPr mapId="1" xpath="/root/B115/@nazev" xmlDataType="string"/>
    </xmlCellPr>
  </singleXmlCell>
  <singleXmlCell id="397" xr6:uid="{00000000-000C-0000-FFFF-FFFF8B010000}" r="AA9" connectionId="1">
    <xmlCellPr id="1" xr6:uid="{00000000-0010-0000-8B01-000001000000}" uniqueName="C115">
      <xmlPr mapId="1" xpath="/root/C115" xmlDataType="integer"/>
    </xmlCellPr>
  </singleXmlCell>
  <singleXmlCell id="398" xr6:uid="{00000000-000C-0000-FFFF-FFFF8C010000}" r="Z9" connectionId="1">
    <xmlCellPr id="1" xr6:uid="{00000000-0010-0000-8C01-000001000000}" uniqueName="nazev">
      <xmlPr mapId="1" xpath="/root/C115/@nazev" xmlDataType="string"/>
    </xmlCellPr>
  </singleXmlCell>
  <singleXmlCell id="399" xr6:uid="{00000000-000C-0000-FFFF-FFFF8D010000}" r="AA10" connectionId="1">
    <xmlCellPr id="1" xr6:uid="{00000000-0010-0000-8D01-000001000000}" uniqueName="D115">
      <xmlPr mapId="1" xpath="/root/D115" xmlDataType="double"/>
    </xmlCellPr>
  </singleXmlCell>
  <singleXmlCell id="400" xr6:uid="{00000000-000C-0000-FFFF-FFFF8E010000}" r="Z10" connectionId="1">
    <xmlCellPr id="1" xr6:uid="{00000000-0010-0000-8E01-000001000000}" uniqueName="nazev">
      <xmlPr mapId="1" xpath="/root/D115/@nazev" xmlDataType="string"/>
    </xmlCellPr>
  </singleXmlCell>
  <singleXmlCell id="401" xr6:uid="{00000000-000C-0000-FFFF-FFFF8F010000}" r="AA11" connectionId="1">
    <xmlCellPr id="1" xr6:uid="{00000000-0010-0000-8F01-000001000000}" uniqueName="E115">
      <xmlPr mapId="1" xpath="/root/E115" xmlDataType="string"/>
    </xmlCellPr>
  </singleXmlCell>
  <singleXmlCell id="402" xr6:uid="{00000000-000C-0000-FFFF-FFFF90010000}" r="Z11" connectionId="1">
    <xmlCellPr id="1" xr6:uid="{00000000-0010-0000-9001-000001000000}" uniqueName="nazev">
      <xmlPr mapId="1" xpath="/root/E115/@nazev" xmlDataType="string"/>
    </xmlCellPr>
  </singleXmlCell>
  <singleXmlCell id="403" xr6:uid="{00000000-000C-0000-FFFF-FFFF91010000}" r="Z12" connectionId="1">
    <xmlCellPr id="1" xr6:uid="{00000000-0010-0000-9101-000001000000}" uniqueName="nazev">
      <xmlPr mapId="1" xpath="/root/A116/@nazev" xmlDataType="string"/>
    </xmlCellPr>
  </singleXmlCell>
  <singleXmlCell id="404" xr6:uid="{00000000-000C-0000-FFFF-FFFF92010000}" r="Z13" connectionId="1">
    <xmlCellPr id="1" xr6:uid="{00000000-0010-0000-9201-000001000000}" uniqueName="nazev">
      <xmlPr mapId="1" xpath="/root/B116/@nazev" xmlDataType="string"/>
    </xmlCellPr>
  </singleXmlCell>
  <singleXmlCell id="405" xr6:uid="{00000000-000C-0000-FFFF-FFFF93010000}" r="Z14" connectionId="1">
    <xmlCellPr id="1" xr6:uid="{00000000-0010-0000-9301-000001000000}" uniqueName="nazev">
      <xmlPr mapId="1" xpath="/root/C116/@nazev" xmlDataType="string"/>
    </xmlCellPr>
  </singleXmlCell>
  <singleXmlCell id="406" xr6:uid="{00000000-000C-0000-FFFF-FFFF94010000}" r="Z15" connectionId="1">
    <xmlCellPr id="1" xr6:uid="{00000000-0010-0000-9401-000001000000}" uniqueName="nazev">
      <xmlPr mapId="1" xpath="/root/D116/@nazev" xmlDataType="string"/>
    </xmlCellPr>
  </singleXmlCell>
  <singleXmlCell id="407" xr6:uid="{00000000-000C-0000-FFFF-FFFF95010000}" r="Z16" connectionId="1">
    <xmlCellPr id="1" xr6:uid="{00000000-0010-0000-9501-000001000000}" uniqueName="nazev">
      <xmlPr mapId="1" xpath="/root/E116/@nazev" xmlDataType="string"/>
    </xmlCellPr>
  </singleXmlCell>
  <singleXmlCell id="408" xr6:uid="{00000000-000C-0000-FFFF-FFFF96010000}" r="Z17" connectionId="1">
    <xmlCellPr id="1" xr6:uid="{00000000-0010-0000-9601-000001000000}" uniqueName="nazev">
      <xmlPr mapId="1" xpath="/root/A117/@nazev" xmlDataType="string"/>
    </xmlCellPr>
  </singleXmlCell>
  <singleXmlCell id="409" xr6:uid="{00000000-000C-0000-FFFF-FFFF97010000}" r="Z18" connectionId="1">
    <xmlCellPr id="1" xr6:uid="{00000000-0010-0000-9701-000001000000}" uniqueName="nazev">
      <xmlPr mapId="1" xpath="/root/B117/@nazev" xmlDataType="string"/>
    </xmlCellPr>
  </singleXmlCell>
  <singleXmlCell id="410" xr6:uid="{00000000-000C-0000-FFFF-FFFF98010000}" r="Z19" connectionId="1">
    <xmlCellPr id="1" xr6:uid="{00000000-0010-0000-9801-000001000000}" uniqueName="nazev">
      <xmlPr mapId="1" xpath="/root/C117/@nazev" xmlDataType="string"/>
    </xmlCellPr>
  </singleXmlCell>
  <singleXmlCell id="411" xr6:uid="{00000000-000C-0000-FFFF-FFFF99010000}" r="Z20" connectionId="1">
    <xmlCellPr id="1" xr6:uid="{00000000-0010-0000-9901-000001000000}" uniqueName="nazev">
      <xmlPr mapId="1" xpath="/root/D117/@nazev" xmlDataType="string"/>
    </xmlCellPr>
  </singleXmlCell>
  <singleXmlCell id="412" xr6:uid="{00000000-000C-0000-FFFF-FFFF9A010000}" r="Z21" connectionId="1">
    <xmlCellPr id="1" xr6:uid="{00000000-0010-0000-9A01-000001000000}" uniqueName="nazev">
      <xmlPr mapId="1" xpath="/root/E117/@nazev" xmlDataType="string"/>
    </xmlCellPr>
  </singleXmlCell>
  <singleXmlCell id="413" xr6:uid="{00000000-000C-0000-FFFF-FFFF9B010000}" r="Z22" connectionId="1">
    <xmlCellPr id="1" xr6:uid="{00000000-0010-0000-9B01-000001000000}" uniqueName="nazev">
      <xmlPr mapId="1" xpath="/root/A118/@nazev" xmlDataType="string"/>
    </xmlCellPr>
  </singleXmlCell>
  <singleXmlCell id="414" xr6:uid="{00000000-000C-0000-FFFF-FFFF9C010000}" r="Z23" connectionId="1">
    <xmlCellPr id="1" xr6:uid="{00000000-0010-0000-9C01-000001000000}" uniqueName="nazev">
      <xmlPr mapId="1" xpath="/root/B118/@nazev" xmlDataType="string"/>
    </xmlCellPr>
  </singleXmlCell>
  <singleXmlCell id="415" xr6:uid="{00000000-000C-0000-FFFF-FFFF9D010000}" r="Z24" connectionId="1">
    <xmlCellPr id="1" xr6:uid="{00000000-0010-0000-9D01-000001000000}" uniqueName="nazev">
      <xmlPr mapId="1" xpath="/root/C118/@nazev" xmlDataType="string"/>
    </xmlCellPr>
  </singleXmlCell>
  <singleXmlCell id="416" xr6:uid="{00000000-000C-0000-FFFF-FFFF9E010000}" r="Z25" connectionId="1">
    <xmlCellPr id="1" xr6:uid="{00000000-0010-0000-9E01-000001000000}" uniqueName="nazev">
      <xmlPr mapId="1" xpath="/root/D118/@nazev" xmlDataType="string"/>
    </xmlCellPr>
  </singleXmlCell>
  <singleXmlCell id="417" xr6:uid="{00000000-000C-0000-FFFF-FFFF9F010000}" r="Z26" connectionId="1">
    <xmlCellPr id="1" xr6:uid="{00000000-0010-0000-9F01-000001000000}" uniqueName="nazev">
      <xmlPr mapId="1" xpath="/root/E118/@nazev" xmlDataType="string"/>
    </xmlCellPr>
  </singleXmlCell>
  <singleXmlCell id="418" xr6:uid="{00000000-000C-0000-FFFF-FFFFA0010000}" r="Z27" connectionId="1">
    <xmlCellPr id="1" xr6:uid="{00000000-0010-0000-A001-000001000000}" uniqueName="nazev">
      <xmlPr mapId="1" xpath="/root/A119/@nazev" xmlDataType="string"/>
    </xmlCellPr>
  </singleXmlCell>
  <singleXmlCell id="419" xr6:uid="{00000000-000C-0000-FFFF-FFFFA1010000}" r="Z28" connectionId="1">
    <xmlCellPr id="1" xr6:uid="{00000000-0010-0000-A101-000001000000}" uniqueName="nazev">
      <xmlPr mapId="1" xpath="/root/B119/@nazev" xmlDataType="string"/>
    </xmlCellPr>
  </singleXmlCell>
  <singleXmlCell id="420" xr6:uid="{00000000-000C-0000-FFFF-FFFFA2010000}" r="Z29" connectionId="1">
    <xmlCellPr id="1" xr6:uid="{00000000-0010-0000-A201-000001000000}" uniqueName="nazev">
      <xmlPr mapId="1" xpath="/root/C119/@nazev" xmlDataType="string"/>
    </xmlCellPr>
  </singleXmlCell>
  <singleXmlCell id="421" xr6:uid="{00000000-000C-0000-FFFF-FFFFA3010000}" r="Z30" connectionId="1">
    <xmlCellPr id="1" xr6:uid="{00000000-0010-0000-A301-000001000000}" uniqueName="nazev">
      <xmlPr mapId="1" xpath="/root/D119/@nazev" xmlDataType="string"/>
    </xmlCellPr>
  </singleXmlCell>
  <singleXmlCell id="422" xr6:uid="{00000000-000C-0000-FFFF-FFFFA4010000}" r="Z31" connectionId="1">
    <xmlCellPr id="1" xr6:uid="{00000000-0010-0000-A401-000001000000}" uniqueName="nazev">
      <xmlPr mapId="1" xpath="/root/E119/@nazev" xmlDataType="string"/>
    </xmlCellPr>
  </singleXmlCell>
  <singleXmlCell id="423" xr6:uid="{00000000-000C-0000-FFFF-FFFFA5010000}" r="Z32" connectionId="1">
    <xmlCellPr id="1" xr6:uid="{00000000-0010-0000-A501-000001000000}" uniqueName="nazev">
      <xmlPr mapId="1" xpath="/root/A120/@nazev" xmlDataType="string"/>
    </xmlCellPr>
  </singleXmlCell>
  <singleXmlCell id="424" xr6:uid="{00000000-000C-0000-FFFF-FFFFA6010000}" r="Z33" connectionId="1">
    <xmlCellPr id="1" xr6:uid="{00000000-0010-0000-A601-000001000000}" uniqueName="nazev">
      <xmlPr mapId="1" xpath="/root/B120/@nazev" xmlDataType="string"/>
    </xmlCellPr>
  </singleXmlCell>
  <singleXmlCell id="425" xr6:uid="{00000000-000C-0000-FFFF-FFFFA7010000}" r="Z34" connectionId="1">
    <xmlCellPr id="1" xr6:uid="{00000000-0010-0000-A701-000001000000}" uniqueName="nazev">
      <xmlPr mapId="1" xpath="/root/C120/@nazev" xmlDataType="string"/>
    </xmlCellPr>
  </singleXmlCell>
  <singleXmlCell id="426" xr6:uid="{00000000-000C-0000-FFFF-FFFFA8010000}" r="Z35" connectionId="1">
    <xmlCellPr id="1" xr6:uid="{00000000-0010-0000-A801-000001000000}" uniqueName="nazev">
      <xmlPr mapId="1" xpath="/root/D120/@nazev" xmlDataType="string"/>
    </xmlCellPr>
  </singleXmlCell>
  <singleXmlCell id="427" xr6:uid="{00000000-000C-0000-FFFF-FFFFA9010000}" r="Z36" connectionId="1">
    <xmlCellPr id="1" xr6:uid="{00000000-0010-0000-A901-000001000000}" uniqueName="nazev">
      <xmlPr mapId="1" xpath="/root/E120/@nazev" xmlDataType="string"/>
    </xmlCellPr>
  </singleXmlCell>
  <singleXmlCell id="428" xr6:uid="{00000000-000C-0000-FFFF-FFFFAA010000}" r="Z37" connectionId="1">
    <xmlCellPr id="1" xr6:uid="{00000000-0010-0000-AA01-000001000000}" uniqueName="nazev">
      <xmlPr mapId="1" xpath="/root/A121/@nazev" xmlDataType="string"/>
    </xmlCellPr>
  </singleXmlCell>
  <singleXmlCell id="429" xr6:uid="{00000000-000C-0000-FFFF-FFFFAB010000}" r="Z38" connectionId="1">
    <xmlCellPr id="1" xr6:uid="{00000000-0010-0000-AB01-000001000000}" uniqueName="nazev">
      <xmlPr mapId="1" xpath="/root/B121/@nazev" xmlDataType="string"/>
    </xmlCellPr>
  </singleXmlCell>
  <singleXmlCell id="430" xr6:uid="{00000000-000C-0000-FFFF-FFFFAC010000}" r="Z39" connectionId="1">
    <xmlCellPr id="1" xr6:uid="{00000000-0010-0000-AC01-000001000000}" uniqueName="nazev">
      <xmlPr mapId="1" xpath="/root/C121/@nazev" xmlDataType="string"/>
    </xmlCellPr>
  </singleXmlCell>
  <singleXmlCell id="431" xr6:uid="{00000000-000C-0000-FFFF-FFFFAD010000}" r="Z40" connectionId="1">
    <xmlCellPr id="1" xr6:uid="{00000000-0010-0000-AD01-000001000000}" uniqueName="nazev">
      <xmlPr mapId="1" xpath="/root/D121/@nazev" xmlDataType="string"/>
    </xmlCellPr>
  </singleXmlCell>
  <singleXmlCell id="432" xr6:uid="{00000000-000C-0000-FFFF-FFFFAE010000}" r="Z41" connectionId="1">
    <xmlCellPr id="1" xr6:uid="{00000000-0010-0000-AE01-000001000000}" uniqueName="nazev">
      <xmlPr mapId="1" xpath="/root/E121/@nazev" xmlDataType="string"/>
    </xmlCellPr>
  </singleXmlCell>
  <singleXmlCell id="433" xr6:uid="{00000000-000C-0000-FFFF-FFFFAF010000}" r="Z42" connectionId="1">
    <xmlCellPr id="1" xr6:uid="{00000000-0010-0000-AF01-000001000000}" uniqueName="nazev">
      <xmlPr mapId="1" xpath="/root/A122/@nazev" xmlDataType="string"/>
    </xmlCellPr>
  </singleXmlCell>
  <singleXmlCell id="434" xr6:uid="{00000000-000C-0000-FFFF-FFFFB0010000}" r="Z43" connectionId="1">
    <xmlCellPr id="1" xr6:uid="{00000000-0010-0000-B001-000001000000}" uniqueName="nazev">
      <xmlPr mapId="1" xpath="/root/B122/@nazev" xmlDataType="string"/>
    </xmlCellPr>
  </singleXmlCell>
  <singleXmlCell id="435" xr6:uid="{00000000-000C-0000-FFFF-FFFFB1010000}" r="Z44" connectionId="1">
    <xmlCellPr id="1" xr6:uid="{00000000-0010-0000-B101-000001000000}" uniqueName="nazev">
      <xmlPr mapId="1" xpath="/root/C122/@nazev" xmlDataType="string"/>
    </xmlCellPr>
  </singleXmlCell>
  <singleXmlCell id="436" xr6:uid="{00000000-000C-0000-FFFF-FFFFB2010000}" r="Z45" connectionId="1">
    <xmlCellPr id="1" xr6:uid="{00000000-0010-0000-B201-000001000000}" uniqueName="nazev">
      <xmlPr mapId="1" xpath="/root/D122/@nazev" xmlDataType="string"/>
    </xmlCellPr>
  </singleXmlCell>
  <singleXmlCell id="437" xr6:uid="{00000000-000C-0000-FFFF-FFFFB3010000}" r="Z46" connectionId="1">
    <xmlCellPr id="1" xr6:uid="{00000000-0010-0000-B301-000001000000}" uniqueName="nazev">
      <xmlPr mapId="1" xpath="/root/E122/@nazev" xmlDataType="string"/>
    </xmlCellPr>
  </singleXmlCell>
  <singleXmlCell id="438" xr6:uid="{00000000-000C-0000-FFFF-FFFFB4010000}" r="Z47" connectionId="1">
    <xmlCellPr id="1" xr6:uid="{00000000-0010-0000-B401-000001000000}" uniqueName="nazev">
      <xmlPr mapId="1" xpath="/root/A123/@nazev" xmlDataType="string"/>
    </xmlCellPr>
  </singleXmlCell>
  <singleXmlCell id="439" xr6:uid="{00000000-000C-0000-FFFF-FFFFB5010000}" r="Z48" connectionId="1">
    <xmlCellPr id="1" xr6:uid="{00000000-0010-0000-B501-000001000000}" uniqueName="nazev">
      <xmlPr mapId="1" xpath="/root/B123/@nazev" xmlDataType="string"/>
    </xmlCellPr>
  </singleXmlCell>
  <singleXmlCell id="440" xr6:uid="{00000000-000C-0000-FFFF-FFFFB6010000}" r="Z49" connectionId="1">
    <xmlCellPr id="1" xr6:uid="{00000000-0010-0000-B601-000001000000}" uniqueName="nazev">
      <xmlPr mapId="1" xpath="/root/C123/@nazev" xmlDataType="string"/>
    </xmlCellPr>
  </singleXmlCell>
  <singleXmlCell id="441" xr6:uid="{00000000-000C-0000-FFFF-FFFFB7010000}" r="Z50" connectionId="1">
    <xmlCellPr id="1" xr6:uid="{00000000-0010-0000-B701-000001000000}" uniqueName="nazev">
      <xmlPr mapId="1" xpath="/root/D123/@nazev" xmlDataType="string"/>
    </xmlCellPr>
  </singleXmlCell>
  <singleXmlCell id="442" xr6:uid="{00000000-000C-0000-FFFF-FFFFB8010000}" r="Z51" connectionId="1">
    <xmlCellPr id="1" xr6:uid="{00000000-0010-0000-B801-000001000000}" uniqueName="nazev">
      <xmlPr mapId="1" xpath="/root/E123/@nazev" xmlDataType="string"/>
    </xmlCellPr>
  </singleXmlCell>
  <singleXmlCell id="443" xr6:uid="{00000000-000C-0000-FFFF-FFFFB9010000}" r="Z52" connectionId="1">
    <xmlCellPr id="1" xr6:uid="{00000000-0010-0000-B901-000001000000}" uniqueName="nazev">
      <xmlPr mapId="1" xpath="/root/A124/@nazev" xmlDataType="string"/>
    </xmlCellPr>
  </singleXmlCell>
  <singleXmlCell id="444" xr6:uid="{00000000-000C-0000-FFFF-FFFFBA010000}" r="Z53" connectionId="1">
    <xmlCellPr id="1" xr6:uid="{00000000-0010-0000-BA01-000001000000}" uniqueName="nazev">
      <xmlPr mapId="1" xpath="/root/B124/@nazev" xmlDataType="string"/>
    </xmlCellPr>
  </singleXmlCell>
  <singleXmlCell id="445" xr6:uid="{00000000-000C-0000-FFFF-FFFFBB010000}" r="Z54" connectionId="1">
    <xmlCellPr id="1" xr6:uid="{00000000-0010-0000-BB01-000001000000}" uniqueName="nazev">
      <xmlPr mapId="1" xpath="/root/C124/@nazev" xmlDataType="string"/>
    </xmlCellPr>
  </singleXmlCell>
  <singleXmlCell id="446" xr6:uid="{00000000-000C-0000-FFFF-FFFFBC010000}" r="Z55" connectionId="1">
    <xmlCellPr id="1" xr6:uid="{00000000-0010-0000-BC01-000001000000}" uniqueName="nazev">
      <xmlPr mapId="1" xpath="/root/D124/@nazev" xmlDataType="string"/>
    </xmlCellPr>
  </singleXmlCell>
  <singleXmlCell id="447" xr6:uid="{00000000-000C-0000-FFFF-FFFFBD010000}" r="Z56" connectionId="1">
    <xmlCellPr id="1" xr6:uid="{00000000-0010-0000-BD01-000001000000}" uniqueName="nazev">
      <xmlPr mapId="1" xpath="/root/E124/@nazev" xmlDataType="string"/>
    </xmlCellPr>
  </singleXmlCell>
  <singleXmlCell id="448" xr6:uid="{00000000-000C-0000-FFFF-FFFFBE010000}" r="Z57" connectionId="1">
    <xmlCellPr id="1" xr6:uid="{00000000-0010-0000-BE01-000001000000}" uniqueName="nazev">
      <xmlPr mapId="1" xpath="/root/A125/@nazev" xmlDataType="string"/>
    </xmlCellPr>
  </singleXmlCell>
  <singleXmlCell id="449" xr6:uid="{00000000-000C-0000-FFFF-FFFFBF010000}" r="Z58" connectionId="1">
    <xmlCellPr id="1" xr6:uid="{00000000-0010-0000-BF01-000001000000}" uniqueName="nazev">
      <xmlPr mapId="1" xpath="/root/B125/@nazev" xmlDataType="string"/>
    </xmlCellPr>
  </singleXmlCell>
  <singleXmlCell id="450" xr6:uid="{00000000-000C-0000-FFFF-FFFFC0010000}" r="Z59" connectionId="1">
    <xmlCellPr id="1" xr6:uid="{00000000-0010-0000-C001-000001000000}" uniqueName="nazev">
      <xmlPr mapId="1" xpath="/root/C125/@nazev" xmlDataType="string"/>
    </xmlCellPr>
  </singleXmlCell>
  <singleXmlCell id="451" xr6:uid="{00000000-000C-0000-FFFF-FFFFC1010000}" r="Z60" connectionId="1">
    <xmlCellPr id="1" xr6:uid="{00000000-0010-0000-C101-000001000000}" uniqueName="nazev">
      <xmlPr mapId="1" xpath="/root/D125/@nazev" xmlDataType="string"/>
    </xmlCellPr>
  </singleXmlCell>
  <singleXmlCell id="452" xr6:uid="{00000000-000C-0000-FFFF-FFFFC2010000}" r="Z61" connectionId="1">
    <xmlCellPr id="1" xr6:uid="{00000000-0010-0000-C201-000001000000}" uniqueName="nazev">
      <xmlPr mapId="1" xpath="/root/E125/@nazev" xmlDataType="string"/>
    </xmlCellPr>
  </singleXmlCell>
  <singleXmlCell id="453" xr6:uid="{00000000-000C-0000-FFFF-FFFFC3010000}" r="Z62" connectionId="1">
    <xmlCellPr id="1" xr6:uid="{00000000-0010-0000-C301-000001000000}" uniqueName="nazev">
      <xmlPr mapId="1" xpath="/root/A126/@nazev" xmlDataType="string"/>
    </xmlCellPr>
  </singleXmlCell>
  <singleXmlCell id="454" xr6:uid="{00000000-000C-0000-FFFF-FFFFC4010000}" r="Z63" connectionId="1">
    <xmlCellPr id="1" xr6:uid="{00000000-0010-0000-C401-000001000000}" uniqueName="nazev">
      <xmlPr mapId="1" xpath="/root/B126/@nazev" xmlDataType="string"/>
    </xmlCellPr>
  </singleXmlCell>
  <singleXmlCell id="455" xr6:uid="{00000000-000C-0000-FFFF-FFFFC5010000}" r="Z64" connectionId="1">
    <xmlCellPr id="1" xr6:uid="{00000000-0010-0000-C501-000001000000}" uniqueName="nazev">
      <xmlPr mapId="1" xpath="/root/C126/@nazev" xmlDataType="string"/>
    </xmlCellPr>
  </singleXmlCell>
  <singleXmlCell id="456" xr6:uid="{00000000-000C-0000-FFFF-FFFFC6010000}" r="Z65" connectionId="1">
    <xmlCellPr id="1" xr6:uid="{00000000-0010-0000-C601-000001000000}" uniqueName="nazev">
      <xmlPr mapId="1" xpath="/root/D126/@nazev" xmlDataType="string"/>
    </xmlCellPr>
  </singleXmlCell>
  <singleXmlCell id="457" xr6:uid="{00000000-000C-0000-FFFF-FFFFC7010000}" r="Z66" connectionId="1">
    <xmlCellPr id="1" xr6:uid="{00000000-0010-0000-C701-000001000000}" uniqueName="nazev">
      <xmlPr mapId="1" xpath="/root/E126/@nazev" xmlDataType="string"/>
    </xmlCellPr>
  </singleXmlCell>
  <singleXmlCell id="458" xr6:uid="{00000000-000C-0000-FFFF-FFFFC8010000}" r="AA67" connectionId="1">
    <xmlCellPr id="1" xr6:uid="{00000000-0010-0000-C801-000001000000}" uniqueName="B135">
      <xmlPr mapId="1" xpath="/root/B135" xmlDataType="double"/>
    </xmlCellPr>
  </singleXmlCell>
  <singleXmlCell id="459" xr6:uid="{00000000-000C-0000-FFFF-FFFFC9010000}" r="Z67" connectionId="1">
    <xmlCellPr id="1" xr6:uid="{00000000-0010-0000-C901-000001000000}" uniqueName="nazev">
      <xmlPr mapId="1" xpath="/root/B135/@nazev" xmlDataType="string"/>
    </xmlCellPr>
  </singleXmlCell>
  <singleXmlCell id="460" xr6:uid="{00000000-000C-0000-FFFF-FFFFCA010000}" r="AA68" connectionId="1">
    <xmlCellPr id="1" xr6:uid="{00000000-0010-0000-CA01-000001000000}" uniqueName="C135">
      <xmlPr mapId="1" xpath="/root/C135" xmlDataType="integer"/>
    </xmlCellPr>
  </singleXmlCell>
  <singleXmlCell id="461" xr6:uid="{00000000-000C-0000-FFFF-FFFFCB010000}" r="Z68" connectionId="1">
    <xmlCellPr id="1" xr6:uid="{00000000-0010-0000-CB01-000001000000}" uniqueName="nazev">
      <xmlPr mapId="1" xpath="/root/C135/@nazev" xmlDataType="string"/>
    </xmlCellPr>
  </singleXmlCell>
  <singleXmlCell id="462" xr6:uid="{00000000-000C-0000-FFFF-FFFFCC010000}" r="AE7" connectionId="1">
    <xmlCellPr id="1" xr6:uid="{00000000-0010-0000-CC01-000001000000}" uniqueName="pocet_paliv">
      <xmlPr mapId="1" xpath="/root/pocet_paliv" xmlDataType="integer"/>
    </xmlCellPr>
  </singleXmlCell>
  <singleXmlCell id="463" xr6:uid="{00000000-000C-0000-FFFF-FFFFCD010000}" r="AE8" connectionId="1">
    <xmlCellPr id="1" xr6:uid="{00000000-0010-0000-CD01-000001000000}" uniqueName="pocet_technologii_KVET">
      <xmlPr mapId="1" xpath="/root/pocet_technologii_KVET" xmlDataType="integer"/>
    </xmlCellPr>
  </singleXmlCell>
  <singleXmlCell id="464" xr6:uid="{00000000-000C-0000-FFFF-FFFFCE010000}" r="AE9" connectionId="1">
    <xmlCellPr id="1" xr6:uid="{00000000-0010-0000-CE01-000001000000}" uniqueName="B110">
      <xmlPr mapId="1" xpath="/root/B110" xmlDataType="integer"/>
    </xmlCellPr>
  </singleXmlCell>
  <singleXmlCell id="465" xr6:uid="{00000000-000C-0000-FFFF-FFFFCF010000}" r="AE10" connectionId="1">
    <xmlCellPr id="1" xr6:uid="{00000000-0010-0000-CF01-000001000000}" uniqueName="C110">
      <xmlPr mapId="1" xpath="/root/C110" xmlDataType="double"/>
    </xmlCellPr>
  </singleXmlCell>
  <singleXmlCell id="466" xr6:uid="{00000000-000C-0000-FFFF-FFFFD0010000}" r="AE11" connectionId="1">
    <xmlCellPr id="1" xr6:uid="{00000000-0010-0000-D001-000001000000}" uniqueName="hlav_provoz">
      <xmlPr mapId="1" xpath="/root/hlav_provoz" xmlDataType="string"/>
    </xmlCellPr>
  </singleXmlCell>
  <singleXmlCell id="467" xr6:uid="{00000000-000C-0000-FFFF-FFFFD1010000}" r="AE12" connectionId="1">
    <xmlCellPr id="1" xr6:uid="{00000000-0010-0000-D101-000001000000}" uniqueName="F14">
      <xmlPr mapId="1" xpath="/root/F14" xmlDataType="string"/>
    </xmlCellPr>
  </singleXmlCell>
  <singleXmlCell id="468" xr6:uid="{00000000-000C-0000-FFFF-FFFFD2010000}" r="AI7" connectionId="1">
    <xmlCellPr id="1" xr6:uid="{00000000-0010-0000-D201-000001000000}" uniqueName="I44">
      <xmlPr mapId="1" xpath="/root/I44" xmlDataType="integer"/>
    </xmlCellPr>
  </singleXmlCell>
  <singleXmlCell id="469" xr6:uid="{00000000-000C-0000-FFFF-FFFFD3010000}" r="AH7" connectionId="1">
    <xmlCellPr id="1" xr6:uid="{00000000-0010-0000-D301-000001000000}" uniqueName="nazev">
      <xmlPr mapId="1" xpath="/root/I44/@nazev" xmlDataType="string"/>
    </xmlCellPr>
  </singleXmlCell>
  <singleXmlCell id="470" xr6:uid="{00000000-000C-0000-FFFF-FFFFD4010000}" r="AI8" connectionId="1">
    <xmlCellPr id="1" xr6:uid="{00000000-0010-0000-D401-000001000000}" uniqueName="I45">
      <xmlPr mapId="1" xpath="/root/I45" xmlDataType="integer"/>
    </xmlCellPr>
  </singleXmlCell>
  <singleXmlCell id="471" xr6:uid="{00000000-000C-0000-FFFF-FFFFD5010000}" r="AH8" connectionId="1">
    <xmlCellPr id="1" xr6:uid="{00000000-0010-0000-D501-000001000000}" uniqueName="nazev">
      <xmlPr mapId="1" xpath="/root/I45/@nazev" xmlDataType="string"/>
    </xmlCellPr>
  </singleXmlCell>
  <singleXmlCell id="472" xr6:uid="{00000000-000C-0000-FFFF-FFFFD6010000}" r="AH9" connectionId="1">
    <xmlCellPr id="1" xr6:uid="{00000000-0010-0000-D601-000001000000}" uniqueName="nazev">
      <xmlPr mapId="1" xpath="/root/I46/@nazev" xmlDataType="string"/>
    </xmlCellPr>
  </singleXmlCell>
  <singleXmlCell id="473" xr6:uid="{00000000-000C-0000-FFFF-FFFFD7010000}" r="AH10" connectionId="1">
    <xmlCellPr id="1" xr6:uid="{00000000-0010-0000-D701-000001000000}" uniqueName="nazev">
      <xmlPr mapId="1" xpath="/root/I47/@nazev" xmlDataType="string"/>
    </xmlCellPr>
  </singleXmlCell>
  <singleXmlCell id="474" xr6:uid="{00000000-000C-0000-FFFF-FFFFD8010000}" r="AH11" connectionId="1">
    <xmlCellPr id="1" xr6:uid="{00000000-0010-0000-D801-000001000000}" uniqueName="nazev">
      <xmlPr mapId="1" xpath="/root/I48/@nazev" xmlDataType="string"/>
    </xmlCellPr>
  </singleXmlCell>
  <singleXmlCell id="475" xr6:uid="{00000000-000C-0000-FFFF-FFFFD9010000}" r="AH12" connectionId="1">
    <xmlCellPr id="1" xr6:uid="{00000000-0010-0000-D901-000001000000}" uniqueName="nazev">
      <xmlPr mapId="1" xpath="/root/I49/@nazev" xmlDataType="string"/>
    </xmlCellPr>
  </singleXmlCell>
  <singleXmlCell id="476" xr6:uid="{00000000-000C-0000-FFFF-FFFFDA010000}" r="AH13" connectionId="1">
    <xmlCellPr id="1" xr6:uid="{00000000-0010-0000-DA01-000001000000}" uniqueName="nazev">
      <xmlPr mapId="1" xpath="/root/I50/@nazev" xmlDataType="string"/>
    </xmlCellPr>
  </singleXmlCell>
  <singleXmlCell id="477" xr6:uid="{00000000-000C-0000-FFFF-FFFFDB010000}" r="AH14" connectionId="1">
    <xmlCellPr id="1" xr6:uid="{00000000-0010-0000-DB01-000001000000}" uniqueName="nazev">
      <xmlPr mapId="1" xpath="/root/I51/@nazev" xmlDataType="string"/>
    </xmlCellPr>
  </singleXmlCell>
  <singleXmlCell id="478" xr6:uid="{00000000-000C-0000-FFFF-FFFFDC010000}" r="AH15" connectionId="1">
    <xmlCellPr id="1" xr6:uid="{00000000-0010-0000-DC01-000001000000}" uniqueName="nazev">
      <xmlPr mapId="1" xpath="/root/I52/@nazev" xmlDataType="string"/>
    </xmlCellPr>
  </singleXmlCell>
  <singleXmlCell id="479" xr6:uid="{00000000-000C-0000-FFFF-FFFFDD010000}" r="AH16" connectionId="1">
    <xmlCellPr id="1" xr6:uid="{00000000-0010-0000-DD01-000001000000}" uniqueName="nazev">
      <xmlPr mapId="1" xpath="/root/I53/@nazev" xmlDataType="string"/>
    </xmlCellPr>
  </singleXmlCell>
  <singleXmlCell id="480" xr6:uid="{00000000-000C-0000-FFFF-FFFFDE010000}" r="AH17" connectionId="1">
    <xmlCellPr id="1" xr6:uid="{00000000-0010-0000-DE01-000001000000}" uniqueName="nazev">
      <xmlPr mapId="1" xpath="/root/I54/@nazev" xmlDataType="string"/>
    </xmlCellPr>
  </singleXmlCell>
  <singleXmlCell id="481" xr6:uid="{00000000-000C-0000-FFFF-FFFFDF010000}" r="AH18" connectionId="1">
    <xmlCellPr id="1" xr6:uid="{00000000-0010-0000-DF01-000001000000}" uniqueName="nazev">
      <xmlPr mapId="1" xpath="/root/I55/@nazev" xmlDataType="string"/>
    </xmlCellPr>
  </singleXmlCell>
  <singleXmlCell id="482" xr6:uid="{00000000-000C-0000-FFFF-FFFFE0010000}" r="AH19" connectionId="1">
    <xmlCellPr id="1" xr6:uid="{00000000-0010-0000-E001-000001000000}" uniqueName="nazev">
      <xmlPr mapId="1" xpath="/root/I56/@nazev" xmlDataType="string"/>
    </xmlCellPr>
  </singleXmlCell>
  <singleXmlCell id="483" xr6:uid="{00000000-000C-0000-FFFF-FFFFE1010000}" r="AH20" connectionId="1">
    <xmlCellPr id="1" xr6:uid="{00000000-0010-0000-E101-000001000000}" uniqueName="nazev">
      <xmlPr mapId="1" xpath="/root/I57/@nazev" xmlDataType="string"/>
    </xmlCellPr>
  </singleXmlCell>
  <singleXmlCell id="484" xr6:uid="{00000000-000C-0000-FFFF-FFFFE2010000}" r="AH21" connectionId="1">
    <xmlCellPr id="1" xr6:uid="{00000000-0010-0000-E201-000001000000}" uniqueName="nazev">
      <xmlPr mapId="1" xpath="/root/I58/@nazev" xmlDataType="string"/>
    </xmlCellPr>
  </singleXmlCell>
  <singleXmlCell id="485" xr6:uid="{00000000-000C-0000-FFFF-FFFFE3010000}" r="AH22" connectionId="1">
    <xmlCellPr id="1" xr6:uid="{00000000-0010-0000-E301-000001000000}" uniqueName="nazev">
      <xmlPr mapId="1" xpath="/root/I59/@nazev" xmlDataType="string"/>
    </xmlCellPr>
  </singleXmlCell>
  <singleXmlCell id="486" xr6:uid="{00000000-000C-0000-FFFF-FFFFE4010000}" r="AH23" connectionId="1">
    <xmlCellPr id="1" xr6:uid="{00000000-0010-0000-E401-000001000000}" uniqueName="nazev">
      <xmlPr mapId="1" xpath="/root/I60/@nazev" xmlDataType="string"/>
    </xmlCellPr>
  </singleXmlCell>
  <singleXmlCell id="487" xr6:uid="{00000000-000C-0000-FFFF-FFFFE5010000}" r="AH24" connectionId="1">
    <xmlCellPr id="1" xr6:uid="{00000000-0010-0000-E501-000001000000}" uniqueName="nazev">
      <xmlPr mapId="1" xpath="/root/I61/@nazev" xmlDataType="string"/>
    </xmlCellPr>
  </singleXmlCell>
  <singleXmlCell id="488" xr6:uid="{00000000-000C-0000-FFFF-FFFFE6010000}" r="AH25" connectionId="1">
    <xmlCellPr id="1" xr6:uid="{00000000-0010-0000-E601-000001000000}" uniqueName="nazev">
      <xmlPr mapId="1" xpath="/root/I62/@nazev" xmlDataType="string"/>
    </xmlCellPr>
  </singleXmlCell>
  <singleXmlCell id="489" xr6:uid="{00000000-000C-0000-FFFF-FFFFE7010000}" r="AH26" connectionId="1">
    <xmlCellPr id="1" xr6:uid="{00000000-0010-0000-E701-000001000000}" uniqueName="nazev">
      <xmlPr mapId="1" xpath="/root/I63/@nazev" xmlDataType="string"/>
    </xmlCellPr>
  </singleXmlCell>
  <singleXmlCell id="490" xr6:uid="{00000000-000C-0000-FFFF-FFFFE8010000}" r="AH27" connectionId="1">
    <xmlCellPr id="1" xr6:uid="{00000000-0010-0000-E801-000001000000}" uniqueName="nazev">
      <xmlPr mapId="1" xpath="/root/I64/@nazev" xmlDataType="string"/>
    </xmlCellPr>
  </singleXmlCell>
  <singleXmlCell id="491" xr6:uid="{00000000-000C-0000-FFFF-FFFFE9010000}" r="AH28" connectionId="1">
    <xmlCellPr id="1" xr6:uid="{00000000-0010-0000-E901-000001000000}" uniqueName="nazev">
      <xmlPr mapId="1" xpath="/root/I65/@nazev" xmlDataType="string"/>
    </xmlCellPr>
  </singleXmlCell>
  <singleXmlCell id="492" xr6:uid="{00000000-000C-0000-FFFF-FFFFEA010000}" r="AH29" connectionId="1">
    <xmlCellPr id="1" xr6:uid="{00000000-0010-0000-EA01-000001000000}" uniqueName="nazev">
      <xmlPr mapId="1" xpath="/root/I66/@nazev" xmlDataType="string"/>
    </xmlCellPr>
  </singleXmlCell>
  <singleXmlCell id="493" xr6:uid="{00000000-000C-0000-FFFF-FFFFEB010000}" r="AH30" connectionId="1">
    <xmlCellPr id="1" xr6:uid="{00000000-0010-0000-EB01-000001000000}" uniqueName="nazev">
      <xmlPr mapId="1" xpath="/root/I67/@nazev" xmlDataType="string"/>
    </xmlCellPr>
  </singleXmlCell>
  <singleXmlCell id="494" xr6:uid="{00000000-000C-0000-FFFF-FFFFEC010000}" r="AI31" connectionId="1">
    <xmlCellPr id="1" xr6:uid="{00000000-0010-0000-EC01-000001000000}" uniqueName="I84">
      <xmlPr mapId="1" xpath="/root/I84" xmlDataType="integer"/>
    </xmlCellPr>
  </singleXmlCell>
  <singleXmlCell id="495" xr6:uid="{00000000-000C-0000-FFFF-FFFFED010000}" r="AH31" connectionId="1">
    <xmlCellPr id="1" xr6:uid="{00000000-0010-0000-ED01-000001000000}" uniqueName="nazev">
      <xmlPr mapId="1" xpath="/root/I84/@nazev" xmlDataType="string"/>
    </xmlCellPr>
  </singleXmlCell>
  <singleXmlCell id="496" xr6:uid="{00000000-000C-0000-FFFF-FFFFEE010000}" r="AI32" connectionId="1">
    <xmlCellPr id="1" xr6:uid="{00000000-0010-0000-EE01-000001000000}" uniqueName="I85">
      <xmlPr mapId="1" xpath="/root/I85" xmlDataType="integer"/>
    </xmlCellPr>
  </singleXmlCell>
  <singleXmlCell id="497" xr6:uid="{00000000-000C-0000-FFFF-FFFFEF010000}" r="AH32" connectionId="1">
    <xmlCellPr id="1" xr6:uid="{00000000-0010-0000-EF01-000001000000}" uniqueName="nazev">
      <xmlPr mapId="1" xpath="/root/I85/@nazev" xmlDataType="string"/>
    </xmlCellPr>
  </singleXmlCell>
  <singleXmlCell id="498" xr6:uid="{00000000-000C-0000-FFFF-FFFFF0010000}" r="AE13" connectionId="1">
    <xmlCellPr id="1" xr6:uid="{00000000-0010-0000-F001-000001000000}" uniqueName="podminka1">
      <xmlPr mapId="1" xpath="/root/podminka1" xmlDataType="integer"/>
    </xmlCellPr>
  </singleXmlCell>
  <singleXmlCell id="499" xr6:uid="{00000000-000C-0000-FFFF-FFFFF1010000}" r="AE14" connectionId="1">
    <xmlCellPr id="1" xr6:uid="{00000000-0010-0000-F101-000001000000}" uniqueName="podminka2">
      <xmlPr mapId="1" xpath="/root/podminka2" xmlDataType="integer"/>
    </xmlCellPr>
  </singleXmlCell>
  <singleXmlCell id="500" xr6:uid="{00000000-000C-0000-FFFF-FFFFF2010000}" r="AE15" connectionId="1">
    <xmlCellPr id="1" xr6:uid="{00000000-0010-0000-F201-000001000000}" uniqueName="podminka3">
      <xmlPr mapId="1" xpath="/root/podminka3" xmlDataType="integer"/>
    </xmlCellPr>
  </singleXmlCell>
  <singleXmlCell id="501" xr6:uid="{00000000-000C-0000-FFFF-FFFFF3010000}" r="AE16" connectionId="1">
    <xmlCellPr id="1" xr6:uid="{00000000-0010-0000-F301-000001000000}" uniqueName="podminka4">
      <xmlPr mapId="1" xpath="/root/podminka4" xmlDataType="integer"/>
    </xmlCellPr>
  </singleXmlCell>
  <singleXmlCell id="502" xr6:uid="{00000000-000C-0000-FFFF-FFFFF4010000}" r="AE17" connectionId="1">
    <xmlCellPr id="1" xr6:uid="{00000000-0010-0000-F401-000001000000}" uniqueName="podminka5">
      <xmlPr mapId="1" xpath="/root/podminka5" xmlDataType="integer"/>
    </xmlCellPr>
  </singleXmlCell>
  <singleXmlCell id="503" xr6:uid="{00000000-000C-0000-FFFF-FFFFF5010000}" r="AE18" connectionId="1">
    <xmlCellPr id="1" xr6:uid="{00000000-0010-0000-F501-000001000000}" uniqueName="podminka6">
      <xmlPr mapId="1" xpath="/root/podminka6" xmlDataType="integer"/>
    </xmlCellPr>
  </singleXmlCell>
  <singleXmlCell id="504" xr6:uid="{00000000-000C-0000-FFFF-FFFFF6010000}" r="AE19" connectionId="1">
    <xmlCellPr id="1" xr6:uid="{00000000-0010-0000-F601-000001000000}" uniqueName="podminka7">
      <xmlPr mapId="1" xpath="/root/podminka7" xmlDataType="integer"/>
    </xmlCellPr>
  </singleXmlCell>
  <singleXmlCell id="505" xr6:uid="{00000000-000C-0000-FFFF-FFFFF7010000}" r="AE20" connectionId="1">
    <xmlCellPr id="1" xr6:uid="{00000000-0010-0000-F701-000001000000}" uniqueName="podminka8">
      <xmlPr mapId="1" xpath="/root/podminka8" xmlDataType="integer"/>
    </xmlCellPr>
  </singleXmlCell>
  <singleXmlCell id="506" xr6:uid="{00000000-000C-0000-FFFF-FFFFF8010000}" r="AE21" connectionId="1">
    <xmlCellPr id="1" xr6:uid="{00000000-0010-0000-F801-000001000000}" uniqueName="podminka9">
      <xmlPr mapId="1" xpath="/root/podminka9" xmlDataType="integer"/>
    </xmlCellPr>
  </singleXmlCell>
  <singleXmlCell id="507" xr6:uid="{00000000-000C-0000-FFFF-FFFFF9010000}" r="AE22" connectionId="1">
    <xmlCellPr id="1" xr6:uid="{00000000-0010-0000-F901-000001000000}" uniqueName="podminka10">
      <xmlPr mapId="1" xpath="/root/podminka10" xmlDataType="integer"/>
    </xmlCellPr>
  </singleXmlCell>
  <singleXmlCell id="508" xr6:uid="{00000000-000C-0000-FFFF-FFFFFA010000}" r="AE23" connectionId="1">
    <xmlCellPr id="1" xr6:uid="{00000000-0010-0000-FA01-000001000000}" uniqueName="podminka11">
      <xmlPr mapId="1" xpath="/root/podminka11" xmlDataType="integer"/>
    </xmlCellPr>
  </singleXmlCell>
  <singleXmlCell id="509" xr6:uid="{00000000-000C-0000-FFFF-FFFFFB010000}" r="AE24" connectionId="1">
    <xmlCellPr id="1" xr6:uid="{00000000-0010-0000-FB01-000001000000}" uniqueName="podminka12">
      <xmlPr mapId="1" xpath="/root/podminka12" xmlDataType="integer"/>
    </xmlCellPr>
  </singleXmlCell>
  <singleXmlCell id="510" xr6:uid="{00000000-000C-0000-FFFF-FFFFFC010000}" r="AE25" connectionId="1">
    <xmlCellPr id="1" xr6:uid="{00000000-0010-0000-FC01-000001000000}" uniqueName="podminka1_1">
      <xmlPr mapId="1" xpath="/root/podminka1_1" xmlDataType="integer"/>
    </xmlCellPr>
  </singleXmlCell>
  <singleXmlCell id="511" xr6:uid="{00000000-000C-0000-FFFF-FFFFFD010000}" r="AE26" connectionId="1">
    <xmlCellPr id="1" xr6:uid="{00000000-0010-0000-FD01-000001000000}" uniqueName="podminka1_2">
      <xmlPr mapId="1" xpath="/root/podminka1_2" xmlDataType="integer"/>
    </xmlCellPr>
  </singleXmlCell>
  <singleXmlCell id="512" xr6:uid="{00000000-000C-0000-FFFF-FFFFFE010000}" r="AE27" connectionId="1">
    <xmlCellPr id="1" xr6:uid="{00000000-0010-0000-FE01-000001000000}" uniqueName="podminka1_3">
      <xmlPr mapId="1" xpath="/root/podminka1_3" xmlDataType="integer"/>
    </xmlCellPr>
  </singleXmlCell>
  <singleXmlCell id="513" xr6:uid="{00000000-000C-0000-FFFF-FFFFFF010000}" r="AE28" connectionId="1">
    <xmlCellPr id="1" xr6:uid="{00000000-0010-0000-FF01-000001000000}" uniqueName="podminka1_4">
      <xmlPr mapId="1" xpath="/root/podminka1_4" xmlDataType="integer"/>
    </xmlCellPr>
  </singleXmlCell>
  <singleXmlCell id="514" xr6:uid="{00000000-000C-0000-FFFF-FFFF00020000}" r="AE29" connectionId="1">
    <xmlCellPr id="1" xr6:uid="{00000000-0010-0000-0002-000001000000}" uniqueName="podminka1_5">
      <xmlPr mapId="1" xpath="/root/podminka1_5" xmlDataType="integer"/>
    </xmlCellPr>
  </singleXmlCell>
  <singleXmlCell id="515" xr6:uid="{00000000-000C-0000-FFFF-FFFF01020000}" r="AE30" connectionId="1">
    <xmlCellPr id="1" xr6:uid="{00000000-0010-0000-0102-000001000000}" uniqueName="podminka1_6">
      <xmlPr mapId="1" xpath="/root/podminka1_6" xmlDataType="integer"/>
    </xmlCellPr>
  </singleXmlCell>
  <singleXmlCell id="516" xr6:uid="{00000000-000C-0000-FFFF-FFFF02020000}" r="AE31" connectionId="1">
    <xmlCellPr id="1" xr6:uid="{00000000-0010-0000-0202-000001000000}" uniqueName="podminka1_7">
      <xmlPr mapId="1" xpath="/root/podminka1_7" xmlDataType="integer"/>
    </xmlCellPr>
  </singleXmlCell>
  <singleXmlCell id="517" xr6:uid="{00000000-000C-0000-FFFF-FFFF03020000}" r="AE32" connectionId="1">
    <xmlCellPr id="1" xr6:uid="{00000000-0010-0000-0302-000001000000}" uniqueName="podminka1_8">
      <xmlPr mapId="1" xpath="/root/podminka1_8" xmlDataType="integer"/>
    </xmlCellPr>
  </singleXmlCell>
  <singleXmlCell id="518" xr6:uid="{00000000-000C-0000-FFFF-FFFF04020000}" r="AE33" connectionId="1">
    <xmlCellPr id="1" xr6:uid="{00000000-0010-0000-0402-000001000000}" uniqueName="podminka1_9">
      <xmlPr mapId="1" xpath="/root/podminka1_9" xmlDataType="integer"/>
    </xmlCellPr>
  </singleXmlCell>
  <singleXmlCell id="519" xr6:uid="{00000000-000C-0000-FFFF-FFFF05020000}" r="AE34" connectionId="1">
    <xmlCellPr id="1" xr6:uid="{00000000-0010-0000-0502-000001000000}" uniqueName="podminka1_10">
      <xmlPr mapId="1" xpath="/root/podminka1_10" xmlDataType="integer"/>
    </xmlCellPr>
  </singleXmlCell>
  <singleXmlCell id="520" xr6:uid="{00000000-000C-0000-FFFF-FFFF06020000}" r="AE35" connectionId="1">
    <xmlCellPr id="1" xr6:uid="{00000000-0010-0000-0602-000001000000}" uniqueName="H90">
      <xmlPr mapId="1" xpath="/root/H90" xmlDataType="integer"/>
    </xmlCellPr>
  </singleXmlCell>
  <singleXmlCell id="521" xr6:uid="{00000000-000C-0000-FFFF-FFFF07020000}" r="AD35" connectionId="1">
    <xmlCellPr id="1" xr6:uid="{00000000-0010-0000-0702-000001000000}" uniqueName="nazev">
      <xmlPr mapId="1" xpath="/root/H90/@nazev" xmlDataType="string"/>
    </xmlCellPr>
  </singleXmlCell>
  <singleXmlCell id="522" xr6:uid="{00000000-000C-0000-FFFF-FFFF08020000}" r="AE36" connectionId="1">
    <xmlCellPr id="1" xr6:uid="{00000000-0010-0000-0802-000001000000}" uniqueName="H91">
      <xmlPr mapId="1" xpath="/root/H91" xmlDataType="integer"/>
    </xmlCellPr>
  </singleXmlCell>
  <singleXmlCell id="523" xr6:uid="{00000000-000C-0000-FFFF-FFFF09020000}" r="AD36" connectionId="1">
    <xmlCellPr id="1" xr6:uid="{00000000-0010-0000-0902-000001000000}" uniqueName="nazev">
      <xmlPr mapId="1" xpath="/root/H91/@nazev" xmlDataType="string"/>
    </xmlCellPr>
  </singleXmlCell>
  <singleXmlCell id="524" xr6:uid="{00000000-000C-0000-FFFF-FFFF0A020000}" r="AE37" connectionId="1">
    <xmlCellPr id="1" xr6:uid="{00000000-0010-0000-0A02-000001000000}" uniqueName="A140">
      <xmlPr mapId="1" xpath="/root/A140" xmlDataType="string"/>
    </xmlCellPr>
  </singleXmlCell>
  <singleXmlCell id="525" xr6:uid="{00000000-000C-0000-FFFF-FFFF0B020000}" r="AE38" connectionId="1">
    <xmlCellPr id="1" xr6:uid="{00000000-0010-0000-0B02-000001000000}" uniqueName="uzivatel">
      <xmlPr mapId="1" xpath="/root/uzivatel" xmlDataType="string"/>
    </xmlCellPr>
  </singleXmlCell>
  <singleXmlCell id="526" xr6:uid="{00000000-000C-0000-FFFF-FFFF0C020000}" r="AE39" connectionId="1">
    <xmlCellPr id="1" xr6:uid="{00000000-0010-0000-0C02-000001000000}" uniqueName="instal_el">
      <xmlPr mapId="1" xpath="/root/instal_el" xmlDataType="string"/>
    </xmlCellPr>
  </singleXmlCell>
  <singleXmlCell id="527" xr6:uid="{00000000-000C-0000-FFFF-FFFF0D020000}" r="AE40" connectionId="1">
    <xmlCellPr id="1" xr6:uid="{00000000-0010-0000-0D02-000001000000}" uniqueName="instal_te">
      <xmlPr mapId="1" xpath="/root/instal_te" xmlDataType="string"/>
    </xmlCellPr>
  </singleXmlCell>
  <singleXmlCell id="528" xr6:uid="{00000000-000C-0000-FFFF-FFFF0E020000}" r="C7" connectionId="1">
    <xmlCellPr id="1" xr6:uid="{00000000-0010-0000-0E02-000001000000}" uniqueName="C9">
      <xmlPr mapId="1" xpath="/root/C9" xmlDataType="string"/>
    </xmlCellPr>
  </singleXmlCell>
</singleXmlCell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eru.cz/cs/-/statisticke_vykazy" TargetMode="External"/><Relationship Id="rId6" Type="http://schemas.openxmlformats.org/officeDocument/2006/relationships/tableSingleCells" Target="../tables/tableSingleCells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C969-267F-45A1-81F3-38D6D94892B0}">
  <dimension ref="A1:G151"/>
  <sheetViews>
    <sheetView workbookViewId="0">
      <selection activeCell="H176" sqref="H176"/>
    </sheetView>
  </sheetViews>
  <sheetFormatPr defaultRowHeight="15" x14ac:dyDescent="0.25"/>
  <cols>
    <col min="1" max="1" width="5" bestFit="1" customWidth="1"/>
    <col min="2" max="2" width="7.85546875" bestFit="1" customWidth="1"/>
    <col min="3" max="3" width="20.7109375" bestFit="1" customWidth="1"/>
    <col min="4" max="4" width="13.7109375" bestFit="1" customWidth="1"/>
    <col min="5" max="5" width="49" bestFit="1" customWidth="1"/>
    <col min="6" max="6" width="18.140625" bestFit="1" customWidth="1"/>
    <col min="7" max="7" width="18.5703125" bestFit="1" customWidth="1"/>
  </cols>
  <sheetData>
    <row r="1" spans="1:7" x14ac:dyDescent="0.25">
      <c r="A1" t="s">
        <v>1107</v>
      </c>
      <c r="B1" t="s">
        <v>1108</v>
      </c>
      <c r="C1" t="s">
        <v>1109</v>
      </c>
      <c r="D1" t="s">
        <v>1110</v>
      </c>
      <c r="E1" t="s">
        <v>1111</v>
      </c>
      <c r="F1" t="s">
        <v>504</v>
      </c>
      <c r="G1" t="s">
        <v>1112</v>
      </c>
    </row>
    <row r="2" spans="1:7" x14ac:dyDescent="0.25">
      <c r="A2">
        <v>2024</v>
      </c>
      <c r="B2">
        <v>2</v>
      </c>
      <c r="C2" t="s">
        <v>1113</v>
      </c>
      <c r="D2" t="s">
        <v>784</v>
      </c>
      <c r="E2" t="s">
        <v>695</v>
      </c>
      <c r="F2" t="s">
        <v>572</v>
      </c>
      <c r="G2" t="str">
        <f>VLOOKUP(D2,Data!$BJ$5:$BJ$360,1,FALSE)</f>
        <v>00313_T11</v>
      </c>
    </row>
    <row r="3" spans="1:7" x14ac:dyDescent="0.25">
      <c r="A3">
        <v>2024</v>
      </c>
      <c r="B3">
        <v>2</v>
      </c>
      <c r="C3" t="s">
        <v>1113</v>
      </c>
      <c r="D3" t="s">
        <v>738</v>
      </c>
      <c r="E3" t="s">
        <v>639</v>
      </c>
      <c r="F3" t="s">
        <v>584</v>
      </c>
      <c r="G3" t="str">
        <f>VLOOKUP(D3,Data!$BJ$5:$BJ$360,1,FALSE)</f>
        <v>00314_T11</v>
      </c>
    </row>
    <row r="4" spans="1:7" x14ac:dyDescent="0.25">
      <c r="A4">
        <v>2024</v>
      </c>
      <c r="B4">
        <v>2</v>
      </c>
      <c r="C4" t="s">
        <v>1113</v>
      </c>
      <c r="D4" t="s">
        <v>737</v>
      </c>
      <c r="E4" t="s">
        <v>638</v>
      </c>
      <c r="F4" t="s">
        <v>584</v>
      </c>
      <c r="G4" t="str">
        <f>VLOOKUP(D4,Data!$BJ$5:$BJ$360,1,FALSE)</f>
        <v>00315_T11</v>
      </c>
    </row>
    <row r="5" spans="1:7" x14ac:dyDescent="0.25">
      <c r="A5">
        <v>2024</v>
      </c>
      <c r="B5">
        <v>2</v>
      </c>
      <c r="C5" t="s">
        <v>1113</v>
      </c>
      <c r="D5" t="s">
        <v>736</v>
      </c>
      <c r="E5" t="s">
        <v>1114</v>
      </c>
      <c r="F5" t="s">
        <v>584</v>
      </c>
      <c r="G5" t="str">
        <f>VLOOKUP(D5,Data!$BJ$5:$BJ$360,1,FALSE)</f>
        <v>00316_T11</v>
      </c>
    </row>
    <row r="6" spans="1:7" x14ac:dyDescent="0.25">
      <c r="A6">
        <v>2024</v>
      </c>
      <c r="B6">
        <v>2</v>
      </c>
      <c r="C6" t="s">
        <v>1113</v>
      </c>
      <c r="D6" t="s">
        <v>735</v>
      </c>
      <c r="E6" t="s">
        <v>636</v>
      </c>
      <c r="F6" t="s">
        <v>583</v>
      </c>
      <c r="G6" t="str">
        <f>VLOOKUP(D6,Data!$BJ$5:$BJ$360,1,FALSE)</f>
        <v>00317_T11</v>
      </c>
    </row>
    <row r="7" spans="1:7" x14ac:dyDescent="0.25">
      <c r="A7">
        <v>2024</v>
      </c>
      <c r="B7">
        <v>2</v>
      </c>
      <c r="C7" t="s">
        <v>1113</v>
      </c>
      <c r="D7" t="s">
        <v>733</v>
      </c>
      <c r="E7" t="s">
        <v>633</v>
      </c>
      <c r="F7" t="s">
        <v>583</v>
      </c>
      <c r="G7" t="str">
        <f>VLOOKUP(D7,Data!$BJ$5:$BJ$360,1,FALSE)</f>
        <v>00328_T11</v>
      </c>
    </row>
    <row r="8" spans="1:7" x14ac:dyDescent="0.25">
      <c r="A8">
        <v>2024</v>
      </c>
      <c r="B8">
        <v>2</v>
      </c>
      <c r="C8" t="s">
        <v>1113</v>
      </c>
      <c r="D8" t="s">
        <v>783</v>
      </c>
      <c r="E8" t="s">
        <v>694</v>
      </c>
      <c r="F8" t="s">
        <v>590</v>
      </c>
      <c r="G8" t="str">
        <f>VLOOKUP(D8,Data!$BJ$5:$BJ$360,1,FALSE)</f>
        <v>00329_T11</v>
      </c>
    </row>
    <row r="9" spans="1:7" x14ac:dyDescent="0.25">
      <c r="A9">
        <v>2024</v>
      </c>
      <c r="B9">
        <v>2</v>
      </c>
      <c r="C9" t="s">
        <v>1113</v>
      </c>
      <c r="D9" t="s">
        <v>954</v>
      </c>
      <c r="E9" t="s">
        <v>1151</v>
      </c>
      <c r="F9" t="s">
        <v>588</v>
      </c>
      <c r="G9" t="str">
        <f>VLOOKUP(D9,Data!$BJ$5:$BJ$360,1,FALSE)</f>
        <v>01515_T11</v>
      </c>
    </row>
    <row r="10" spans="1:7" x14ac:dyDescent="0.25">
      <c r="A10">
        <v>2024</v>
      </c>
      <c r="B10">
        <v>2</v>
      </c>
      <c r="C10" t="s">
        <v>1113</v>
      </c>
      <c r="D10" t="s">
        <v>739</v>
      </c>
      <c r="E10" t="s">
        <v>640</v>
      </c>
      <c r="F10" t="s">
        <v>572</v>
      </c>
      <c r="G10" t="str">
        <f>VLOOKUP(D10,Data!$BJ$5:$BJ$360,1,FALSE)</f>
        <v>02076_T11</v>
      </c>
    </row>
    <row r="11" spans="1:7" x14ac:dyDescent="0.25">
      <c r="A11">
        <v>2024</v>
      </c>
      <c r="B11">
        <v>2</v>
      </c>
      <c r="C11" t="s">
        <v>1113</v>
      </c>
      <c r="D11" t="s">
        <v>734</v>
      </c>
      <c r="E11" t="s">
        <v>1115</v>
      </c>
      <c r="F11" t="s">
        <v>890</v>
      </c>
      <c r="G11" t="str">
        <f>VLOOKUP(D11,Data!$BJ$5:$BJ$360,1,FALSE)</f>
        <v>02791_T11</v>
      </c>
    </row>
    <row r="12" spans="1:7" x14ac:dyDescent="0.25">
      <c r="A12">
        <v>2024</v>
      </c>
      <c r="B12">
        <v>2</v>
      </c>
      <c r="C12" t="s">
        <v>1113</v>
      </c>
      <c r="D12" t="s">
        <v>597</v>
      </c>
      <c r="E12" t="s">
        <v>634</v>
      </c>
      <c r="F12" t="s">
        <v>588</v>
      </c>
      <c r="G12" t="str">
        <f>VLOOKUP(D12,Data!$BJ$5:$BJ$360,1,FALSE)</f>
        <v>02966_T11</v>
      </c>
    </row>
    <row r="13" spans="1:7" x14ac:dyDescent="0.25">
      <c r="A13">
        <v>2024</v>
      </c>
      <c r="B13">
        <v>2</v>
      </c>
      <c r="C13" t="s">
        <v>1113</v>
      </c>
      <c r="D13" t="s">
        <v>732</v>
      </c>
      <c r="E13" t="s">
        <v>632</v>
      </c>
      <c r="F13" t="s">
        <v>586</v>
      </c>
      <c r="G13" t="str">
        <f>VLOOKUP(D13,Data!$BJ$5:$BJ$360,1,FALSE)</f>
        <v>09439_T11</v>
      </c>
    </row>
    <row r="14" spans="1:7" x14ac:dyDescent="0.25">
      <c r="A14">
        <v>2024</v>
      </c>
      <c r="B14">
        <v>2</v>
      </c>
      <c r="C14" t="s">
        <v>1113</v>
      </c>
      <c r="D14" t="s">
        <v>776</v>
      </c>
      <c r="E14" t="s">
        <v>1116</v>
      </c>
      <c r="F14" t="s">
        <v>588</v>
      </c>
      <c r="G14" t="str">
        <f>VLOOKUP(D14,Data!$BJ$5:$BJ$360,1,FALSE)</f>
        <v>11687_T11</v>
      </c>
    </row>
    <row r="15" spans="1:7" x14ac:dyDescent="0.25">
      <c r="A15">
        <v>2024</v>
      </c>
      <c r="B15">
        <v>2</v>
      </c>
      <c r="C15" t="s">
        <v>1113</v>
      </c>
      <c r="D15" t="s">
        <v>773</v>
      </c>
      <c r="E15" t="s">
        <v>1117</v>
      </c>
      <c r="F15" t="s">
        <v>588</v>
      </c>
      <c r="G15" t="str">
        <f>VLOOKUP(D15,Data!$BJ$5:$BJ$360,1,FALSE)</f>
        <v>12647_T11</v>
      </c>
    </row>
    <row r="16" spans="1:7" x14ac:dyDescent="0.25">
      <c r="A16">
        <v>2024</v>
      </c>
      <c r="B16">
        <v>2</v>
      </c>
      <c r="C16" t="s">
        <v>1113</v>
      </c>
      <c r="D16" t="s">
        <v>740</v>
      </c>
      <c r="E16" t="s">
        <v>641</v>
      </c>
      <c r="F16" t="s">
        <v>890</v>
      </c>
      <c r="G16" t="str">
        <f>VLOOKUP(D16,Data!$BJ$5:$BJ$360,1,FALSE)</f>
        <v>13691_T11</v>
      </c>
    </row>
    <row r="17" spans="1:7" x14ac:dyDescent="0.25">
      <c r="A17">
        <v>2024</v>
      </c>
      <c r="B17">
        <v>2</v>
      </c>
      <c r="C17" t="s">
        <v>1113</v>
      </c>
      <c r="D17" t="s">
        <v>741</v>
      </c>
      <c r="E17" t="s">
        <v>642</v>
      </c>
      <c r="F17" t="s">
        <v>1118</v>
      </c>
      <c r="G17" t="str">
        <f>VLOOKUP(D17,Data!$BJ$5:$BJ$360,1,FALSE)</f>
        <v>15947_T11</v>
      </c>
    </row>
    <row r="18" spans="1:7" x14ac:dyDescent="0.25">
      <c r="A18">
        <v>2024</v>
      </c>
      <c r="B18">
        <v>2</v>
      </c>
      <c r="C18" t="s">
        <v>1113</v>
      </c>
      <c r="D18" t="s">
        <v>775</v>
      </c>
      <c r="E18" t="s">
        <v>1119</v>
      </c>
      <c r="F18" t="s">
        <v>588</v>
      </c>
      <c r="G18" t="str">
        <f>VLOOKUP(D18,Data!$BJ$5:$BJ$360,1,FALSE)</f>
        <v>16157_T11</v>
      </c>
    </row>
    <row r="19" spans="1:7" x14ac:dyDescent="0.25">
      <c r="A19">
        <v>2024</v>
      </c>
      <c r="B19">
        <v>2</v>
      </c>
      <c r="C19" t="s">
        <v>1113</v>
      </c>
      <c r="D19" t="s">
        <v>774</v>
      </c>
      <c r="E19" t="s">
        <v>1120</v>
      </c>
      <c r="F19" t="s">
        <v>588</v>
      </c>
      <c r="G19" t="str">
        <f>VLOOKUP(D19,Data!$BJ$5:$BJ$360,1,FALSE)</f>
        <v>16219_T11</v>
      </c>
    </row>
    <row r="20" spans="1:7" x14ac:dyDescent="0.25">
      <c r="A20">
        <v>2024</v>
      </c>
      <c r="B20">
        <v>2</v>
      </c>
      <c r="C20" t="s">
        <v>1113</v>
      </c>
      <c r="D20" t="s">
        <v>710</v>
      </c>
      <c r="E20" t="s">
        <v>607</v>
      </c>
      <c r="F20" t="s">
        <v>583</v>
      </c>
      <c r="G20" t="str">
        <f>VLOOKUP(D20,Data!$BJ$5:$BJ$360,1,FALSE)</f>
        <v>17525_T11</v>
      </c>
    </row>
    <row r="21" spans="1:7" x14ac:dyDescent="0.25">
      <c r="A21">
        <v>2024</v>
      </c>
      <c r="B21">
        <v>2</v>
      </c>
      <c r="C21" t="s">
        <v>1113</v>
      </c>
      <c r="D21" t="s">
        <v>714</v>
      </c>
      <c r="E21" t="s">
        <v>611</v>
      </c>
      <c r="F21" t="s">
        <v>890</v>
      </c>
      <c r="G21" t="str">
        <f>VLOOKUP(D21,Data!$BJ$5:$BJ$360,1,FALSE)</f>
        <v>17527_T11</v>
      </c>
    </row>
    <row r="22" spans="1:7" x14ac:dyDescent="0.25">
      <c r="A22">
        <v>2024</v>
      </c>
      <c r="B22">
        <v>2</v>
      </c>
      <c r="C22" t="s">
        <v>1113</v>
      </c>
      <c r="D22" t="s">
        <v>704</v>
      </c>
      <c r="E22" t="s">
        <v>600</v>
      </c>
      <c r="F22" t="s">
        <v>581</v>
      </c>
      <c r="G22" t="str">
        <f>VLOOKUP(D22,Data!$BJ$5:$BJ$360,1,FALSE)</f>
        <v>17974_T11</v>
      </c>
    </row>
    <row r="23" spans="1:7" x14ac:dyDescent="0.25">
      <c r="A23">
        <v>2024</v>
      </c>
      <c r="B23">
        <v>2</v>
      </c>
      <c r="C23" t="s">
        <v>1113</v>
      </c>
      <c r="D23" t="s">
        <v>747</v>
      </c>
      <c r="E23" t="s">
        <v>650</v>
      </c>
      <c r="F23" t="s">
        <v>572</v>
      </c>
      <c r="G23" t="str">
        <f>VLOOKUP(D23,Data!$BJ$5:$BJ$360,1,FALSE)</f>
        <v>19159_T11</v>
      </c>
    </row>
    <row r="24" spans="1:7" x14ac:dyDescent="0.25">
      <c r="A24">
        <v>2024</v>
      </c>
      <c r="B24">
        <v>2</v>
      </c>
      <c r="C24" t="s">
        <v>1113</v>
      </c>
      <c r="D24" t="s">
        <v>750</v>
      </c>
      <c r="E24" t="s">
        <v>654</v>
      </c>
      <c r="F24" t="s">
        <v>581</v>
      </c>
      <c r="G24" t="str">
        <f>VLOOKUP(D24,Data!$BJ$5:$BJ$360,1,FALSE)</f>
        <v>23270_T11</v>
      </c>
    </row>
    <row r="25" spans="1:7" x14ac:dyDescent="0.25">
      <c r="A25">
        <v>2024</v>
      </c>
      <c r="B25">
        <v>2</v>
      </c>
      <c r="C25" t="s">
        <v>1113</v>
      </c>
      <c r="D25" t="s">
        <v>786</v>
      </c>
      <c r="E25" t="s">
        <v>697</v>
      </c>
      <c r="F25" t="s">
        <v>890</v>
      </c>
      <c r="G25" t="str">
        <f>VLOOKUP(D25,Data!$BJ$5:$BJ$360,1,FALSE)</f>
        <v>23715_T11</v>
      </c>
    </row>
    <row r="26" spans="1:7" x14ac:dyDescent="0.25">
      <c r="A26">
        <v>2024</v>
      </c>
      <c r="B26">
        <v>2</v>
      </c>
      <c r="C26" t="s">
        <v>1113</v>
      </c>
      <c r="D26" t="s">
        <v>785</v>
      </c>
      <c r="E26" t="s">
        <v>696</v>
      </c>
      <c r="F26" t="s">
        <v>890</v>
      </c>
      <c r="G26" t="str">
        <f>VLOOKUP(D26,Data!$BJ$5:$BJ$360,1,FALSE)</f>
        <v>23721_T11</v>
      </c>
    </row>
    <row r="27" spans="1:7" x14ac:dyDescent="0.25">
      <c r="A27">
        <v>2024</v>
      </c>
      <c r="B27">
        <v>2</v>
      </c>
      <c r="C27" t="s">
        <v>1113</v>
      </c>
      <c r="D27" t="s">
        <v>709</v>
      </c>
      <c r="E27" t="s">
        <v>606</v>
      </c>
      <c r="F27" t="s">
        <v>583</v>
      </c>
      <c r="G27" t="str">
        <f>VLOOKUP(D27,Data!$BJ$5:$BJ$360,1,FALSE)</f>
        <v>25506_T11</v>
      </c>
    </row>
    <row r="28" spans="1:7" x14ac:dyDescent="0.25">
      <c r="A28">
        <v>2024</v>
      </c>
      <c r="B28">
        <v>2</v>
      </c>
      <c r="C28" t="s">
        <v>1113</v>
      </c>
      <c r="D28" t="s">
        <v>752</v>
      </c>
      <c r="E28" t="s">
        <v>656</v>
      </c>
      <c r="F28" t="s">
        <v>890</v>
      </c>
      <c r="G28" t="str">
        <f>VLOOKUP(D28,Data!$BJ$5:$BJ$360,1,FALSE)</f>
        <v>25614_T11</v>
      </c>
    </row>
    <row r="29" spans="1:7" x14ac:dyDescent="0.25">
      <c r="A29">
        <v>2024</v>
      </c>
      <c r="B29">
        <v>2</v>
      </c>
      <c r="C29" t="s">
        <v>1113</v>
      </c>
      <c r="D29" t="s">
        <v>753</v>
      </c>
      <c r="E29" t="s">
        <v>657</v>
      </c>
      <c r="F29" t="s">
        <v>890</v>
      </c>
      <c r="G29" t="str">
        <f>VLOOKUP(D29,Data!$BJ$5:$BJ$360,1,FALSE)</f>
        <v>25615_T11</v>
      </c>
    </row>
    <row r="30" spans="1:7" x14ac:dyDescent="0.25">
      <c r="A30">
        <v>2024</v>
      </c>
      <c r="B30">
        <v>2</v>
      </c>
      <c r="C30" t="s">
        <v>1113</v>
      </c>
      <c r="D30" t="s">
        <v>787</v>
      </c>
      <c r="E30" t="s">
        <v>698</v>
      </c>
      <c r="F30" t="s">
        <v>584</v>
      </c>
      <c r="G30" t="str">
        <f>VLOOKUP(D30,Data!$BJ$5:$BJ$360,1,FALSE)</f>
        <v>25668_T11</v>
      </c>
    </row>
    <row r="31" spans="1:7" x14ac:dyDescent="0.25">
      <c r="A31">
        <v>2024</v>
      </c>
      <c r="B31">
        <v>2</v>
      </c>
      <c r="C31" t="s">
        <v>1113</v>
      </c>
      <c r="D31" t="s">
        <v>788</v>
      </c>
      <c r="E31" t="s">
        <v>699</v>
      </c>
      <c r="F31" t="s">
        <v>584</v>
      </c>
      <c r="G31" t="str">
        <f>VLOOKUP(D31,Data!$BJ$5:$BJ$360,1,FALSE)</f>
        <v>25669_T11</v>
      </c>
    </row>
    <row r="32" spans="1:7" x14ac:dyDescent="0.25">
      <c r="A32">
        <v>2024</v>
      </c>
      <c r="B32">
        <v>2</v>
      </c>
      <c r="C32" t="s">
        <v>1113</v>
      </c>
      <c r="D32" t="s">
        <v>716</v>
      </c>
      <c r="E32" t="s">
        <v>613</v>
      </c>
      <c r="F32" t="s">
        <v>583</v>
      </c>
      <c r="G32" t="str">
        <f>VLOOKUP(D32,Data!$BJ$5:$BJ$360,1,FALSE)</f>
        <v>25751_T11</v>
      </c>
    </row>
    <row r="33" spans="1:7" x14ac:dyDescent="0.25">
      <c r="A33">
        <v>2024</v>
      </c>
      <c r="B33">
        <v>2</v>
      </c>
      <c r="C33" t="s">
        <v>1113</v>
      </c>
      <c r="D33" t="s">
        <v>717</v>
      </c>
      <c r="E33" t="s">
        <v>614</v>
      </c>
      <c r="F33" t="s">
        <v>583</v>
      </c>
      <c r="G33" t="str">
        <f>VLOOKUP(D33,Data!$BJ$5:$BJ$360,1,FALSE)</f>
        <v>25752_T11</v>
      </c>
    </row>
    <row r="34" spans="1:7" x14ac:dyDescent="0.25">
      <c r="A34">
        <v>2024</v>
      </c>
      <c r="B34">
        <v>2</v>
      </c>
      <c r="C34" t="s">
        <v>1113</v>
      </c>
      <c r="D34" t="s">
        <v>718</v>
      </c>
      <c r="E34" t="s">
        <v>615</v>
      </c>
      <c r="F34" t="s">
        <v>583</v>
      </c>
      <c r="G34" t="str">
        <f>VLOOKUP(D34,Data!$BJ$5:$BJ$360,1,FALSE)</f>
        <v>25754_T11</v>
      </c>
    </row>
    <row r="35" spans="1:7" x14ac:dyDescent="0.25">
      <c r="A35">
        <v>2024</v>
      </c>
      <c r="B35">
        <v>2</v>
      </c>
      <c r="C35" t="s">
        <v>1113</v>
      </c>
      <c r="D35" t="s">
        <v>756</v>
      </c>
      <c r="E35" t="s">
        <v>662</v>
      </c>
      <c r="F35" t="s">
        <v>588</v>
      </c>
      <c r="G35" t="str">
        <f>VLOOKUP(D35,Data!$BJ$5:$BJ$360,1,FALSE)</f>
        <v>28953_T11</v>
      </c>
    </row>
    <row r="36" spans="1:7" x14ac:dyDescent="0.25">
      <c r="A36">
        <v>2024</v>
      </c>
      <c r="B36">
        <v>2</v>
      </c>
      <c r="C36" t="s">
        <v>1113</v>
      </c>
      <c r="D36" t="s">
        <v>757</v>
      </c>
      <c r="E36" t="s">
        <v>663</v>
      </c>
      <c r="F36" t="s">
        <v>588</v>
      </c>
      <c r="G36" t="str">
        <f>VLOOKUP(D36,Data!$BJ$5:$BJ$360,1,FALSE)</f>
        <v>28954_T11</v>
      </c>
    </row>
    <row r="37" spans="1:7" x14ac:dyDescent="0.25">
      <c r="A37">
        <v>2024</v>
      </c>
      <c r="B37">
        <v>2</v>
      </c>
      <c r="C37" t="s">
        <v>1113</v>
      </c>
      <c r="D37" t="s">
        <v>725</v>
      </c>
      <c r="E37" t="s">
        <v>623</v>
      </c>
      <c r="F37" t="s">
        <v>583</v>
      </c>
      <c r="G37" t="str">
        <f>VLOOKUP(D37,Data!$BJ$5:$BJ$360,1,FALSE)</f>
        <v>29508_T11</v>
      </c>
    </row>
    <row r="38" spans="1:7" x14ac:dyDescent="0.25">
      <c r="A38">
        <v>2024</v>
      </c>
      <c r="B38">
        <v>2</v>
      </c>
      <c r="C38" t="s">
        <v>1113</v>
      </c>
      <c r="D38" t="s">
        <v>764</v>
      </c>
      <c r="E38" t="s">
        <v>670</v>
      </c>
      <c r="F38" t="s">
        <v>585</v>
      </c>
      <c r="G38" t="str">
        <f>VLOOKUP(D38,Data!$BJ$5:$BJ$360,1,FALSE)</f>
        <v>29922_T11</v>
      </c>
    </row>
    <row r="39" spans="1:7" x14ac:dyDescent="0.25">
      <c r="A39">
        <v>2024</v>
      </c>
      <c r="B39">
        <v>2</v>
      </c>
      <c r="C39" t="s">
        <v>1113</v>
      </c>
      <c r="D39" t="s">
        <v>782</v>
      </c>
      <c r="E39" t="s">
        <v>693</v>
      </c>
      <c r="F39" t="s">
        <v>890</v>
      </c>
      <c r="G39" t="str">
        <f>VLOOKUP(D39,Data!$BJ$5:$BJ$360,1,FALSE)</f>
        <v>30786_T11</v>
      </c>
    </row>
    <row r="40" spans="1:7" x14ac:dyDescent="0.25">
      <c r="A40">
        <v>2024</v>
      </c>
      <c r="B40">
        <v>2</v>
      </c>
      <c r="C40" t="s">
        <v>1113</v>
      </c>
      <c r="D40" t="s">
        <v>761</v>
      </c>
      <c r="E40" t="s">
        <v>667</v>
      </c>
      <c r="F40" t="s">
        <v>584</v>
      </c>
      <c r="G40" t="str">
        <f>VLOOKUP(D40,Data!$BJ$5:$BJ$360,1,FALSE)</f>
        <v>30787_T11</v>
      </c>
    </row>
    <row r="41" spans="1:7" x14ac:dyDescent="0.25">
      <c r="A41">
        <v>2024</v>
      </c>
      <c r="B41">
        <v>2</v>
      </c>
      <c r="C41" t="s">
        <v>1113</v>
      </c>
      <c r="D41" t="s">
        <v>763</v>
      </c>
      <c r="E41" t="s">
        <v>669</v>
      </c>
      <c r="F41" t="s">
        <v>584</v>
      </c>
      <c r="G41" t="str">
        <f>VLOOKUP(D41,Data!$BJ$5:$BJ$360,1,FALSE)</f>
        <v>30790_T11</v>
      </c>
    </row>
    <row r="42" spans="1:7" x14ac:dyDescent="0.25">
      <c r="A42">
        <v>2024</v>
      </c>
      <c r="B42">
        <v>2</v>
      </c>
      <c r="C42" t="s">
        <v>1113</v>
      </c>
      <c r="D42" t="s">
        <v>596</v>
      </c>
      <c r="E42" t="s">
        <v>604</v>
      </c>
      <c r="F42" t="s">
        <v>582</v>
      </c>
      <c r="G42" t="str">
        <f>VLOOKUP(D42,Data!$BJ$5:$BJ$360,1,FALSE)</f>
        <v>30791_T11</v>
      </c>
    </row>
    <row r="43" spans="1:7" x14ac:dyDescent="0.25">
      <c r="A43">
        <v>2024</v>
      </c>
      <c r="B43">
        <v>2</v>
      </c>
      <c r="C43" t="s">
        <v>1113</v>
      </c>
      <c r="D43" t="s">
        <v>729</v>
      </c>
      <c r="E43" t="s">
        <v>628</v>
      </c>
      <c r="F43" t="s">
        <v>572</v>
      </c>
      <c r="G43" t="str">
        <f>VLOOKUP(D43,Data!$BJ$5:$BJ$360,1,FALSE)</f>
        <v>31299_T11</v>
      </c>
    </row>
    <row r="44" spans="1:7" x14ac:dyDescent="0.25">
      <c r="A44">
        <v>2024</v>
      </c>
      <c r="B44">
        <v>2</v>
      </c>
      <c r="C44" t="s">
        <v>1113</v>
      </c>
      <c r="D44" t="s">
        <v>780</v>
      </c>
      <c r="E44" t="s">
        <v>691</v>
      </c>
      <c r="F44" t="s">
        <v>584</v>
      </c>
      <c r="G44" t="str">
        <f>VLOOKUP(D44,Data!$BJ$5:$BJ$360,1,FALSE)</f>
        <v>31301_T11</v>
      </c>
    </row>
    <row r="45" spans="1:7" x14ac:dyDescent="0.25">
      <c r="A45">
        <v>2024</v>
      </c>
      <c r="B45">
        <v>2</v>
      </c>
      <c r="C45" t="s">
        <v>1113</v>
      </c>
      <c r="D45" t="s">
        <v>771</v>
      </c>
      <c r="E45" t="s">
        <v>679</v>
      </c>
      <c r="F45" t="s">
        <v>588</v>
      </c>
      <c r="G45" t="str">
        <f>VLOOKUP(D45,Data!$BJ$5:$BJ$360,1,FALSE)</f>
        <v>31302_T11</v>
      </c>
    </row>
    <row r="46" spans="1:7" x14ac:dyDescent="0.25">
      <c r="A46">
        <v>2024</v>
      </c>
      <c r="B46">
        <v>2</v>
      </c>
      <c r="C46" t="s">
        <v>1113</v>
      </c>
      <c r="D46" t="s">
        <v>765</v>
      </c>
      <c r="E46" t="s">
        <v>671</v>
      </c>
      <c r="F46" t="s">
        <v>585</v>
      </c>
      <c r="G46" t="str">
        <f>VLOOKUP(D46,Data!$BJ$5:$BJ$360,1,FALSE)</f>
        <v>31801_T11</v>
      </c>
    </row>
    <row r="47" spans="1:7" x14ac:dyDescent="0.25">
      <c r="A47">
        <v>2024</v>
      </c>
      <c r="B47">
        <v>2</v>
      </c>
      <c r="C47" t="s">
        <v>1113</v>
      </c>
      <c r="D47" t="s">
        <v>720</v>
      </c>
      <c r="E47" t="s">
        <v>617</v>
      </c>
      <c r="F47" t="s">
        <v>586</v>
      </c>
      <c r="G47" t="str">
        <f>VLOOKUP(D47,Data!$BJ$5:$BJ$360,1,FALSE)</f>
        <v>31802_T11</v>
      </c>
    </row>
    <row r="48" spans="1:7" x14ac:dyDescent="0.25">
      <c r="A48">
        <v>2024</v>
      </c>
      <c r="B48">
        <v>2</v>
      </c>
      <c r="C48" t="s">
        <v>1113</v>
      </c>
      <c r="D48" t="s">
        <v>728</v>
      </c>
      <c r="E48" t="s">
        <v>627</v>
      </c>
      <c r="F48" t="s">
        <v>588</v>
      </c>
      <c r="G48" t="str">
        <f>VLOOKUP(D48,Data!$BJ$5:$BJ$360,1,FALSE)</f>
        <v>31831_T11</v>
      </c>
    </row>
    <row r="49" spans="1:7" x14ac:dyDescent="0.25">
      <c r="A49">
        <v>2024</v>
      </c>
      <c r="B49">
        <v>2</v>
      </c>
      <c r="C49" t="s">
        <v>1113</v>
      </c>
      <c r="D49" t="s">
        <v>713</v>
      </c>
      <c r="E49" t="s">
        <v>610</v>
      </c>
      <c r="F49" t="s">
        <v>585</v>
      </c>
      <c r="G49" t="str">
        <f>VLOOKUP(D49,Data!$BJ$5:$BJ$360,1,FALSE)</f>
        <v>31832_T11</v>
      </c>
    </row>
    <row r="50" spans="1:7" x14ac:dyDescent="0.25">
      <c r="A50">
        <v>2024</v>
      </c>
      <c r="B50">
        <v>2</v>
      </c>
      <c r="C50" t="s">
        <v>1113</v>
      </c>
      <c r="D50" t="s">
        <v>746</v>
      </c>
      <c r="E50" t="s">
        <v>647</v>
      </c>
      <c r="F50" t="s">
        <v>589</v>
      </c>
      <c r="G50" t="str">
        <f>VLOOKUP(D50,Data!$BJ$5:$BJ$360,1,FALSE)</f>
        <v>31846_T11</v>
      </c>
    </row>
    <row r="51" spans="1:7" x14ac:dyDescent="0.25">
      <c r="A51">
        <v>2024</v>
      </c>
      <c r="B51">
        <v>2</v>
      </c>
      <c r="C51" t="s">
        <v>1113</v>
      </c>
      <c r="D51" t="s">
        <v>719</v>
      </c>
      <c r="E51" t="s">
        <v>616</v>
      </c>
      <c r="F51" t="s">
        <v>587</v>
      </c>
      <c r="G51" t="str">
        <f>VLOOKUP(D51,Data!$BJ$5:$BJ$360,1,FALSE)</f>
        <v>31847_T11</v>
      </c>
    </row>
    <row r="52" spans="1:7" x14ac:dyDescent="0.25">
      <c r="A52">
        <v>2024</v>
      </c>
      <c r="B52">
        <v>2</v>
      </c>
      <c r="C52" t="s">
        <v>1113</v>
      </c>
      <c r="D52" t="s">
        <v>754</v>
      </c>
      <c r="E52" t="s">
        <v>658</v>
      </c>
      <c r="F52" t="s">
        <v>572</v>
      </c>
      <c r="G52" t="str">
        <f>VLOOKUP(D52,Data!$BJ$5:$BJ$360,1,FALSE)</f>
        <v>31853_T11</v>
      </c>
    </row>
    <row r="53" spans="1:7" x14ac:dyDescent="0.25">
      <c r="A53">
        <v>2024</v>
      </c>
      <c r="B53">
        <v>2</v>
      </c>
      <c r="C53" t="s">
        <v>1113</v>
      </c>
      <c r="D53" t="s">
        <v>759</v>
      </c>
      <c r="E53" t="s">
        <v>665</v>
      </c>
      <c r="F53" t="s">
        <v>585</v>
      </c>
      <c r="G53" t="str">
        <f>VLOOKUP(D53,Data!$BJ$5:$BJ$360,1,FALSE)</f>
        <v>31854_T11</v>
      </c>
    </row>
    <row r="54" spans="1:7" x14ac:dyDescent="0.25">
      <c r="A54">
        <v>2024</v>
      </c>
      <c r="B54">
        <v>2</v>
      </c>
      <c r="C54" t="s">
        <v>1113</v>
      </c>
      <c r="D54" t="s">
        <v>760</v>
      </c>
      <c r="E54" t="s">
        <v>666</v>
      </c>
      <c r="F54" t="s">
        <v>587</v>
      </c>
      <c r="G54" t="str">
        <f>VLOOKUP(D54,Data!$BJ$5:$BJ$360,1,FALSE)</f>
        <v>31867_T11</v>
      </c>
    </row>
    <row r="55" spans="1:7" x14ac:dyDescent="0.25">
      <c r="A55">
        <v>2024</v>
      </c>
      <c r="B55">
        <v>2</v>
      </c>
      <c r="C55" t="s">
        <v>1113</v>
      </c>
      <c r="D55" t="s">
        <v>723</v>
      </c>
      <c r="E55" t="s">
        <v>620</v>
      </c>
      <c r="F55" t="s">
        <v>572</v>
      </c>
      <c r="G55" t="str">
        <f>VLOOKUP(D55,Data!$BJ$5:$BJ$360,1,FALSE)</f>
        <v>31880_T11</v>
      </c>
    </row>
    <row r="56" spans="1:7" x14ac:dyDescent="0.25">
      <c r="A56">
        <v>2024</v>
      </c>
      <c r="B56">
        <v>2</v>
      </c>
      <c r="C56" t="s">
        <v>1113</v>
      </c>
      <c r="D56" t="s">
        <v>745</v>
      </c>
      <c r="E56" t="s">
        <v>646</v>
      </c>
      <c r="F56" t="s">
        <v>589</v>
      </c>
      <c r="G56" t="str">
        <f>VLOOKUP(D56,Data!$BJ$5:$BJ$360,1,FALSE)</f>
        <v>31944_T11</v>
      </c>
    </row>
    <row r="57" spans="1:7" x14ac:dyDescent="0.25">
      <c r="A57">
        <v>2024</v>
      </c>
      <c r="B57">
        <v>2</v>
      </c>
      <c r="C57" t="s">
        <v>1113</v>
      </c>
      <c r="D57" t="s">
        <v>751</v>
      </c>
      <c r="E57" t="s">
        <v>655</v>
      </c>
      <c r="F57" t="s">
        <v>590</v>
      </c>
      <c r="G57" t="str">
        <f>VLOOKUP(D57,Data!$BJ$5:$BJ$360,1,FALSE)</f>
        <v>32016_T11</v>
      </c>
    </row>
    <row r="58" spans="1:7" x14ac:dyDescent="0.25">
      <c r="A58">
        <v>2024</v>
      </c>
      <c r="B58">
        <v>2</v>
      </c>
      <c r="C58" t="s">
        <v>1113</v>
      </c>
      <c r="D58" t="s">
        <v>755</v>
      </c>
      <c r="E58" t="s">
        <v>661</v>
      </c>
      <c r="F58" t="s">
        <v>572</v>
      </c>
      <c r="G58" t="str">
        <f>VLOOKUP(D58,Data!$BJ$5:$BJ$360,1,FALSE)</f>
        <v>32017_T11</v>
      </c>
    </row>
    <row r="59" spans="1:7" x14ac:dyDescent="0.25">
      <c r="A59">
        <v>2024</v>
      </c>
      <c r="B59">
        <v>2</v>
      </c>
      <c r="C59" t="s">
        <v>1113</v>
      </c>
      <c r="D59" t="s">
        <v>744</v>
      </c>
      <c r="E59" t="s">
        <v>645</v>
      </c>
      <c r="F59" t="s">
        <v>585</v>
      </c>
      <c r="G59" t="str">
        <f>VLOOKUP(D59,Data!$BJ$5:$BJ$360,1,FALSE)</f>
        <v>32084_T11</v>
      </c>
    </row>
    <row r="60" spans="1:7" x14ac:dyDescent="0.25">
      <c r="A60">
        <v>2024</v>
      </c>
      <c r="B60">
        <v>2</v>
      </c>
      <c r="C60" t="s">
        <v>1113</v>
      </c>
      <c r="D60" t="s">
        <v>778</v>
      </c>
      <c r="E60" t="s">
        <v>689</v>
      </c>
      <c r="F60" t="s">
        <v>589</v>
      </c>
      <c r="G60" t="str">
        <f>VLOOKUP(D60,Data!$BJ$5:$BJ$360,1,FALSE)</f>
        <v>32085_T11</v>
      </c>
    </row>
    <row r="61" spans="1:7" x14ac:dyDescent="0.25">
      <c r="A61">
        <v>2024</v>
      </c>
      <c r="B61">
        <v>2</v>
      </c>
      <c r="C61" t="s">
        <v>1113</v>
      </c>
      <c r="D61" t="s">
        <v>781</v>
      </c>
      <c r="E61" t="s">
        <v>692</v>
      </c>
      <c r="F61" t="s">
        <v>584</v>
      </c>
      <c r="G61" t="str">
        <f>VLOOKUP(D61,Data!$BJ$5:$BJ$360,1,FALSE)</f>
        <v>32133_T11</v>
      </c>
    </row>
    <row r="62" spans="1:7" x14ac:dyDescent="0.25">
      <c r="A62">
        <v>2024</v>
      </c>
      <c r="B62">
        <v>2</v>
      </c>
      <c r="C62" t="s">
        <v>1113</v>
      </c>
      <c r="D62" t="s">
        <v>749</v>
      </c>
      <c r="E62" t="s">
        <v>652</v>
      </c>
      <c r="F62" t="s">
        <v>589</v>
      </c>
      <c r="G62" t="str">
        <f>VLOOKUP(D62,Data!$BJ$5:$BJ$360,1,FALSE)</f>
        <v>32134_T11</v>
      </c>
    </row>
    <row r="63" spans="1:7" x14ac:dyDescent="0.25">
      <c r="A63">
        <v>2024</v>
      </c>
      <c r="B63">
        <v>2</v>
      </c>
      <c r="C63" t="s">
        <v>1113</v>
      </c>
      <c r="D63" t="s">
        <v>708</v>
      </c>
      <c r="E63" t="s">
        <v>605</v>
      </c>
      <c r="F63" t="s">
        <v>890</v>
      </c>
      <c r="G63" t="str">
        <f>VLOOKUP(D63,Data!$BJ$5:$BJ$360,1,FALSE)</f>
        <v>32196_T11</v>
      </c>
    </row>
    <row r="64" spans="1:7" x14ac:dyDescent="0.25">
      <c r="A64">
        <v>2024</v>
      </c>
      <c r="B64">
        <v>2</v>
      </c>
      <c r="C64" t="s">
        <v>1113</v>
      </c>
      <c r="D64" t="s">
        <v>712</v>
      </c>
      <c r="E64" t="s">
        <v>609</v>
      </c>
      <c r="F64" t="s">
        <v>584</v>
      </c>
      <c r="G64" t="str">
        <f>VLOOKUP(D64,Data!$BJ$5:$BJ$360,1,FALSE)</f>
        <v>32197_T11</v>
      </c>
    </row>
    <row r="65" spans="1:7" x14ac:dyDescent="0.25">
      <c r="A65">
        <v>2024</v>
      </c>
      <c r="B65">
        <v>2</v>
      </c>
      <c r="C65" t="s">
        <v>1113</v>
      </c>
      <c r="D65" t="s">
        <v>711</v>
      </c>
      <c r="E65" t="s">
        <v>608</v>
      </c>
      <c r="F65" t="s">
        <v>584</v>
      </c>
      <c r="G65" t="str">
        <f>VLOOKUP(D65,Data!$BJ$5:$BJ$360,1,FALSE)</f>
        <v>32199_T11</v>
      </c>
    </row>
    <row r="66" spans="1:7" x14ac:dyDescent="0.25">
      <c r="A66">
        <v>2024</v>
      </c>
      <c r="B66">
        <v>2</v>
      </c>
      <c r="C66" t="s">
        <v>1113</v>
      </c>
      <c r="D66" t="s">
        <v>779</v>
      </c>
      <c r="E66" t="s">
        <v>690</v>
      </c>
      <c r="F66" t="s">
        <v>586</v>
      </c>
      <c r="G66" t="str">
        <f>VLOOKUP(D66,Data!$BJ$5:$BJ$360,1,FALSE)</f>
        <v>32229_T11</v>
      </c>
    </row>
    <row r="67" spans="1:7" x14ac:dyDescent="0.25">
      <c r="A67">
        <v>2024</v>
      </c>
      <c r="B67">
        <v>2</v>
      </c>
      <c r="C67" t="s">
        <v>1113</v>
      </c>
      <c r="D67" t="s">
        <v>726</v>
      </c>
      <c r="E67" t="s">
        <v>624</v>
      </c>
      <c r="F67" t="s">
        <v>581</v>
      </c>
      <c r="G67" t="str">
        <f>VLOOKUP(D67,Data!$BJ$5:$BJ$360,1,FALSE)</f>
        <v>32305_T11</v>
      </c>
    </row>
    <row r="68" spans="1:7" x14ac:dyDescent="0.25">
      <c r="A68">
        <v>2024</v>
      </c>
      <c r="B68">
        <v>2</v>
      </c>
      <c r="C68" t="s">
        <v>1113</v>
      </c>
      <c r="D68" t="s">
        <v>722</v>
      </c>
      <c r="E68" t="s">
        <v>619</v>
      </c>
      <c r="F68" t="s">
        <v>588</v>
      </c>
      <c r="G68" t="str">
        <f>VLOOKUP(D68,Data!$BJ$5:$BJ$360,1,FALSE)</f>
        <v>32324_T11</v>
      </c>
    </row>
    <row r="69" spans="1:7" x14ac:dyDescent="0.25">
      <c r="A69">
        <v>2024</v>
      </c>
      <c r="B69">
        <v>2</v>
      </c>
      <c r="C69" t="s">
        <v>1113</v>
      </c>
      <c r="D69" t="s">
        <v>762</v>
      </c>
      <c r="E69" t="s">
        <v>668</v>
      </c>
      <c r="F69" t="s">
        <v>584</v>
      </c>
      <c r="G69" t="str">
        <f>VLOOKUP(D69,Data!$BJ$5:$BJ$360,1,FALSE)</f>
        <v>32325_T11</v>
      </c>
    </row>
    <row r="70" spans="1:7" x14ac:dyDescent="0.25">
      <c r="A70">
        <v>2024</v>
      </c>
      <c r="B70">
        <v>2</v>
      </c>
      <c r="C70" t="s">
        <v>1113</v>
      </c>
      <c r="D70" t="s">
        <v>595</v>
      </c>
      <c r="E70" t="s">
        <v>678</v>
      </c>
      <c r="F70" t="s">
        <v>584</v>
      </c>
      <c r="G70" t="str">
        <f>VLOOKUP(D70,Data!$BJ$5:$BJ$360,1,FALSE)</f>
        <v>32327_T11</v>
      </c>
    </row>
    <row r="71" spans="1:7" x14ac:dyDescent="0.25">
      <c r="A71">
        <v>2024</v>
      </c>
      <c r="B71">
        <v>2</v>
      </c>
      <c r="C71" t="s">
        <v>1113</v>
      </c>
      <c r="D71" t="s">
        <v>772</v>
      </c>
      <c r="E71" t="s">
        <v>680</v>
      </c>
      <c r="F71" t="s">
        <v>585</v>
      </c>
      <c r="G71" t="str">
        <f>VLOOKUP(D71,Data!$BJ$5:$BJ$360,1,FALSE)</f>
        <v>32353_T11</v>
      </c>
    </row>
    <row r="72" spans="1:7" x14ac:dyDescent="0.25">
      <c r="A72">
        <v>2024</v>
      </c>
      <c r="B72">
        <v>2</v>
      </c>
      <c r="C72" t="s">
        <v>1113</v>
      </c>
      <c r="D72" t="s">
        <v>769</v>
      </c>
      <c r="E72" t="s">
        <v>675</v>
      </c>
      <c r="F72" t="s">
        <v>589</v>
      </c>
      <c r="G72" t="str">
        <f>VLOOKUP(D72,Data!$BJ$5:$BJ$360,1,FALSE)</f>
        <v>32354_T11</v>
      </c>
    </row>
    <row r="73" spans="1:7" x14ac:dyDescent="0.25">
      <c r="A73">
        <v>2024</v>
      </c>
      <c r="B73">
        <v>2</v>
      </c>
      <c r="C73" t="s">
        <v>1113</v>
      </c>
      <c r="D73" t="s">
        <v>770</v>
      </c>
      <c r="E73" t="s">
        <v>676</v>
      </c>
      <c r="F73" t="s">
        <v>589</v>
      </c>
      <c r="G73" t="str">
        <f>VLOOKUP(D73,Data!$BJ$5:$BJ$360,1,FALSE)</f>
        <v>32374_T11</v>
      </c>
    </row>
    <row r="74" spans="1:7" x14ac:dyDescent="0.25">
      <c r="A74">
        <v>2024</v>
      </c>
      <c r="B74">
        <v>2</v>
      </c>
      <c r="C74" t="s">
        <v>1113</v>
      </c>
      <c r="D74" t="s">
        <v>705</v>
      </c>
      <c r="E74" t="s">
        <v>601</v>
      </c>
      <c r="F74" t="s">
        <v>582</v>
      </c>
      <c r="G74" t="str">
        <f>VLOOKUP(D74,Data!$BJ$5:$BJ$360,1,FALSE)</f>
        <v>32375_T11</v>
      </c>
    </row>
    <row r="75" spans="1:7" x14ac:dyDescent="0.25">
      <c r="A75">
        <v>2024</v>
      </c>
      <c r="B75">
        <v>2</v>
      </c>
      <c r="C75" t="s">
        <v>1113</v>
      </c>
      <c r="D75" t="s">
        <v>730</v>
      </c>
      <c r="E75" t="s">
        <v>629</v>
      </c>
      <c r="F75" t="s">
        <v>587</v>
      </c>
      <c r="G75" t="str">
        <f>VLOOKUP(D75,Data!$BJ$5:$BJ$360,1,FALSE)</f>
        <v>32460_T11</v>
      </c>
    </row>
    <row r="76" spans="1:7" x14ac:dyDescent="0.25">
      <c r="A76">
        <v>2024</v>
      </c>
      <c r="B76">
        <v>2</v>
      </c>
      <c r="C76" t="s">
        <v>1113</v>
      </c>
      <c r="D76" t="s">
        <v>724</v>
      </c>
      <c r="E76" t="s">
        <v>621</v>
      </c>
      <c r="F76" t="s">
        <v>587</v>
      </c>
      <c r="G76" t="str">
        <f>VLOOKUP(D76,Data!$BJ$5:$BJ$360,1,FALSE)</f>
        <v>32461_T11</v>
      </c>
    </row>
    <row r="77" spans="1:7" x14ac:dyDescent="0.25">
      <c r="A77">
        <v>2024</v>
      </c>
      <c r="B77">
        <v>2</v>
      </c>
      <c r="C77" t="s">
        <v>1113</v>
      </c>
      <c r="D77" t="s">
        <v>748</v>
      </c>
      <c r="E77" t="s">
        <v>651</v>
      </c>
      <c r="F77" t="s">
        <v>585</v>
      </c>
      <c r="G77" t="str">
        <f>VLOOKUP(D77,Data!$BJ$5:$BJ$360,1,FALSE)</f>
        <v>32462_T11</v>
      </c>
    </row>
    <row r="78" spans="1:7" x14ac:dyDescent="0.25">
      <c r="A78">
        <v>2024</v>
      </c>
      <c r="B78">
        <v>2</v>
      </c>
      <c r="C78" t="s">
        <v>1113</v>
      </c>
      <c r="D78" t="s">
        <v>707</v>
      </c>
      <c r="E78" t="s">
        <v>603</v>
      </c>
      <c r="F78" t="s">
        <v>572</v>
      </c>
      <c r="G78" t="str">
        <f>VLOOKUP(D78,Data!$BJ$5:$BJ$360,1,FALSE)</f>
        <v>32480_T11</v>
      </c>
    </row>
    <row r="79" spans="1:7" x14ac:dyDescent="0.25">
      <c r="A79">
        <v>2024</v>
      </c>
      <c r="B79">
        <v>2</v>
      </c>
      <c r="C79" t="s">
        <v>1113</v>
      </c>
      <c r="D79" t="s">
        <v>721</v>
      </c>
      <c r="E79" t="s">
        <v>618</v>
      </c>
      <c r="F79" t="s">
        <v>581</v>
      </c>
      <c r="G79" t="str">
        <f>VLOOKUP(D79,Data!$BJ$5:$BJ$360,1,FALSE)</f>
        <v>32481_T11</v>
      </c>
    </row>
    <row r="80" spans="1:7" x14ac:dyDescent="0.25">
      <c r="A80">
        <v>2024</v>
      </c>
      <c r="B80">
        <v>2</v>
      </c>
      <c r="C80" t="s">
        <v>1113</v>
      </c>
      <c r="D80" t="s">
        <v>731</v>
      </c>
      <c r="E80" t="s">
        <v>630</v>
      </c>
      <c r="F80" t="s">
        <v>586</v>
      </c>
      <c r="G80" t="str">
        <f>VLOOKUP(D80,Data!$BJ$5:$BJ$360,1,FALSE)</f>
        <v>32505_T11</v>
      </c>
    </row>
    <row r="81" spans="1:7" x14ac:dyDescent="0.25">
      <c r="A81">
        <v>2024</v>
      </c>
      <c r="B81">
        <v>2</v>
      </c>
      <c r="C81" t="s">
        <v>1113</v>
      </c>
      <c r="D81" t="s">
        <v>777</v>
      </c>
      <c r="E81" t="s">
        <v>688</v>
      </c>
      <c r="F81" t="s">
        <v>589</v>
      </c>
      <c r="G81" t="str">
        <f>VLOOKUP(D81,Data!$BJ$5:$BJ$360,1,FALSE)</f>
        <v>32522_T11</v>
      </c>
    </row>
    <row r="82" spans="1:7" x14ac:dyDescent="0.25">
      <c r="A82">
        <v>2024</v>
      </c>
      <c r="B82">
        <v>2</v>
      </c>
      <c r="C82" t="s">
        <v>1113</v>
      </c>
      <c r="D82" t="s">
        <v>742</v>
      </c>
      <c r="E82" t="s">
        <v>643</v>
      </c>
      <c r="F82" t="s">
        <v>591</v>
      </c>
      <c r="G82" t="str">
        <f>VLOOKUP(D82,Data!$BJ$5:$BJ$360,1,FALSE)</f>
        <v>32523_T11</v>
      </c>
    </row>
    <row r="83" spans="1:7" x14ac:dyDescent="0.25">
      <c r="A83">
        <v>2024</v>
      </c>
      <c r="B83">
        <v>2</v>
      </c>
      <c r="C83" t="s">
        <v>1113</v>
      </c>
      <c r="D83" t="s">
        <v>743</v>
      </c>
      <c r="E83" t="s">
        <v>644</v>
      </c>
      <c r="F83" t="s">
        <v>591</v>
      </c>
      <c r="G83" t="str">
        <f>VLOOKUP(D83,Data!$BJ$5:$BJ$360,1,FALSE)</f>
        <v>32524_T11</v>
      </c>
    </row>
    <row r="84" spans="1:7" x14ac:dyDescent="0.25">
      <c r="A84">
        <v>2024</v>
      </c>
      <c r="B84">
        <v>2</v>
      </c>
      <c r="C84" t="s">
        <v>1113</v>
      </c>
      <c r="D84" t="s">
        <v>706</v>
      </c>
      <c r="E84" t="s">
        <v>602</v>
      </c>
      <c r="F84" t="s">
        <v>585</v>
      </c>
      <c r="G84" t="str">
        <f>VLOOKUP(D84,Data!$BJ$5:$BJ$360,1,FALSE)</f>
        <v>32525_T11</v>
      </c>
    </row>
    <row r="85" spans="1:7" x14ac:dyDescent="0.25">
      <c r="A85">
        <v>2024</v>
      </c>
      <c r="B85">
        <v>2</v>
      </c>
      <c r="C85" t="s">
        <v>1113</v>
      </c>
      <c r="D85" t="s">
        <v>715</v>
      </c>
      <c r="E85" t="s">
        <v>612</v>
      </c>
      <c r="F85" t="s">
        <v>583</v>
      </c>
      <c r="G85" t="str">
        <f>VLOOKUP(D85,Data!$BJ$5:$BJ$360,1,FALSE)</f>
        <v>32564_T11</v>
      </c>
    </row>
    <row r="86" spans="1:7" x14ac:dyDescent="0.25">
      <c r="A86">
        <v>2024</v>
      </c>
      <c r="B86">
        <v>2</v>
      </c>
      <c r="C86" t="s">
        <v>1113</v>
      </c>
      <c r="D86" t="s">
        <v>576</v>
      </c>
      <c r="E86" t="s">
        <v>622</v>
      </c>
      <c r="F86" t="s">
        <v>583</v>
      </c>
      <c r="G86" t="str">
        <f>VLOOKUP(D86,Data!$BJ$5:$BJ$360,1,FALSE)</f>
        <v>32565_T11</v>
      </c>
    </row>
    <row r="87" spans="1:7" x14ac:dyDescent="0.25">
      <c r="A87">
        <v>2024</v>
      </c>
      <c r="B87">
        <v>2</v>
      </c>
      <c r="C87" t="s">
        <v>1113</v>
      </c>
      <c r="D87" t="s">
        <v>758</v>
      </c>
      <c r="E87" t="s">
        <v>664</v>
      </c>
      <c r="F87" t="s">
        <v>572</v>
      </c>
      <c r="G87" t="str">
        <f>VLOOKUP(D87,Data!$BJ$5:$BJ$360,1,FALSE)</f>
        <v>32588_T11</v>
      </c>
    </row>
    <row r="88" spans="1:7" x14ac:dyDescent="0.25">
      <c r="A88">
        <v>2024</v>
      </c>
      <c r="B88">
        <v>2</v>
      </c>
      <c r="C88" t="s">
        <v>1113</v>
      </c>
      <c r="D88" t="s">
        <v>598</v>
      </c>
      <c r="E88" t="s">
        <v>631</v>
      </c>
      <c r="F88" t="s">
        <v>589</v>
      </c>
      <c r="G88" t="str">
        <f>VLOOKUP(D88,Data!$BJ$5:$BJ$360,1,FALSE)</f>
        <v>32599_T11</v>
      </c>
    </row>
    <row r="89" spans="1:7" x14ac:dyDescent="0.25">
      <c r="A89">
        <v>2024</v>
      </c>
      <c r="B89">
        <v>2</v>
      </c>
      <c r="C89" t="s">
        <v>1113</v>
      </c>
      <c r="D89" t="s">
        <v>575</v>
      </c>
      <c r="E89" t="s">
        <v>677</v>
      </c>
      <c r="F89" t="s">
        <v>589</v>
      </c>
      <c r="G89" t="str">
        <f>VLOOKUP(D89,Data!$BJ$5:$BJ$360,1,FALSE)</f>
        <v>32645_T11</v>
      </c>
    </row>
    <row r="90" spans="1:7" x14ac:dyDescent="0.25">
      <c r="A90">
        <v>2024</v>
      </c>
      <c r="B90">
        <v>2</v>
      </c>
      <c r="C90" t="s">
        <v>1113</v>
      </c>
      <c r="D90" t="s">
        <v>766</v>
      </c>
      <c r="E90" t="s">
        <v>672</v>
      </c>
      <c r="F90" t="s">
        <v>589</v>
      </c>
      <c r="G90" t="str">
        <f>VLOOKUP(D90,Data!$BJ$5:$BJ$360,1,FALSE)</f>
        <v>32646_T11</v>
      </c>
    </row>
    <row r="91" spans="1:7" x14ac:dyDescent="0.25">
      <c r="A91">
        <v>2024</v>
      </c>
      <c r="B91">
        <v>2</v>
      </c>
      <c r="C91" t="s">
        <v>1113</v>
      </c>
      <c r="D91" t="s">
        <v>767</v>
      </c>
      <c r="E91" t="s">
        <v>673</v>
      </c>
      <c r="F91" t="s">
        <v>589</v>
      </c>
      <c r="G91" t="str">
        <f>VLOOKUP(D91,Data!$BJ$5:$BJ$360,1,FALSE)</f>
        <v>32647_T11</v>
      </c>
    </row>
    <row r="92" spans="1:7" x14ac:dyDescent="0.25">
      <c r="A92">
        <v>2024</v>
      </c>
      <c r="B92">
        <v>2</v>
      </c>
      <c r="C92" t="s">
        <v>1113</v>
      </c>
      <c r="D92" t="s">
        <v>768</v>
      </c>
      <c r="E92" t="s">
        <v>674</v>
      </c>
      <c r="F92" t="s">
        <v>589</v>
      </c>
      <c r="G92" t="str">
        <f>VLOOKUP(D92,Data!$BJ$5:$BJ$360,1,FALSE)</f>
        <v>32648_T11</v>
      </c>
    </row>
    <row r="93" spans="1:7" x14ac:dyDescent="0.25">
      <c r="A93">
        <v>2024</v>
      </c>
      <c r="B93">
        <v>2</v>
      </c>
      <c r="C93" t="s">
        <v>1113</v>
      </c>
      <c r="D93" t="s">
        <v>599</v>
      </c>
      <c r="E93" t="s">
        <v>649</v>
      </c>
      <c r="F93" t="s">
        <v>582</v>
      </c>
      <c r="G93" t="str">
        <f>VLOOKUP(D93,Data!$BJ$5:$BJ$360,1,FALSE)</f>
        <v>32649_T11</v>
      </c>
    </row>
    <row r="94" spans="1:7" x14ac:dyDescent="0.25">
      <c r="A94">
        <v>2024</v>
      </c>
      <c r="B94">
        <v>2</v>
      </c>
      <c r="C94" t="s">
        <v>1113</v>
      </c>
      <c r="D94" t="s">
        <v>574</v>
      </c>
      <c r="E94" t="s">
        <v>683</v>
      </c>
      <c r="F94" t="s">
        <v>588</v>
      </c>
      <c r="G94" t="str">
        <f>VLOOKUP(D94,Data!$BJ$5:$BJ$360,1,FALSE)</f>
        <v>32708_T11</v>
      </c>
    </row>
    <row r="95" spans="1:7" x14ac:dyDescent="0.25">
      <c r="A95">
        <v>2024</v>
      </c>
      <c r="B95">
        <v>2</v>
      </c>
      <c r="C95" t="s">
        <v>1113</v>
      </c>
      <c r="D95" t="s">
        <v>571</v>
      </c>
      <c r="E95" t="s">
        <v>681</v>
      </c>
      <c r="F95" t="s">
        <v>572</v>
      </c>
      <c r="G95" t="str">
        <f>VLOOKUP(D95,Data!$BJ$5:$BJ$360,1,FALSE)</f>
        <v>32802_T11</v>
      </c>
    </row>
    <row r="96" spans="1:7" x14ac:dyDescent="0.25">
      <c r="A96">
        <v>2024</v>
      </c>
      <c r="B96">
        <v>2</v>
      </c>
      <c r="C96" t="s">
        <v>1113</v>
      </c>
      <c r="D96" t="s">
        <v>577</v>
      </c>
      <c r="E96" t="s">
        <v>653</v>
      </c>
      <c r="F96" t="s">
        <v>589</v>
      </c>
      <c r="G96" t="str">
        <f>VLOOKUP(D96,Data!$BJ$5:$BJ$360,1,FALSE)</f>
        <v>32809_T11</v>
      </c>
    </row>
    <row r="97" spans="1:7" x14ac:dyDescent="0.25">
      <c r="A97">
        <v>2024</v>
      </c>
      <c r="B97">
        <v>2</v>
      </c>
      <c r="C97" t="s">
        <v>1113</v>
      </c>
      <c r="D97" t="s">
        <v>573</v>
      </c>
      <c r="E97" t="s">
        <v>700</v>
      </c>
      <c r="F97" t="s">
        <v>586</v>
      </c>
      <c r="G97" t="str">
        <f>VLOOKUP(D97,Data!$BJ$5:$BJ$360,1,FALSE)</f>
        <v>32812_T11</v>
      </c>
    </row>
    <row r="98" spans="1:7" x14ac:dyDescent="0.25">
      <c r="A98">
        <v>2024</v>
      </c>
      <c r="B98">
        <v>2</v>
      </c>
      <c r="C98" t="s">
        <v>1113</v>
      </c>
      <c r="D98" t="s">
        <v>580</v>
      </c>
      <c r="E98" t="s">
        <v>687</v>
      </c>
      <c r="F98" t="s">
        <v>583</v>
      </c>
      <c r="G98" t="str">
        <f>VLOOKUP(D98,Data!$BJ$5:$BJ$360,1,FALSE)</f>
        <v>32834_T11</v>
      </c>
    </row>
    <row r="99" spans="1:7" x14ac:dyDescent="0.25">
      <c r="A99">
        <v>2024</v>
      </c>
      <c r="B99">
        <v>2</v>
      </c>
      <c r="C99" t="s">
        <v>1113</v>
      </c>
      <c r="D99" t="s">
        <v>579</v>
      </c>
      <c r="E99" t="s">
        <v>659</v>
      </c>
      <c r="F99" t="s">
        <v>586</v>
      </c>
      <c r="G99" t="str">
        <f>VLOOKUP(D99,Data!$BJ$5:$BJ$360,1,FALSE)</f>
        <v>32875_T11</v>
      </c>
    </row>
    <row r="100" spans="1:7" x14ac:dyDescent="0.25">
      <c r="A100">
        <v>2024</v>
      </c>
      <c r="B100">
        <v>2</v>
      </c>
      <c r="C100" t="s">
        <v>1113</v>
      </c>
      <c r="D100" t="s">
        <v>592</v>
      </c>
      <c r="E100" t="s">
        <v>648</v>
      </c>
      <c r="F100" t="s">
        <v>584</v>
      </c>
      <c r="G100" t="str">
        <f>VLOOKUP(D100,Data!$BJ$5:$BJ$360,1,FALSE)</f>
        <v>32907_T11</v>
      </c>
    </row>
    <row r="101" spans="1:7" x14ac:dyDescent="0.25">
      <c r="A101">
        <v>2024</v>
      </c>
      <c r="B101">
        <v>2</v>
      </c>
      <c r="C101" t="s">
        <v>1113</v>
      </c>
      <c r="D101" t="s">
        <v>593</v>
      </c>
      <c r="E101" t="s">
        <v>660</v>
      </c>
      <c r="F101" t="s">
        <v>586</v>
      </c>
      <c r="G101" t="str">
        <f>VLOOKUP(D101,Data!$BJ$5:$BJ$360,1,FALSE)</f>
        <v>32908_T11</v>
      </c>
    </row>
    <row r="102" spans="1:7" x14ac:dyDescent="0.25">
      <c r="A102">
        <v>2024</v>
      </c>
      <c r="B102">
        <v>2</v>
      </c>
      <c r="C102" t="s">
        <v>1113</v>
      </c>
      <c r="D102" t="s">
        <v>790</v>
      </c>
      <c r="E102" t="s">
        <v>703</v>
      </c>
      <c r="F102" t="s">
        <v>591</v>
      </c>
      <c r="G102" t="str">
        <f>VLOOKUP(D102,Data!$BJ$5:$BJ$360,1,FALSE)</f>
        <v>32933_T11</v>
      </c>
    </row>
    <row r="103" spans="1:7" x14ac:dyDescent="0.25">
      <c r="A103">
        <v>2024</v>
      </c>
      <c r="B103">
        <v>2</v>
      </c>
      <c r="C103" t="s">
        <v>1113</v>
      </c>
      <c r="D103" t="s">
        <v>789</v>
      </c>
      <c r="E103" t="s">
        <v>702</v>
      </c>
      <c r="F103" t="s">
        <v>591</v>
      </c>
      <c r="G103" t="str">
        <f>VLOOKUP(D103,Data!$BJ$5:$BJ$360,1,FALSE)</f>
        <v>32937_T11</v>
      </c>
    </row>
    <row r="104" spans="1:7" x14ac:dyDescent="0.25">
      <c r="A104">
        <v>2024</v>
      </c>
      <c r="B104">
        <v>2</v>
      </c>
      <c r="C104" t="s">
        <v>1113</v>
      </c>
      <c r="D104" t="s">
        <v>801</v>
      </c>
      <c r="E104" t="s">
        <v>1121</v>
      </c>
      <c r="F104" t="s">
        <v>572</v>
      </c>
      <c r="G104" t="str">
        <f>VLOOKUP(D104,Data!$BJ$5:$BJ$360,1,FALSE)</f>
        <v>32942_T11</v>
      </c>
    </row>
    <row r="105" spans="1:7" x14ac:dyDescent="0.25">
      <c r="A105">
        <v>2024</v>
      </c>
      <c r="B105">
        <v>2</v>
      </c>
      <c r="C105" t="s">
        <v>1113</v>
      </c>
      <c r="D105" t="s">
        <v>794</v>
      </c>
      <c r="E105" t="s">
        <v>791</v>
      </c>
      <c r="F105" t="s">
        <v>585</v>
      </c>
      <c r="G105" t="str">
        <f>VLOOKUP(D105,Data!$BJ$5:$BJ$360,1,FALSE)</f>
        <v>32958_T11</v>
      </c>
    </row>
    <row r="106" spans="1:7" x14ac:dyDescent="0.25">
      <c r="A106">
        <v>2024</v>
      </c>
      <c r="B106">
        <v>2</v>
      </c>
      <c r="C106" t="s">
        <v>1113</v>
      </c>
      <c r="D106" t="s">
        <v>793</v>
      </c>
      <c r="E106" t="s">
        <v>792</v>
      </c>
      <c r="F106" t="s">
        <v>587</v>
      </c>
      <c r="G106" t="str">
        <f>VLOOKUP(D106,Data!$BJ$5:$BJ$360,1,FALSE)</f>
        <v>32991_T11</v>
      </c>
    </row>
    <row r="107" spans="1:7" x14ac:dyDescent="0.25">
      <c r="A107">
        <v>2024</v>
      </c>
      <c r="B107">
        <v>2</v>
      </c>
      <c r="C107" t="s">
        <v>1113</v>
      </c>
      <c r="D107" t="s">
        <v>800</v>
      </c>
      <c r="E107" t="s">
        <v>1122</v>
      </c>
      <c r="F107" t="s">
        <v>584</v>
      </c>
      <c r="G107" t="str">
        <f>VLOOKUP(D107,Data!$BJ$5:$BJ$360,1,FALSE)</f>
        <v>32992_T11</v>
      </c>
    </row>
    <row r="108" spans="1:7" x14ac:dyDescent="0.25">
      <c r="A108">
        <v>2024</v>
      </c>
      <c r="B108">
        <v>2</v>
      </c>
      <c r="C108" t="s">
        <v>1113</v>
      </c>
      <c r="D108" t="s">
        <v>799</v>
      </c>
      <c r="E108" t="s">
        <v>1123</v>
      </c>
      <c r="F108" t="s">
        <v>591</v>
      </c>
      <c r="G108" t="str">
        <f>VLOOKUP(D108,Data!$BJ$5:$BJ$360,1,FALSE)</f>
        <v>33004_T11</v>
      </c>
    </row>
    <row r="109" spans="1:7" x14ac:dyDescent="0.25">
      <c r="A109">
        <v>2024</v>
      </c>
      <c r="B109">
        <v>2</v>
      </c>
      <c r="C109" t="s">
        <v>1113</v>
      </c>
      <c r="D109" t="s">
        <v>803</v>
      </c>
      <c r="E109" t="s">
        <v>802</v>
      </c>
      <c r="F109" t="s">
        <v>587</v>
      </c>
      <c r="G109" t="str">
        <f>VLOOKUP(D109,Data!$BJ$5:$BJ$360,1,FALSE)</f>
        <v>33016_T11</v>
      </c>
    </row>
    <row r="110" spans="1:7" x14ac:dyDescent="0.25">
      <c r="A110">
        <v>2024</v>
      </c>
      <c r="B110">
        <v>2</v>
      </c>
      <c r="C110" t="s">
        <v>1113</v>
      </c>
      <c r="D110" t="s">
        <v>804</v>
      </c>
      <c r="E110" t="s">
        <v>1124</v>
      </c>
      <c r="F110" t="s">
        <v>572</v>
      </c>
      <c r="G110" t="str">
        <f>VLOOKUP(D110,Data!$BJ$5:$BJ$360,1,FALSE)</f>
        <v>33049_T11</v>
      </c>
    </row>
    <row r="111" spans="1:7" x14ac:dyDescent="0.25">
      <c r="A111">
        <v>2024</v>
      </c>
      <c r="B111">
        <v>2</v>
      </c>
      <c r="C111" t="s">
        <v>1113</v>
      </c>
      <c r="D111" t="s">
        <v>805</v>
      </c>
      <c r="E111" t="s">
        <v>1125</v>
      </c>
      <c r="F111" t="s">
        <v>589</v>
      </c>
      <c r="G111" t="str">
        <f>VLOOKUP(D111,Data!$BJ$5:$BJ$360,1,FALSE)</f>
        <v>33050_T11</v>
      </c>
    </row>
    <row r="112" spans="1:7" x14ac:dyDescent="0.25">
      <c r="A112">
        <v>2024</v>
      </c>
      <c r="B112">
        <v>2</v>
      </c>
      <c r="C112" t="s">
        <v>1113</v>
      </c>
      <c r="D112" t="s">
        <v>810</v>
      </c>
      <c r="E112" t="s">
        <v>808</v>
      </c>
      <c r="F112" t="s">
        <v>586</v>
      </c>
      <c r="G112" t="str">
        <f>VLOOKUP(D112,Data!$BJ$5:$BJ$360,1,FALSE)</f>
        <v>33093_T11</v>
      </c>
    </row>
    <row r="113" spans="1:7" x14ac:dyDescent="0.25">
      <c r="A113">
        <v>2024</v>
      </c>
      <c r="B113">
        <v>2</v>
      </c>
      <c r="C113" t="s">
        <v>1113</v>
      </c>
      <c r="D113" t="s">
        <v>814</v>
      </c>
      <c r="E113" t="s">
        <v>1126</v>
      </c>
      <c r="F113" t="s">
        <v>572</v>
      </c>
      <c r="G113" t="str">
        <f>VLOOKUP(D113,Data!$BJ$5:$BJ$360,1,FALSE)</f>
        <v>33114_T11</v>
      </c>
    </row>
    <row r="114" spans="1:7" x14ac:dyDescent="0.25">
      <c r="A114">
        <v>2024</v>
      </c>
      <c r="B114">
        <v>2</v>
      </c>
      <c r="C114" t="s">
        <v>1113</v>
      </c>
      <c r="D114" t="s">
        <v>815</v>
      </c>
      <c r="E114" t="s">
        <v>812</v>
      </c>
      <c r="F114" t="s">
        <v>588</v>
      </c>
      <c r="G114" t="str">
        <f>VLOOKUP(D114,Data!$BJ$5:$BJ$360,1,FALSE)</f>
        <v>33134_T11</v>
      </c>
    </row>
    <row r="115" spans="1:7" x14ac:dyDescent="0.25">
      <c r="A115">
        <v>2024</v>
      </c>
      <c r="B115">
        <v>2</v>
      </c>
      <c r="C115" t="s">
        <v>1113</v>
      </c>
      <c r="D115" t="s">
        <v>816</v>
      </c>
      <c r="E115" t="s">
        <v>1127</v>
      </c>
      <c r="F115" t="s">
        <v>589</v>
      </c>
      <c r="G115" t="str">
        <f>VLOOKUP(D115,Data!$BJ$5:$BJ$360,1,FALSE)</f>
        <v>33150_T11</v>
      </c>
    </row>
    <row r="116" spans="1:7" x14ac:dyDescent="0.25">
      <c r="A116">
        <v>2024</v>
      </c>
      <c r="B116">
        <v>2</v>
      </c>
      <c r="C116" t="s">
        <v>1113</v>
      </c>
      <c r="D116" t="s">
        <v>818</v>
      </c>
      <c r="E116" t="s">
        <v>1128</v>
      </c>
      <c r="F116" t="s">
        <v>584</v>
      </c>
      <c r="G116" t="str">
        <f>VLOOKUP(D116,Data!$BJ$5:$BJ$360,1,FALSE)</f>
        <v>33287_T11</v>
      </c>
    </row>
    <row r="117" spans="1:7" x14ac:dyDescent="0.25">
      <c r="A117">
        <v>2024</v>
      </c>
      <c r="B117">
        <v>2</v>
      </c>
      <c r="C117" t="s">
        <v>1113</v>
      </c>
      <c r="D117" t="s">
        <v>824</v>
      </c>
      <c r="E117" t="s">
        <v>1129</v>
      </c>
      <c r="F117" t="s">
        <v>587</v>
      </c>
      <c r="G117" t="str">
        <f>VLOOKUP(D117,Data!$BJ$5:$BJ$360,1,FALSE)</f>
        <v>33336_T11</v>
      </c>
    </row>
    <row r="118" spans="1:7" x14ac:dyDescent="0.25">
      <c r="A118">
        <v>2024</v>
      </c>
      <c r="B118">
        <v>2</v>
      </c>
      <c r="C118" t="s">
        <v>1113</v>
      </c>
      <c r="D118" t="s">
        <v>825</v>
      </c>
      <c r="E118" t="s">
        <v>820</v>
      </c>
      <c r="F118" t="s">
        <v>590</v>
      </c>
      <c r="G118" t="str">
        <f>VLOOKUP(D118,Data!$BJ$5:$BJ$360,1,FALSE)</f>
        <v>33346_T11</v>
      </c>
    </row>
    <row r="119" spans="1:7" x14ac:dyDescent="0.25">
      <c r="A119">
        <v>2024</v>
      </c>
      <c r="B119">
        <v>2</v>
      </c>
      <c r="C119" t="s">
        <v>1113</v>
      </c>
      <c r="D119" t="s">
        <v>826</v>
      </c>
      <c r="E119" t="s">
        <v>1130</v>
      </c>
      <c r="F119" t="s">
        <v>591</v>
      </c>
      <c r="G119" t="str">
        <f>VLOOKUP(D119,Data!$BJ$5:$BJ$360,1,FALSE)</f>
        <v>33347_T11</v>
      </c>
    </row>
    <row r="120" spans="1:7" x14ac:dyDescent="0.25">
      <c r="A120">
        <v>2024</v>
      </c>
      <c r="B120">
        <v>2</v>
      </c>
      <c r="C120" t="s">
        <v>1113</v>
      </c>
      <c r="D120" t="s">
        <v>827</v>
      </c>
      <c r="E120" t="s">
        <v>822</v>
      </c>
      <c r="F120" t="s">
        <v>591</v>
      </c>
      <c r="G120" t="str">
        <f>VLOOKUP(D120,Data!$BJ$5:$BJ$360,1,FALSE)</f>
        <v>33379_T11</v>
      </c>
    </row>
    <row r="121" spans="1:7" x14ac:dyDescent="0.25">
      <c r="A121">
        <v>2024</v>
      </c>
      <c r="B121">
        <v>2</v>
      </c>
      <c r="C121" t="s">
        <v>1113</v>
      </c>
      <c r="D121" t="s">
        <v>828</v>
      </c>
      <c r="E121" t="s">
        <v>823</v>
      </c>
      <c r="F121" t="s">
        <v>587</v>
      </c>
      <c r="G121" t="str">
        <f>VLOOKUP(D121,Data!$BJ$5:$BJ$360,1,FALSE)</f>
        <v>33380_T11</v>
      </c>
    </row>
    <row r="122" spans="1:7" x14ac:dyDescent="0.25">
      <c r="A122">
        <v>2024</v>
      </c>
      <c r="B122">
        <v>2</v>
      </c>
      <c r="C122" t="s">
        <v>1113</v>
      </c>
      <c r="D122" t="s">
        <v>832</v>
      </c>
      <c r="E122" t="s">
        <v>1131</v>
      </c>
      <c r="F122" t="s">
        <v>586</v>
      </c>
      <c r="G122" t="str">
        <f>VLOOKUP(D122,Data!$BJ$5:$BJ$360,1,FALSE)</f>
        <v>33443_T11</v>
      </c>
    </row>
    <row r="123" spans="1:7" x14ac:dyDescent="0.25">
      <c r="A123">
        <v>2024</v>
      </c>
      <c r="B123">
        <v>2</v>
      </c>
      <c r="C123" t="s">
        <v>1113</v>
      </c>
      <c r="D123" t="s">
        <v>829</v>
      </c>
      <c r="E123" t="s">
        <v>1132</v>
      </c>
      <c r="F123" t="s">
        <v>587</v>
      </c>
      <c r="G123" t="str">
        <f>VLOOKUP(D123,Data!$BJ$5:$BJ$360,1,FALSE)</f>
        <v>33468_T11</v>
      </c>
    </row>
    <row r="124" spans="1:7" x14ac:dyDescent="0.25">
      <c r="A124">
        <v>2024</v>
      </c>
      <c r="B124">
        <v>2</v>
      </c>
      <c r="C124" t="s">
        <v>1113</v>
      </c>
      <c r="D124" t="s">
        <v>830</v>
      </c>
      <c r="E124" t="s">
        <v>1133</v>
      </c>
      <c r="F124" t="s">
        <v>586</v>
      </c>
      <c r="G124" t="str">
        <f>VLOOKUP(D124,Data!$BJ$5:$BJ$360,1,FALSE)</f>
        <v>33469_T11</v>
      </c>
    </row>
    <row r="125" spans="1:7" x14ac:dyDescent="0.25">
      <c r="A125">
        <v>2024</v>
      </c>
      <c r="B125">
        <v>2</v>
      </c>
      <c r="C125" t="s">
        <v>1113</v>
      </c>
      <c r="D125" t="s">
        <v>831</v>
      </c>
      <c r="E125" t="s">
        <v>1134</v>
      </c>
      <c r="F125" t="s">
        <v>586</v>
      </c>
      <c r="G125" t="str">
        <f>VLOOKUP(D125,Data!$BJ$5:$BJ$360,1,FALSE)</f>
        <v>33470_T11</v>
      </c>
    </row>
    <row r="126" spans="1:7" x14ac:dyDescent="0.25">
      <c r="A126">
        <v>2024</v>
      </c>
      <c r="B126">
        <v>2</v>
      </c>
      <c r="C126" t="s">
        <v>1113</v>
      </c>
      <c r="D126" t="s">
        <v>838</v>
      </c>
      <c r="E126" t="s">
        <v>837</v>
      </c>
      <c r="F126" t="s">
        <v>589</v>
      </c>
      <c r="G126" t="str">
        <f>VLOOKUP(D126,Data!$BJ$5:$BJ$360,1,FALSE)</f>
        <v>33471_T11</v>
      </c>
    </row>
    <row r="127" spans="1:7" x14ac:dyDescent="0.25">
      <c r="A127">
        <v>2024</v>
      </c>
      <c r="B127">
        <v>2</v>
      </c>
      <c r="C127" t="s">
        <v>1113</v>
      </c>
      <c r="D127" t="s">
        <v>840</v>
      </c>
      <c r="E127" t="s">
        <v>1135</v>
      </c>
      <c r="F127" t="s">
        <v>586</v>
      </c>
      <c r="G127" t="str">
        <f>VLOOKUP(D127,Data!$BJ$5:$BJ$360,1,FALSE)</f>
        <v>33510_T11</v>
      </c>
    </row>
    <row r="128" spans="1:7" x14ac:dyDescent="0.25">
      <c r="A128">
        <v>2024</v>
      </c>
      <c r="B128">
        <v>2</v>
      </c>
      <c r="C128" t="s">
        <v>1113</v>
      </c>
      <c r="D128" t="s">
        <v>844</v>
      </c>
      <c r="E128" t="s">
        <v>841</v>
      </c>
      <c r="F128" t="s">
        <v>583</v>
      </c>
      <c r="G128" t="str">
        <f>VLOOKUP(D128,Data!$BJ$5:$BJ$360,1,FALSE)</f>
        <v>33593_T11</v>
      </c>
    </row>
    <row r="129" spans="1:7" x14ac:dyDescent="0.25">
      <c r="A129">
        <v>2024</v>
      </c>
      <c r="B129">
        <v>2</v>
      </c>
      <c r="C129" t="s">
        <v>1113</v>
      </c>
      <c r="D129" t="s">
        <v>845</v>
      </c>
      <c r="E129" t="s">
        <v>1136</v>
      </c>
      <c r="F129" t="s">
        <v>583</v>
      </c>
      <c r="G129" t="str">
        <f>VLOOKUP(D129,Data!$BJ$5:$BJ$360,1,FALSE)</f>
        <v>33594_T11</v>
      </c>
    </row>
    <row r="130" spans="1:7" x14ac:dyDescent="0.25">
      <c r="A130">
        <v>2024</v>
      </c>
      <c r="B130">
        <v>2</v>
      </c>
      <c r="C130" t="s">
        <v>1113</v>
      </c>
      <c r="D130" t="s">
        <v>846</v>
      </c>
      <c r="E130" t="s">
        <v>842</v>
      </c>
      <c r="F130" t="s">
        <v>584</v>
      </c>
      <c r="G130" t="str">
        <f>VLOOKUP(D130,Data!$BJ$5:$BJ$360,1,FALSE)</f>
        <v>33595_T11</v>
      </c>
    </row>
    <row r="131" spans="1:7" x14ac:dyDescent="0.25">
      <c r="A131">
        <v>2024</v>
      </c>
      <c r="B131">
        <v>2</v>
      </c>
      <c r="C131" t="s">
        <v>1113</v>
      </c>
      <c r="D131" t="s">
        <v>847</v>
      </c>
      <c r="E131" t="s">
        <v>1137</v>
      </c>
      <c r="F131" t="s">
        <v>582</v>
      </c>
      <c r="G131" t="str">
        <f>VLOOKUP(D131,Data!$BJ$5:$BJ$360,1,FALSE)</f>
        <v>33624_T11</v>
      </c>
    </row>
    <row r="132" spans="1:7" x14ac:dyDescent="0.25">
      <c r="A132">
        <v>2024</v>
      </c>
      <c r="B132">
        <v>2</v>
      </c>
      <c r="C132" t="s">
        <v>1113</v>
      </c>
      <c r="D132" t="s">
        <v>850</v>
      </c>
      <c r="E132" t="s">
        <v>848</v>
      </c>
      <c r="F132" t="s">
        <v>890</v>
      </c>
      <c r="G132" t="str">
        <f>VLOOKUP(D132,Data!$BJ$5:$BJ$360,1,FALSE)</f>
        <v>33657_T11</v>
      </c>
    </row>
    <row r="133" spans="1:7" x14ac:dyDescent="0.25">
      <c r="A133">
        <v>2024</v>
      </c>
      <c r="B133">
        <v>2</v>
      </c>
      <c r="C133" t="s">
        <v>1113</v>
      </c>
      <c r="D133" t="s">
        <v>851</v>
      </c>
      <c r="E133" t="s">
        <v>849</v>
      </c>
      <c r="F133" t="s">
        <v>572</v>
      </c>
      <c r="G133" t="str">
        <f>VLOOKUP(D133,Data!$BJ$5:$BJ$360,1,FALSE)</f>
        <v>33658_T11</v>
      </c>
    </row>
    <row r="134" spans="1:7" x14ac:dyDescent="0.25">
      <c r="A134">
        <v>2024</v>
      </c>
      <c r="B134">
        <v>2</v>
      </c>
      <c r="C134" t="s">
        <v>1113</v>
      </c>
      <c r="D134" t="s">
        <v>854</v>
      </c>
      <c r="E134" t="s">
        <v>1138</v>
      </c>
      <c r="F134" t="s">
        <v>587</v>
      </c>
      <c r="G134" t="str">
        <f>VLOOKUP(D134,Data!$BJ$5:$BJ$360,1,FALSE)</f>
        <v>33739_T11</v>
      </c>
    </row>
    <row r="135" spans="1:7" x14ac:dyDescent="0.25">
      <c r="A135">
        <v>2024</v>
      </c>
      <c r="B135">
        <v>2</v>
      </c>
      <c r="C135" t="s">
        <v>1113</v>
      </c>
      <c r="D135" t="s">
        <v>868</v>
      </c>
      <c r="E135" t="s">
        <v>1139</v>
      </c>
      <c r="F135" t="s">
        <v>589</v>
      </c>
      <c r="G135" t="str">
        <f>VLOOKUP(D135,Data!$BJ$5:$BJ$360,1,FALSE)</f>
        <v>33859_T11</v>
      </c>
    </row>
    <row r="136" spans="1:7" x14ac:dyDescent="0.25">
      <c r="A136">
        <v>2024</v>
      </c>
      <c r="B136">
        <v>2</v>
      </c>
      <c r="C136" t="s">
        <v>1113</v>
      </c>
      <c r="D136" t="s">
        <v>869</v>
      </c>
      <c r="E136" t="s">
        <v>1140</v>
      </c>
      <c r="F136" t="s">
        <v>890</v>
      </c>
      <c r="G136" t="str">
        <f>VLOOKUP(D136,Data!$BJ$5:$BJ$360,1,FALSE)</f>
        <v>33982_T11</v>
      </c>
    </row>
    <row r="137" spans="1:7" x14ac:dyDescent="0.25">
      <c r="A137">
        <v>2024</v>
      </c>
      <c r="B137">
        <v>2</v>
      </c>
      <c r="C137" t="s">
        <v>1113</v>
      </c>
      <c r="D137" t="s">
        <v>872</v>
      </c>
      <c r="E137" t="s">
        <v>1141</v>
      </c>
      <c r="F137" t="s">
        <v>572</v>
      </c>
      <c r="G137" t="str">
        <f>VLOOKUP(D137,Data!$BJ$5:$BJ$360,1,FALSE)</f>
        <v>34102_T11</v>
      </c>
    </row>
    <row r="138" spans="1:7" x14ac:dyDescent="0.25">
      <c r="A138">
        <v>2024</v>
      </c>
      <c r="B138">
        <v>2</v>
      </c>
      <c r="C138" t="s">
        <v>1113</v>
      </c>
      <c r="D138" t="s">
        <v>877</v>
      </c>
      <c r="E138" t="s">
        <v>873</v>
      </c>
      <c r="F138" t="s">
        <v>584</v>
      </c>
      <c r="G138" t="str">
        <f>VLOOKUP(D138,Data!$BJ$5:$BJ$360,1,FALSE)</f>
        <v>34619_T11</v>
      </c>
    </row>
    <row r="139" spans="1:7" x14ac:dyDescent="0.25">
      <c r="A139">
        <v>2024</v>
      </c>
      <c r="B139">
        <v>2</v>
      </c>
      <c r="C139" t="s">
        <v>1113</v>
      </c>
      <c r="D139" t="s">
        <v>878</v>
      </c>
      <c r="E139" t="s">
        <v>874</v>
      </c>
      <c r="F139" t="s">
        <v>584</v>
      </c>
      <c r="G139" t="str">
        <f>VLOOKUP(D139,Data!$BJ$5:$BJ$360,1,FALSE)</f>
        <v>34620_T11</v>
      </c>
    </row>
    <row r="140" spans="1:7" x14ac:dyDescent="0.25">
      <c r="A140">
        <v>2024</v>
      </c>
      <c r="B140">
        <v>2</v>
      </c>
      <c r="C140" t="s">
        <v>1113</v>
      </c>
      <c r="D140" t="s">
        <v>879</v>
      </c>
      <c r="E140" t="s">
        <v>875</v>
      </c>
      <c r="F140" t="s">
        <v>586</v>
      </c>
      <c r="G140" t="str">
        <f>VLOOKUP(D140,Data!$BJ$5:$BJ$360,1,FALSE)</f>
        <v>34621_T11</v>
      </c>
    </row>
    <row r="141" spans="1:7" x14ac:dyDescent="0.25">
      <c r="A141">
        <v>2024</v>
      </c>
      <c r="B141">
        <v>2</v>
      </c>
      <c r="C141" t="s">
        <v>1113</v>
      </c>
      <c r="D141" t="s">
        <v>880</v>
      </c>
      <c r="E141" t="s">
        <v>876</v>
      </c>
      <c r="F141" t="s">
        <v>588</v>
      </c>
      <c r="G141" t="str">
        <f>VLOOKUP(D141,Data!$BJ$5:$BJ$360,1,FALSE)</f>
        <v>34634_T11</v>
      </c>
    </row>
    <row r="142" spans="1:7" x14ac:dyDescent="0.25">
      <c r="A142">
        <v>2024</v>
      </c>
      <c r="B142">
        <v>2</v>
      </c>
      <c r="C142" t="s">
        <v>1113</v>
      </c>
      <c r="D142" t="s">
        <v>885</v>
      </c>
      <c r="E142" t="s">
        <v>887</v>
      </c>
      <c r="F142" t="s">
        <v>583</v>
      </c>
      <c r="G142" t="str">
        <f>VLOOKUP(D142,Data!$BJ$5:$BJ$360,1,FALSE)</f>
        <v>34942_T11</v>
      </c>
    </row>
    <row r="143" spans="1:7" x14ac:dyDescent="0.25">
      <c r="A143">
        <v>2024</v>
      </c>
      <c r="B143">
        <v>2</v>
      </c>
      <c r="C143" t="s">
        <v>1113</v>
      </c>
      <c r="D143" t="s">
        <v>886</v>
      </c>
      <c r="E143" t="s">
        <v>1142</v>
      </c>
      <c r="F143" t="s">
        <v>588</v>
      </c>
      <c r="G143" t="str">
        <f>VLOOKUP(D143,Data!$BJ$5:$BJ$360,1,FALSE)</f>
        <v>35161_T11</v>
      </c>
    </row>
    <row r="144" spans="1:7" x14ac:dyDescent="0.25">
      <c r="A144">
        <v>2024</v>
      </c>
      <c r="B144">
        <v>2</v>
      </c>
      <c r="C144" t="s">
        <v>1113</v>
      </c>
      <c r="D144" t="s">
        <v>891</v>
      </c>
      <c r="E144" t="s">
        <v>892</v>
      </c>
      <c r="F144" t="s">
        <v>582</v>
      </c>
      <c r="G144" t="str">
        <f>VLOOKUP(D144,Data!$BJ$5:$BJ$360,1,FALSE)</f>
        <v>35423_T11</v>
      </c>
    </row>
    <row r="145" spans="1:7" x14ac:dyDescent="0.25">
      <c r="A145">
        <v>2024</v>
      </c>
      <c r="B145">
        <v>2</v>
      </c>
      <c r="C145" t="s">
        <v>1113</v>
      </c>
      <c r="D145" t="s">
        <v>895</v>
      </c>
      <c r="E145" t="s">
        <v>1143</v>
      </c>
      <c r="F145" t="s">
        <v>591</v>
      </c>
      <c r="G145" t="str">
        <f>VLOOKUP(D145,Data!$BJ$5:$BJ$360,1,FALSE)</f>
        <v>35788_T11</v>
      </c>
    </row>
    <row r="146" spans="1:7" x14ac:dyDescent="0.25">
      <c r="A146">
        <v>2024</v>
      </c>
      <c r="B146">
        <v>2</v>
      </c>
      <c r="C146" t="s">
        <v>1113</v>
      </c>
      <c r="D146" t="s">
        <v>897</v>
      </c>
      <c r="E146" t="s">
        <v>1144</v>
      </c>
      <c r="F146" t="s">
        <v>588</v>
      </c>
      <c r="G146" t="str">
        <f>VLOOKUP(D146,Data!$BJ$5:$BJ$360,1,FALSE)</f>
        <v>35818_T11</v>
      </c>
    </row>
    <row r="147" spans="1:7" x14ac:dyDescent="0.25">
      <c r="A147">
        <v>2024</v>
      </c>
      <c r="B147">
        <v>2</v>
      </c>
      <c r="C147" t="s">
        <v>1113</v>
      </c>
      <c r="D147" t="s">
        <v>955</v>
      </c>
      <c r="E147" t="s">
        <v>952</v>
      </c>
      <c r="F147" t="s">
        <v>590</v>
      </c>
      <c r="G147" t="str">
        <f>VLOOKUP(D147,Data!$BJ$5:$BJ$360,1,FALSE)</f>
        <v>36067_T11</v>
      </c>
    </row>
    <row r="148" spans="1:7" x14ac:dyDescent="0.25">
      <c r="A148">
        <v>2024</v>
      </c>
      <c r="B148">
        <v>2</v>
      </c>
      <c r="C148" t="s">
        <v>1113</v>
      </c>
      <c r="D148" t="s">
        <v>956</v>
      </c>
      <c r="E148" t="s">
        <v>1150</v>
      </c>
      <c r="F148" t="s">
        <v>584</v>
      </c>
      <c r="G148" t="str">
        <f>VLOOKUP(D148,Data!$BJ$5:$BJ$360,1,FALSE)</f>
        <v>36068_T11</v>
      </c>
    </row>
    <row r="149" spans="1:7" x14ac:dyDescent="0.25">
      <c r="A149">
        <v>2024</v>
      </c>
      <c r="B149">
        <v>2</v>
      </c>
      <c r="C149" t="s">
        <v>1113</v>
      </c>
      <c r="D149" t="s">
        <v>957</v>
      </c>
      <c r="E149" t="s">
        <v>1149</v>
      </c>
      <c r="F149" t="s">
        <v>890</v>
      </c>
      <c r="G149" t="str">
        <f>VLOOKUP(D149,Data!$BJ$5:$BJ$360,1,FALSE)</f>
        <v>36069_T11</v>
      </c>
    </row>
    <row r="150" spans="1:7" x14ac:dyDescent="0.25">
      <c r="A150">
        <v>2024</v>
      </c>
      <c r="B150">
        <v>2</v>
      </c>
      <c r="C150" t="s">
        <v>1113</v>
      </c>
      <c r="D150" t="s">
        <v>1145</v>
      </c>
      <c r="E150" t="s">
        <v>1146</v>
      </c>
      <c r="F150" t="s">
        <v>890</v>
      </c>
      <c r="G150" t="str">
        <f>VLOOKUP(D150,Data!$BJ$5:$BJ$360,1,FALSE)</f>
        <v>36344_T11</v>
      </c>
    </row>
    <row r="151" spans="1:7" x14ac:dyDescent="0.25">
      <c r="A151">
        <v>2024</v>
      </c>
      <c r="B151">
        <v>2</v>
      </c>
      <c r="C151" t="s">
        <v>1113</v>
      </c>
      <c r="D151" t="s">
        <v>1147</v>
      </c>
      <c r="E151" t="s">
        <v>1148</v>
      </c>
      <c r="F151" t="s">
        <v>589</v>
      </c>
      <c r="G151" t="str">
        <f>VLOOKUP(D151,Data!$BJ$5:$BJ$360,1,FALSE)</f>
        <v>36345_T11</v>
      </c>
    </row>
  </sheetData>
  <autoFilter ref="A1:G1" xr:uid="{9C78030A-1781-43CE-AFE1-EB94B3721D7C}">
    <sortState xmlns:xlrd2="http://schemas.microsoft.com/office/spreadsheetml/2017/richdata2" ref="A2:G151">
      <sortCondition ref="G1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Z360"/>
  <sheetViews>
    <sheetView zoomScale="90" zoomScaleNormal="90" workbookViewId="0">
      <pane xSplit="3" ySplit="4" topLeftCell="AJ113" activePane="bottomRight" state="frozen"/>
      <selection pane="topRight" activeCell="C1" sqref="C1"/>
      <selection pane="bottomLeft" activeCell="A5" sqref="A5"/>
      <selection pane="bottomRight" activeCell="AM128" sqref="AM128"/>
    </sheetView>
  </sheetViews>
  <sheetFormatPr defaultColWidth="8.85546875" defaultRowHeight="15" outlineLevelCol="1" x14ac:dyDescent="0.25"/>
  <cols>
    <col min="1" max="1" width="8.85546875" bestFit="1" customWidth="1"/>
    <col min="2" max="2" width="6.28515625" customWidth="1"/>
    <col min="3" max="3" width="32.42578125" bestFit="1" customWidth="1"/>
    <col min="4" max="4" width="13.28515625" customWidth="1"/>
    <col min="5" max="5" width="18.42578125" bestFit="1" customWidth="1"/>
    <col min="6" max="6" width="16.28515625" bestFit="1" customWidth="1"/>
    <col min="7" max="7" width="18.42578125" bestFit="1" customWidth="1"/>
    <col min="8" max="8" width="16.28515625" bestFit="1" customWidth="1"/>
    <col min="10" max="11" width="18.5703125" bestFit="1" customWidth="1"/>
    <col min="12" max="19" width="8.85546875" customWidth="1" outlineLevel="1"/>
    <col min="20" max="20" width="18.42578125" customWidth="1" outlineLevel="1"/>
    <col min="21" max="27" width="8.85546875" customWidth="1" outlineLevel="1"/>
    <col min="28" max="28" width="10.5703125" customWidth="1" outlineLevel="1"/>
    <col min="29" max="35" width="8.85546875" customWidth="1" outlineLevel="1"/>
    <col min="36" max="36" width="11.85546875" customWidth="1" outlineLevel="1"/>
    <col min="37" max="57" width="8.85546875" customWidth="1" outlineLevel="1"/>
    <col min="58" max="58" width="8.85546875" customWidth="1"/>
    <col min="59" max="59" width="18.42578125" customWidth="1"/>
    <col min="60" max="61" width="8.85546875" customWidth="1"/>
    <col min="62" max="62" width="16.140625" customWidth="1"/>
    <col min="63" max="63" width="16" customWidth="1"/>
    <col min="64" max="67" width="8.85546875" customWidth="1"/>
    <col min="69" max="69" width="9.42578125" customWidth="1"/>
    <col min="71" max="71" width="10.42578125" customWidth="1"/>
    <col min="75" max="75" width="19.140625" bestFit="1" customWidth="1"/>
  </cols>
  <sheetData>
    <row r="1" spans="1:78" ht="19.5" thickBot="1" x14ac:dyDescent="0.35">
      <c r="B1" s="6" t="s">
        <v>545</v>
      </c>
      <c r="C1" s="24">
        <v>2024</v>
      </c>
      <c r="F1" s="28"/>
      <c r="G1" s="29" t="s">
        <v>157</v>
      </c>
      <c r="H1" s="29" t="s">
        <v>158</v>
      </c>
      <c r="I1" s="29" t="s">
        <v>159</v>
      </c>
      <c r="J1" s="29" t="s">
        <v>160</v>
      </c>
      <c r="K1" s="30"/>
      <c r="L1" s="29" t="s">
        <v>240</v>
      </c>
      <c r="M1" s="29" t="s">
        <v>242</v>
      </c>
      <c r="N1" s="29" t="s">
        <v>244</v>
      </c>
      <c r="O1" s="29" t="s">
        <v>246</v>
      </c>
      <c r="P1" s="29" t="s">
        <v>248</v>
      </c>
      <c r="Q1" s="29" t="s">
        <v>250</v>
      </c>
      <c r="R1" s="30"/>
      <c r="S1" s="29" t="s">
        <v>241</v>
      </c>
      <c r="T1" s="29" t="s">
        <v>243</v>
      </c>
      <c r="U1" s="29" t="s">
        <v>245</v>
      </c>
      <c r="V1" s="29" t="s">
        <v>247</v>
      </c>
      <c r="W1" s="29" t="s">
        <v>249</v>
      </c>
      <c r="X1" s="29" t="s">
        <v>251</v>
      </c>
      <c r="Y1" s="30"/>
      <c r="Z1" s="29" t="s">
        <v>407</v>
      </c>
      <c r="AA1" s="29" t="s">
        <v>409</v>
      </c>
      <c r="AB1" s="29" t="s">
        <v>411</v>
      </c>
      <c r="AC1" s="29" t="s">
        <v>413</v>
      </c>
      <c r="AD1" s="29" t="s">
        <v>414</v>
      </c>
      <c r="AE1" s="29" t="s">
        <v>416</v>
      </c>
      <c r="AF1" s="30"/>
      <c r="AG1" s="29" t="s">
        <v>408</v>
      </c>
      <c r="AH1" s="29" t="s">
        <v>410</v>
      </c>
      <c r="AI1" s="29" t="s">
        <v>412</v>
      </c>
      <c r="AJ1" s="30"/>
      <c r="AK1" s="29" t="s">
        <v>415</v>
      </c>
      <c r="AL1" s="29" t="s">
        <v>417</v>
      </c>
      <c r="AM1" s="29" t="s">
        <v>418</v>
      </c>
      <c r="AN1" s="29" t="s">
        <v>420</v>
      </c>
      <c r="AO1" s="29" t="s">
        <v>422</v>
      </c>
      <c r="AP1" s="29" t="s">
        <v>424</v>
      </c>
      <c r="AQ1" s="29" t="s">
        <v>426</v>
      </c>
      <c r="AR1" s="29" t="s">
        <v>428</v>
      </c>
      <c r="AS1" s="29" t="s">
        <v>430</v>
      </c>
      <c r="AT1" s="29" t="s">
        <v>432</v>
      </c>
      <c r="AU1" s="29" t="s">
        <v>434</v>
      </c>
      <c r="AV1" s="29" t="s">
        <v>419</v>
      </c>
      <c r="AW1" s="29" t="s">
        <v>421</v>
      </c>
      <c r="AX1" s="29" t="s">
        <v>423</v>
      </c>
      <c r="AY1" s="29" t="s">
        <v>425</v>
      </c>
      <c r="AZ1" s="29" t="s">
        <v>427</v>
      </c>
      <c r="BA1" s="29" t="s">
        <v>429</v>
      </c>
      <c r="BB1" s="29" t="s">
        <v>431</v>
      </c>
      <c r="BC1" s="29" t="s">
        <v>433</v>
      </c>
      <c r="BD1" s="29" t="s">
        <v>435</v>
      </c>
      <c r="BE1" s="29" t="s">
        <v>90</v>
      </c>
      <c r="BF1" s="29" t="s">
        <v>91</v>
      </c>
      <c r="BG1" s="29" t="s">
        <v>92</v>
      </c>
      <c r="BH1" s="30"/>
      <c r="BI1" s="30"/>
      <c r="BJ1" s="29" t="s">
        <v>477</v>
      </c>
      <c r="BK1" s="29" t="s">
        <v>151</v>
      </c>
      <c r="BL1" s="29" t="s">
        <v>153</v>
      </c>
      <c r="BM1" s="29" t="s">
        <v>154</v>
      </c>
      <c r="BN1" s="29" t="s">
        <v>446</v>
      </c>
      <c r="BO1" s="31"/>
    </row>
    <row r="2" spans="1:78" ht="21.75" thickBot="1" x14ac:dyDescent="0.4">
      <c r="B2" s="6" t="s">
        <v>506</v>
      </c>
      <c r="C2" s="27" t="s">
        <v>866</v>
      </c>
      <c r="D2" s="26">
        <v>1</v>
      </c>
      <c r="E2" s="26">
        <v>2</v>
      </c>
      <c r="F2" s="26">
        <v>3</v>
      </c>
      <c r="G2" s="26">
        <v>4</v>
      </c>
      <c r="H2" s="26">
        <v>5</v>
      </c>
      <c r="I2" s="26">
        <v>6</v>
      </c>
      <c r="J2" s="26">
        <v>7</v>
      </c>
      <c r="K2" s="26">
        <v>8</v>
      </c>
      <c r="L2" s="26">
        <v>9</v>
      </c>
      <c r="M2" s="26">
        <v>10</v>
      </c>
      <c r="N2" s="26">
        <v>11</v>
      </c>
      <c r="O2" s="26">
        <v>12</v>
      </c>
      <c r="P2" s="26">
        <v>13</v>
      </c>
      <c r="Q2" s="26">
        <v>14</v>
      </c>
      <c r="R2" s="26">
        <v>15</v>
      </c>
      <c r="S2" s="26">
        <v>16</v>
      </c>
      <c r="T2" s="26">
        <v>17</v>
      </c>
      <c r="U2" s="26">
        <v>18</v>
      </c>
      <c r="V2" s="26">
        <v>19</v>
      </c>
      <c r="W2" s="26">
        <v>20</v>
      </c>
      <c r="X2" s="26">
        <v>21</v>
      </c>
      <c r="Y2" s="26">
        <v>22</v>
      </c>
      <c r="Z2" s="26">
        <v>23</v>
      </c>
      <c r="AA2" s="26">
        <v>24</v>
      </c>
      <c r="AB2" s="26">
        <v>25</v>
      </c>
      <c r="AC2" s="26">
        <v>26</v>
      </c>
      <c r="AD2" s="26">
        <v>27</v>
      </c>
      <c r="AE2" s="26">
        <v>28</v>
      </c>
      <c r="AF2" s="26">
        <v>29</v>
      </c>
      <c r="AG2" s="26">
        <v>30</v>
      </c>
      <c r="AH2" s="26">
        <v>31</v>
      </c>
      <c r="AI2" s="26">
        <v>32</v>
      </c>
      <c r="AJ2" s="26">
        <v>33</v>
      </c>
      <c r="AK2" s="26">
        <v>34</v>
      </c>
      <c r="AL2" s="26">
        <v>35</v>
      </c>
      <c r="AM2" s="26">
        <v>36</v>
      </c>
      <c r="AN2" s="26">
        <v>37</v>
      </c>
      <c r="AO2" s="26">
        <v>38</v>
      </c>
      <c r="AP2" s="26">
        <v>39</v>
      </c>
      <c r="AQ2" s="26">
        <v>40</v>
      </c>
      <c r="AR2" s="26">
        <v>41</v>
      </c>
      <c r="AS2" s="26">
        <v>42</v>
      </c>
      <c r="AT2" s="26">
        <v>43</v>
      </c>
      <c r="AU2" s="26">
        <v>44</v>
      </c>
      <c r="AV2" s="26">
        <v>45</v>
      </c>
      <c r="AW2" s="26">
        <v>46</v>
      </c>
      <c r="AX2" s="26">
        <v>47</v>
      </c>
      <c r="AY2" s="26">
        <v>48</v>
      </c>
      <c r="AZ2" s="26">
        <v>49</v>
      </c>
      <c r="BA2" s="26">
        <v>50</v>
      </c>
      <c r="BB2" s="26">
        <v>51</v>
      </c>
      <c r="BC2" s="26">
        <v>52</v>
      </c>
      <c r="BD2" s="26">
        <v>53</v>
      </c>
      <c r="BE2" s="26">
        <v>54</v>
      </c>
      <c r="BF2" s="26">
        <v>55</v>
      </c>
      <c r="BG2" s="26">
        <v>56</v>
      </c>
      <c r="BH2" s="26">
        <v>57</v>
      </c>
      <c r="BI2" s="26">
        <v>58</v>
      </c>
      <c r="BJ2" s="26">
        <v>59</v>
      </c>
      <c r="BK2" s="26">
        <v>60</v>
      </c>
      <c r="BL2" s="26">
        <v>61</v>
      </c>
      <c r="BM2" s="26">
        <v>62</v>
      </c>
      <c r="BN2" s="26">
        <v>63</v>
      </c>
    </row>
    <row r="3" spans="1:78" s="7" customFormat="1" ht="85.5" customHeight="1" thickBot="1" x14ac:dyDescent="0.3">
      <c r="C3" s="21"/>
      <c r="D3" s="22"/>
      <c r="E3" s="22"/>
      <c r="F3" s="32" t="s">
        <v>507</v>
      </c>
      <c r="G3" s="32" t="s">
        <v>508</v>
      </c>
      <c r="H3" s="32" t="s">
        <v>509</v>
      </c>
      <c r="I3" s="32" t="s">
        <v>510</v>
      </c>
      <c r="J3" s="32" t="s">
        <v>505</v>
      </c>
      <c r="K3" s="32" t="s">
        <v>511</v>
      </c>
      <c r="L3" s="32" t="s">
        <v>512</v>
      </c>
      <c r="M3" s="32" t="s">
        <v>513</v>
      </c>
      <c r="N3" s="32" t="s">
        <v>514</v>
      </c>
      <c r="O3" s="32" t="s">
        <v>515</v>
      </c>
      <c r="P3" s="32" t="s">
        <v>516</v>
      </c>
      <c r="Q3" s="32" t="s">
        <v>517</v>
      </c>
      <c r="R3" s="32" t="s">
        <v>511</v>
      </c>
      <c r="S3" s="32" t="s">
        <v>512</v>
      </c>
      <c r="T3" s="32" t="s">
        <v>513</v>
      </c>
      <c r="U3" s="32" t="s">
        <v>514</v>
      </c>
      <c r="V3" s="32" t="s">
        <v>515</v>
      </c>
      <c r="W3" s="32" t="s">
        <v>516</v>
      </c>
      <c r="X3" s="32" t="s">
        <v>517</v>
      </c>
      <c r="Y3" s="32" t="s">
        <v>511</v>
      </c>
      <c r="Z3" s="32" t="s">
        <v>518</v>
      </c>
      <c r="AA3" s="32" t="s">
        <v>512</v>
      </c>
      <c r="AB3" s="32" t="s">
        <v>519</v>
      </c>
      <c r="AC3" s="32" t="s">
        <v>520</v>
      </c>
      <c r="AD3" s="32" t="s">
        <v>521</v>
      </c>
      <c r="AE3" s="32" t="s">
        <v>516</v>
      </c>
      <c r="AF3" s="32" t="s">
        <v>511</v>
      </c>
      <c r="AG3" s="32" t="s">
        <v>518</v>
      </c>
      <c r="AH3" s="32" t="s">
        <v>512</v>
      </c>
      <c r="AI3" s="32" t="s">
        <v>519</v>
      </c>
      <c r="AJ3" s="32" t="s">
        <v>520</v>
      </c>
      <c r="AK3" s="32" t="s">
        <v>521</v>
      </c>
      <c r="AL3" s="32" t="s">
        <v>516</v>
      </c>
      <c r="AM3" s="32" t="s">
        <v>522</v>
      </c>
      <c r="AN3" s="32" t="s">
        <v>523</v>
      </c>
      <c r="AO3" s="32" t="s">
        <v>524</v>
      </c>
      <c r="AP3" s="32" t="s">
        <v>525</v>
      </c>
      <c r="AQ3" s="32" t="s">
        <v>526</v>
      </c>
      <c r="AR3" s="32" t="s">
        <v>527</v>
      </c>
      <c r="AS3" s="32" t="s">
        <v>528</v>
      </c>
      <c r="AT3" s="32" t="s">
        <v>529</v>
      </c>
      <c r="AU3" s="32" t="s">
        <v>530</v>
      </c>
      <c r="AV3" s="32" t="s">
        <v>522</v>
      </c>
      <c r="AW3" s="32" t="s">
        <v>523</v>
      </c>
      <c r="AX3" s="32" t="s">
        <v>524</v>
      </c>
      <c r="AY3" s="32" t="s">
        <v>525</v>
      </c>
      <c r="AZ3" s="32" t="s">
        <v>526</v>
      </c>
      <c r="BA3" s="32" t="s">
        <v>527</v>
      </c>
      <c r="BB3" s="32" t="s">
        <v>528</v>
      </c>
      <c r="BC3" s="32" t="s">
        <v>529</v>
      </c>
      <c r="BD3" s="32" t="s">
        <v>530</v>
      </c>
      <c r="BE3" s="32" t="s">
        <v>531</v>
      </c>
      <c r="BF3" s="32" t="s">
        <v>532</v>
      </c>
      <c r="BG3" s="32" t="s">
        <v>533</v>
      </c>
      <c r="BH3" s="32"/>
      <c r="BI3" s="32"/>
      <c r="BJ3" s="32" t="s">
        <v>534</v>
      </c>
      <c r="BK3" s="32" t="s">
        <v>504</v>
      </c>
      <c r="BL3" s="32" t="s">
        <v>535</v>
      </c>
      <c r="BM3" s="32" t="s">
        <v>536</v>
      </c>
      <c r="BN3" s="32" t="s">
        <v>537</v>
      </c>
      <c r="BO3" s="23"/>
    </row>
    <row r="4" spans="1:78" ht="16.5" thickBot="1" x14ac:dyDescent="0.3">
      <c r="C4" s="2" t="s">
        <v>437</v>
      </c>
      <c r="D4" s="2" t="s">
        <v>503</v>
      </c>
      <c r="E4" s="2" t="s">
        <v>538</v>
      </c>
      <c r="G4" s="20" t="s">
        <v>12</v>
      </c>
      <c r="H4" s="20" t="s">
        <v>12</v>
      </c>
      <c r="I4" s="20" t="s">
        <v>12</v>
      </c>
      <c r="J4" s="20" t="s">
        <v>12</v>
      </c>
      <c r="K4" s="20"/>
      <c r="L4" s="20" t="s">
        <v>12</v>
      </c>
      <c r="M4" s="20" t="s">
        <v>12</v>
      </c>
      <c r="N4" s="20" t="s">
        <v>12</v>
      </c>
      <c r="O4" s="20" t="s">
        <v>12</v>
      </c>
      <c r="P4" s="20" t="s">
        <v>12</v>
      </c>
      <c r="Q4" s="20" t="s">
        <v>12</v>
      </c>
      <c r="R4" s="20"/>
      <c r="S4" s="20" t="s">
        <v>539</v>
      </c>
      <c r="T4" s="20" t="s">
        <v>539</v>
      </c>
      <c r="U4" s="20" t="s">
        <v>539</v>
      </c>
      <c r="V4" s="20" t="s">
        <v>539</v>
      </c>
      <c r="W4" s="20" t="s">
        <v>539</v>
      </c>
      <c r="X4" s="20" t="s">
        <v>539</v>
      </c>
      <c r="Y4" s="20"/>
      <c r="Z4" s="20" t="s">
        <v>12</v>
      </c>
      <c r="AA4" s="20" t="s">
        <v>12</v>
      </c>
      <c r="AB4" s="20" t="s">
        <v>12</v>
      </c>
      <c r="AC4" s="20" t="s">
        <v>12</v>
      </c>
      <c r="AD4" s="20" t="s">
        <v>12</v>
      </c>
      <c r="AE4" s="20" t="s">
        <v>12</v>
      </c>
      <c r="AF4" s="20"/>
      <c r="AG4" s="20" t="s">
        <v>539</v>
      </c>
      <c r="AH4" s="20" t="s">
        <v>539</v>
      </c>
      <c r="AI4" s="20" t="s">
        <v>539</v>
      </c>
      <c r="AJ4" s="20" t="s">
        <v>539</v>
      </c>
      <c r="AK4" s="20" t="s">
        <v>539</v>
      </c>
      <c r="AL4" s="20" t="s">
        <v>539</v>
      </c>
      <c r="AM4" s="20" t="s">
        <v>12</v>
      </c>
      <c r="AN4" s="20" t="s">
        <v>12</v>
      </c>
      <c r="AO4" s="20" t="s">
        <v>12</v>
      </c>
      <c r="AP4" s="20" t="s">
        <v>12</v>
      </c>
      <c r="AQ4" s="20" t="s">
        <v>12</v>
      </c>
      <c r="AR4" s="20" t="s">
        <v>12</v>
      </c>
      <c r="AS4" s="20" t="s">
        <v>12</v>
      </c>
      <c r="AT4" s="20" t="s">
        <v>12</v>
      </c>
      <c r="AU4" s="20" t="s">
        <v>12</v>
      </c>
      <c r="AV4" s="20" t="s">
        <v>539</v>
      </c>
      <c r="AW4" s="20" t="s">
        <v>539</v>
      </c>
      <c r="AX4" s="20" t="s">
        <v>539</v>
      </c>
      <c r="AY4" s="20" t="s">
        <v>539</v>
      </c>
      <c r="AZ4" s="20" t="s">
        <v>539</v>
      </c>
      <c r="BA4" s="20" t="s">
        <v>539</v>
      </c>
      <c r="BB4" s="20" t="s">
        <v>539</v>
      </c>
      <c r="BC4" s="20" t="s">
        <v>539</v>
      </c>
      <c r="BD4" s="20" t="s">
        <v>539</v>
      </c>
      <c r="BE4" s="20" t="s">
        <v>12</v>
      </c>
      <c r="BF4" s="20" t="s">
        <v>539</v>
      </c>
      <c r="BG4" s="20" t="s">
        <v>12</v>
      </c>
      <c r="BH4" s="20"/>
      <c r="BI4" s="20"/>
      <c r="BJ4" s="20" t="s">
        <v>12</v>
      </c>
      <c r="BK4" s="20" t="s">
        <v>539</v>
      </c>
      <c r="BL4" s="20"/>
      <c r="BM4" s="20"/>
      <c r="BN4" s="20" t="s">
        <v>12</v>
      </c>
      <c r="BO4" s="20"/>
    </row>
    <row r="5" spans="1:78" ht="19.5" thickBot="1" x14ac:dyDescent="0.35">
      <c r="A5" s="13">
        <v>2548</v>
      </c>
      <c r="B5" s="25">
        <v>1</v>
      </c>
      <c r="C5" s="14" t="s">
        <v>600</v>
      </c>
      <c r="D5" s="13" t="str">
        <f>C2</f>
        <v>Prosinec</v>
      </c>
      <c r="E5" s="71" t="str">
        <f>VLOOKUP(C2,BY5:BZ16,2,FALSE)</f>
        <v>12</v>
      </c>
      <c r="F5" s="45">
        <f>K5+R5+Y5</f>
        <v>0</v>
      </c>
      <c r="G5" s="67">
        <f>_xlfn.IFNA(INDEX(import!$R$3:$Z$2000,MATCH(Data!$A5&amp;"#"&amp;$E5,import!$Q$3:$Q$2000,0),1),0)</f>
        <v>1745.4349999999999</v>
      </c>
      <c r="H5" s="67">
        <f>IFERROR(ROUND(G5*(L5/(L5+(S5/3.6))),3),0)</f>
        <v>844.29600000000005</v>
      </c>
      <c r="I5" s="67">
        <f>IFERROR(ROUND(G5*((S5/3.6)/(L5+(S5/3.6))),3),0)</f>
        <v>901.13900000000001</v>
      </c>
      <c r="J5" s="67">
        <f>_xlfn.IFNA(INDEX(import!$R$3:$Z$2000,MATCH(Data!$A5&amp;"#"&amp;$E5,import!$Q$3:$Q$2000,0),3),0)</f>
        <v>35.251200000000004</v>
      </c>
      <c r="K5" s="13">
        <f>ROUND(VLOOKUP($C$2,'[1]ERU-1'!$A$6:$BE$17,K$2,FALSE),3)</f>
        <v>0</v>
      </c>
      <c r="L5" s="13">
        <f>ROUND(VLOOKUP($C$2,'[1]ERU-1'!$A$6:$BE$17,L$2,FALSE),3)</f>
        <v>638.14700000000005</v>
      </c>
      <c r="M5" s="13">
        <f>ROUND(VLOOKUP($C$2,'[1]ERU-1'!$A$6:$BE$17,M$2,FALSE),3)</f>
        <v>5.0350000000000001</v>
      </c>
      <c r="N5" s="15">
        <f t="shared" ref="N5:N68" si="0">L5-M5-Q5</f>
        <v>5.3730000000000473</v>
      </c>
      <c r="O5" s="15">
        <f t="shared" ref="O5:O68" si="1">L5-M5-N5-Q5</f>
        <v>0</v>
      </c>
      <c r="P5" s="13">
        <f>L5-M5-N5-O5-Q5</f>
        <v>0</v>
      </c>
      <c r="Q5" s="13">
        <f>ROUND(VLOOKUP($C$2,'[1]ERU-1'!$A$6:$BE$17,Q$2,FALSE),3)</f>
        <v>627.73900000000003</v>
      </c>
      <c r="R5" s="41">
        <f>L5-M5-N5-O5-P5-Q5</f>
        <v>0</v>
      </c>
      <c r="S5" s="13">
        <f>ROUND(VLOOKUP($C$2,'[1]ERU-1'!$A$6:$BE$17,S$2,FALSE),3)</f>
        <v>2452</v>
      </c>
      <c r="T5" s="13">
        <f>ROUND(VLOOKUP($C$2,'[1]ERU-1'!$A$6:$BE$17,T$2,FALSE),3)</f>
        <v>0</v>
      </c>
      <c r="U5" s="13">
        <f>ROUND(VLOOKUP($C$2,'[1]ERU-1'!$A$6:$BE$17,U$2,FALSE),3)</f>
        <v>0</v>
      </c>
      <c r="V5" s="13">
        <f>ROUND(VLOOKUP($C$2,'[1]ERU-1'!$A$6:$BE$17,V$2,FALSE),3)</f>
        <v>0</v>
      </c>
      <c r="W5" s="13">
        <f>ROUND(VLOOKUP($C$2,'[1]ERU-1'!$A$6:$BE$17,W$2,FALSE),3)</f>
        <v>0</v>
      </c>
      <c r="X5" s="13">
        <f>ROUND(VLOOKUP($C$2,'[1]ERU-1'!$A$6:$BE$17,X$2,FALSE),3)</f>
        <v>2452</v>
      </c>
      <c r="Y5" s="13">
        <f>ROUND(VLOOKUP($C$2,'[1]ERU-1'!$A$6:$BE$17,Y$2,FALSE),3)</f>
        <v>0</v>
      </c>
      <c r="Z5" s="13">
        <f>ROUND(VLOOKUP($C$2,'[1]ERU-1'!$A$6:$BE$17,Z$2,FALSE),3)</f>
        <v>2.0139999999999998</v>
      </c>
      <c r="AA5" s="13">
        <f>ROUND(VLOOKUP($C$2,'[1]ERU-1'!$A$6:$BE$17,AA$2,FALSE),3)</f>
        <v>638.14700000000005</v>
      </c>
      <c r="AB5" s="45">
        <f>M5+N5+Z5</f>
        <v>12.422000000000047</v>
      </c>
      <c r="AC5" s="13">
        <f>ROUND(VLOOKUP($C$2,'[1]ERU-1'!$A$6:$BE$17,AC$2,FALSE),3)</f>
        <v>0</v>
      </c>
      <c r="AD5" s="13">
        <f>ROUND(VLOOKUP($C$2,'[1]ERU-1'!$A$6:$BE$17,AD$2,FALSE),3)</f>
        <v>0</v>
      </c>
      <c r="AE5" s="13">
        <f>ROUND(VLOOKUP($C$2,'[1]ERU-1'!$A$6:$BE$17,AE$2,FALSE),3)</f>
        <v>0</v>
      </c>
      <c r="AF5" s="13">
        <f>ROUND(VLOOKUP($C$2,'[1]ERU-1'!$A$6:$BE$17,AF$2,FALSE),3)</f>
        <v>0</v>
      </c>
      <c r="AG5" s="13">
        <f>ROUND(VLOOKUP($C$2,'[1]ERU-1'!$A$6:$BE$17,AG$2,FALSE),3)</f>
        <v>0</v>
      </c>
      <c r="AH5" s="13">
        <f>ROUND(VLOOKUP($C$2,'[1]ERU-1'!$A$6:$BE$17,AH$2,FALSE),3)</f>
        <v>2452</v>
      </c>
      <c r="AI5" s="13">
        <f>ROUND(VLOOKUP($C$2,'[1]ERU-1'!$A$6:$BE$17,AI$2,FALSE),3)</f>
        <v>0</v>
      </c>
      <c r="AJ5" s="15" t="s">
        <v>594</v>
      </c>
      <c r="AK5" s="13">
        <f>ROUND(VLOOKUP($C$2,'[1]ERU-1'!$A$6:$BE$17,AK$2,FALSE),3)</f>
        <v>0</v>
      </c>
      <c r="AL5" s="13">
        <f>ROUND(VLOOKUP($C$2,'[1]ERU-1'!$A$6:$BE$17,AL$2,FALSE),3)</f>
        <v>0</v>
      </c>
      <c r="AM5" s="13">
        <f>ROUND(VLOOKUP($C$2,'[1]ERU-1'!$A$6:$BE$17,AM$2,FALSE),3)</f>
        <v>627.73900000000003</v>
      </c>
      <c r="AN5" s="13">
        <f>ROUND(VLOOKUP($C$2,'[1]ERU-1'!$A$6:$BE$17,AN$2,FALSE),3)</f>
        <v>0</v>
      </c>
      <c r="AO5" s="13">
        <f>ROUND(VLOOKUP($C$2,'[1]ERU-1'!$A$6:$BE$17,AO$2,FALSE),3)</f>
        <v>0</v>
      </c>
      <c r="AP5" s="13">
        <f>ROUND(VLOOKUP($C$2,'[1]ERU-1'!$A$6:$BE$17,AP$2,FALSE),3)</f>
        <v>0</v>
      </c>
      <c r="AQ5" s="13">
        <f>ROUND(VLOOKUP($C$2,'[1]ERU-1'!$A$6:$BE$17,AQ$2,FALSE),3)</f>
        <v>0</v>
      </c>
      <c r="AR5" s="13">
        <f>ROUND(VLOOKUP($C$2,'[1]ERU-1'!$A$6:$BE$17,AR$2,FALSE),3)</f>
        <v>0</v>
      </c>
      <c r="AS5" s="13">
        <f>ROUND(VLOOKUP($C$2,'[1]ERU-1'!$A$6:$BE$17,AS$2,FALSE),3)</f>
        <v>0</v>
      </c>
      <c r="AT5" s="13">
        <f>ROUND(VLOOKUP($C$2,'[1]ERU-1'!$A$6:$BE$17,AT$2,FALSE),3)</f>
        <v>0</v>
      </c>
      <c r="AU5" s="13">
        <f>ROUND(VLOOKUP($C$2,'[1]ERU-1'!$A$6:$BE$17,AU$2,FALSE),3)</f>
        <v>0</v>
      </c>
      <c r="AV5" s="13">
        <f>ROUND(VLOOKUP($C$2,'[1]ERU-1'!$A$6:$BE$17,AV$2,FALSE),3)</f>
        <v>2452</v>
      </c>
      <c r="AW5" s="13">
        <f>ROUND(VLOOKUP($C$2,'[1]ERU-1'!$A$6:$BE$17,AW$2,FALSE),3)</f>
        <v>0</v>
      </c>
      <c r="AX5" s="13">
        <f>ROUND(VLOOKUP($C$2,'[1]ERU-1'!$A$6:$BE$17,AX$2,FALSE),3)</f>
        <v>0</v>
      </c>
      <c r="AY5" s="13">
        <f>ROUND(VLOOKUP($C$2,'[1]ERU-1'!$A$6:$BE$17,AY$2,FALSE),3)</f>
        <v>0</v>
      </c>
      <c r="AZ5" s="13">
        <f>ROUND(VLOOKUP($C$2,'[1]ERU-1'!$A$6:$BE$17,AZ$2,FALSE),3)</f>
        <v>0</v>
      </c>
      <c r="BA5" s="13">
        <f>ROUND(VLOOKUP($C$2,'[1]ERU-1'!$A$6:$BE$17,BA$2,FALSE),3)</f>
        <v>0</v>
      </c>
      <c r="BB5" s="13">
        <f>ROUND(VLOOKUP($C$2,'[1]ERU-1'!$A$6:$BE$17,BB$2,FALSE),3)</f>
        <v>0</v>
      </c>
      <c r="BC5" s="13">
        <f>ROUND(VLOOKUP($C$2,'[1]ERU-1'!$A$6:$BE$17,BC$2,FALSE),3)</f>
        <v>0</v>
      </c>
      <c r="BD5" s="13">
        <f>ROUND(VLOOKUP($C$2,'[1]ERU-1'!$A$6:$BE$17,BD$2,FALSE),3)</f>
        <v>0</v>
      </c>
      <c r="BE5" s="13">
        <f>ROUND(VLOOKUP($C$2,'[1]ERU-1'!$A$6:$BE$17,BE$2,FALSE),3)</f>
        <v>638.14700000000005</v>
      </c>
      <c r="BF5" s="13">
        <f>ROUND(VLOOKUP($C$2,'[1]ERU-1'!$A$6:$BE$17,BF$2,FALSE),3)</f>
        <v>2452</v>
      </c>
      <c r="BG5" s="67">
        <f>_xlfn.IFNA(INDEX(import!$R$3:$Z$2000,MATCH(Data!$A5&amp;"#"&amp;$E5,import!$Q$3:$Q$2000,0),2),0)</f>
        <v>1570.8910000000001</v>
      </c>
      <c r="BH5" s="13"/>
      <c r="BI5" s="13"/>
      <c r="BJ5" s="13" t="s">
        <v>704</v>
      </c>
      <c r="BK5" s="13" t="str">
        <f>INDEX(Licence!$I$2:$I$180,MATCH(Data!BJ5,Licence!$C$2:$C$180,0))</f>
        <v>Jihomoravský</v>
      </c>
      <c r="BL5" s="13">
        <f>INDEX(Licence!$G$2:$G$180,MATCH(Data!BJ5,Licence!$C$2:$C$180,0))/1000</f>
        <v>2</v>
      </c>
      <c r="BM5" s="13">
        <f>INDEX(Licence!$F$2:$F$180,MATCH(Data!BJ5,Licence!$C$2:$C$180,0))/1000</f>
        <v>2.2029999999999998</v>
      </c>
      <c r="BN5" s="15" t="str">
        <f>INDEX(Licence!$K$2:$K$180,MATCH(Data!BJ5,Licence!$C$2:$C$180,0))</f>
        <v>EG.D, a.s.</v>
      </c>
      <c r="BO5" s="15"/>
      <c r="BP5" s="16">
        <f>IFERROR((L5+S5/3.6)/BG5*100,0)</f>
        <v>83.981518202797716</v>
      </c>
      <c r="BS5" t="str">
        <f t="shared" ref="BS5:BS36" si="2">C5</f>
        <v>KJ - Nádražní, Adamov</v>
      </c>
      <c r="BY5" s="53" t="s">
        <v>855</v>
      </c>
      <c r="BZ5" s="1" t="s">
        <v>1163</v>
      </c>
    </row>
    <row r="6" spans="1:78" ht="19.5" thickBot="1" x14ac:dyDescent="0.35">
      <c r="A6" s="15">
        <v>3375</v>
      </c>
      <c r="B6" s="25">
        <f t="shared" ref="B6:B69" si="3">B5+1</f>
        <v>2</v>
      </c>
      <c r="C6" s="14" t="s">
        <v>601</v>
      </c>
      <c r="D6" s="15" t="str">
        <f>D5</f>
        <v>Prosinec</v>
      </c>
      <c r="E6" s="37" t="str">
        <f>E5</f>
        <v>12</v>
      </c>
      <c r="F6" s="46">
        <f>K6+R6+Y6</f>
        <v>0</v>
      </c>
      <c r="G6" s="68">
        <f>_xlfn.IFNA(INDEX(import!$R$3:$Z$2000,MATCH(Data!$A6&amp;"#"&amp;$E6,import!$Q$3:$Q$2000,0),1),0)</f>
        <v>367.33</v>
      </c>
      <c r="H6" s="68">
        <f>IFERROR(ROUND(G6*(L6/(L6+(S6/3.6))),3),0)</f>
        <v>180.44200000000001</v>
      </c>
      <c r="I6" s="68">
        <f>IFERROR(ROUND(G6*((S6/3.6)/(L6+(S6/3.6))),3),0)</f>
        <v>186.88800000000001</v>
      </c>
      <c r="J6" s="68">
        <f>_xlfn.IFNA(INDEX(import!$R$3:$Z$2000,MATCH(Data!$A6&amp;"#"&amp;$E6,import!$Q$3:$Q$2000,0),3),0)</f>
        <v>35.308872000000001</v>
      </c>
      <c r="K6" s="15">
        <f>ROUND(VLOOKUP($C$2,'[2]ERU-1'!$A$6:$BE$17,K$2,FALSE),3)</f>
        <v>0</v>
      </c>
      <c r="L6" s="15">
        <f>ROUND(VLOOKUP($C$2,'[2]ERU-1'!$A$6:$BE$17,L$2,FALSE),3)</f>
        <v>151.80000000000001</v>
      </c>
      <c r="M6" s="15">
        <f>ROUND(VLOOKUP($C$2,'[2]ERU-1'!$A$6:$BE$17,M$2,FALSE),3)</f>
        <v>1.3140000000000001</v>
      </c>
      <c r="N6" s="15">
        <f t="shared" si="0"/>
        <v>1.3620000000000232</v>
      </c>
      <c r="O6" s="15">
        <f t="shared" si="1"/>
        <v>0</v>
      </c>
      <c r="P6" s="15">
        <f>L6-M6-N6-O6-Q6</f>
        <v>0</v>
      </c>
      <c r="Q6" s="15">
        <f>ROUND(VLOOKUP($C$2,'[2]ERU-1'!$A$6:$BE$17,Q$2,FALSE),3)</f>
        <v>149.124</v>
      </c>
      <c r="R6" s="42">
        <f>L6-M6-N6-O6-P6-Q6</f>
        <v>0</v>
      </c>
      <c r="S6" s="15">
        <f>ROUND(VLOOKUP($C$2,'[2]ERU-1'!$A$6:$BE$17,S$2,FALSE),3)</f>
        <v>566</v>
      </c>
      <c r="T6" s="15">
        <f>ROUND(VLOOKUP($C$2,'[2]ERU-1'!$A$6:$BE$17,T$2,FALSE),3)</f>
        <v>0</v>
      </c>
      <c r="U6" s="15">
        <f>ROUND(VLOOKUP($C$2,'[2]ERU-1'!$A$6:$BE$17,U$2,FALSE),3)</f>
        <v>0</v>
      </c>
      <c r="V6" s="15">
        <f>ROUND(VLOOKUP($C$2,'[2]ERU-1'!$A$6:$BE$17,V$2,FALSE),3)</f>
        <v>0</v>
      </c>
      <c r="W6" s="15">
        <f>ROUND(VLOOKUP($C$2,'[2]ERU-1'!$A$6:$BE$17,W$2,FALSE),3)</f>
        <v>0</v>
      </c>
      <c r="X6" s="15">
        <f>ROUND(VLOOKUP($C$2,'[2]ERU-1'!$A$6:$BE$17,X$2,FALSE),3)</f>
        <v>566</v>
      </c>
      <c r="Y6" s="15">
        <f>ROUND(VLOOKUP($C$2,'[2]ERU-1'!$A$6:$BE$17,Y$2,FALSE),3)</f>
        <v>0</v>
      </c>
      <c r="Z6" s="15">
        <f>ROUND(VLOOKUP($C$2,'[2]ERU-1'!$A$6:$BE$17,Z$2,FALSE),3)</f>
        <v>3.8889999999999998</v>
      </c>
      <c r="AA6" s="15">
        <f>ROUND(VLOOKUP($C$2,'[2]ERU-1'!$A$6:$BE$17,AA$2,FALSE),3)</f>
        <v>151.80000000000001</v>
      </c>
      <c r="AB6" s="45">
        <f t="shared" ref="AB6:AB69" si="4">M6+N6+Z6</f>
        <v>6.5650000000000226</v>
      </c>
      <c r="AC6" s="15">
        <f>ROUND(VLOOKUP($C$2,'[2]ERU-1'!$A$6:$BE$17,AC$2,FALSE),3)</f>
        <v>0</v>
      </c>
      <c r="AD6" s="15">
        <f>ROUND(VLOOKUP($C$2,'[2]ERU-1'!$A$6:$BE$17,AD$2,FALSE),3)</f>
        <v>0</v>
      </c>
      <c r="AE6" s="15">
        <f>ROUND(VLOOKUP($C$2,'[2]ERU-1'!$A$6:$BE$17,AE$2,FALSE),3)</f>
        <v>0</v>
      </c>
      <c r="AF6" s="15">
        <f>ROUND(VLOOKUP($C$2,'[2]ERU-1'!$A$6:$BE$17,AF$2,FALSE),3)</f>
        <v>0</v>
      </c>
      <c r="AG6" s="15">
        <f>ROUND(VLOOKUP($C$2,'[2]ERU-1'!$A$6:$BE$17,AG$2,FALSE),3)</f>
        <v>0</v>
      </c>
      <c r="AH6" s="15">
        <f>ROUND(VLOOKUP($C$2,'[2]ERU-1'!$A$6:$BE$17,AH$2,FALSE),3)</f>
        <v>566</v>
      </c>
      <c r="AI6" s="15">
        <f>ROUND(VLOOKUP($C$2,'[2]ERU-1'!$A$6:$BE$17,AI$2,FALSE),3)</f>
        <v>0</v>
      </c>
      <c r="AJ6" s="15" t="s">
        <v>594</v>
      </c>
      <c r="AK6" s="15">
        <f>ROUND(VLOOKUP($C$2,'[2]ERU-1'!$A$6:$BE$17,AK$2,FALSE),3)</f>
        <v>0</v>
      </c>
      <c r="AL6" s="15">
        <f>ROUND(VLOOKUP($C$2,'[2]ERU-1'!$A$6:$BE$17,AL$2,FALSE),3)</f>
        <v>0</v>
      </c>
      <c r="AM6" s="15">
        <f>ROUND(VLOOKUP($C$2,'[2]ERU-1'!$A$6:$BE$17,AM$2,FALSE),3)</f>
        <v>149.124</v>
      </c>
      <c r="AN6" s="15">
        <f>ROUND(VLOOKUP($C$2,'[2]ERU-1'!$A$6:$BE$17,AN$2,FALSE),3)</f>
        <v>0</v>
      </c>
      <c r="AO6" s="15">
        <f>ROUND(VLOOKUP($C$2,'[2]ERU-1'!$A$6:$BE$17,AO$2,FALSE),3)</f>
        <v>0</v>
      </c>
      <c r="AP6" s="15">
        <f>ROUND(VLOOKUP($C$2,'[2]ERU-1'!$A$6:$BE$17,AP$2,FALSE),3)</f>
        <v>0</v>
      </c>
      <c r="AQ6" s="15">
        <f>ROUND(VLOOKUP($C$2,'[2]ERU-1'!$A$6:$BE$17,AQ$2,FALSE),3)</f>
        <v>0</v>
      </c>
      <c r="AR6" s="15">
        <f>ROUND(VLOOKUP($C$2,'[2]ERU-1'!$A$6:$BE$17,AR$2,FALSE),3)</f>
        <v>0</v>
      </c>
      <c r="AS6" s="15">
        <f>ROUND(VLOOKUP($C$2,'[2]ERU-1'!$A$6:$BE$17,AS$2,FALSE),3)</f>
        <v>0</v>
      </c>
      <c r="AT6" s="15">
        <f>ROUND(VLOOKUP($C$2,'[2]ERU-1'!$A$6:$BE$17,AT$2,FALSE),3)</f>
        <v>0</v>
      </c>
      <c r="AU6" s="15">
        <f>ROUND(VLOOKUP($C$2,'[2]ERU-1'!$A$6:$BE$17,AU$2,FALSE),3)</f>
        <v>0</v>
      </c>
      <c r="AV6" s="15">
        <f>ROUND(VLOOKUP($C$2,'[2]ERU-1'!$A$6:$BE$17,AV$2,FALSE),3)</f>
        <v>566</v>
      </c>
      <c r="AW6" s="15">
        <f>ROUND(VLOOKUP($C$2,'[2]ERU-1'!$A$6:$BE$17,AW$2,FALSE),3)</f>
        <v>0</v>
      </c>
      <c r="AX6" s="15">
        <f>ROUND(VLOOKUP($C$2,'[2]ERU-1'!$A$6:$BE$17,AX$2,FALSE),3)</f>
        <v>0</v>
      </c>
      <c r="AY6" s="15">
        <f>ROUND(VLOOKUP($C$2,'[2]ERU-1'!$A$6:$BE$17,AY$2,FALSE),3)</f>
        <v>0</v>
      </c>
      <c r="AZ6" s="15">
        <f>ROUND(VLOOKUP($C$2,'[2]ERU-1'!$A$6:$BE$17,AZ$2,FALSE),3)</f>
        <v>0</v>
      </c>
      <c r="BA6" s="15">
        <f>ROUND(VLOOKUP($C$2,'[2]ERU-1'!$A$6:$BE$17,BA$2,FALSE),3)</f>
        <v>0</v>
      </c>
      <c r="BB6" s="15">
        <f>ROUND(VLOOKUP($C$2,'[2]ERU-1'!$A$6:$BE$17,BB$2,FALSE),3)</f>
        <v>0</v>
      </c>
      <c r="BC6" s="15">
        <f>ROUND(VLOOKUP($C$2,'[2]ERU-1'!$A$6:$BE$17,BC$2,FALSE),3)</f>
        <v>0</v>
      </c>
      <c r="BD6" s="15">
        <f>ROUND(VLOOKUP($C$2,'[2]ERU-1'!$A$6:$BE$17,BD$2,FALSE),3)</f>
        <v>0</v>
      </c>
      <c r="BE6" s="15">
        <f>ROUND(VLOOKUP($C$2,'[2]ERU-1'!$A$6:$BE$17,BE$2,FALSE),3)</f>
        <v>151.80000000000001</v>
      </c>
      <c r="BF6" s="15">
        <f>ROUND(VLOOKUP($C$2,'[2]ERU-1'!$A$6:$BE$17,BF$2,FALSE),3)</f>
        <v>566</v>
      </c>
      <c r="BG6" s="68">
        <f>_xlfn.IFNA(INDEX(import!$R$3:$Z$2000,MATCH(Data!$A6&amp;"#"&amp;$E6,import!$Q$3:$Q$2000,0),2),0)</f>
        <v>367.33</v>
      </c>
      <c r="BH6" s="15"/>
      <c r="BI6" s="15"/>
      <c r="BJ6" s="15" t="s">
        <v>705</v>
      </c>
      <c r="BK6" s="15" t="str">
        <f>INDEX(Licence!$I$2:$I$180,MATCH(Data!BJ6,Licence!$C$2:$C$180,0))</f>
        <v>Zlínský</v>
      </c>
      <c r="BL6" s="15">
        <f>INDEX(Licence!$G$2:$G$180,MATCH(Data!BJ6,Licence!$C$2:$C$180,0))/1000</f>
        <v>0.999</v>
      </c>
      <c r="BM6" s="15">
        <f>INDEX(Licence!$F$2:$F$180,MATCH(Data!BJ6,Licence!$C$2:$C$180,0))/1000</f>
        <v>1.29</v>
      </c>
      <c r="BN6" s="15" t="str">
        <f>INDEX(Licence!$K$2:$K$180,MATCH(Data!BJ6,Licence!$C$2:$C$180,0))</f>
        <v>EG.D, a.s.</v>
      </c>
      <c r="BO6" s="15"/>
      <c r="BP6" s="16">
        <f t="shared" ref="BP6:BP69" si="5">IFERROR((L6+S6/3.6)/BG6*100,0)</f>
        <v>84.126595220162329</v>
      </c>
      <c r="BS6" t="str">
        <f t="shared" si="2"/>
        <v>KJ - Babice (areál Hamé)</v>
      </c>
      <c r="BY6" s="53" t="s">
        <v>856</v>
      </c>
      <c r="BZ6" s="1" t="s">
        <v>1164</v>
      </c>
    </row>
    <row r="7" spans="1:78" ht="19.5" thickBot="1" x14ac:dyDescent="0.35">
      <c r="A7" s="15">
        <v>3520</v>
      </c>
      <c r="B7" s="25">
        <f t="shared" si="3"/>
        <v>3</v>
      </c>
      <c r="C7" s="14" t="s">
        <v>602</v>
      </c>
      <c r="D7" s="15" t="str">
        <f t="shared" ref="D7:E70" si="6">D6</f>
        <v>Prosinec</v>
      </c>
      <c r="E7" s="37" t="str">
        <f t="shared" si="6"/>
        <v>12</v>
      </c>
      <c r="F7" s="46">
        <f t="shared" ref="F7:F68" si="7">K7+R7+Y7</f>
        <v>0</v>
      </c>
      <c r="G7" s="68">
        <f>_xlfn.IFNA(INDEX(import!$R$3:$Z$2000,MATCH(Data!$A7&amp;"#"&amp;$E7,import!$Q$3:$Q$2000,0),1),0)</f>
        <v>967.43899999999996</v>
      </c>
      <c r="H7" s="68">
        <f t="shared" ref="H7:H69" si="8">IFERROR(ROUND(G7*(L7/(L7+(S7/3.6))),3),0)</f>
        <v>449.65899999999999</v>
      </c>
      <c r="I7" s="68">
        <f t="shared" ref="I7:I69" si="9">IFERROR(ROUND(G7*((S7/3.6)/(L7+(S7/3.6))),3),0)</f>
        <v>517.78</v>
      </c>
      <c r="J7" s="68">
        <f>_xlfn.IFNA(INDEX(import!$R$3:$Z$2000,MATCH(Data!$A7&amp;"#"&amp;$E7,import!$Q$3:$Q$2000,0),3),0)</f>
        <v>35.251200000000004</v>
      </c>
      <c r="K7" s="15">
        <f>ROUND(VLOOKUP($C$2,'[3]ERU-1'!$A$6:$BE$17,K$2,FALSE),3)</f>
        <v>0</v>
      </c>
      <c r="L7" s="15">
        <f>ROUND(VLOOKUP($C$2,'[3]ERU-1'!$A$6:$BE$17,L$2,FALSE),3)</f>
        <v>368.12</v>
      </c>
      <c r="M7" s="15">
        <f>ROUND(VLOOKUP($C$2,'[3]ERU-1'!$A$6:$BE$17,M$2,FALSE),3)</f>
        <v>4.8449999999999998</v>
      </c>
      <c r="N7" s="15">
        <f t="shared" si="0"/>
        <v>5.5789999999999509</v>
      </c>
      <c r="O7" s="15">
        <f t="shared" si="1"/>
        <v>0</v>
      </c>
      <c r="P7" s="15">
        <f t="shared" ref="P7:P70" si="10">L7-M7-N7-O7-Q7</f>
        <v>0</v>
      </c>
      <c r="Q7" s="15">
        <f>ROUND(VLOOKUP($C$2,'[3]ERU-1'!$A$6:$BE$17,Q$2,FALSE),3)</f>
        <v>357.69600000000003</v>
      </c>
      <c r="R7" s="42">
        <f t="shared" ref="R7:R70" si="11">L7-M7-N7-O7-P7-Q7</f>
        <v>0</v>
      </c>
      <c r="S7" s="15">
        <f>ROUND(VLOOKUP($C$2,'[3]ERU-1'!$A$6:$BE$17,S$2,FALSE),3)</f>
        <v>1526</v>
      </c>
      <c r="T7" s="15">
        <f>ROUND(VLOOKUP($C$2,'[3]ERU-1'!$A$6:$BE$17,T$2,FALSE),3)</f>
        <v>0</v>
      </c>
      <c r="U7" s="15">
        <f>ROUND(VLOOKUP($C$2,'[3]ERU-1'!$A$6:$BE$17,U$2,FALSE),3)</f>
        <v>0</v>
      </c>
      <c r="V7" s="15">
        <f>ROUND(VLOOKUP($C$2,'[3]ERU-1'!$A$6:$BE$17,V$2,FALSE),3)</f>
        <v>0</v>
      </c>
      <c r="W7" s="15">
        <f>ROUND(VLOOKUP($C$2,'[3]ERU-1'!$A$6:$BE$17,W$2,FALSE),3)</f>
        <v>0</v>
      </c>
      <c r="X7" s="15">
        <f>ROUND(VLOOKUP($C$2,'[3]ERU-1'!$A$6:$BE$17,X$2,FALSE),3)</f>
        <v>1526</v>
      </c>
      <c r="Y7" s="15">
        <f>ROUND(VLOOKUP($C$2,'[3]ERU-1'!$A$6:$BE$17,Y$2,FALSE),3)</f>
        <v>0</v>
      </c>
      <c r="Z7" s="15">
        <f>ROUND(VLOOKUP($C$2,'[3]ERU-1'!$A$6:$BE$17,Z$2,FALSE),3)</f>
        <v>1.212</v>
      </c>
      <c r="AA7" s="15">
        <f>ROUND(VLOOKUP($C$2,'[3]ERU-1'!$A$6:$BE$17,AA$2,FALSE),3)</f>
        <v>368.12</v>
      </c>
      <c r="AB7" s="45">
        <f t="shared" si="4"/>
        <v>11.635999999999949</v>
      </c>
      <c r="AC7" s="15">
        <f>ROUND(VLOOKUP($C$2,'[3]ERU-1'!$A$6:$BE$17,AC$2,FALSE),3)</f>
        <v>0</v>
      </c>
      <c r="AD7" s="15">
        <f>ROUND(VLOOKUP($C$2,'[3]ERU-1'!$A$6:$BE$17,AD$2,FALSE),3)</f>
        <v>0</v>
      </c>
      <c r="AE7" s="15">
        <f>ROUND(VLOOKUP($C$2,'[3]ERU-1'!$A$6:$BE$17,AE$2,FALSE),3)</f>
        <v>0</v>
      </c>
      <c r="AF7" s="15">
        <f>ROUND(VLOOKUP($C$2,'[3]ERU-1'!$A$6:$BE$17,AF$2,FALSE),3)</f>
        <v>0</v>
      </c>
      <c r="AG7" s="15">
        <f>ROUND(VLOOKUP($C$2,'[3]ERU-1'!$A$6:$BE$17,AG$2,FALSE),3)</f>
        <v>0</v>
      </c>
      <c r="AH7" s="15">
        <f>ROUND(VLOOKUP($C$2,'[3]ERU-1'!$A$6:$BE$17,AH$2,FALSE),3)</f>
        <v>1526</v>
      </c>
      <c r="AI7" s="15">
        <f>ROUND(VLOOKUP($C$2,'[3]ERU-1'!$A$6:$BE$17,AI$2,FALSE),3)</f>
        <v>0</v>
      </c>
      <c r="AJ7" s="15" t="s">
        <v>594</v>
      </c>
      <c r="AK7" s="15">
        <f>ROUND(VLOOKUP($C$2,'[3]ERU-1'!$A$6:$BE$17,AK$2,FALSE),3)</f>
        <v>0</v>
      </c>
      <c r="AL7" s="15">
        <f>ROUND(VLOOKUP($C$2,'[3]ERU-1'!$A$6:$BE$17,AL$2,FALSE),3)</f>
        <v>0</v>
      </c>
      <c r="AM7" s="15">
        <f>ROUND(VLOOKUP($C$2,'[3]ERU-1'!$A$6:$BE$17,AM$2,FALSE),3)</f>
        <v>357.69600000000003</v>
      </c>
      <c r="AN7" s="15">
        <f>ROUND(VLOOKUP($C$2,'[3]ERU-1'!$A$6:$BE$17,AN$2,FALSE),3)</f>
        <v>0</v>
      </c>
      <c r="AO7" s="15">
        <f>ROUND(VLOOKUP($C$2,'[3]ERU-1'!$A$6:$BE$17,AO$2,FALSE),3)</f>
        <v>0</v>
      </c>
      <c r="AP7" s="15">
        <f>ROUND(VLOOKUP($C$2,'[3]ERU-1'!$A$6:$BE$17,AP$2,FALSE),3)</f>
        <v>0</v>
      </c>
      <c r="AQ7" s="15">
        <f>ROUND(VLOOKUP($C$2,'[3]ERU-1'!$A$6:$BE$17,AQ$2,FALSE),3)</f>
        <v>0</v>
      </c>
      <c r="AR7" s="15">
        <f>ROUND(VLOOKUP($C$2,'[3]ERU-1'!$A$6:$BE$17,AR$2,FALSE),3)</f>
        <v>0</v>
      </c>
      <c r="AS7" s="15">
        <f>ROUND(VLOOKUP($C$2,'[3]ERU-1'!$A$6:$BE$17,AS$2,FALSE),3)</f>
        <v>0</v>
      </c>
      <c r="AT7" s="15">
        <f>ROUND(VLOOKUP($C$2,'[3]ERU-1'!$A$6:$BE$17,AT$2,FALSE),3)</f>
        <v>0</v>
      </c>
      <c r="AU7" s="15">
        <f>ROUND(VLOOKUP($C$2,'[3]ERU-1'!$A$6:$BE$17,AU$2,FALSE),3)</f>
        <v>0</v>
      </c>
      <c r="AV7" s="15">
        <f>ROUND(VLOOKUP($C$2,'[3]ERU-1'!$A$6:$BE$17,AV$2,FALSE),3)</f>
        <v>1526</v>
      </c>
      <c r="AW7" s="15">
        <f>ROUND(VLOOKUP($C$2,'[3]ERU-1'!$A$6:$BE$17,AW$2,FALSE),3)</f>
        <v>0</v>
      </c>
      <c r="AX7" s="15">
        <f>ROUND(VLOOKUP($C$2,'[3]ERU-1'!$A$6:$BE$17,AX$2,FALSE),3)</f>
        <v>0</v>
      </c>
      <c r="AY7" s="15">
        <f>ROUND(VLOOKUP($C$2,'[3]ERU-1'!$A$6:$BE$17,AY$2,FALSE),3)</f>
        <v>0</v>
      </c>
      <c r="AZ7" s="15">
        <f>ROUND(VLOOKUP($C$2,'[3]ERU-1'!$A$6:$BE$17,AZ$2,FALSE),3)</f>
        <v>0</v>
      </c>
      <c r="BA7" s="15">
        <f>ROUND(VLOOKUP($C$2,'[3]ERU-1'!$A$6:$BE$17,BA$2,FALSE),3)</f>
        <v>0</v>
      </c>
      <c r="BB7" s="15">
        <f>ROUND(VLOOKUP($C$2,'[3]ERU-1'!$A$6:$BE$17,BB$2,FALSE),3)</f>
        <v>0</v>
      </c>
      <c r="BC7" s="15">
        <f>ROUND(VLOOKUP($C$2,'[3]ERU-1'!$A$6:$BE$17,BC$2,FALSE),3)</f>
        <v>0</v>
      </c>
      <c r="BD7" s="15">
        <f>ROUND(VLOOKUP($C$2,'[3]ERU-1'!$A$6:$BE$17,BD$2,FALSE),3)</f>
        <v>0</v>
      </c>
      <c r="BE7" s="15">
        <f>ROUND(VLOOKUP($C$2,'[3]ERU-1'!$A$6:$BE$17,BE$2,FALSE),3)</f>
        <v>368.12</v>
      </c>
      <c r="BF7" s="15">
        <f>ROUND(VLOOKUP($C$2,'[3]ERU-1'!$A$6:$BE$17,BF$2,FALSE),3)</f>
        <v>1526</v>
      </c>
      <c r="BG7" s="68">
        <f>_xlfn.IFNA(INDEX(import!$R$3:$Z$2000,MATCH(Data!$A7&amp;"#"&amp;$E7,import!$Q$3:$Q$2000,0),2),0)</f>
        <v>870.69500000000005</v>
      </c>
      <c r="BH7" s="15"/>
      <c r="BI7" s="15"/>
      <c r="BJ7" s="15" t="s">
        <v>706</v>
      </c>
      <c r="BK7" s="15" t="str">
        <f>INDEX(Licence!$I$2:$I$180,MATCH(Data!BJ7,Licence!$C$2:$C$180,0))</f>
        <v>Ústecký</v>
      </c>
      <c r="BL7" s="15">
        <f>INDEX(Licence!$G$2:$G$180,MATCH(Data!BJ7,Licence!$C$2:$C$180,0))/1000</f>
        <v>0.999</v>
      </c>
      <c r="BM7" s="15">
        <f>INDEX(Licence!$F$2:$F$180,MATCH(Data!BJ7,Licence!$C$2:$C$180,0))/1000</f>
        <v>1.29</v>
      </c>
      <c r="BN7" s="15" t="str">
        <f>INDEX(Licence!$K$2:$K$180,MATCH(Data!BJ7,Licence!$C$2:$C$180,0))</f>
        <v>ČEZ Distribuce, a.s.</v>
      </c>
      <c r="BO7" s="15"/>
      <c r="BP7" s="16">
        <f t="shared" si="5"/>
        <v>90.962838753971113</v>
      </c>
      <c r="BS7" t="str">
        <f t="shared" si="2"/>
        <v>KJ - Bečov</v>
      </c>
      <c r="BY7" s="53" t="s">
        <v>857</v>
      </c>
      <c r="BZ7" s="1" t="s">
        <v>1152</v>
      </c>
    </row>
    <row r="8" spans="1:78" ht="19.5" thickBot="1" x14ac:dyDescent="0.35">
      <c r="A8" s="15">
        <v>3435</v>
      </c>
      <c r="B8" s="25">
        <f t="shared" si="3"/>
        <v>4</v>
      </c>
      <c r="C8" s="14" t="s">
        <v>603</v>
      </c>
      <c r="D8" s="15" t="str">
        <f t="shared" si="6"/>
        <v>Prosinec</v>
      </c>
      <c r="E8" s="37" t="str">
        <f t="shared" si="6"/>
        <v>12</v>
      </c>
      <c r="F8" s="46">
        <f t="shared" si="7"/>
        <v>0</v>
      </c>
      <c r="G8" s="68">
        <f>_xlfn.IFNA(INDEX(import!$R$3:$Z$2000,MATCH(Data!$A8&amp;"#"&amp;$E8,import!$Q$3:$Q$2000,0),1),0)</f>
        <v>1017.65</v>
      </c>
      <c r="H8" s="68">
        <f t="shared" si="8"/>
        <v>484.178</v>
      </c>
      <c r="I8" s="68">
        <f t="shared" si="9"/>
        <v>533.47199999999998</v>
      </c>
      <c r="J8" s="68">
        <f>_xlfn.IFNA(INDEX(import!$R$3:$Z$2000,MATCH(Data!$A8&amp;"#"&amp;$E8,import!$Q$3:$Q$2000,0),3),0)</f>
        <v>35.251200000000004</v>
      </c>
      <c r="K8" s="15"/>
      <c r="L8" s="15">
        <f>ROUND(VLOOKUP($C$2,'[4]ERU-1'!$A$6:$BE$17,L$2,FALSE),3)</f>
        <v>378.67</v>
      </c>
      <c r="M8" s="15">
        <f>ROUND(VLOOKUP($C$2,'[4]ERU-1'!$A$6:$BE$17,M$2,FALSE),3)</f>
        <v>5.6</v>
      </c>
      <c r="N8" s="15">
        <f t="shared" si="0"/>
        <v>6.1709999999999923</v>
      </c>
      <c r="O8" s="15">
        <f t="shared" si="1"/>
        <v>0</v>
      </c>
      <c r="P8" s="15">
        <f t="shared" si="10"/>
        <v>0</v>
      </c>
      <c r="Q8" s="15">
        <f>ROUND(VLOOKUP($C$2,'[4]ERU-1'!$A$6:$BE$17,Q$2,FALSE),3)</f>
        <v>366.899</v>
      </c>
      <c r="R8" s="42">
        <f t="shared" si="11"/>
        <v>0</v>
      </c>
      <c r="S8" s="15">
        <f>ROUND(VLOOKUP($C$2,'[4]ERU-1'!$A$6:$BE$17,S$2,FALSE),3)</f>
        <v>1502</v>
      </c>
      <c r="T8" s="15">
        <f>ROUND(VLOOKUP($C$2,'[4]ERU-1'!$A$6:$BE$17,T$2,FALSE),3)</f>
        <v>0</v>
      </c>
      <c r="U8" s="15">
        <f>ROUND(VLOOKUP($C$2,'[4]ERU-1'!$A$6:$BE$17,U$2,FALSE),3)</f>
        <v>0</v>
      </c>
      <c r="V8" s="15">
        <f>ROUND(VLOOKUP($C$2,'[4]ERU-1'!$A$6:$BE$17,V$2,FALSE),3)</f>
        <v>0</v>
      </c>
      <c r="W8" s="15">
        <f>ROUND(VLOOKUP($C$2,'[4]ERU-1'!$A$6:$BE$17,W$2,FALSE),3)</f>
        <v>0</v>
      </c>
      <c r="X8" s="15">
        <f>ROUND(VLOOKUP($C$2,'[4]ERU-1'!$A$6:$BE$17,X$2,FALSE),3)</f>
        <v>1502</v>
      </c>
      <c r="Y8" s="15">
        <f>ROUND(VLOOKUP($C$2,'[4]ERU-1'!$A$6:$BE$17,Y$2,FALSE),3)</f>
        <v>0</v>
      </c>
      <c r="Z8" s="15">
        <f>ROUND(VLOOKUP($C$2,'[4]ERU-1'!$A$6:$BE$17,Z$2,FALSE),3)</f>
        <v>0.76200000000000001</v>
      </c>
      <c r="AA8" s="15">
        <f>ROUND(VLOOKUP($C$2,'[4]ERU-1'!$A$6:$BE$17,AA$2,FALSE),3)</f>
        <v>378.67</v>
      </c>
      <c r="AB8" s="45">
        <f t="shared" si="4"/>
        <v>12.532999999999992</v>
      </c>
      <c r="AC8" s="15">
        <f>ROUND(VLOOKUP($C$2,'[4]ERU-1'!$A$6:$BE$17,AC$2,FALSE),3)</f>
        <v>0</v>
      </c>
      <c r="AD8" s="15">
        <f>ROUND(VLOOKUP($C$2,'[4]ERU-1'!$A$6:$BE$17,AD$2,FALSE),3)</f>
        <v>0</v>
      </c>
      <c r="AE8" s="15">
        <f>ROUND(VLOOKUP($C$2,'[4]ERU-1'!$A$6:$BE$17,AE$2,FALSE),3)</f>
        <v>0</v>
      </c>
      <c r="AF8" s="15">
        <f>ROUND(VLOOKUP($C$2,'[4]ERU-1'!$A$6:$BE$17,AF$2,FALSE),3)</f>
        <v>0</v>
      </c>
      <c r="AG8" s="15">
        <f>ROUND(VLOOKUP($C$2,'[4]ERU-1'!$A$6:$BE$17,AG$2,FALSE),3)</f>
        <v>0</v>
      </c>
      <c r="AH8" s="15">
        <f>ROUND(VLOOKUP($C$2,'[4]ERU-1'!$A$6:$BE$17,AH$2,FALSE),3)</f>
        <v>1502</v>
      </c>
      <c r="AI8" s="15">
        <f>ROUND(VLOOKUP($C$2,'[4]ERU-1'!$A$6:$BE$17,AI$2,FALSE),3)</f>
        <v>0</v>
      </c>
      <c r="AJ8" s="15" t="s">
        <v>594</v>
      </c>
      <c r="AK8" s="15">
        <f>ROUND(VLOOKUP($C$2,'[4]ERU-1'!$A$6:$BE$17,AK$2,FALSE),3)</f>
        <v>0</v>
      </c>
      <c r="AL8" s="15">
        <f>ROUND(VLOOKUP($C$2,'[4]ERU-1'!$A$6:$BE$17,AL$2,FALSE),3)</f>
        <v>0</v>
      </c>
      <c r="AM8" s="15">
        <f>ROUND(VLOOKUP($C$2,'[4]ERU-1'!$A$6:$BE$17,AM$2,FALSE),3)</f>
        <v>366.899</v>
      </c>
      <c r="AN8" s="15">
        <f>ROUND(VLOOKUP($C$2,'[4]ERU-1'!$A$6:$BE$17,AN$2,FALSE),3)</f>
        <v>0</v>
      </c>
      <c r="AO8" s="15">
        <f>ROUND(VLOOKUP($C$2,'[4]ERU-1'!$A$6:$BE$17,AO$2,FALSE),3)</f>
        <v>0</v>
      </c>
      <c r="AP8" s="15">
        <f>ROUND(VLOOKUP($C$2,'[4]ERU-1'!$A$6:$BE$17,AP$2,FALSE),3)</f>
        <v>0</v>
      </c>
      <c r="AQ8" s="15">
        <f>ROUND(VLOOKUP($C$2,'[4]ERU-1'!$A$6:$BE$17,AQ$2,FALSE),3)</f>
        <v>0</v>
      </c>
      <c r="AR8" s="15">
        <f>ROUND(VLOOKUP($C$2,'[4]ERU-1'!$A$6:$BE$17,AR$2,FALSE),3)</f>
        <v>0</v>
      </c>
      <c r="AS8" s="15">
        <f>ROUND(VLOOKUP($C$2,'[4]ERU-1'!$A$6:$BE$17,AS$2,FALSE),3)</f>
        <v>0</v>
      </c>
      <c r="AT8" s="15">
        <f>ROUND(VLOOKUP($C$2,'[4]ERU-1'!$A$6:$BE$17,AT$2,FALSE),3)</f>
        <v>0</v>
      </c>
      <c r="AU8" s="15">
        <f>ROUND(VLOOKUP($C$2,'[4]ERU-1'!$A$6:$BE$17,AU$2,FALSE),3)</f>
        <v>0</v>
      </c>
      <c r="AV8" s="15">
        <f>ROUND(VLOOKUP($C$2,'[4]ERU-1'!$A$6:$BE$17,AV$2,FALSE),3)</f>
        <v>1502</v>
      </c>
      <c r="AW8" s="15">
        <f>ROUND(VLOOKUP($C$2,'[4]ERU-1'!$A$6:$BE$17,AW$2,FALSE),3)</f>
        <v>0</v>
      </c>
      <c r="AX8" s="15">
        <f>ROUND(VLOOKUP($C$2,'[4]ERU-1'!$A$6:$BE$17,AX$2,FALSE),3)</f>
        <v>0</v>
      </c>
      <c r="AY8" s="15">
        <f>ROUND(VLOOKUP($C$2,'[4]ERU-1'!$A$6:$BE$17,AY$2,FALSE),3)</f>
        <v>0</v>
      </c>
      <c r="AZ8" s="15">
        <f>ROUND(VLOOKUP($C$2,'[4]ERU-1'!$A$6:$BE$17,AZ$2,FALSE),3)</f>
        <v>0</v>
      </c>
      <c r="BA8" s="15">
        <f>ROUND(VLOOKUP($C$2,'[4]ERU-1'!$A$6:$BE$17,BA$2,FALSE),3)</f>
        <v>0</v>
      </c>
      <c r="BB8" s="15">
        <f>ROUND(VLOOKUP($C$2,'[4]ERU-1'!$A$6:$BE$17,BB$2,FALSE),3)</f>
        <v>0</v>
      </c>
      <c r="BC8" s="15">
        <f>ROUND(VLOOKUP($C$2,'[4]ERU-1'!$A$6:$BE$17,BC$2,FALSE),3)</f>
        <v>0</v>
      </c>
      <c r="BD8" s="15">
        <f>ROUND(VLOOKUP($C$2,'[4]ERU-1'!$A$6:$BE$17,BD$2,FALSE),3)</f>
        <v>0</v>
      </c>
      <c r="BE8" s="15">
        <f>ROUND(VLOOKUP($C$2,'[4]ERU-1'!$A$6:$BE$17,BE$2,FALSE),3)</f>
        <v>378.67</v>
      </c>
      <c r="BF8" s="15">
        <f>ROUND(VLOOKUP($C$2,'[4]ERU-1'!$A$6:$BE$17,BF$2,FALSE),3)</f>
        <v>1502</v>
      </c>
      <c r="BG8" s="15">
        <f>ROUND(VLOOKUP($C$2,'[4]ERU-1'!$A$6:$BE$17,BG$2,FALSE),3)</f>
        <v>1017.5890000000001</v>
      </c>
      <c r="BH8" s="15"/>
      <c r="BI8" s="15"/>
      <c r="BJ8" s="15" t="s">
        <v>707</v>
      </c>
      <c r="BK8" s="15" t="str">
        <f>INDEX(Licence!$I$2:$I$180,MATCH(Data!BJ8,Licence!$C$2:$C$180,0))</f>
        <v>Středočeský</v>
      </c>
      <c r="BL8" s="15">
        <f>INDEX(Licence!$G$2:$G$180,MATCH(Data!BJ8,Licence!$C$2:$C$180,0))/1000</f>
        <v>0.999</v>
      </c>
      <c r="BM8" s="15">
        <f>INDEX(Licence!$F$2:$F$180,MATCH(Data!BJ8,Licence!$C$2:$C$180,0))/1000</f>
        <v>1.274</v>
      </c>
      <c r="BN8" s="15" t="str">
        <f>INDEX(Licence!$K$2:$K$180,MATCH(Data!BJ8,Licence!$C$2:$C$180,0))</f>
        <v>ČEZ Distribuce, a.s.</v>
      </c>
      <c r="BO8" s="15"/>
      <c r="BP8" s="16">
        <f t="shared" si="5"/>
        <v>78.213524539103915</v>
      </c>
      <c r="BS8" t="str">
        <f t="shared" si="2"/>
        <v>KJ - Benešov</v>
      </c>
      <c r="BY8" s="53" t="s">
        <v>858</v>
      </c>
      <c r="BZ8" s="1" t="s">
        <v>1162</v>
      </c>
    </row>
    <row r="9" spans="1:78" ht="19.5" thickBot="1" x14ac:dyDescent="0.35">
      <c r="A9" s="15">
        <v>2967</v>
      </c>
      <c r="B9" s="25">
        <f t="shared" si="3"/>
        <v>5</v>
      </c>
      <c r="C9" s="14" t="s">
        <v>604</v>
      </c>
      <c r="D9" s="15" t="str">
        <f t="shared" si="6"/>
        <v>Prosinec</v>
      </c>
      <c r="E9" s="37" t="str">
        <f t="shared" si="6"/>
        <v>12</v>
      </c>
      <c r="F9" s="46">
        <f t="shared" si="7"/>
        <v>0</v>
      </c>
      <c r="G9" s="68">
        <f>_xlfn.IFNA(INDEX(import!$R$3:$Z$2000,MATCH(Data!$A9&amp;"#"&amp;$E9,import!$Q$3:$Q$2000,0),1),0)</f>
        <v>1170.7760000000001</v>
      </c>
      <c r="H9" s="68">
        <f t="shared" si="8"/>
        <v>545.70100000000002</v>
      </c>
      <c r="I9" s="68">
        <f t="shared" si="9"/>
        <v>625.07500000000005</v>
      </c>
      <c r="J9" s="68">
        <f>_xlfn.IFNA(INDEX(import!$R$3:$Z$2000,MATCH(Data!$A9&amp;"#"&amp;$E9,import!$Q$3:$Q$2000,0),3),0)</f>
        <v>35.296236</v>
      </c>
      <c r="K9" s="15">
        <f>ROUND(VLOOKUP($C$2,'[5]ERU-1'!$A$6:$BE$17,K$2,FALSE),3)</f>
        <v>0</v>
      </c>
      <c r="L9" s="15">
        <f>ROUND(VLOOKUP($C$2,'[5]ERU-1'!$A$6:$BE$17,L$2,FALSE),3)</f>
        <v>439.904</v>
      </c>
      <c r="M9" s="15">
        <f>ROUND(VLOOKUP($C$2,'[5]ERU-1'!$A$6:$BE$17,M$2,FALSE),3)</f>
        <v>7.1120000000000001</v>
      </c>
      <c r="N9" s="15">
        <f t="shared" si="0"/>
        <v>8.1469999999999914</v>
      </c>
      <c r="O9" s="15">
        <f t="shared" si="1"/>
        <v>0</v>
      </c>
      <c r="P9" s="15">
        <f t="shared" si="10"/>
        <v>0</v>
      </c>
      <c r="Q9" s="15">
        <f>ROUND(VLOOKUP($C$2,'[5]ERU-1'!$A$6:$BE$17,Q$2,FALSE),3)</f>
        <v>424.64499999999998</v>
      </c>
      <c r="R9" s="42">
        <f t="shared" si="11"/>
        <v>0</v>
      </c>
      <c r="S9" s="15">
        <f>ROUND(VLOOKUP($C$2,'[5]ERU-1'!$A$6:$BE$17,S$2,FALSE),3)</f>
        <v>1814</v>
      </c>
      <c r="T9" s="15">
        <f>ROUND(VLOOKUP($C$2,'[5]ERU-1'!$A$6:$BE$17,T$2,FALSE),3)</f>
        <v>0</v>
      </c>
      <c r="U9" s="15">
        <f>ROUND(VLOOKUP($C$2,'[5]ERU-1'!$A$6:$BE$17,U$2,FALSE),3)</f>
        <v>0</v>
      </c>
      <c r="V9" s="15">
        <f>ROUND(VLOOKUP($C$2,'[5]ERU-1'!$A$6:$BE$17,V$2,FALSE),3)</f>
        <v>0</v>
      </c>
      <c r="W9" s="15">
        <f>ROUND(VLOOKUP($C$2,'[5]ERU-1'!$A$6:$BE$17,W$2,FALSE),3)</f>
        <v>0</v>
      </c>
      <c r="X9" s="15">
        <f>ROUND(VLOOKUP($C$2,'[5]ERU-1'!$A$6:$BE$17,X$2,FALSE),3)</f>
        <v>1814</v>
      </c>
      <c r="Y9" s="15">
        <f>ROUND(VLOOKUP($C$2,'[5]ERU-1'!$A$6:$BE$17,Y$2,FALSE),3)</f>
        <v>0</v>
      </c>
      <c r="Z9" s="15">
        <f>ROUND(VLOOKUP($C$2,'[5]ERU-1'!$A$6:$BE$17,Z$2,FALSE),3)</f>
        <v>1.1839999999999999</v>
      </c>
      <c r="AA9" s="15">
        <f>ROUND(VLOOKUP($C$2,'[5]ERU-1'!$A$6:$BE$17,AA$2,FALSE),3)</f>
        <v>439.904</v>
      </c>
      <c r="AB9" s="45">
        <f t="shared" si="4"/>
        <v>16.442999999999991</v>
      </c>
      <c r="AC9" s="15">
        <f>ROUND(VLOOKUP($C$2,'[5]ERU-1'!$A$6:$BE$17,AC$2,FALSE),3)</f>
        <v>0</v>
      </c>
      <c r="AD9" s="15">
        <f>ROUND(VLOOKUP($C$2,'[5]ERU-1'!$A$6:$BE$17,AD$2,FALSE),3)</f>
        <v>0</v>
      </c>
      <c r="AE9" s="15">
        <f>ROUND(VLOOKUP($C$2,'[5]ERU-1'!$A$6:$BE$17,AE$2,FALSE),3)</f>
        <v>0</v>
      </c>
      <c r="AF9" s="15">
        <f>ROUND(VLOOKUP($C$2,'[5]ERU-1'!$A$6:$BE$17,AF$2,FALSE),3)</f>
        <v>0</v>
      </c>
      <c r="AG9" s="15">
        <f>ROUND(VLOOKUP($C$2,'[5]ERU-1'!$A$6:$BE$17,AG$2,FALSE),3)</f>
        <v>0</v>
      </c>
      <c r="AH9" s="15">
        <f>ROUND(VLOOKUP($C$2,'[5]ERU-1'!$A$6:$BE$17,AH$2,FALSE),3)</f>
        <v>1814</v>
      </c>
      <c r="AI9" s="15">
        <f>ROUND(VLOOKUP($C$2,'[5]ERU-1'!$A$6:$BE$17,AI$2,FALSE),3)</f>
        <v>0</v>
      </c>
      <c r="AJ9" s="15" t="s">
        <v>594</v>
      </c>
      <c r="AK9" s="15">
        <f>ROUND(VLOOKUP($C$2,'[5]ERU-1'!$A$6:$BE$17,AK$2,FALSE),3)</f>
        <v>0</v>
      </c>
      <c r="AL9" s="15">
        <f>ROUND(VLOOKUP($C$2,'[5]ERU-1'!$A$6:$BE$17,AL$2,FALSE),3)</f>
        <v>0</v>
      </c>
      <c r="AM9" s="15">
        <f>ROUND(VLOOKUP($C$2,'[5]ERU-1'!$A$6:$BE$17,AM$2,FALSE),3)</f>
        <v>424.64499999999998</v>
      </c>
      <c r="AN9" s="15">
        <f>ROUND(VLOOKUP($C$2,'[5]ERU-1'!$A$6:$BE$17,AN$2,FALSE),3)</f>
        <v>0</v>
      </c>
      <c r="AO9" s="15">
        <f>ROUND(VLOOKUP($C$2,'[5]ERU-1'!$A$6:$BE$17,AO$2,FALSE),3)</f>
        <v>0</v>
      </c>
      <c r="AP9" s="15">
        <f>ROUND(VLOOKUP($C$2,'[5]ERU-1'!$A$6:$BE$17,AP$2,FALSE),3)</f>
        <v>0</v>
      </c>
      <c r="AQ9" s="15">
        <f>ROUND(VLOOKUP($C$2,'[5]ERU-1'!$A$6:$BE$17,AQ$2,FALSE),3)</f>
        <v>0</v>
      </c>
      <c r="AR9" s="15">
        <f>ROUND(VLOOKUP($C$2,'[5]ERU-1'!$A$6:$BE$17,AR$2,FALSE),3)</f>
        <v>0</v>
      </c>
      <c r="AS9" s="15">
        <f>ROUND(VLOOKUP($C$2,'[5]ERU-1'!$A$6:$BE$17,AS$2,FALSE),3)</f>
        <v>0</v>
      </c>
      <c r="AT9" s="15">
        <f>ROUND(VLOOKUP($C$2,'[5]ERU-1'!$A$6:$BE$17,AT$2,FALSE),3)</f>
        <v>0</v>
      </c>
      <c r="AU9" s="15">
        <f>ROUND(VLOOKUP($C$2,'[5]ERU-1'!$A$6:$BE$17,AU$2,FALSE),3)</f>
        <v>0</v>
      </c>
      <c r="AV9" s="15">
        <f>ROUND(VLOOKUP($C$2,'[5]ERU-1'!$A$6:$BE$17,AV$2,FALSE),3)</f>
        <v>0</v>
      </c>
      <c r="AW9" s="15">
        <f>ROUND(VLOOKUP($C$2,'[5]ERU-1'!$A$6:$BE$17,AW$2,FALSE),3)</f>
        <v>0</v>
      </c>
      <c r="AX9" s="15">
        <f>ROUND(VLOOKUP($C$2,'[5]ERU-1'!$A$6:$BE$17,AX$2,FALSE),3)</f>
        <v>1814</v>
      </c>
      <c r="AY9" s="15">
        <f>ROUND(VLOOKUP($C$2,'[5]ERU-1'!$A$6:$BE$17,AY$2,FALSE),3)</f>
        <v>0</v>
      </c>
      <c r="AZ9" s="15">
        <f>ROUND(VLOOKUP($C$2,'[5]ERU-1'!$A$6:$BE$17,AZ$2,FALSE),3)</f>
        <v>0</v>
      </c>
      <c r="BA9" s="15">
        <f>ROUND(VLOOKUP($C$2,'[5]ERU-1'!$A$6:$BE$17,BA$2,FALSE),3)</f>
        <v>0</v>
      </c>
      <c r="BB9" s="15">
        <f>ROUND(VLOOKUP($C$2,'[5]ERU-1'!$A$6:$BE$17,BB$2,FALSE),3)</f>
        <v>0</v>
      </c>
      <c r="BC9" s="15">
        <f>ROUND(VLOOKUP($C$2,'[5]ERU-1'!$A$6:$BE$17,BC$2,FALSE),3)</f>
        <v>0</v>
      </c>
      <c r="BD9" s="15">
        <f>ROUND(VLOOKUP($C$2,'[5]ERU-1'!$A$6:$BE$17,BD$2,FALSE),3)</f>
        <v>0</v>
      </c>
      <c r="BE9" s="15">
        <f>ROUND(VLOOKUP($C$2,'[5]ERU-1'!$A$6:$BE$17,BE$2,FALSE),3)</f>
        <v>439.904</v>
      </c>
      <c r="BF9" s="15">
        <f>ROUND(VLOOKUP($C$2,'[5]ERU-1'!$A$6:$BE$17,BF$2,FALSE),3)</f>
        <v>1814</v>
      </c>
      <c r="BG9" s="68">
        <f>_xlfn.IFNA(INDEX(import!$R$3:$Z$2000,MATCH(Data!$A9&amp;"#"&amp;$E9,import!$Q$3:$Q$2000,0),2),0)</f>
        <v>1170.7760000000001</v>
      </c>
      <c r="BH9" s="15"/>
      <c r="BI9" s="15"/>
      <c r="BJ9" s="15" t="s">
        <v>596</v>
      </c>
      <c r="BK9" s="15" t="str">
        <f>INDEX(Licence!$I$2:$I$180,MATCH(Data!BJ9,Licence!$C$2:$C$180,0))</f>
        <v>Zlínský</v>
      </c>
      <c r="BL9" s="15">
        <f>INDEX(Licence!$G$2:$G$180,MATCH(Data!BJ9,Licence!$C$2:$C$180,0))/1000</f>
        <v>0.999</v>
      </c>
      <c r="BM9" s="15">
        <f>INDEX(Licence!$F$2:$F$180,MATCH(Data!BJ9,Licence!$C$2:$C$180,0))/1000</f>
        <v>1.274</v>
      </c>
      <c r="BN9" s="15" t="str">
        <f>INDEX(Licence!$K$2:$K$180,MATCH(Data!BJ9,Licence!$C$2:$C$180,0))</f>
        <v>EG.D, a.s.</v>
      </c>
      <c r="BO9" s="15"/>
      <c r="BP9" s="16">
        <f t="shared" si="5"/>
        <v>80.612592749500237</v>
      </c>
      <c r="BS9" t="str">
        <f t="shared" si="2"/>
        <v>KJ - Bojkovice</v>
      </c>
      <c r="BY9" s="53" t="s">
        <v>859</v>
      </c>
      <c r="BZ9" s="1" t="s">
        <v>1165</v>
      </c>
    </row>
    <row r="10" spans="1:78" ht="19.5" thickBot="1" x14ac:dyDescent="0.35">
      <c r="A10" s="15">
        <v>2448</v>
      </c>
      <c r="B10" s="25">
        <f t="shared" si="3"/>
        <v>6</v>
      </c>
      <c r="C10" s="14" t="s">
        <v>605</v>
      </c>
      <c r="D10" s="15" t="str">
        <f t="shared" si="6"/>
        <v>Prosinec</v>
      </c>
      <c r="E10" s="37" t="str">
        <f t="shared" si="6"/>
        <v>12</v>
      </c>
      <c r="F10" s="46">
        <f t="shared" si="7"/>
        <v>0</v>
      </c>
      <c r="G10" s="68">
        <f>_xlfn.IFNA(INDEX(import!$R$3:$Z$2000,MATCH(Data!$A10&amp;"#"&amp;$E10,import!$Q$3:$Q$2000,0),1),0)</f>
        <v>526.42700000000002</v>
      </c>
      <c r="H10" s="68">
        <f t="shared" si="8"/>
        <v>236.131</v>
      </c>
      <c r="I10" s="68">
        <f t="shared" si="9"/>
        <v>290.29599999999999</v>
      </c>
      <c r="J10" s="68">
        <f>_xlfn.IFNA(INDEX(import!$R$3:$Z$2000,MATCH(Data!$A10&amp;"#"&amp;$E10,import!$Q$3:$Q$2000,0),3),0)</f>
        <v>35.303688000000001</v>
      </c>
      <c r="K10" s="15">
        <f>ROUND(VLOOKUP($C$2,'[6]ERU-1'!$A$6:$BE$17,K$2,FALSE),3)</f>
        <v>0</v>
      </c>
      <c r="L10" s="15">
        <f>ROUND(VLOOKUP($C$2,'[6]ERU-1'!$A$6:$BE$17,L$2,FALSE),3)</f>
        <v>216.684</v>
      </c>
      <c r="M10" s="15">
        <f>ROUND(VLOOKUP($C$2,'[6]ERU-1'!$A$6:$BE$17,M$2,FALSE),3)</f>
        <v>2.0299999999999998</v>
      </c>
      <c r="N10" s="15">
        <f t="shared" si="0"/>
        <v>2.4960000000000093</v>
      </c>
      <c r="O10" s="15">
        <f t="shared" si="1"/>
        <v>0</v>
      </c>
      <c r="P10" s="15">
        <f t="shared" si="10"/>
        <v>0</v>
      </c>
      <c r="Q10" s="15">
        <f>ROUND(VLOOKUP($C$2,'[6]ERU-1'!$A$6:$BE$17,Q$2,FALSE),3)</f>
        <v>212.15799999999999</v>
      </c>
      <c r="R10" s="42">
        <f t="shared" si="11"/>
        <v>0</v>
      </c>
      <c r="S10" s="15">
        <f>ROUND(VLOOKUP($C$2,'[6]ERU-1'!$A$6:$BE$17,S$2,FALSE),3)</f>
        <v>959</v>
      </c>
      <c r="T10" s="15">
        <f>ROUND(VLOOKUP($C$2,'[6]ERU-1'!$A$6:$BE$17,T$2,FALSE),3)</f>
        <v>0</v>
      </c>
      <c r="U10" s="15">
        <f>ROUND(VLOOKUP($C$2,'[6]ERU-1'!$A$6:$BE$17,U$2,FALSE),3)</f>
        <v>0</v>
      </c>
      <c r="V10" s="15">
        <f>ROUND(VLOOKUP($C$2,'[6]ERU-1'!$A$6:$BE$17,V$2,FALSE),3)</f>
        <v>0</v>
      </c>
      <c r="W10" s="15">
        <f>ROUND(VLOOKUP($C$2,'[6]ERU-1'!$A$6:$BE$17,W$2,FALSE),3)</f>
        <v>0</v>
      </c>
      <c r="X10" s="15">
        <f>ROUND(VLOOKUP($C$2,'[6]ERU-1'!$A$6:$BE$17,X$2,FALSE),3)</f>
        <v>959</v>
      </c>
      <c r="Y10" s="15">
        <f>ROUND(VLOOKUP($C$2,'[6]ERU-1'!$A$6:$BE$17,Y$2,FALSE),3)</f>
        <v>0</v>
      </c>
      <c r="Z10" s="15">
        <f>ROUND(VLOOKUP($C$2,'[6]ERU-1'!$A$6:$BE$17,Z$2,FALSE),3)</f>
        <v>0.84499999999999997</v>
      </c>
      <c r="AA10" s="15">
        <f>ROUND(VLOOKUP($C$2,'[6]ERU-1'!$A$6:$BE$17,AA$2,FALSE),3)</f>
        <v>216.684</v>
      </c>
      <c r="AB10" s="45">
        <f t="shared" si="4"/>
        <v>5.3710000000000084</v>
      </c>
      <c r="AC10" s="15">
        <f>ROUND(VLOOKUP($C$2,'[6]ERU-1'!$A$6:$BE$17,AC$2,FALSE),3)</f>
        <v>0</v>
      </c>
      <c r="AD10" s="15">
        <f>ROUND(VLOOKUP($C$2,'[6]ERU-1'!$A$6:$BE$17,AD$2,FALSE),3)</f>
        <v>0</v>
      </c>
      <c r="AE10" s="15">
        <f>ROUND(VLOOKUP($C$2,'[6]ERU-1'!$A$6:$BE$17,AE$2,FALSE),3)</f>
        <v>0</v>
      </c>
      <c r="AF10" s="15">
        <f>ROUND(VLOOKUP($C$2,'[6]ERU-1'!$A$6:$BE$17,AF$2,FALSE),3)</f>
        <v>0</v>
      </c>
      <c r="AG10" s="15">
        <f>ROUND(VLOOKUP($C$2,'[6]ERU-1'!$A$6:$BE$17,AG$2,FALSE),3)</f>
        <v>0</v>
      </c>
      <c r="AH10" s="15">
        <f>ROUND(VLOOKUP($C$2,'[6]ERU-1'!$A$6:$BE$17,AH$2,FALSE),3)</f>
        <v>959</v>
      </c>
      <c r="AI10" s="15">
        <f>ROUND(VLOOKUP($C$2,'[6]ERU-1'!$A$6:$BE$17,AI$2,FALSE),3)</f>
        <v>0</v>
      </c>
      <c r="AJ10" s="15" t="s">
        <v>594</v>
      </c>
      <c r="AK10" s="15">
        <f>ROUND(VLOOKUP($C$2,'[6]ERU-1'!$A$6:$BE$17,AK$2,FALSE),3)</f>
        <v>0</v>
      </c>
      <c r="AL10" s="15">
        <f>ROUND(VLOOKUP($C$2,'[6]ERU-1'!$A$6:$BE$17,AL$2,FALSE),3)</f>
        <v>0</v>
      </c>
      <c r="AM10" s="15">
        <f>ROUND(VLOOKUP($C$2,'[6]ERU-1'!$A$6:$BE$17,AM$2,FALSE),3)</f>
        <v>212.15799999999999</v>
      </c>
      <c r="AN10" s="15">
        <f>ROUND(VLOOKUP($C$2,'[6]ERU-1'!$A$6:$BE$17,AN$2,FALSE),3)</f>
        <v>0</v>
      </c>
      <c r="AO10" s="15">
        <f>ROUND(VLOOKUP($C$2,'[6]ERU-1'!$A$6:$BE$17,AO$2,FALSE),3)</f>
        <v>0</v>
      </c>
      <c r="AP10" s="15">
        <f>ROUND(VLOOKUP($C$2,'[6]ERU-1'!$A$6:$BE$17,AP$2,FALSE),3)</f>
        <v>0</v>
      </c>
      <c r="AQ10" s="15">
        <f>ROUND(VLOOKUP($C$2,'[6]ERU-1'!$A$6:$BE$17,AQ$2,FALSE),3)</f>
        <v>0</v>
      </c>
      <c r="AR10" s="15">
        <f>ROUND(VLOOKUP($C$2,'[6]ERU-1'!$A$6:$BE$17,AR$2,FALSE),3)</f>
        <v>0</v>
      </c>
      <c r="AS10" s="15">
        <f>ROUND(VLOOKUP($C$2,'[6]ERU-1'!$A$6:$BE$17,AS$2,FALSE),3)</f>
        <v>0</v>
      </c>
      <c r="AT10" s="15">
        <f>ROUND(VLOOKUP($C$2,'[6]ERU-1'!$A$6:$BE$17,AT$2,FALSE),3)</f>
        <v>0</v>
      </c>
      <c r="AU10" s="15">
        <f>ROUND(VLOOKUP($C$2,'[6]ERU-1'!$A$6:$BE$17,AU$2,FALSE),3)</f>
        <v>0</v>
      </c>
      <c r="AV10" s="15">
        <f>ROUND(VLOOKUP($C$2,'[6]ERU-1'!$A$6:$BE$17,AV$2,FALSE),3)</f>
        <v>959</v>
      </c>
      <c r="AW10" s="15">
        <f>ROUND(VLOOKUP($C$2,'[6]ERU-1'!$A$6:$BE$17,AW$2,FALSE),3)</f>
        <v>0</v>
      </c>
      <c r="AX10" s="15">
        <f>ROUND(VLOOKUP($C$2,'[6]ERU-1'!$A$6:$BE$17,AX$2,FALSE),3)</f>
        <v>0</v>
      </c>
      <c r="AY10" s="15">
        <f>ROUND(VLOOKUP($C$2,'[6]ERU-1'!$A$6:$BE$17,AY$2,FALSE),3)</f>
        <v>0</v>
      </c>
      <c r="AZ10" s="15">
        <f>ROUND(VLOOKUP($C$2,'[6]ERU-1'!$A$6:$BE$17,AZ$2,FALSE),3)</f>
        <v>0</v>
      </c>
      <c r="BA10" s="15">
        <f>ROUND(VLOOKUP($C$2,'[6]ERU-1'!$A$6:$BE$17,BA$2,FALSE),3)</f>
        <v>0</v>
      </c>
      <c r="BB10" s="15">
        <f>ROUND(VLOOKUP($C$2,'[6]ERU-1'!$A$6:$BE$17,BB$2,FALSE),3)</f>
        <v>0</v>
      </c>
      <c r="BC10" s="15">
        <f>ROUND(VLOOKUP($C$2,'[6]ERU-1'!$A$6:$BE$17,BC$2,FALSE),3)</f>
        <v>0</v>
      </c>
      <c r="BD10" s="15">
        <f>ROUND(VLOOKUP($C$2,'[6]ERU-1'!$A$6:$BE$17,BD$2,FALSE),3)</f>
        <v>0</v>
      </c>
      <c r="BE10" s="15">
        <f>ROUND(VLOOKUP($C$2,'[6]ERU-1'!$A$6:$BE$17,BE$2,FALSE),3)</f>
        <v>216.684</v>
      </c>
      <c r="BF10" s="15">
        <f>ROUND(VLOOKUP($C$2,'[6]ERU-1'!$A$6:$BE$17,BF$2,FALSE),3)</f>
        <v>959</v>
      </c>
      <c r="BG10" s="68">
        <f>_xlfn.IFNA(INDEX(import!$R$3:$Z$2000,MATCH(Data!$A10&amp;"#"&amp;$E10,import!$Q$3:$Q$2000,0),2),0)</f>
        <v>526.42700000000002</v>
      </c>
      <c r="BH10" s="15"/>
      <c r="BI10" s="15"/>
      <c r="BJ10" s="15" t="s">
        <v>708</v>
      </c>
      <c r="BK10" s="15" t="str">
        <f>INDEX(Licence!$I$2:$I$180,MATCH(Data!BJ10,Licence!$C$2:$C$180,0))</f>
        <v>Královéhradecký</v>
      </c>
      <c r="BL10" s="15">
        <f>INDEX(Licence!$G$2:$G$180,MATCH(Data!BJ10,Licence!$C$2:$C$180,0))/1000</f>
        <v>0.6</v>
      </c>
      <c r="BM10" s="15">
        <f>INDEX(Licence!$F$2:$F$180,MATCH(Data!BJ10,Licence!$C$2:$C$180,0))/1000</f>
        <v>0.72299999999999998</v>
      </c>
      <c r="BN10" s="15" t="str">
        <f>INDEX(Licence!$K$2:$K$180,MATCH(Data!BJ10,Licence!$C$2:$C$180,0))</f>
        <v>ČEZ Distribuce, a.s.</v>
      </c>
      <c r="BO10" s="15"/>
      <c r="BP10" s="16">
        <f t="shared" si="5"/>
        <v>91.764459058689781</v>
      </c>
      <c r="BS10" t="str">
        <f t="shared" si="2"/>
        <v>KJ - Broumov</v>
      </c>
      <c r="BY10" s="53" t="s">
        <v>860</v>
      </c>
      <c r="BZ10" s="1" t="s">
        <v>1166</v>
      </c>
    </row>
    <row r="11" spans="1:78" ht="19.5" thickBot="1" x14ac:dyDescent="0.35">
      <c r="A11" s="15">
        <v>540</v>
      </c>
      <c r="B11" s="25">
        <f t="shared" si="3"/>
        <v>7</v>
      </c>
      <c r="C11" s="14" t="s">
        <v>606</v>
      </c>
      <c r="D11" s="15" t="str">
        <f t="shared" si="6"/>
        <v>Prosinec</v>
      </c>
      <c r="E11" s="37" t="str">
        <f t="shared" si="6"/>
        <v>12</v>
      </c>
      <c r="F11" s="46">
        <f t="shared" si="7"/>
        <v>0</v>
      </c>
      <c r="G11" s="68">
        <f>_xlfn.IFNA(INDEX(import!$R$3:$Z$2000,MATCH(Data!$A11&amp;"#"&amp;$E11,import!$Q$3:$Q$2000,0),1),0)</f>
        <v>0</v>
      </c>
      <c r="H11" s="68">
        <f t="shared" si="8"/>
        <v>0</v>
      </c>
      <c r="I11" s="68">
        <f t="shared" si="9"/>
        <v>0</v>
      </c>
      <c r="J11" s="68">
        <f>_xlfn.IFNA(INDEX(import!$R$3:$Z$2000,MATCH(Data!$A11&amp;"#"&amp;$E11,import!$Q$3:$Q$2000,0),3),0)</f>
        <v>0</v>
      </c>
      <c r="K11" s="15">
        <f>ROUND(VLOOKUP($C$2,'[7]ERU-1'!$A$6:$BE$17,K$2,FALSE),3)</f>
        <v>0</v>
      </c>
      <c r="L11" s="15">
        <f>ROUND(VLOOKUP($C$2,'[7]ERU-1'!$A$6:$BE$17,L$2,FALSE),3)</f>
        <v>0</v>
      </c>
      <c r="M11" s="15">
        <f>ROUND(VLOOKUP($C$2,'[7]ERU-1'!$A$6:$BE$17,M$2,FALSE),3)</f>
        <v>0</v>
      </c>
      <c r="N11" s="15">
        <f t="shared" si="0"/>
        <v>0</v>
      </c>
      <c r="O11" s="15">
        <f t="shared" si="1"/>
        <v>0</v>
      </c>
      <c r="P11" s="15">
        <f t="shared" si="10"/>
        <v>0</v>
      </c>
      <c r="Q11" s="15">
        <f>ROUND(VLOOKUP($C$2,'[7]ERU-1'!$A$6:$BE$17,Q$2,FALSE),3)</f>
        <v>0</v>
      </c>
      <c r="R11" s="42">
        <f t="shared" si="11"/>
        <v>0</v>
      </c>
      <c r="S11" s="15">
        <f>ROUND(VLOOKUP($C$2,'[7]ERU-1'!$A$6:$BE$17,S$2,FALSE),3)</f>
        <v>0</v>
      </c>
      <c r="T11" s="15">
        <f>ROUND(VLOOKUP($C$2,'[7]ERU-1'!$A$6:$BE$17,T$2,FALSE),3)</f>
        <v>0</v>
      </c>
      <c r="U11" s="15">
        <f>ROUND(VLOOKUP($C$2,'[7]ERU-1'!$A$6:$BE$17,U$2,FALSE),3)</f>
        <v>0</v>
      </c>
      <c r="V11" s="15">
        <f>ROUND(VLOOKUP($C$2,'[7]ERU-1'!$A$6:$BE$17,V$2,FALSE),3)</f>
        <v>0</v>
      </c>
      <c r="W11" s="15">
        <f>ROUND(VLOOKUP($C$2,'[7]ERU-1'!$A$6:$BE$17,W$2,FALSE),3)</f>
        <v>0</v>
      </c>
      <c r="X11" s="15">
        <f>ROUND(VLOOKUP($C$2,'[7]ERU-1'!$A$6:$BE$17,X$2,FALSE),3)</f>
        <v>0</v>
      </c>
      <c r="Y11" s="15">
        <f>ROUND(VLOOKUP($C$2,'[7]ERU-1'!$A$6:$BE$17,Y$2,FALSE),3)</f>
        <v>0</v>
      </c>
      <c r="Z11" s="15">
        <f>ROUND(VLOOKUP($C$2,'[7]ERU-1'!$A$6:$BE$17,Z$2,FALSE),3)</f>
        <v>0.04</v>
      </c>
      <c r="AA11" s="15">
        <f>ROUND(VLOOKUP($C$2,'[7]ERU-1'!$A$6:$BE$17,AA$2,FALSE),3)</f>
        <v>0</v>
      </c>
      <c r="AB11" s="45">
        <f t="shared" si="4"/>
        <v>0.04</v>
      </c>
      <c r="AC11" s="15">
        <f>ROUND(VLOOKUP($C$2,'[7]ERU-1'!$A$6:$BE$17,AC$2,FALSE),3)</f>
        <v>0</v>
      </c>
      <c r="AD11" s="15">
        <f>ROUND(VLOOKUP($C$2,'[7]ERU-1'!$A$6:$BE$17,AD$2,FALSE),3)</f>
        <v>0</v>
      </c>
      <c r="AE11" s="15">
        <f>ROUND(VLOOKUP($C$2,'[7]ERU-1'!$A$6:$BE$17,AE$2,FALSE),3)</f>
        <v>0</v>
      </c>
      <c r="AF11" s="15">
        <f>ROUND(VLOOKUP($C$2,'[7]ERU-1'!$A$6:$BE$17,AF$2,FALSE),3)</f>
        <v>0</v>
      </c>
      <c r="AG11" s="15">
        <f>ROUND(VLOOKUP($C$2,'[7]ERU-1'!$A$6:$BE$17,AG$2,FALSE),3)</f>
        <v>0</v>
      </c>
      <c r="AH11" s="15">
        <f>ROUND(VLOOKUP($C$2,'[7]ERU-1'!$A$6:$BE$17,AH$2,FALSE),3)</f>
        <v>0</v>
      </c>
      <c r="AI11" s="15">
        <f>ROUND(VLOOKUP($C$2,'[7]ERU-1'!$A$6:$BE$17,AI$2,FALSE),3)</f>
        <v>0</v>
      </c>
      <c r="AJ11" s="15" t="s">
        <v>594</v>
      </c>
      <c r="AK11" s="15">
        <f>ROUND(VLOOKUP($C$2,'[7]ERU-1'!$A$6:$BE$17,AK$2,FALSE),3)</f>
        <v>0</v>
      </c>
      <c r="AL11" s="15">
        <f>ROUND(VLOOKUP($C$2,'[7]ERU-1'!$A$6:$BE$17,AL$2,FALSE),3)</f>
        <v>0</v>
      </c>
      <c r="AM11" s="15">
        <f>ROUND(VLOOKUP($C$2,'[7]ERU-1'!$A$6:$BE$17,AM$2,FALSE),3)</f>
        <v>0</v>
      </c>
      <c r="AN11" s="15">
        <f>ROUND(VLOOKUP($C$2,'[7]ERU-1'!$A$6:$BE$17,AN$2,FALSE),3)</f>
        <v>0</v>
      </c>
      <c r="AO11" s="15">
        <f>ROUND(VLOOKUP($C$2,'[7]ERU-1'!$A$6:$BE$17,AO$2,FALSE),3)</f>
        <v>0</v>
      </c>
      <c r="AP11" s="15">
        <f>ROUND(VLOOKUP($C$2,'[7]ERU-1'!$A$6:$BE$17,AP$2,FALSE),3)</f>
        <v>0</v>
      </c>
      <c r="AQ11" s="15">
        <f>ROUND(VLOOKUP($C$2,'[7]ERU-1'!$A$6:$BE$17,AQ$2,FALSE),3)</f>
        <v>0</v>
      </c>
      <c r="AR11" s="15">
        <f>ROUND(VLOOKUP($C$2,'[7]ERU-1'!$A$6:$BE$17,AR$2,FALSE),3)</f>
        <v>0</v>
      </c>
      <c r="AS11" s="15">
        <f>ROUND(VLOOKUP($C$2,'[7]ERU-1'!$A$6:$BE$17,AS$2,FALSE),3)</f>
        <v>0</v>
      </c>
      <c r="AT11" s="15">
        <f>ROUND(VLOOKUP($C$2,'[7]ERU-1'!$A$6:$BE$17,AT$2,FALSE),3)</f>
        <v>0</v>
      </c>
      <c r="AU11" s="15">
        <f>ROUND(VLOOKUP($C$2,'[7]ERU-1'!$A$6:$BE$17,AU$2,FALSE),3)</f>
        <v>0</v>
      </c>
      <c r="AV11" s="15">
        <f>ROUND(VLOOKUP($C$2,'[7]ERU-1'!$A$6:$BE$17,AV$2,FALSE),3)</f>
        <v>0</v>
      </c>
      <c r="AW11" s="15">
        <f>ROUND(VLOOKUP($C$2,'[7]ERU-1'!$A$6:$BE$17,AW$2,FALSE),3)</f>
        <v>0</v>
      </c>
      <c r="AX11" s="15">
        <f>ROUND(VLOOKUP($C$2,'[7]ERU-1'!$A$6:$BE$17,AX$2,FALSE),3)</f>
        <v>0</v>
      </c>
      <c r="AY11" s="15">
        <f>ROUND(VLOOKUP($C$2,'[7]ERU-1'!$A$6:$BE$17,AY$2,FALSE),3)</f>
        <v>0</v>
      </c>
      <c r="AZ11" s="15">
        <f>ROUND(VLOOKUP($C$2,'[7]ERU-1'!$A$6:$BE$17,AZ$2,FALSE),3)</f>
        <v>0</v>
      </c>
      <c r="BA11" s="15">
        <f>ROUND(VLOOKUP($C$2,'[7]ERU-1'!$A$6:$BE$17,BA$2,FALSE),3)</f>
        <v>0</v>
      </c>
      <c r="BB11" s="15">
        <f>ROUND(VLOOKUP($C$2,'[7]ERU-1'!$A$6:$BE$17,BB$2,FALSE),3)</f>
        <v>0</v>
      </c>
      <c r="BC11" s="15">
        <f>ROUND(VLOOKUP($C$2,'[7]ERU-1'!$A$6:$BE$17,BC$2,FALSE),3)</f>
        <v>0</v>
      </c>
      <c r="BD11" s="15">
        <f>ROUND(VLOOKUP($C$2,'[7]ERU-1'!$A$6:$BE$17,BD$2,FALSE),3)</f>
        <v>0</v>
      </c>
      <c r="BE11" s="15">
        <f>ROUND(VLOOKUP($C$2,'[7]ERU-1'!$A$6:$BE$17,BE$2,FALSE),3)</f>
        <v>0</v>
      </c>
      <c r="BF11" s="15">
        <f>ROUND(VLOOKUP($C$2,'[7]ERU-1'!$A$6:$BE$17,BF$2,FALSE),3)</f>
        <v>0</v>
      </c>
      <c r="BG11" s="68">
        <f>_xlfn.IFNA(INDEX(import!$R$3:$Z$2000,MATCH(Data!$A11&amp;"#"&amp;$E11,import!$Q$3:$Q$2000,0),2),0)</f>
        <v>0</v>
      </c>
      <c r="BH11" s="15"/>
      <c r="BI11" s="15"/>
      <c r="BJ11" s="15" t="s">
        <v>709</v>
      </c>
      <c r="BK11" s="15" t="str">
        <f>INDEX(Licence!$I$2:$I$180,MATCH(Data!BJ11,Licence!$C$2:$C$180,0))</f>
        <v>Vysočina</v>
      </c>
      <c r="BL11" s="15">
        <f>INDEX(Licence!$G$2:$G$180,MATCH(Data!BJ11,Licence!$C$2:$C$180,0))/1000</f>
        <v>0.26600000000000001</v>
      </c>
      <c r="BM11" s="15">
        <f>INDEX(Licence!$F$2:$F$180,MATCH(Data!BJ11,Licence!$C$2:$C$180,0))/1000</f>
        <v>0.41699999999999998</v>
      </c>
      <c r="BN11" s="15" t="str">
        <f>INDEX(Licence!$K$2:$K$180,MATCH(Data!BJ11,Licence!$C$2:$C$180,0))</f>
        <v>EG.D, a.s.</v>
      </c>
      <c r="BO11" s="15"/>
      <c r="BP11" s="16">
        <f t="shared" si="5"/>
        <v>0</v>
      </c>
      <c r="BS11" t="str">
        <f t="shared" si="2"/>
        <v>KJ - Brtnice</v>
      </c>
      <c r="BY11" s="53" t="s">
        <v>861</v>
      </c>
      <c r="BZ11" s="1" t="s">
        <v>1167</v>
      </c>
    </row>
    <row r="12" spans="1:78" ht="19.5" thickBot="1" x14ac:dyDescent="0.35">
      <c r="A12" s="15">
        <v>2477</v>
      </c>
      <c r="B12" s="25">
        <f t="shared" si="3"/>
        <v>8</v>
      </c>
      <c r="C12" s="14" t="s">
        <v>607</v>
      </c>
      <c r="D12" s="15" t="str">
        <f t="shared" si="6"/>
        <v>Prosinec</v>
      </c>
      <c r="E12" s="37" t="str">
        <f t="shared" si="6"/>
        <v>12</v>
      </c>
      <c r="F12" s="46">
        <f t="shared" si="7"/>
        <v>0</v>
      </c>
      <c r="G12" s="15">
        <f>ROUND(VLOOKUP($C$2,'[8]ERU-1'!$A$6:$BE$17,G$2,FALSE),3)</f>
        <v>1656.3219999999999</v>
      </c>
      <c r="H12" s="15">
        <f>ROUND(VLOOKUP($C$2,'[8]ERU-1'!$A$6:$BE$17,H$2,FALSE),3)</f>
        <v>788.19500000000005</v>
      </c>
      <c r="I12" s="15">
        <f>ROUND(VLOOKUP($C$2,'[8]ERU-1'!$A$6:$BE$17,I$2,FALSE),3)</f>
        <v>868.12699999999995</v>
      </c>
      <c r="J12" s="15">
        <f>ROUND(VLOOKUP($C$2,'[8]ERU-1'!$A$6:$BE$17,J$2,FALSE),3)</f>
        <v>35.293999999999997</v>
      </c>
      <c r="K12" s="15">
        <f>ROUND(VLOOKUP($C$2,'[8]ERU-1'!$A$6:$BE$17,K$2,FALSE),3)</f>
        <v>0</v>
      </c>
      <c r="L12" s="15">
        <f>ROUND(VLOOKUP($C$2,'[8]ERU-1'!$A$6:$BE$17,L$2,FALSE),3)</f>
        <v>611.08500000000004</v>
      </c>
      <c r="M12" s="15">
        <f>ROUND(VLOOKUP($C$2,'[8]ERU-1'!$A$6:$BE$17,M$2,FALSE),3)</f>
        <v>5.9119999999999999</v>
      </c>
      <c r="N12" s="15">
        <f t="shared" si="0"/>
        <v>6.5120000000000573</v>
      </c>
      <c r="O12" s="15">
        <f t="shared" si="1"/>
        <v>0</v>
      </c>
      <c r="P12" s="15">
        <f t="shared" si="10"/>
        <v>0</v>
      </c>
      <c r="Q12" s="15">
        <f>ROUND(VLOOKUP($C$2,'[8]ERU-1'!$A$6:$BE$17,Q$2,FALSE),3)</f>
        <v>598.66099999999994</v>
      </c>
      <c r="R12" s="42">
        <f t="shared" si="11"/>
        <v>0</v>
      </c>
      <c r="S12" s="15">
        <f>ROUND(VLOOKUP($C$2,'[8]ERU-1'!$A$6:$BE$17,S$2,FALSE),3)</f>
        <v>2423</v>
      </c>
      <c r="T12" s="15">
        <f>ROUND(VLOOKUP($C$2,'[8]ERU-1'!$A$6:$BE$17,T$2,FALSE),3)</f>
        <v>0</v>
      </c>
      <c r="U12" s="15">
        <f>ROUND(VLOOKUP($C$2,'[8]ERU-1'!$A$6:$BE$17,U$2,FALSE),3)</f>
        <v>0</v>
      </c>
      <c r="V12" s="15">
        <f>ROUND(VLOOKUP($C$2,'[8]ERU-1'!$A$6:$BE$17,V$2,FALSE),3)</f>
        <v>0</v>
      </c>
      <c r="W12" s="15">
        <f>ROUND(VLOOKUP($C$2,'[8]ERU-1'!$A$6:$BE$17,W$2,FALSE),3)</f>
        <v>0</v>
      </c>
      <c r="X12" s="15">
        <f>ROUND(VLOOKUP($C$2,'[8]ERU-1'!$A$6:$BE$17,X$2,FALSE),3)</f>
        <v>2423</v>
      </c>
      <c r="Y12" s="15">
        <f>ROUND(VLOOKUP($C$2,'[8]ERU-1'!$A$6:$BE$17,Y$2,FALSE),3)</f>
        <v>0</v>
      </c>
      <c r="Z12" s="15">
        <f>ROUND(VLOOKUP($C$2,'[8]ERU-1'!$A$6:$BE$17,Z$2,FALSE),3)</f>
        <v>1.3049999999999999</v>
      </c>
      <c r="AA12" s="15">
        <f>ROUND(VLOOKUP($C$2,'[8]ERU-1'!$A$6:$BE$17,AA$2,FALSE),3)</f>
        <v>611.08500000000004</v>
      </c>
      <c r="AB12" s="45">
        <f t="shared" si="4"/>
        <v>13.729000000000056</v>
      </c>
      <c r="AC12" s="15">
        <f>ROUND(VLOOKUP($C$2,'[8]ERU-1'!$A$6:$BE$17,AC$2,FALSE),3)</f>
        <v>0</v>
      </c>
      <c r="AD12" s="15">
        <f>ROUND(VLOOKUP($C$2,'[8]ERU-1'!$A$6:$BE$17,AD$2,FALSE),3)</f>
        <v>0</v>
      </c>
      <c r="AE12" s="15">
        <f>ROUND(VLOOKUP($C$2,'[8]ERU-1'!$A$6:$BE$17,AE$2,FALSE),3)</f>
        <v>0</v>
      </c>
      <c r="AF12" s="15">
        <f>ROUND(VLOOKUP($C$2,'[8]ERU-1'!$A$6:$BE$17,AF$2,FALSE),3)</f>
        <v>0</v>
      </c>
      <c r="AG12" s="15">
        <f>ROUND(VLOOKUP($C$2,'[8]ERU-1'!$A$6:$BE$17,AG$2,FALSE),3)</f>
        <v>0</v>
      </c>
      <c r="AH12" s="15">
        <f>ROUND(VLOOKUP($C$2,'[8]ERU-1'!$A$6:$BE$17,AH$2,FALSE),3)</f>
        <v>2423</v>
      </c>
      <c r="AI12" s="15">
        <f>ROUND(VLOOKUP($C$2,'[8]ERU-1'!$A$6:$BE$17,AI$2,FALSE),3)</f>
        <v>0</v>
      </c>
      <c r="AJ12" s="15" t="s">
        <v>594</v>
      </c>
      <c r="AK12" s="15">
        <f>ROUND(VLOOKUP($C$2,'[8]ERU-1'!$A$6:$BE$17,AK$2,FALSE),3)</f>
        <v>0</v>
      </c>
      <c r="AL12" s="15">
        <f>ROUND(VLOOKUP($C$2,'[8]ERU-1'!$A$6:$BE$17,AL$2,FALSE),3)</f>
        <v>0</v>
      </c>
      <c r="AM12" s="15">
        <f>ROUND(VLOOKUP($C$2,'[8]ERU-1'!$A$6:$BE$17,AM$2,FALSE),3)</f>
        <v>598.66099999999994</v>
      </c>
      <c r="AN12" s="15">
        <f>ROUND(VLOOKUP($C$2,'[8]ERU-1'!$A$6:$BE$17,AN$2,FALSE),3)</f>
        <v>0</v>
      </c>
      <c r="AO12" s="15">
        <f>ROUND(VLOOKUP($C$2,'[8]ERU-1'!$A$6:$BE$17,AO$2,FALSE),3)</f>
        <v>0</v>
      </c>
      <c r="AP12" s="15">
        <f>ROUND(VLOOKUP($C$2,'[8]ERU-1'!$A$6:$BE$17,AP$2,FALSE),3)</f>
        <v>0</v>
      </c>
      <c r="AQ12" s="15">
        <f>ROUND(VLOOKUP($C$2,'[8]ERU-1'!$A$6:$BE$17,AQ$2,FALSE),3)</f>
        <v>0</v>
      </c>
      <c r="AR12" s="15">
        <f>ROUND(VLOOKUP($C$2,'[8]ERU-1'!$A$6:$BE$17,AR$2,FALSE),3)</f>
        <v>0</v>
      </c>
      <c r="AS12" s="15">
        <f>ROUND(VLOOKUP($C$2,'[8]ERU-1'!$A$6:$BE$17,AS$2,FALSE),3)</f>
        <v>0</v>
      </c>
      <c r="AT12" s="15">
        <f>ROUND(VLOOKUP($C$2,'[8]ERU-1'!$A$6:$BE$17,AT$2,FALSE),3)</f>
        <v>0</v>
      </c>
      <c r="AU12" s="15">
        <f>ROUND(VLOOKUP($C$2,'[8]ERU-1'!$A$6:$BE$17,AU$2,FALSE),3)</f>
        <v>0</v>
      </c>
      <c r="AV12" s="15">
        <f>ROUND(VLOOKUP($C$2,'[8]ERU-1'!$A$6:$BE$17,AV$2,FALSE),3)</f>
        <v>2423</v>
      </c>
      <c r="AW12" s="15">
        <f>ROUND(VLOOKUP($C$2,'[8]ERU-1'!$A$6:$BE$17,AW$2,FALSE),3)</f>
        <v>0</v>
      </c>
      <c r="AX12" s="15">
        <f>ROUND(VLOOKUP($C$2,'[8]ERU-1'!$A$6:$BE$17,AX$2,FALSE),3)</f>
        <v>0</v>
      </c>
      <c r="AY12" s="15">
        <f>ROUND(VLOOKUP($C$2,'[8]ERU-1'!$A$6:$BE$17,AY$2,FALSE),3)</f>
        <v>0</v>
      </c>
      <c r="AZ12" s="15">
        <f>ROUND(VLOOKUP($C$2,'[8]ERU-1'!$A$6:$BE$17,AZ$2,FALSE),3)</f>
        <v>0</v>
      </c>
      <c r="BA12" s="15">
        <f>ROUND(VLOOKUP($C$2,'[8]ERU-1'!$A$6:$BE$17,BA$2,FALSE),3)</f>
        <v>0</v>
      </c>
      <c r="BB12" s="15">
        <f>ROUND(VLOOKUP($C$2,'[8]ERU-1'!$A$6:$BE$17,BB$2,FALSE),3)</f>
        <v>0</v>
      </c>
      <c r="BC12" s="15">
        <f>ROUND(VLOOKUP($C$2,'[8]ERU-1'!$A$6:$BE$17,BC$2,FALSE),3)</f>
        <v>0</v>
      </c>
      <c r="BD12" s="15">
        <f>ROUND(VLOOKUP($C$2,'[8]ERU-1'!$A$6:$BE$17,BD$2,FALSE),3)</f>
        <v>0</v>
      </c>
      <c r="BE12" s="15">
        <f>ROUND(VLOOKUP($C$2,'[8]ERU-1'!$A$6:$BE$17,BE$2,FALSE),3)</f>
        <v>611.08500000000004</v>
      </c>
      <c r="BF12" s="15">
        <f>ROUND(VLOOKUP($C$2,'[8]ERU-1'!$A$6:$BE$17,BF$2,FALSE),3)</f>
        <v>2423</v>
      </c>
      <c r="BG12" s="15">
        <f>ROUND(VLOOKUP($C$2,'[8]ERU-1'!$A$6:$BE$17,BG$2,FALSE),3)</f>
        <v>1656.3219999999999</v>
      </c>
      <c r="BH12" s="15"/>
      <c r="BI12" s="15"/>
      <c r="BJ12" s="15" t="s">
        <v>710</v>
      </c>
      <c r="BK12" s="15" t="str">
        <f>INDEX(Licence!$I$2:$I$180,MATCH(Data!BJ12,Licence!$C$2:$C$180,0))</f>
        <v>Vysočina</v>
      </c>
      <c r="BL12" s="15">
        <f>INDEX(Licence!$G$2:$G$180,MATCH(Data!BJ12,Licence!$C$2:$C$180,0))/1000</f>
        <v>2</v>
      </c>
      <c r="BM12" s="15">
        <f>INDEX(Licence!$F$2:$F$180,MATCH(Data!BJ12,Licence!$C$2:$C$180,0))/1000</f>
        <v>2.254</v>
      </c>
      <c r="BN12" s="15" t="str">
        <f>INDEX(Licence!$K$2:$K$180,MATCH(Data!BJ12,Licence!$C$2:$C$180,0))</f>
        <v>EG.D, a.s.</v>
      </c>
      <c r="BO12" s="15"/>
      <c r="BP12" s="16">
        <f t="shared" si="5"/>
        <v>77.529644329759293</v>
      </c>
      <c r="BS12" t="str">
        <f t="shared" si="2"/>
        <v>KJ - Bystřice nad Pernštejnem</v>
      </c>
      <c r="BY12" s="53" t="s">
        <v>862</v>
      </c>
      <c r="BZ12" s="1" t="s">
        <v>1168</v>
      </c>
    </row>
    <row r="13" spans="1:78" ht="19.5" thickBot="1" x14ac:dyDescent="0.35">
      <c r="A13" s="15">
        <v>3124</v>
      </c>
      <c r="B13" s="25">
        <f t="shared" si="3"/>
        <v>9</v>
      </c>
      <c r="C13" s="14" t="s">
        <v>608</v>
      </c>
      <c r="D13" s="15" t="str">
        <f t="shared" si="6"/>
        <v>Prosinec</v>
      </c>
      <c r="E13" s="37" t="str">
        <f t="shared" si="6"/>
        <v>12</v>
      </c>
      <c r="F13" s="46">
        <f t="shared" si="7"/>
        <v>0</v>
      </c>
      <c r="G13" s="68">
        <f>_xlfn.IFNA(INDEX(import!$R$3:$Z$2000,MATCH(Data!$A13&amp;"#"&amp;$E13,import!$Q$3:$Q$2000,0),1),0)</f>
        <v>204.685</v>
      </c>
      <c r="H13" s="68">
        <f t="shared" si="8"/>
        <v>85.454999999999998</v>
      </c>
      <c r="I13" s="68">
        <f t="shared" si="9"/>
        <v>119.23</v>
      </c>
      <c r="J13" s="68">
        <f>_xlfn.IFNA(INDEX(import!$R$3:$Z$2000,MATCH(Data!$A13&amp;"#"&amp;$E13,import!$Q$3:$Q$2000,0),3),0)</f>
        <v>35.251200000000004</v>
      </c>
      <c r="K13" s="15">
        <f>ROUND(VLOOKUP($C$2,'[9]ERU-1'!$A$6:$BE$17,K$2,FALSE),3)</f>
        <v>0</v>
      </c>
      <c r="L13" s="15">
        <f>ROUND(VLOOKUP($C$2,'[9]ERU-1'!$A$6:$BE$17,L$2,FALSE),3)</f>
        <v>69.88</v>
      </c>
      <c r="M13" s="15">
        <f>ROUND(VLOOKUP($C$2,'[9]ERU-1'!$A$6:$BE$17,M$2,FALSE),3)</f>
        <v>1.728</v>
      </c>
      <c r="N13" s="15">
        <f t="shared" si="0"/>
        <v>2.4120000000000061</v>
      </c>
      <c r="O13" s="15">
        <f t="shared" si="1"/>
        <v>0</v>
      </c>
      <c r="P13" s="15">
        <f t="shared" si="10"/>
        <v>0</v>
      </c>
      <c r="Q13" s="15">
        <f>ROUND(VLOOKUP($C$2,'[9]ERU-1'!$A$6:$BE$17,Q$2,FALSE),3)</f>
        <v>65.739999999999995</v>
      </c>
      <c r="R13" s="42">
        <f t="shared" si="11"/>
        <v>0</v>
      </c>
      <c r="S13" s="15">
        <f>ROUND(VLOOKUP($C$2,'[9]ERU-1'!$A$6:$BE$17,S$2,FALSE),3)</f>
        <v>351</v>
      </c>
      <c r="T13" s="15">
        <f>ROUND(VLOOKUP($C$2,'[9]ERU-1'!$A$6:$BE$17,T$2,FALSE),3)</f>
        <v>0</v>
      </c>
      <c r="U13" s="15">
        <f>ROUND(VLOOKUP($C$2,'[9]ERU-1'!$A$6:$BE$17,U$2,FALSE),3)</f>
        <v>0</v>
      </c>
      <c r="V13" s="15">
        <f>ROUND(VLOOKUP($C$2,'[9]ERU-1'!$A$6:$BE$17,V$2,FALSE),3)</f>
        <v>0</v>
      </c>
      <c r="W13" s="15">
        <f>ROUND(VLOOKUP($C$2,'[9]ERU-1'!$A$6:$BE$17,W$2,FALSE),3)</f>
        <v>0</v>
      </c>
      <c r="X13" s="15">
        <f>ROUND(VLOOKUP($C$2,'[9]ERU-1'!$A$6:$BE$17,X$2,FALSE),3)</f>
        <v>351</v>
      </c>
      <c r="Y13" s="15">
        <f>ROUND(VLOOKUP($C$2,'[9]ERU-1'!$A$6:$BE$17,Y$2,FALSE),3)</f>
        <v>0</v>
      </c>
      <c r="Z13" s="15">
        <f>ROUND(VLOOKUP($C$2,'[9]ERU-1'!$A$6:$BE$17,Z$2,FALSE),3)</f>
        <v>7.9000000000000001E-2</v>
      </c>
      <c r="AA13" s="15">
        <f>ROUND(VLOOKUP($C$2,'[9]ERU-1'!$A$6:$BE$17,AA$2,FALSE),3)</f>
        <v>69.88</v>
      </c>
      <c r="AB13" s="45">
        <f t="shared" si="4"/>
        <v>4.2190000000000056</v>
      </c>
      <c r="AC13" s="15">
        <f>ROUND(VLOOKUP($C$2,'[9]ERU-1'!$A$6:$BE$17,AC$2,FALSE),3)</f>
        <v>0</v>
      </c>
      <c r="AD13" s="15">
        <f>ROUND(VLOOKUP($C$2,'[9]ERU-1'!$A$6:$BE$17,AD$2,FALSE),3)</f>
        <v>0</v>
      </c>
      <c r="AE13" s="15">
        <f>ROUND(VLOOKUP($C$2,'[9]ERU-1'!$A$6:$BE$17,AE$2,FALSE),3)</f>
        <v>0</v>
      </c>
      <c r="AF13" s="15">
        <f>ROUND(VLOOKUP($C$2,'[9]ERU-1'!$A$6:$BE$17,AF$2,FALSE),3)</f>
        <v>0</v>
      </c>
      <c r="AG13" s="15">
        <f>ROUND(VLOOKUP($C$2,'[9]ERU-1'!$A$6:$BE$17,AG$2,FALSE),3)</f>
        <v>0</v>
      </c>
      <c r="AH13" s="15">
        <f>ROUND(VLOOKUP($C$2,'[9]ERU-1'!$A$6:$BE$17,AH$2,FALSE),3)</f>
        <v>351</v>
      </c>
      <c r="AI13" s="15">
        <f>ROUND(VLOOKUP($C$2,'[9]ERU-1'!$A$6:$BE$17,AI$2,FALSE),3)</f>
        <v>0</v>
      </c>
      <c r="AJ13" s="15" t="s">
        <v>594</v>
      </c>
      <c r="AK13" s="15">
        <f>ROUND(VLOOKUP($C$2,'[9]ERU-1'!$A$6:$BE$17,AK$2,FALSE),3)</f>
        <v>0</v>
      </c>
      <c r="AL13" s="15">
        <f>ROUND(VLOOKUP($C$2,'[9]ERU-1'!$A$6:$BE$17,AL$2,FALSE),3)</f>
        <v>0</v>
      </c>
      <c r="AM13" s="15">
        <f>ROUND(VLOOKUP($C$2,'[9]ERU-1'!$A$6:$BE$17,AM$2,FALSE),3)</f>
        <v>65.739999999999995</v>
      </c>
      <c r="AN13" s="15">
        <f>ROUND(VLOOKUP($C$2,'[9]ERU-1'!$A$6:$BE$17,AN$2,FALSE),3)</f>
        <v>0</v>
      </c>
      <c r="AO13" s="15">
        <f>ROUND(VLOOKUP($C$2,'[9]ERU-1'!$A$6:$BE$17,AO$2,FALSE),3)</f>
        <v>0</v>
      </c>
      <c r="AP13" s="15">
        <f>ROUND(VLOOKUP($C$2,'[9]ERU-1'!$A$6:$BE$17,AP$2,FALSE),3)</f>
        <v>0</v>
      </c>
      <c r="AQ13" s="15">
        <f>ROUND(VLOOKUP($C$2,'[9]ERU-1'!$A$6:$BE$17,AQ$2,FALSE),3)</f>
        <v>0</v>
      </c>
      <c r="AR13" s="15">
        <f>ROUND(VLOOKUP($C$2,'[9]ERU-1'!$A$6:$BE$17,AR$2,FALSE),3)</f>
        <v>0</v>
      </c>
      <c r="AS13" s="15">
        <f>ROUND(VLOOKUP($C$2,'[9]ERU-1'!$A$6:$BE$17,AS$2,FALSE),3)</f>
        <v>0</v>
      </c>
      <c r="AT13" s="15">
        <f>ROUND(VLOOKUP($C$2,'[9]ERU-1'!$A$6:$BE$17,AT$2,FALSE),3)</f>
        <v>0</v>
      </c>
      <c r="AU13" s="15">
        <f>ROUND(VLOOKUP($C$2,'[9]ERU-1'!$A$6:$BE$17,AU$2,FALSE),3)</f>
        <v>0</v>
      </c>
      <c r="AV13" s="15">
        <f>ROUND(VLOOKUP($C$2,'[9]ERU-1'!$A$6:$BE$17,AV$2,FALSE),3)</f>
        <v>351</v>
      </c>
      <c r="AW13" s="15">
        <f>ROUND(VLOOKUP($C$2,'[9]ERU-1'!$A$6:$BE$17,AW$2,FALSE),3)</f>
        <v>0</v>
      </c>
      <c r="AX13" s="15">
        <f>ROUND(VLOOKUP($C$2,'[9]ERU-1'!$A$6:$BE$17,AX$2,FALSE),3)</f>
        <v>0</v>
      </c>
      <c r="AY13" s="15">
        <f>ROUND(VLOOKUP($C$2,'[9]ERU-1'!$A$6:$BE$17,AY$2,FALSE),3)</f>
        <v>0</v>
      </c>
      <c r="AZ13" s="15">
        <f>ROUND(VLOOKUP($C$2,'[9]ERU-1'!$A$6:$BE$17,AZ$2,FALSE),3)</f>
        <v>0</v>
      </c>
      <c r="BA13" s="15">
        <f>ROUND(VLOOKUP($C$2,'[9]ERU-1'!$A$6:$BE$17,BA$2,FALSE),3)</f>
        <v>0</v>
      </c>
      <c r="BB13" s="15">
        <f>ROUND(VLOOKUP($C$2,'[9]ERU-1'!$A$6:$BE$17,BB$2,FALSE),3)</f>
        <v>0</v>
      </c>
      <c r="BC13" s="15">
        <f>ROUND(VLOOKUP($C$2,'[9]ERU-1'!$A$6:$BE$17,BC$2,FALSE),3)</f>
        <v>0</v>
      </c>
      <c r="BD13" s="15">
        <f>ROUND(VLOOKUP($C$2,'[9]ERU-1'!$A$6:$BE$17,BD$2,FALSE),3)</f>
        <v>0</v>
      </c>
      <c r="BE13" s="15">
        <f>ROUND(VLOOKUP($C$2,'[9]ERU-1'!$A$6:$BE$17,BE$2,FALSE),3)</f>
        <v>69.88</v>
      </c>
      <c r="BF13" s="15">
        <f>ROUND(VLOOKUP($C$2,'[9]ERU-1'!$A$6:$BE$17,BF$2,FALSE),3)</f>
        <v>351</v>
      </c>
      <c r="BG13" s="68">
        <f>_xlfn.IFNA(INDEX(import!$R$3:$Z$2000,MATCH(Data!$A13&amp;"#"&amp;$E13,import!$Q$3:$Q$2000,0),2),0)</f>
        <v>184.21700000000001</v>
      </c>
      <c r="BH13" s="15"/>
      <c r="BI13" s="15"/>
      <c r="BJ13" s="15" t="s">
        <v>711</v>
      </c>
      <c r="BK13" s="15" t="str">
        <f>INDEX(Licence!$I$2:$I$180,MATCH(Data!BJ13,Licence!$C$2:$C$180,0))</f>
        <v>Pardubický</v>
      </c>
      <c r="BL13" s="15">
        <f>INDEX(Licence!$G$2:$G$180,MATCH(Data!BJ13,Licence!$C$2:$C$180,0))/1000</f>
        <v>0.2</v>
      </c>
      <c r="BM13" s="15">
        <f>INDEX(Licence!$F$2:$F$180,MATCH(Data!BJ13,Licence!$C$2:$C$180,0))/1000</f>
        <v>0.28599999999999998</v>
      </c>
      <c r="BN13" s="15" t="str">
        <f>INDEX(Licence!$K$2:$K$180,MATCH(Data!BJ13,Licence!$C$2:$C$180,0))</f>
        <v>ČEZ Distribuce, a.s.</v>
      </c>
      <c r="BO13" s="15"/>
      <c r="BP13" s="16">
        <f t="shared" si="5"/>
        <v>90.860235483153005</v>
      </c>
      <c r="BR13" s="12"/>
      <c r="BS13" t="str">
        <f t="shared" si="2"/>
        <v>KJ - Česká Třebová, Křib</v>
      </c>
      <c r="BY13" s="53" t="s">
        <v>863</v>
      </c>
      <c r="BZ13" s="1" t="s">
        <v>1169</v>
      </c>
    </row>
    <row r="14" spans="1:78" ht="19.5" thickBot="1" x14ac:dyDescent="0.35">
      <c r="A14" s="15">
        <v>3242</v>
      </c>
      <c r="B14" s="25">
        <f t="shared" si="3"/>
        <v>10</v>
      </c>
      <c r="C14" s="14" t="s">
        <v>609</v>
      </c>
      <c r="D14" s="15" t="str">
        <f t="shared" si="6"/>
        <v>Prosinec</v>
      </c>
      <c r="E14" s="37" t="str">
        <f t="shared" si="6"/>
        <v>12</v>
      </c>
      <c r="F14" s="46">
        <f t="shared" si="7"/>
        <v>0</v>
      </c>
      <c r="G14" s="68">
        <f>_xlfn.IFNA(INDEX(import!$R$3:$Z$2000,MATCH(Data!$A14&amp;"#"&amp;$E14,import!$Q$3:$Q$2000,0),1),0)</f>
        <v>729.18799999999999</v>
      </c>
      <c r="H14" s="68">
        <f t="shared" si="8"/>
        <v>328.14100000000002</v>
      </c>
      <c r="I14" s="68">
        <f t="shared" si="9"/>
        <v>401.04700000000003</v>
      </c>
      <c r="J14" s="68">
        <f>_xlfn.IFNA(INDEX(import!$R$3:$Z$2000,MATCH(Data!$A14&amp;"#"&amp;$E14,import!$Q$3:$Q$2000,0),3),0)</f>
        <v>35.251200000000004</v>
      </c>
      <c r="K14" s="15">
        <f>ROUND(VLOOKUP($C$2,'[10]ERU-1'!$A$6:$BE$17,K$2,FALSE),3)</f>
        <v>0</v>
      </c>
      <c r="L14" s="15">
        <f>ROUND(VLOOKUP($C$2,'[10]ERU-1'!$A$6:$BE$17,L$2,FALSE),3)</f>
        <v>271.60000000000002</v>
      </c>
      <c r="M14" s="15">
        <f>ROUND(VLOOKUP($C$2,'[10]ERU-1'!$A$6:$BE$17,M$2,FALSE),3)</f>
        <v>2.8479999999999999</v>
      </c>
      <c r="N14" s="15">
        <f t="shared" si="0"/>
        <v>3.4809999999999945</v>
      </c>
      <c r="O14" s="15">
        <f t="shared" si="1"/>
        <v>0</v>
      </c>
      <c r="P14" s="15">
        <f t="shared" si="10"/>
        <v>0</v>
      </c>
      <c r="Q14" s="15">
        <f>ROUND(VLOOKUP($C$2,'[10]ERU-1'!$A$6:$BE$17,Q$2,FALSE),3)</f>
        <v>265.27100000000002</v>
      </c>
      <c r="R14" s="42">
        <f t="shared" si="11"/>
        <v>0</v>
      </c>
      <c r="S14" s="15">
        <f>ROUND(VLOOKUP($C$2,'[10]ERU-1'!$A$6:$BE$17,S$2,FALSE),3)</f>
        <v>1195</v>
      </c>
      <c r="T14" s="15">
        <f>ROUND(VLOOKUP($C$2,'[10]ERU-1'!$A$6:$BE$17,T$2,FALSE),3)</f>
        <v>0</v>
      </c>
      <c r="U14" s="15">
        <f>ROUND(VLOOKUP($C$2,'[10]ERU-1'!$A$6:$BE$17,U$2,FALSE),3)</f>
        <v>0</v>
      </c>
      <c r="V14" s="15">
        <f>ROUND(VLOOKUP($C$2,'[10]ERU-1'!$A$6:$BE$17,V$2,FALSE),3)</f>
        <v>0</v>
      </c>
      <c r="W14" s="15">
        <f>ROUND(VLOOKUP($C$2,'[10]ERU-1'!$A$6:$BE$17,W$2,FALSE),3)</f>
        <v>0</v>
      </c>
      <c r="X14" s="15">
        <f>ROUND(VLOOKUP($C$2,'[10]ERU-1'!$A$6:$BE$17,X$2,FALSE),3)</f>
        <v>1195</v>
      </c>
      <c r="Y14" s="15">
        <f>ROUND(VLOOKUP($C$2,'[10]ERU-1'!$A$6:$BE$17,Y$2,FALSE),3)</f>
        <v>0</v>
      </c>
      <c r="Z14" s="15">
        <f>ROUND(VLOOKUP($C$2,'[10]ERU-1'!$A$6:$BE$17,Z$2,FALSE),3)</f>
        <v>1.5660000000000001</v>
      </c>
      <c r="AA14" s="15">
        <f>ROUND(VLOOKUP($C$2,'[10]ERU-1'!$A$6:$BE$17,AA$2,FALSE),3)</f>
        <v>271.60000000000002</v>
      </c>
      <c r="AB14" s="45">
        <f t="shared" si="4"/>
        <v>7.8949999999999942</v>
      </c>
      <c r="AC14" s="15">
        <f>ROUND(VLOOKUP($C$2,'[10]ERU-1'!$A$6:$BE$17,AC$2,FALSE),3)</f>
        <v>0</v>
      </c>
      <c r="AD14" s="15">
        <f>ROUND(VLOOKUP($C$2,'[10]ERU-1'!$A$6:$BE$17,AD$2,FALSE),3)</f>
        <v>0</v>
      </c>
      <c r="AE14" s="15">
        <f>ROUND(VLOOKUP($C$2,'[10]ERU-1'!$A$6:$BE$17,AE$2,FALSE),3)</f>
        <v>0</v>
      </c>
      <c r="AF14" s="15">
        <f>ROUND(VLOOKUP($C$2,'[10]ERU-1'!$A$6:$BE$17,AF$2,FALSE),3)</f>
        <v>0</v>
      </c>
      <c r="AG14" s="15">
        <f>ROUND(VLOOKUP($C$2,'[10]ERU-1'!$A$6:$BE$17,AG$2,FALSE),3)</f>
        <v>0</v>
      </c>
      <c r="AH14" s="15">
        <f>ROUND(VLOOKUP($C$2,'[10]ERU-1'!$A$6:$BE$17,AH$2,FALSE),3)</f>
        <v>1195</v>
      </c>
      <c r="AI14" s="15">
        <f>ROUND(VLOOKUP($C$2,'[10]ERU-1'!$A$6:$BE$17,AI$2,FALSE),3)</f>
        <v>0</v>
      </c>
      <c r="AJ14" s="15" t="s">
        <v>594</v>
      </c>
      <c r="AK14" s="15">
        <f>ROUND(VLOOKUP($C$2,'[10]ERU-1'!$A$6:$BE$17,AK$2,FALSE),3)</f>
        <v>0</v>
      </c>
      <c r="AL14" s="15">
        <f>ROUND(VLOOKUP($C$2,'[10]ERU-1'!$A$6:$BE$17,AL$2,FALSE),3)</f>
        <v>0</v>
      </c>
      <c r="AM14" s="15">
        <f>ROUND(VLOOKUP($C$2,'[10]ERU-1'!$A$6:$BE$17,AM$2,FALSE),3)</f>
        <v>265.27100000000002</v>
      </c>
      <c r="AN14" s="15">
        <f>ROUND(VLOOKUP($C$2,'[10]ERU-1'!$A$6:$BE$17,AN$2,FALSE),3)</f>
        <v>0</v>
      </c>
      <c r="AO14" s="15">
        <f>ROUND(VLOOKUP($C$2,'[10]ERU-1'!$A$6:$BE$17,AO$2,FALSE),3)</f>
        <v>0</v>
      </c>
      <c r="AP14" s="15">
        <f>ROUND(VLOOKUP($C$2,'[10]ERU-1'!$A$6:$BE$17,AP$2,FALSE),3)</f>
        <v>0</v>
      </c>
      <c r="AQ14" s="15">
        <f>ROUND(VLOOKUP($C$2,'[10]ERU-1'!$A$6:$BE$17,AQ$2,FALSE),3)</f>
        <v>0</v>
      </c>
      <c r="AR14" s="15">
        <f>ROUND(VLOOKUP($C$2,'[10]ERU-1'!$A$6:$BE$17,AR$2,FALSE),3)</f>
        <v>0</v>
      </c>
      <c r="AS14" s="15">
        <f>ROUND(VLOOKUP($C$2,'[10]ERU-1'!$A$6:$BE$17,AS$2,FALSE),3)</f>
        <v>0</v>
      </c>
      <c r="AT14" s="15">
        <f>ROUND(VLOOKUP($C$2,'[10]ERU-1'!$A$6:$BE$17,AT$2,FALSE),3)</f>
        <v>0</v>
      </c>
      <c r="AU14" s="15">
        <f>ROUND(VLOOKUP($C$2,'[10]ERU-1'!$A$6:$BE$17,AU$2,FALSE),3)</f>
        <v>0</v>
      </c>
      <c r="AV14" s="15">
        <f>ROUND(VLOOKUP($C$2,'[10]ERU-1'!$A$6:$BE$17,AV$2,FALSE),3)</f>
        <v>1195</v>
      </c>
      <c r="AW14" s="15">
        <f>ROUND(VLOOKUP($C$2,'[10]ERU-1'!$A$6:$BE$17,AW$2,FALSE),3)</f>
        <v>0</v>
      </c>
      <c r="AX14" s="15">
        <f>ROUND(VLOOKUP($C$2,'[10]ERU-1'!$A$6:$BE$17,AX$2,FALSE),3)</f>
        <v>0</v>
      </c>
      <c r="AY14" s="15">
        <f>ROUND(VLOOKUP($C$2,'[10]ERU-1'!$A$6:$BE$17,AY$2,FALSE),3)</f>
        <v>0</v>
      </c>
      <c r="AZ14" s="15">
        <f>ROUND(VLOOKUP($C$2,'[10]ERU-1'!$A$6:$BE$17,AZ$2,FALSE),3)</f>
        <v>0</v>
      </c>
      <c r="BA14" s="15">
        <f>ROUND(VLOOKUP($C$2,'[10]ERU-1'!$A$6:$BE$17,BA$2,FALSE),3)</f>
        <v>0</v>
      </c>
      <c r="BB14" s="15">
        <f>ROUND(VLOOKUP($C$2,'[10]ERU-1'!$A$6:$BE$17,BB$2,FALSE),3)</f>
        <v>0</v>
      </c>
      <c r="BC14" s="15">
        <f>ROUND(VLOOKUP($C$2,'[10]ERU-1'!$A$6:$BE$17,BC$2,FALSE),3)</f>
        <v>0</v>
      </c>
      <c r="BD14" s="15">
        <f>ROUND(VLOOKUP($C$2,'[10]ERU-1'!$A$6:$BE$17,BD$2,FALSE),3)</f>
        <v>0</v>
      </c>
      <c r="BE14" s="15">
        <f>ROUND(VLOOKUP($C$2,'[10]ERU-1'!$A$6:$BE$17,BE$2,FALSE),3)</f>
        <v>271.60000000000002</v>
      </c>
      <c r="BF14" s="15">
        <f>ROUND(VLOOKUP($C$2,'[10]ERU-1'!$A$6:$BE$17,BF$2,FALSE),3)</f>
        <v>1195</v>
      </c>
      <c r="BG14" s="68">
        <f>_xlfn.IFNA(INDEX(import!$R$3:$Z$2000,MATCH(Data!$A14&amp;"#"&amp;$E14,import!$Q$3:$Q$2000,0),2),0)</f>
        <v>656.27</v>
      </c>
      <c r="BH14" s="15"/>
      <c r="BI14" s="15"/>
      <c r="BJ14" s="15" t="s">
        <v>712</v>
      </c>
      <c r="BK14" s="15" t="str">
        <f>INDEX(Licence!$I$2:$I$180,MATCH(Data!BJ14,Licence!$C$2:$C$180,0))</f>
        <v>Pardubický</v>
      </c>
      <c r="BL14" s="15">
        <f>INDEX(Licence!$G$2:$G$180,MATCH(Data!BJ14,Licence!$C$2:$C$180,0))/1000</f>
        <v>0.8</v>
      </c>
      <c r="BM14" s="15">
        <f>INDEX(Licence!$F$2:$F$180,MATCH(Data!BJ14,Licence!$C$2:$C$180,0))/1000</f>
        <v>1.046</v>
      </c>
      <c r="BN14" s="15" t="str">
        <f>INDEX(Licence!$K$2:$K$180,MATCH(Data!BJ14,Licence!$C$2:$C$180,0))</f>
        <v>ČEZ Distribuce, a.s.</v>
      </c>
      <c r="BO14" s="15"/>
      <c r="BP14" s="16">
        <f t="shared" si="5"/>
        <v>91.965874479169315</v>
      </c>
      <c r="BR14" s="12"/>
      <c r="BS14" t="str">
        <f t="shared" si="2"/>
        <v>KJ - Česká Třebová, Lhotka</v>
      </c>
      <c r="BY14" s="53" t="s">
        <v>864</v>
      </c>
      <c r="BZ14" s="1" t="s">
        <v>1170</v>
      </c>
    </row>
    <row r="15" spans="1:78" ht="18.75" x14ac:dyDescent="0.3">
      <c r="A15" s="15">
        <v>3040</v>
      </c>
      <c r="B15" s="25">
        <f t="shared" si="3"/>
        <v>11</v>
      </c>
      <c r="C15" s="14" t="s">
        <v>610</v>
      </c>
      <c r="D15" s="15" t="str">
        <f t="shared" si="6"/>
        <v>Prosinec</v>
      </c>
      <c r="E15" s="37" t="str">
        <f t="shared" si="6"/>
        <v>12</v>
      </c>
      <c r="F15" s="46">
        <f t="shared" si="7"/>
        <v>0</v>
      </c>
      <c r="G15" s="15">
        <f>ROUND(VLOOKUP($C$2,'[11]ERU-1'!$A$6:$BE$17,G$2,FALSE),3)</f>
        <v>2130.9520000000002</v>
      </c>
      <c r="H15" s="15">
        <f>ROUND(VLOOKUP($C$2,'[11]ERU-1'!$A$6:$BE$17,H$2,FALSE),3)</f>
        <v>1010.638</v>
      </c>
      <c r="I15" s="15">
        <f>ROUND(VLOOKUP($C$2,'[11]ERU-1'!$A$6:$BE$17,I$2,FALSE),3)</f>
        <v>1120.3140000000001</v>
      </c>
      <c r="J15" s="15">
        <f>ROUND(VLOOKUP($C$2,'[11]ERU-1'!$A$6:$BE$17,J$2,FALSE),3)</f>
        <v>35.295999999999999</v>
      </c>
      <c r="K15" s="15">
        <f>ROUND(VLOOKUP($C$2,'[11]ERU-1'!$A$6:$BE$17,K$2,FALSE),3)</f>
        <v>0</v>
      </c>
      <c r="L15" s="15">
        <f>ROUND(VLOOKUP($C$2,'[11]ERU-1'!$A$6:$BE$17,L$2,FALSE),3)</f>
        <v>803.37199999999996</v>
      </c>
      <c r="M15" s="15">
        <f>ROUND(VLOOKUP($C$2,'[11]ERU-1'!$A$6:$BE$17,M$2,FALSE),3)</f>
        <v>8.0869999999999997</v>
      </c>
      <c r="N15" s="15">
        <f t="shared" si="0"/>
        <v>8.9649999999999181</v>
      </c>
      <c r="O15" s="15">
        <f t="shared" si="1"/>
        <v>0</v>
      </c>
      <c r="P15" s="15">
        <f t="shared" si="10"/>
        <v>0</v>
      </c>
      <c r="Q15" s="15">
        <f>ROUND(VLOOKUP($C$2,'[11]ERU-1'!$A$6:$BE$17,Q$2,FALSE),3)</f>
        <v>786.32</v>
      </c>
      <c r="R15" s="42">
        <f t="shared" si="11"/>
        <v>0</v>
      </c>
      <c r="S15" s="15">
        <f>ROUND(VLOOKUP($C$2,'[11]ERU-1'!$A$6:$BE$17,S$2,FALSE),3)</f>
        <v>3206</v>
      </c>
      <c r="T15" s="15">
        <f>ROUND(VLOOKUP($C$2,'[11]ERU-1'!$A$6:$BE$17,T$2,FALSE),3)</f>
        <v>0</v>
      </c>
      <c r="U15" s="15">
        <f>ROUND(VLOOKUP($C$2,'[11]ERU-1'!$A$6:$BE$17,U$2,FALSE),3)</f>
        <v>0</v>
      </c>
      <c r="V15" s="15">
        <f>ROUND(VLOOKUP($C$2,'[11]ERU-1'!$A$6:$BE$17,V$2,FALSE),3)</f>
        <v>0</v>
      </c>
      <c r="W15" s="15">
        <f>ROUND(VLOOKUP($C$2,'[11]ERU-1'!$A$6:$BE$17,W$2,FALSE),3)</f>
        <v>0</v>
      </c>
      <c r="X15" s="15">
        <f>ROUND(VLOOKUP($C$2,'[11]ERU-1'!$A$6:$BE$17,X$2,FALSE),3)</f>
        <v>3206</v>
      </c>
      <c r="Y15" s="15">
        <f>ROUND(VLOOKUP($C$2,'[11]ERU-1'!$A$6:$BE$17,Y$2,FALSE),3)</f>
        <v>0</v>
      </c>
      <c r="Z15" s="15">
        <f>ROUND(VLOOKUP($C$2,'[11]ERU-1'!$A$6:$BE$17,Z$2,FALSE),3)</f>
        <v>1.119</v>
      </c>
      <c r="AA15" s="15">
        <f>ROUND(VLOOKUP($C$2,'[11]ERU-1'!$A$6:$BE$17,AA$2,FALSE),3)</f>
        <v>803.37199999999996</v>
      </c>
      <c r="AB15" s="45">
        <f t="shared" si="4"/>
        <v>18.170999999999918</v>
      </c>
      <c r="AC15" s="15">
        <f>ROUND(VLOOKUP($C$2,'[11]ERU-1'!$A$6:$BE$17,AC$2,FALSE),3)</f>
        <v>0</v>
      </c>
      <c r="AD15" s="15">
        <f>ROUND(VLOOKUP($C$2,'[11]ERU-1'!$A$6:$BE$17,AD$2,FALSE),3)</f>
        <v>0</v>
      </c>
      <c r="AE15" s="15">
        <f>ROUND(VLOOKUP($C$2,'[11]ERU-1'!$A$6:$BE$17,AE$2,FALSE),3)</f>
        <v>0</v>
      </c>
      <c r="AF15" s="15">
        <f>ROUND(VLOOKUP($C$2,'[11]ERU-1'!$A$6:$BE$17,AF$2,FALSE),3)</f>
        <v>0</v>
      </c>
      <c r="AG15" s="15">
        <f>ROUND(VLOOKUP($C$2,'[11]ERU-1'!$A$6:$BE$17,AG$2,FALSE),3)</f>
        <v>0</v>
      </c>
      <c r="AH15" s="15">
        <f>ROUND(VLOOKUP($C$2,'[11]ERU-1'!$A$6:$BE$17,AH$2,FALSE),3)</f>
        <v>3206</v>
      </c>
      <c r="AI15" s="15">
        <f>ROUND(VLOOKUP($C$2,'[11]ERU-1'!$A$6:$BE$17,AI$2,FALSE),3)</f>
        <v>0</v>
      </c>
      <c r="AJ15" s="15" t="s">
        <v>594</v>
      </c>
      <c r="AK15" s="15">
        <f>ROUND(VLOOKUP($C$2,'[11]ERU-1'!$A$6:$BE$17,AK$2,FALSE),3)</f>
        <v>0</v>
      </c>
      <c r="AL15" s="15">
        <f>ROUND(VLOOKUP($C$2,'[11]ERU-1'!$A$6:$BE$17,AL$2,FALSE),3)</f>
        <v>0</v>
      </c>
      <c r="AM15" s="15">
        <f>ROUND(VLOOKUP($C$2,'[11]ERU-1'!$A$6:$BE$17,AM$2,FALSE),3)</f>
        <v>786.32</v>
      </c>
      <c r="AN15" s="15">
        <f>ROUND(VLOOKUP($C$2,'[11]ERU-1'!$A$6:$BE$17,AN$2,FALSE),3)</f>
        <v>0</v>
      </c>
      <c r="AO15" s="15">
        <f>ROUND(VLOOKUP($C$2,'[11]ERU-1'!$A$6:$BE$17,AO$2,FALSE),3)</f>
        <v>0</v>
      </c>
      <c r="AP15" s="15">
        <f>ROUND(VLOOKUP($C$2,'[11]ERU-1'!$A$6:$BE$17,AP$2,FALSE),3)</f>
        <v>0</v>
      </c>
      <c r="AQ15" s="15">
        <f>ROUND(VLOOKUP($C$2,'[11]ERU-1'!$A$6:$BE$17,AQ$2,FALSE),3)</f>
        <v>0</v>
      </c>
      <c r="AR15" s="15">
        <f>ROUND(VLOOKUP($C$2,'[11]ERU-1'!$A$6:$BE$17,AR$2,FALSE),3)</f>
        <v>0</v>
      </c>
      <c r="AS15" s="15">
        <f>ROUND(VLOOKUP($C$2,'[11]ERU-1'!$A$6:$BE$17,AS$2,FALSE),3)</f>
        <v>0</v>
      </c>
      <c r="AT15" s="15">
        <f>ROUND(VLOOKUP($C$2,'[11]ERU-1'!$A$6:$BE$17,AT$2,FALSE),3)</f>
        <v>0</v>
      </c>
      <c r="AU15" s="15">
        <f>ROUND(VLOOKUP($C$2,'[11]ERU-1'!$A$6:$BE$17,AU$2,FALSE),3)</f>
        <v>0</v>
      </c>
      <c r="AV15" s="15">
        <f>ROUND(VLOOKUP($C$2,'[11]ERU-1'!$A$6:$BE$17,AV$2,FALSE),3)</f>
        <v>3206</v>
      </c>
      <c r="AW15" s="15">
        <f>ROUND(VLOOKUP($C$2,'[11]ERU-1'!$A$6:$BE$17,AW$2,FALSE),3)</f>
        <v>0</v>
      </c>
      <c r="AX15" s="15">
        <f>ROUND(VLOOKUP($C$2,'[11]ERU-1'!$A$6:$BE$17,AX$2,FALSE),3)</f>
        <v>0</v>
      </c>
      <c r="AY15" s="15">
        <f>ROUND(VLOOKUP($C$2,'[11]ERU-1'!$A$6:$BE$17,AY$2,FALSE),3)</f>
        <v>0</v>
      </c>
      <c r="AZ15" s="15">
        <f>ROUND(VLOOKUP($C$2,'[11]ERU-1'!$A$6:$BE$17,AZ$2,FALSE),3)</f>
        <v>0</v>
      </c>
      <c r="BA15" s="15">
        <f>ROUND(VLOOKUP($C$2,'[11]ERU-1'!$A$6:$BE$17,BA$2,FALSE),3)</f>
        <v>0</v>
      </c>
      <c r="BB15" s="15">
        <f>ROUND(VLOOKUP($C$2,'[11]ERU-1'!$A$6:$BE$17,BB$2,FALSE),3)</f>
        <v>0</v>
      </c>
      <c r="BC15" s="15">
        <f>ROUND(VLOOKUP($C$2,'[11]ERU-1'!$A$6:$BE$17,BC$2,FALSE),3)</f>
        <v>0</v>
      </c>
      <c r="BD15" s="15">
        <f>ROUND(VLOOKUP($C$2,'[11]ERU-1'!$A$6:$BE$17,BD$2,FALSE),3)</f>
        <v>0</v>
      </c>
      <c r="BE15" s="15">
        <f>ROUND(VLOOKUP($C$2,'[11]ERU-1'!$A$6:$BE$17,BE$2,FALSE),3)</f>
        <v>803.37199999999996</v>
      </c>
      <c r="BF15" s="15">
        <f>ROUND(VLOOKUP($C$2,'[11]ERU-1'!$A$6:$BE$17,BF$2,FALSE),3)</f>
        <v>3206</v>
      </c>
      <c r="BG15" s="15">
        <f>ROUND(VLOOKUP($C$2,'[11]ERU-1'!$A$6:$BE$17,BG$2,FALSE),3)</f>
        <v>2130.9520000000002</v>
      </c>
      <c r="BH15" s="15"/>
      <c r="BI15" s="15"/>
      <c r="BJ15" s="15" t="s">
        <v>713</v>
      </c>
      <c r="BK15" s="15" t="str">
        <f>INDEX(Licence!$I$2:$I$180,MATCH(Data!BJ15,Licence!$C$2:$C$180,0))</f>
        <v>Ústecký</v>
      </c>
      <c r="BL15" s="15">
        <f>INDEX(Licence!$G$2:$G$180,MATCH(Data!BJ15,Licence!$C$2:$C$180,0))/1000</f>
        <v>2</v>
      </c>
      <c r="BM15" s="15">
        <f>INDEX(Licence!$F$2:$F$180,MATCH(Data!BJ15,Licence!$C$2:$C$180,0))/1000</f>
        <v>2.5129999999999999</v>
      </c>
      <c r="BN15" s="15" t="str">
        <f>INDEX(Licence!$K$2:$K$180,MATCH(Data!BJ15,Licence!$C$2:$C$180,0))</f>
        <v>ČEZ Distribuce, a.s.</v>
      </c>
      <c r="BO15" s="15"/>
      <c r="BP15" s="16">
        <f t="shared" si="5"/>
        <v>79.491586650265006</v>
      </c>
      <c r="BS15" t="str">
        <f t="shared" si="2"/>
        <v>KJ - Duchcov</v>
      </c>
      <c r="BY15" s="53" t="s">
        <v>865</v>
      </c>
      <c r="BZ15" s="1" t="s">
        <v>1171</v>
      </c>
    </row>
    <row r="16" spans="1:78" ht="19.5" thickBot="1" x14ac:dyDescent="0.35">
      <c r="A16" s="15">
        <v>2479</v>
      </c>
      <c r="B16" s="25">
        <f t="shared" si="3"/>
        <v>12</v>
      </c>
      <c r="C16" s="14" t="s">
        <v>611</v>
      </c>
      <c r="D16" s="15" t="str">
        <f t="shared" si="6"/>
        <v>Prosinec</v>
      </c>
      <c r="E16" s="37" t="str">
        <f t="shared" si="6"/>
        <v>12</v>
      </c>
      <c r="F16" s="46">
        <f t="shared" si="7"/>
        <v>0</v>
      </c>
      <c r="G16" s="15">
        <f>ROUND(VLOOKUP($C$2,'[12]ERU-1'!$A$6:$BE$17,G$2,FALSE),3)</f>
        <v>978.76800000000003</v>
      </c>
      <c r="H16" s="15">
        <f>ROUND(VLOOKUP($C$2,'[12]ERU-1'!$A$6:$BE$17,H$2,FALSE),3)</f>
        <v>460.61500000000001</v>
      </c>
      <c r="I16" s="15">
        <f>ROUND(VLOOKUP($C$2,'[12]ERU-1'!$A$6:$BE$17,I$2,FALSE),3)</f>
        <v>518.15300000000002</v>
      </c>
      <c r="J16" s="15">
        <f>ROUND(VLOOKUP($C$2,'[12]ERU-1'!$A$6:$BE$17,J$2,FALSE),3)</f>
        <v>35.304000000000002</v>
      </c>
      <c r="K16" s="15">
        <f>ROUND(VLOOKUP($C$2,'[12]ERU-1'!$A$6:$BE$17,K$2,FALSE),3)</f>
        <v>0</v>
      </c>
      <c r="L16" s="15">
        <f>ROUND(VLOOKUP($C$2,'[12]ERU-1'!$A$6:$BE$17,L$2,FALSE),3)</f>
        <v>361.75599999999997</v>
      </c>
      <c r="M16" s="15">
        <f>ROUND(VLOOKUP($C$2,'[12]ERU-1'!$A$6:$BE$17,M$2,FALSE),3)</f>
        <v>7.6529999999999996</v>
      </c>
      <c r="N16" s="15">
        <f>ROUND(VLOOKUP($C$2,'[12]ERU-1'!$A$6:$BE$17,N$2,FALSE),3)</f>
        <v>8.609</v>
      </c>
      <c r="O16" s="15">
        <f>ROUND(VLOOKUP($C$2,'[12]ERU-1'!$A$6:$BE$17,O$2,FALSE),3)</f>
        <v>0</v>
      </c>
      <c r="P16" s="15">
        <f>ROUND(VLOOKUP($C$2,'[12]ERU-1'!$A$6:$BE$17,P$2,FALSE),3)</f>
        <v>0</v>
      </c>
      <c r="Q16" s="15">
        <f>ROUND(VLOOKUP($C$2,'[12]ERU-1'!$A$6:$BE$17,Q$2,FALSE),3)</f>
        <v>345.49400000000003</v>
      </c>
      <c r="R16" s="15">
        <f>ROUND(VLOOKUP($C$2,'[12]ERU-1'!$A$6:$BE$17,R$2,FALSE),3)</f>
        <v>0</v>
      </c>
      <c r="S16" s="15">
        <f>ROUND(VLOOKUP($C$2,'[12]ERU-1'!$A$6:$BE$17,S$2,FALSE),3)</f>
        <v>1465</v>
      </c>
      <c r="T16" s="15">
        <f>ROUND(VLOOKUP($C$2,'[12]ERU-1'!$A$6:$BE$17,T$2,FALSE),3)</f>
        <v>0</v>
      </c>
      <c r="U16" s="15">
        <f>ROUND(VLOOKUP($C$2,'[12]ERU-1'!$A$6:$BE$17,U$2,FALSE),3)</f>
        <v>0</v>
      </c>
      <c r="V16" s="15">
        <f>ROUND(VLOOKUP($C$2,'[12]ERU-1'!$A$6:$BE$17,V$2,FALSE),3)</f>
        <v>0</v>
      </c>
      <c r="W16" s="15">
        <f>ROUND(VLOOKUP($C$2,'[12]ERU-1'!$A$6:$BE$17,W$2,FALSE),3)</f>
        <v>0</v>
      </c>
      <c r="X16" s="15">
        <f>ROUND(VLOOKUP($C$2,'[12]ERU-1'!$A$6:$BE$17,X$2,FALSE),3)</f>
        <v>1465</v>
      </c>
      <c r="Y16" s="15">
        <f>ROUND(VLOOKUP($C$2,'[12]ERU-1'!$A$6:$BE$17,Y$2,FALSE),3)</f>
        <v>0</v>
      </c>
      <c r="Z16" s="15">
        <f>ROUND(VLOOKUP($C$2,'[12]ERU-1'!$A$6:$BE$17,Z$2,FALSE),3)</f>
        <v>1.2070000000000001</v>
      </c>
      <c r="AA16" s="15">
        <f>ROUND(VLOOKUP($C$2,'[12]ERU-1'!$A$6:$BE$17,AA$2,FALSE),3)</f>
        <v>361.75599999999997</v>
      </c>
      <c r="AB16" s="15">
        <f>ROUND(VLOOKUP($C$2,'[12]ERU-1'!$A$6:$BE$17,AB$2,FALSE),3)</f>
        <v>17.469000000000001</v>
      </c>
      <c r="AC16" s="15">
        <f>ROUND(VLOOKUP($C$2,'[12]ERU-1'!$A$6:$BE$17,AC$2,FALSE),3)</f>
        <v>0</v>
      </c>
      <c r="AD16" s="15">
        <f>ROUND(VLOOKUP($C$2,'[12]ERU-1'!$A$6:$BE$17,AD$2,FALSE),3)</f>
        <v>0</v>
      </c>
      <c r="AE16" s="15">
        <f>ROUND(VLOOKUP($C$2,'[12]ERU-1'!$A$6:$BE$17,AE$2,FALSE),3)</f>
        <v>0</v>
      </c>
      <c r="AF16" s="15">
        <f>ROUND(VLOOKUP($C$2,'[12]ERU-1'!$A$6:$BE$17,AF$2,FALSE),3)</f>
        <v>0</v>
      </c>
      <c r="AG16" s="15">
        <f>ROUND(VLOOKUP($C$2,'[12]ERU-1'!$A$6:$BE$17,AG$2,FALSE),3)</f>
        <v>0</v>
      </c>
      <c r="AH16" s="15">
        <f>ROUND(VLOOKUP($C$2,'[12]ERU-1'!$A$6:$BE$17,AH$2,FALSE),3)</f>
        <v>1465</v>
      </c>
      <c r="AI16" s="15">
        <f>ROUND(VLOOKUP($C$2,'[12]ERU-1'!$A$6:$BE$17,AI$2,FALSE),3)</f>
        <v>0</v>
      </c>
      <c r="AJ16" s="15" t="s">
        <v>594</v>
      </c>
      <c r="AK16" s="15">
        <f>ROUND(VLOOKUP($C$2,'[12]ERU-1'!$A$6:$BE$17,AK$2,FALSE),3)</f>
        <v>0</v>
      </c>
      <c r="AL16" s="15">
        <f>ROUND(VLOOKUP($C$2,'[12]ERU-1'!$A$6:$BE$17,AL$2,FALSE),3)</f>
        <v>0</v>
      </c>
      <c r="AM16" s="15">
        <f>ROUND(VLOOKUP($C$2,'[12]ERU-1'!$A$6:$BE$17,AM$2,FALSE),3)</f>
        <v>345.49400000000003</v>
      </c>
      <c r="AN16" s="15">
        <f>ROUND(VLOOKUP($C$2,'[12]ERU-1'!$A$6:$BE$17,AN$2,FALSE),3)</f>
        <v>0</v>
      </c>
      <c r="AO16" s="15">
        <f>ROUND(VLOOKUP($C$2,'[12]ERU-1'!$A$6:$BE$17,AO$2,FALSE),3)</f>
        <v>0</v>
      </c>
      <c r="AP16" s="15">
        <f>ROUND(VLOOKUP($C$2,'[12]ERU-1'!$A$6:$BE$17,AP$2,FALSE),3)</f>
        <v>0</v>
      </c>
      <c r="AQ16" s="15">
        <f>ROUND(VLOOKUP($C$2,'[12]ERU-1'!$A$6:$BE$17,AQ$2,FALSE),3)</f>
        <v>0</v>
      </c>
      <c r="AR16" s="15">
        <f>ROUND(VLOOKUP($C$2,'[12]ERU-1'!$A$6:$BE$17,AR$2,FALSE),3)</f>
        <v>0</v>
      </c>
      <c r="AS16" s="15">
        <f>ROUND(VLOOKUP($C$2,'[12]ERU-1'!$A$6:$BE$17,AS$2,FALSE),3)</f>
        <v>0</v>
      </c>
      <c r="AT16" s="15">
        <f>ROUND(VLOOKUP($C$2,'[12]ERU-1'!$A$6:$BE$17,AT$2,FALSE),3)</f>
        <v>0</v>
      </c>
      <c r="AU16" s="15">
        <f>ROUND(VLOOKUP($C$2,'[12]ERU-1'!$A$6:$BE$17,AU$2,FALSE),3)</f>
        <v>0</v>
      </c>
      <c r="AV16" s="15">
        <f>ROUND(VLOOKUP($C$2,'[12]ERU-1'!$A$6:$BE$17,AV$2,FALSE),3)</f>
        <v>1465</v>
      </c>
      <c r="AW16" s="15">
        <f>ROUND(VLOOKUP($C$2,'[12]ERU-1'!$A$6:$BE$17,AW$2,FALSE),3)</f>
        <v>0</v>
      </c>
      <c r="AX16" s="15">
        <f>ROUND(VLOOKUP($C$2,'[12]ERU-1'!$A$6:$BE$17,AX$2,FALSE),3)</f>
        <v>0</v>
      </c>
      <c r="AY16" s="15">
        <f>ROUND(VLOOKUP($C$2,'[12]ERU-1'!$A$6:$BE$17,AY$2,FALSE),3)</f>
        <v>0</v>
      </c>
      <c r="AZ16" s="15">
        <f>ROUND(VLOOKUP($C$2,'[12]ERU-1'!$A$6:$BE$17,AZ$2,FALSE),3)</f>
        <v>0</v>
      </c>
      <c r="BA16" s="15">
        <f>ROUND(VLOOKUP($C$2,'[12]ERU-1'!$A$6:$BE$17,BA$2,FALSE),3)</f>
        <v>0</v>
      </c>
      <c r="BB16" s="15">
        <f>ROUND(VLOOKUP($C$2,'[12]ERU-1'!$A$6:$BE$17,BB$2,FALSE),3)</f>
        <v>0</v>
      </c>
      <c r="BC16" s="15">
        <f>ROUND(VLOOKUP($C$2,'[12]ERU-1'!$A$6:$BE$17,BC$2,FALSE),3)</f>
        <v>0</v>
      </c>
      <c r="BD16" s="15">
        <f>ROUND(VLOOKUP($C$2,'[12]ERU-1'!$A$6:$BE$17,BD$2,FALSE),3)</f>
        <v>0</v>
      </c>
      <c r="BE16" s="15">
        <f>ROUND(VLOOKUP($C$2,'[12]ERU-1'!$A$6:$BE$17,BE$2,FALSE),3)</f>
        <v>361.75599999999997</v>
      </c>
      <c r="BF16" s="15">
        <f>ROUND(VLOOKUP($C$2,'[12]ERU-1'!$A$6:$BE$17,BF$2,FALSE),3)</f>
        <v>1465</v>
      </c>
      <c r="BG16" s="15">
        <f>ROUND(VLOOKUP($C$2,'[12]ERU-1'!$A$6:$BE$17,BG$2,FALSE),3)</f>
        <v>978.76800000000003</v>
      </c>
      <c r="BH16" s="15"/>
      <c r="BI16" s="15"/>
      <c r="BJ16" s="15" t="s">
        <v>714</v>
      </c>
      <c r="BK16" s="15" t="str">
        <f>INDEX(Licence!$I$2:$I$180,MATCH(Data!BJ16,Licence!$C$2:$C$180,0))</f>
        <v>Královéhradecký</v>
      </c>
      <c r="BL16" s="15">
        <f>INDEX(Licence!$G$2:$G$180,MATCH(Data!BJ16,Licence!$C$2:$C$180,0))/1000</f>
        <v>0.8</v>
      </c>
      <c r="BM16" s="15">
        <f>INDEX(Licence!$F$2:$F$180,MATCH(Data!BJ16,Licence!$C$2:$C$180,0))/1000</f>
        <v>0.95199999999999996</v>
      </c>
      <c r="BN16" s="15" t="str">
        <f>INDEX(Licence!$K$2:$K$180,MATCH(Data!BJ16,Licence!$C$2:$C$180,0))</f>
        <v>ČEZ Distribuce, a.s.</v>
      </c>
      <c r="BO16" s="15"/>
      <c r="BP16" s="16">
        <f t="shared" si="5"/>
        <v>78.537553786438096</v>
      </c>
      <c r="BS16" t="str">
        <f t="shared" si="2"/>
        <v>KJ - Fügnerova, Vrchlabí</v>
      </c>
      <c r="BY16" s="53" t="s">
        <v>866</v>
      </c>
      <c r="BZ16" s="1" t="s">
        <v>1172</v>
      </c>
    </row>
    <row r="17" spans="1:71" ht="19.5" thickBot="1" x14ac:dyDescent="0.35">
      <c r="A17" s="15">
        <v>3515</v>
      </c>
      <c r="B17" s="25">
        <f t="shared" si="3"/>
        <v>13</v>
      </c>
      <c r="C17" s="14" t="s">
        <v>612</v>
      </c>
      <c r="D17" s="15" t="str">
        <f t="shared" si="6"/>
        <v>Prosinec</v>
      </c>
      <c r="E17" s="37" t="str">
        <f t="shared" si="6"/>
        <v>12</v>
      </c>
      <c r="F17" s="46">
        <f t="shared" si="7"/>
        <v>0</v>
      </c>
      <c r="G17" s="15">
        <f>ROUND(VLOOKUP($C$2,'[13]ERU-1'!$A$6:$BE$17,G$2,FALSE),3)</f>
        <v>206.19499999999999</v>
      </c>
      <c r="H17" s="15">
        <f>ROUND(VLOOKUP($C$2,'[13]ERU-1'!$A$6:$BE$17,H$2,FALSE),3)</f>
        <v>93.272000000000006</v>
      </c>
      <c r="I17" s="15">
        <f>ROUND(VLOOKUP($C$2,'[13]ERU-1'!$A$6:$BE$17,I$2,FALSE),3)</f>
        <v>112.923</v>
      </c>
      <c r="J17" s="15">
        <f>ROUND(VLOOKUP($C$2,'[13]ERU-1'!$A$6:$BE$17,J$2,FALSE),3)</f>
        <v>35.304000000000002</v>
      </c>
      <c r="K17" s="15">
        <f>ROUND(VLOOKUP($C$2,'[13]ERU-1'!$A$6:$BE$17,K$2,FALSE),3)</f>
        <v>0</v>
      </c>
      <c r="L17" s="15">
        <f>ROUND(VLOOKUP($C$2,'[13]ERU-1'!$A$6:$BE$17,L$2,FALSE),3)</f>
        <v>78.238</v>
      </c>
      <c r="M17" s="15">
        <f>ROUND(VLOOKUP($C$2,'[13]ERU-1'!$A$6:$BE$17,M$2,FALSE),3)</f>
        <v>2.0920000000000001</v>
      </c>
      <c r="N17" s="15">
        <f t="shared" si="0"/>
        <v>2.5330000000000013</v>
      </c>
      <c r="O17" s="15">
        <f t="shared" si="1"/>
        <v>0</v>
      </c>
      <c r="P17" s="15">
        <f t="shared" si="10"/>
        <v>0</v>
      </c>
      <c r="Q17" s="15">
        <f>ROUND(VLOOKUP($C$2,'[13]ERU-1'!$A$6:$BE$17,Q$2,FALSE),3)</f>
        <v>73.613</v>
      </c>
      <c r="R17" s="42">
        <f t="shared" si="11"/>
        <v>0</v>
      </c>
      <c r="S17" s="15">
        <f>ROUND(VLOOKUP($C$2,'[13]ERU-1'!$A$6:$BE$17,S$2,FALSE),3)</f>
        <v>341</v>
      </c>
      <c r="T17" s="15">
        <f>ROUND(VLOOKUP($C$2,'[13]ERU-1'!$A$6:$BE$17,T$2,FALSE),3)</f>
        <v>0</v>
      </c>
      <c r="U17" s="15">
        <f>ROUND(VLOOKUP($C$2,'[13]ERU-1'!$A$6:$BE$17,U$2,FALSE),3)</f>
        <v>0</v>
      </c>
      <c r="V17" s="15">
        <f>ROUND(VLOOKUP($C$2,'[13]ERU-1'!$A$6:$BE$17,V$2,FALSE),3)</f>
        <v>0</v>
      </c>
      <c r="W17" s="15">
        <f>ROUND(VLOOKUP($C$2,'[13]ERU-1'!$A$6:$BE$17,W$2,FALSE),3)</f>
        <v>0</v>
      </c>
      <c r="X17" s="15">
        <f>ROUND(VLOOKUP($C$2,'[13]ERU-1'!$A$6:$BE$17,X$2,FALSE),3)</f>
        <v>341</v>
      </c>
      <c r="Y17" s="15">
        <f>ROUND(VLOOKUP($C$2,'[13]ERU-1'!$A$6:$BE$17,Y$2,FALSE),3)</f>
        <v>0</v>
      </c>
      <c r="Z17" s="15">
        <f>ROUND(VLOOKUP($C$2,'[13]ERU-1'!$A$6:$BE$17,Z$2,FALSE),3)</f>
        <v>5.1999999999999998E-2</v>
      </c>
      <c r="AA17" s="15">
        <f>ROUND(VLOOKUP($C$2,'[13]ERU-1'!$A$6:$BE$17,AA$2,FALSE),3)</f>
        <v>78.238</v>
      </c>
      <c r="AB17" s="45">
        <f t="shared" si="4"/>
        <v>4.6770000000000014</v>
      </c>
      <c r="AC17" s="15">
        <f>ROUND(VLOOKUP($C$2,'[13]ERU-1'!$A$6:$BE$17,AC$2,FALSE),3)</f>
        <v>0</v>
      </c>
      <c r="AD17" s="15">
        <f>ROUND(VLOOKUP($C$2,'[13]ERU-1'!$A$6:$BE$17,AD$2,FALSE),3)</f>
        <v>0</v>
      </c>
      <c r="AE17" s="15">
        <f>ROUND(VLOOKUP($C$2,'[13]ERU-1'!$A$6:$BE$17,AE$2,FALSE),3)</f>
        <v>0</v>
      </c>
      <c r="AF17" s="15">
        <f>ROUND(VLOOKUP($C$2,'[13]ERU-1'!$A$6:$BE$17,AF$2,FALSE),3)</f>
        <v>0</v>
      </c>
      <c r="AG17" s="15">
        <f>ROUND(VLOOKUP($C$2,'[13]ERU-1'!$A$6:$BE$17,AG$2,FALSE),3)</f>
        <v>0</v>
      </c>
      <c r="AH17" s="15">
        <f>ROUND(VLOOKUP($C$2,'[13]ERU-1'!$A$6:$BE$17,AH$2,FALSE),3)</f>
        <v>341</v>
      </c>
      <c r="AI17" s="15">
        <f>ROUND(VLOOKUP($C$2,'[13]ERU-1'!$A$6:$BE$17,AI$2,FALSE),3)</f>
        <v>0</v>
      </c>
      <c r="AJ17" s="15" t="s">
        <v>594</v>
      </c>
      <c r="AK17" s="15">
        <f>ROUND(VLOOKUP($C$2,'[13]ERU-1'!$A$6:$BE$17,AK$2,FALSE),3)</f>
        <v>0</v>
      </c>
      <c r="AL17" s="15">
        <f>ROUND(VLOOKUP($C$2,'[13]ERU-1'!$A$6:$BE$17,AL$2,FALSE),3)</f>
        <v>0</v>
      </c>
      <c r="AM17" s="15">
        <f>ROUND(VLOOKUP($C$2,'[13]ERU-1'!$A$6:$BE$17,AM$2,FALSE),3)</f>
        <v>73.613</v>
      </c>
      <c r="AN17" s="15">
        <f>ROUND(VLOOKUP($C$2,'[13]ERU-1'!$A$6:$BE$17,AN$2,FALSE),3)</f>
        <v>0</v>
      </c>
      <c r="AO17" s="15">
        <f>ROUND(VLOOKUP($C$2,'[13]ERU-1'!$A$6:$BE$17,AO$2,FALSE),3)</f>
        <v>0</v>
      </c>
      <c r="AP17" s="15">
        <f>ROUND(VLOOKUP($C$2,'[13]ERU-1'!$A$6:$BE$17,AP$2,FALSE),3)</f>
        <v>0</v>
      </c>
      <c r="AQ17" s="15">
        <f>ROUND(VLOOKUP($C$2,'[13]ERU-1'!$A$6:$BE$17,AQ$2,FALSE),3)</f>
        <v>0</v>
      </c>
      <c r="AR17" s="15">
        <f>ROUND(VLOOKUP($C$2,'[13]ERU-1'!$A$6:$BE$17,AR$2,FALSE),3)</f>
        <v>0</v>
      </c>
      <c r="AS17" s="15">
        <f>ROUND(VLOOKUP($C$2,'[13]ERU-1'!$A$6:$BE$17,AS$2,FALSE),3)</f>
        <v>0</v>
      </c>
      <c r="AT17" s="15">
        <f>ROUND(VLOOKUP($C$2,'[13]ERU-1'!$A$6:$BE$17,AT$2,FALSE),3)</f>
        <v>0</v>
      </c>
      <c r="AU17" s="15">
        <f>ROUND(VLOOKUP($C$2,'[13]ERU-1'!$A$6:$BE$17,AU$2,FALSE),3)</f>
        <v>0</v>
      </c>
      <c r="AV17" s="15">
        <f>ROUND(VLOOKUP($C$2,'[13]ERU-1'!$A$6:$BE$17,AV$2,FALSE),3)</f>
        <v>0</v>
      </c>
      <c r="AW17" s="15">
        <f>ROUND(VLOOKUP($C$2,'[13]ERU-1'!$A$6:$BE$17,AW$2,FALSE),3)</f>
        <v>0</v>
      </c>
      <c r="AX17" s="15">
        <f>ROUND(VLOOKUP($C$2,'[13]ERU-1'!$A$6:$BE$17,AX$2,FALSE),3)</f>
        <v>0</v>
      </c>
      <c r="AY17" s="15">
        <f>ROUND(VLOOKUP($C$2,'[13]ERU-1'!$A$6:$BE$17,AY$2,FALSE),3)</f>
        <v>0</v>
      </c>
      <c r="AZ17" s="15">
        <f>ROUND(VLOOKUP($C$2,'[13]ERU-1'!$A$6:$BE$17,AZ$2,FALSE),3)</f>
        <v>0</v>
      </c>
      <c r="BA17" s="15">
        <f>ROUND(VLOOKUP($C$2,'[13]ERU-1'!$A$6:$BE$17,BA$2,FALSE),3)</f>
        <v>0</v>
      </c>
      <c r="BB17" s="15">
        <f>ROUND(VLOOKUP($C$2,'[13]ERU-1'!$A$6:$BE$17,BB$2,FALSE),3)</f>
        <v>341</v>
      </c>
      <c r="BC17" s="15">
        <f>ROUND(VLOOKUP($C$2,'[13]ERU-1'!$A$6:$BE$17,BC$2,FALSE),3)</f>
        <v>0</v>
      </c>
      <c r="BD17" s="15">
        <f>ROUND(VLOOKUP($C$2,'[13]ERU-1'!$A$6:$BE$17,BD$2,FALSE),3)</f>
        <v>0</v>
      </c>
      <c r="BE17" s="15">
        <f>ROUND(VLOOKUP($C$2,'[13]ERU-1'!$A$6:$BE$17,BE$2,FALSE),3)</f>
        <v>78.238</v>
      </c>
      <c r="BF17" s="15">
        <f>ROUND(VLOOKUP($C$2,'[13]ERU-1'!$A$6:$BE$17,BF$2,FALSE),3)</f>
        <v>341</v>
      </c>
      <c r="BG17" s="15">
        <f>ROUND(VLOOKUP($C$2,'[13]ERU-1'!$A$6:$BE$17,BG$2,FALSE),3)</f>
        <v>206.19499999999999</v>
      </c>
      <c r="BH17" s="15"/>
      <c r="BI17" s="15"/>
      <c r="BJ17" s="15" t="s">
        <v>715</v>
      </c>
      <c r="BK17" s="15" t="str">
        <f>INDEX(Licence!$I$2:$I$180,MATCH(Data!BJ17,Licence!$C$2:$C$180,0))</f>
        <v>Vysočina</v>
      </c>
      <c r="BL17" s="15">
        <f>INDEX(Licence!$G$2:$G$180,MATCH(Data!BJ17,Licence!$C$2:$C$180,0))/1000</f>
        <v>0.2</v>
      </c>
      <c r="BM17" s="15">
        <f>INDEX(Licence!$F$2:$F$180,MATCH(Data!BJ17,Licence!$C$2:$C$180,0))/1000</f>
        <v>0.28599999999999998</v>
      </c>
      <c r="BN17" s="15" t="str">
        <f>INDEX(Licence!$K$2:$K$180,MATCH(Data!BJ17,Licence!$C$2:$C$180,0))</f>
        <v>ČEZ Distribuce, a.s.</v>
      </c>
      <c r="BO17" s="15"/>
      <c r="BP17" s="16">
        <f t="shared" si="5"/>
        <v>83.881870182216943</v>
      </c>
      <c r="BS17" t="str">
        <f t="shared" si="2"/>
        <v>KJ - Havlíčkův Brod, Rozkošská</v>
      </c>
    </row>
    <row r="18" spans="1:71" ht="19.5" thickBot="1" x14ac:dyDescent="0.35">
      <c r="A18" s="15">
        <v>3503</v>
      </c>
      <c r="B18" s="25">
        <f t="shared" si="3"/>
        <v>14</v>
      </c>
      <c r="C18" s="14" t="s">
        <v>613</v>
      </c>
      <c r="D18" s="15" t="str">
        <f t="shared" si="6"/>
        <v>Prosinec</v>
      </c>
      <c r="E18" s="37" t="str">
        <f t="shared" si="6"/>
        <v>12</v>
      </c>
      <c r="F18" s="46">
        <f t="shared" si="7"/>
        <v>0</v>
      </c>
      <c r="G18" s="68">
        <f>_xlfn.IFNA(INDEX(import!$R$3:$Z$2000,MATCH(Data!$A18&amp;"#"&amp;$E18,import!$Q$3:$Q$2000,0),1),0)</f>
        <v>561.84299999999996</v>
      </c>
      <c r="H18" s="68">
        <f t="shared" si="8"/>
        <v>260.92099999999999</v>
      </c>
      <c r="I18" s="68">
        <f t="shared" si="9"/>
        <v>300.92200000000003</v>
      </c>
      <c r="J18" s="68">
        <f>_xlfn.IFNA(INDEX(import!$R$3:$Z$2000,MATCH(Data!$A18&amp;"#"&amp;$E18,import!$Q$3:$Q$2000,0),3),0)</f>
        <v>35.251200000000004</v>
      </c>
      <c r="K18" s="15">
        <f>ROUND(VLOOKUP($C$2,'[14]ERU-1'!$A$6:$BE$17,K$2,FALSE),3)</f>
        <v>0</v>
      </c>
      <c r="L18" s="15">
        <f>ROUND(VLOOKUP($C$2,'[14]ERU-1'!$A$6:$BE$17,L$2,FALSE),3)</f>
        <v>202.79900000000001</v>
      </c>
      <c r="M18" s="15">
        <f>ROUND(VLOOKUP($C$2,'[14]ERU-1'!$A$6:$BE$17,M$2,FALSE),3)</f>
        <v>2.5339999999999998</v>
      </c>
      <c r="N18" s="15">
        <f t="shared" si="0"/>
        <v>2.9220000000000255</v>
      </c>
      <c r="O18" s="15">
        <f t="shared" si="1"/>
        <v>0</v>
      </c>
      <c r="P18" s="15">
        <f t="shared" si="10"/>
        <v>0</v>
      </c>
      <c r="Q18" s="15">
        <f>ROUND(VLOOKUP($C$2,'[14]ERU-1'!$A$6:$BE$17,Q$2,FALSE),3)</f>
        <v>197.34299999999999</v>
      </c>
      <c r="R18" s="42">
        <f t="shared" si="11"/>
        <v>0</v>
      </c>
      <c r="S18" s="15">
        <f>ROUND(VLOOKUP($C$2,'[14]ERU-1'!$A$6:$BE$17,S$2,FALSE),3)</f>
        <v>842</v>
      </c>
      <c r="T18" s="15">
        <f>ROUND(VLOOKUP($C$2,'[14]ERU-1'!$A$6:$BE$17,T$2,FALSE),3)</f>
        <v>0</v>
      </c>
      <c r="U18" s="15">
        <f>ROUND(VLOOKUP($C$2,'[14]ERU-1'!$A$6:$BE$17,U$2,FALSE),3)</f>
        <v>0</v>
      </c>
      <c r="V18" s="15">
        <f>ROUND(VLOOKUP($C$2,'[14]ERU-1'!$A$6:$BE$17,V$2,FALSE),3)</f>
        <v>0</v>
      </c>
      <c r="W18" s="15">
        <f>ROUND(VLOOKUP($C$2,'[14]ERU-1'!$A$6:$BE$17,W$2,FALSE),3)</f>
        <v>0</v>
      </c>
      <c r="X18" s="15">
        <f>ROUND(VLOOKUP($C$2,'[14]ERU-1'!$A$6:$BE$17,X$2,FALSE),3)</f>
        <v>842</v>
      </c>
      <c r="Y18" s="15">
        <f>ROUND(VLOOKUP($C$2,'[14]ERU-1'!$A$6:$BE$17,Y$2,FALSE),3)</f>
        <v>0</v>
      </c>
      <c r="Z18" s="15">
        <f>ROUND(VLOOKUP($C$2,'[14]ERU-1'!$A$6:$BE$17,Z$2,FALSE),3)</f>
        <v>2.2629999999999999</v>
      </c>
      <c r="AA18" s="15">
        <f>ROUND(VLOOKUP($C$2,'[14]ERU-1'!$A$6:$BE$17,AA$2,FALSE),3)</f>
        <v>202.79900000000001</v>
      </c>
      <c r="AB18" s="45">
        <f t="shared" si="4"/>
        <v>7.7190000000000252</v>
      </c>
      <c r="AC18" s="15">
        <f>ROUND(VLOOKUP($C$2,'[14]ERU-1'!$A$6:$BE$17,AC$2,FALSE),3)</f>
        <v>0</v>
      </c>
      <c r="AD18" s="15">
        <f>ROUND(VLOOKUP($C$2,'[14]ERU-1'!$A$6:$BE$17,AD$2,FALSE),3)</f>
        <v>0</v>
      </c>
      <c r="AE18" s="15">
        <f>ROUND(VLOOKUP($C$2,'[14]ERU-1'!$A$6:$BE$17,AE$2,FALSE),3)</f>
        <v>0</v>
      </c>
      <c r="AF18" s="15">
        <f>ROUND(VLOOKUP($C$2,'[14]ERU-1'!$A$6:$BE$17,AF$2,FALSE),3)</f>
        <v>0</v>
      </c>
      <c r="AG18" s="15">
        <f>ROUND(VLOOKUP($C$2,'[14]ERU-1'!$A$6:$BE$17,AG$2,FALSE),3)</f>
        <v>0</v>
      </c>
      <c r="AH18" s="15">
        <f>ROUND(VLOOKUP($C$2,'[14]ERU-1'!$A$6:$BE$17,AH$2,FALSE),3)</f>
        <v>842</v>
      </c>
      <c r="AI18" s="15">
        <f>ROUND(VLOOKUP($C$2,'[14]ERU-1'!$A$6:$BE$17,AI$2,FALSE),3)</f>
        <v>0</v>
      </c>
      <c r="AJ18" s="15" t="s">
        <v>594</v>
      </c>
      <c r="AK18" s="15">
        <f>ROUND(VLOOKUP($C$2,'[14]ERU-1'!$A$6:$BE$17,AK$2,FALSE),3)</f>
        <v>0</v>
      </c>
      <c r="AL18" s="15">
        <f>ROUND(VLOOKUP($C$2,'[14]ERU-1'!$A$6:$BE$17,AL$2,FALSE),3)</f>
        <v>0</v>
      </c>
      <c r="AM18" s="15">
        <f>ROUND(VLOOKUP($C$2,'[14]ERU-1'!$A$6:$BE$17,AM$2,FALSE),3)</f>
        <v>197.34299999999999</v>
      </c>
      <c r="AN18" s="15">
        <f>ROUND(VLOOKUP($C$2,'[14]ERU-1'!$A$6:$BE$17,AN$2,FALSE),3)</f>
        <v>0</v>
      </c>
      <c r="AO18" s="15">
        <f>ROUND(VLOOKUP($C$2,'[14]ERU-1'!$A$6:$BE$17,AO$2,FALSE),3)</f>
        <v>0</v>
      </c>
      <c r="AP18" s="15">
        <f>ROUND(VLOOKUP($C$2,'[14]ERU-1'!$A$6:$BE$17,AP$2,FALSE),3)</f>
        <v>0</v>
      </c>
      <c r="AQ18" s="15">
        <f>ROUND(VLOOKUP($C$2,'[14]ERU-1'!$A$6:$BE$17,AQ$2,FALSE),3)</f>
        <v>0</v>
      </c>
      <c r="AR18" s="15">
        <f>ROUND(VLOOKUP($C$2,'[14]ERU-1'!$A$6:$BE$17,AR$2,FALSE),3)</f>
        <v>0</v>
      </c>
      <c r="AS18" s="15">
        <f>ROUND(VLOOKUP($C$2,'[14]ERU-1'!$A$6:$BE$17,AS$2,FALSE),3)</f>
        <v>0</v>
      </c>
      <c r="AT18" s="15">
        <f>ROUND(VLOOKUP($C$2,'[14]ERU-1'!$A$6:$BE$17,AT$2,FALSE),3)</f>
        <v>0</v>
      </c>
      <c r="AU18" s="15">
        <f>ROUND(VLOOKUP($C$2,'[14]ERU-1'!$A$6:$BE$17,AU$2,FALSE),3)</f>
        <v>0</v>
      </c>
      <c r="AV18" s="15">
        <f>ROUND(VLOOKUP($C$2,'[14]ERU-1'!$A$6:$BE$17,AV$2,FALSE),3)</f>
        <v>842</v>
      </c>
      <c r="AW18" s="15">
        <f>ROUND(VLOOKUP($C$2,'[14]ERU-1'!$A$6:$BE$17,AW$2,FALSE),3)</f>
        <v>0</v>
      </c>
      <c r="AX18" s="15">
        <f>ROUND(VLOOKUP($C$2,'[14]ERU-1'!$A$6:$BE$17,AX$2,FALSE),3)</f>
        <v>0</v>
      </c>
      <c r="AY18" s="15">
        <f>ROUND(VLOOKUP($C$2,'[14]ERU-1'!$A$6:$BE$17,AY$2,FALSE),3)</f>
        <v>0</v>
      </c>
      <c r="AZ18" s="15">
        <f>ROUND(VLOOKUP($C$2,'[14]ERU-1'!$A$6:$BE$17,AZ$2,FALSE),3)</f>
        <v>0</v>
      </c>
      <c r="BA18" s="15">
        <f>ROUND(VLOOKUP($C$2,'[14]ERU-1'!$A$6:$BE$17,BA$2,FALSE),3)</f>
        <v>0</v>
      </c>
      <c r="BB18" s="15">
        <f>ROUND(VLOOKUP($C$2,'[14]ERU-1'!$A$6:$BE$17,BB$2,FALSE),3)</f>
        <v>0</v>
      </c>
      <c r="BC18" s="15">
        <f>ROUND(VLOOKUP($C$2,'[14]ERU-1'!$A$6:$BE$17,BC$2,FALSE),3)</f>
        <v>0</v>
      </c>
      <c r="BD18" s="15">
        <f>ROUND(VLOOKUP($C$2,'[14]ERU-1'!$A$6:$BE$17,BD$2,FALSE),3)</f>
        <v>0</v>
      </c>
      <c r="BE18" s="15">
        <f>ROUND(VLOOKUP($C$2,'[14]ERU-1'!$A$6:$BE$17,BE$2,FALSE),3)</f>
        <v>202.79900000000001</v>
      </c>
      <c r="BF18" s="15">
        <f>ROUND(VLOOKUP($C$2,'[14]ERU-1'!$A$6:$BE$17,BF$2,FALSE),3)</f>
        <v>842</v>
      </c>
      <c r="BG18" s="68">
        <f>_xlfn.IFNA(INDEX(import!$R$3:$Z$2000,MATCH(Data!$A18&amp;"#"&amp;$E18,import!$Q$3:$Q$2000,0),2),0)</f>
        <v>505.65899999999999</v>
      </c>
      <c r="BH18" s="15"/>
      <c r="BI18" s="15"/>
      <c r="BJ18" s="15" t="s">
        <v>716</v>
      </c>
      <c r="BK18" s="15" t="str">
        <f>INDEX(Licence!$I$2:$I$180,MATCH(Data!BJ18,Licence!$C$2:$C$180,0))</f>
        <v>Vysočina</v>
      </c>
      <c r="BL18" s="15">
        <f>INDEX(Licence!$G$2:$G$180,MATCH(Data!BJ18,Licence!$C$2:$C$180,0))/1000</f>
        <v>0.58399999999999996</v>
      </c>
      <c r="BM18" s="15">
        <f>INDEX(Licence!$F$2:$F$180,MATCH(Data!BJ18,Licence!$C$2:$C$180,0))/1000</f>
        <v>0.73499999999999999</v>
      </c>
      <c r="BN18" s="15" t="str">
        <f>INDEX(Licence!$K$2:$K$180,MATCH(Data!BJ18,Licence!$C$2:$C$180,0))</f>
        <v>ČEZ Distribuce, a.s.</v>
      </c>
      <c r="BO18" s="15"/>
      <c r="BP18" s="16">
        <f>IFERROR((L18+S18/3.6)/BG18*100,0)</f>
        <v>86.360153559788102</v>
      </c>
      <c r="BS18" t="str">
        <f t="shared" si="2"/>
        <v>KJ - Havlíčkův Brod, Na Výšině</v>
      </c>
    </row>
    <row r="19" spans="1:71" ht="19.5" thickBot="1" x14ac:dyDescent="0.35">
      <c r="A19" s="15">
        <v>2681</v>
      </c>
      <c r="B19" s="25">
        <f t="shared" si="3"/>
        <v>15</v>
      </c>
      <c r="C19" s="14" t="s">
        <v>614</v>
      </c>
      <c r="D19" s="15" t="str">
        <f t="shared" si="6"/>
        <v>Prosinec</v>
      </c>
      <c r="E19" s="37" t="str">
        <f t="shared" si="6"/>
        <v>12</v>
      </c>
      <c r="F19" s="46">
        <f t="shared" si="7"/>
        <v>0</v>
      </c>
      <c r="G19" s="68">
        <f>_xlfn.IFNA(INDEX(import!$R$3:$Z$2000,MATCH(Data!$A19&amp;"#"&amp;$E19,import!$Q$3:$Q$2000,0),1),0)</f>
        <v>429.26</v>
      </c>
      <c r="H19" s="68">
        <f t="shared" si="8"/>
        <v>199.977</v>
      </c>
      <c r="I19" s="68">
        <f t="shared" si="9"/>
        <v>229.28299999999999</v>
      </c>
      <c r="J19" s="68">
        <f>_xlfn.IFNA(INDEX(import!$R$3:$Z$2000,MATCH(Data!$A19&amp;"#"&amp;$E19,import!$Q$3:$Q$2000,0),3),0)</f>
        <v>35.251200000000004</v>
      </c>
      <c r="K19" s="15">
        <f>ROUND(VLOOKUP($C$2,'[15]ERU-1'!$A$6:$BE$17,K$2,FALSE),3)</f>
        <v>0</v>
      </c>
      <c r="L19" s="15">
        <f>ROUND(VLOOKUP($C$2,'[15]ERU-1'!$A$6:$BE$17,L$2,FALSE),3)</f>
        <v>158.20400000000001</v>
      </c>
      <c r="M19" s="15">
        <f>ROUND(VLOOKUP($C$2,'[15]ERU-1'!$A$6:$BE$17,M$2,FALSE),3)</f>
        <v>1.69</v>
      </c>
      <c r="N19" s="15">
        <f t="shared" si="0"/>
        <v>1.9380000000000166</v>
      </c>
      <c r="O19" s="15">
        <f t="shared" si="1"/>
        <v>0</v>
      </c>
      <c r="P19" s="15">
        <f t="shared" si="10"/>
        <v>0</v>
      </c>
      <c r="Q19" s="15">
        <f>ROUND(VLOOKUP($C$2,'[15]ERU-1'!$A$6:$BE$17,Q$2,FALSE),3)</f>
        <v>154.57599999999999</v>
      </c>
      <c r="R19" s="42">
        <f t="shared" si="11"/>
        <v>0</v>
      </c>
      <c r="S19" s="15">
        <f>ROUND(VLOOKUP($C$2,'[15]ERU-1'!$A$6:$BE$17,S$2,FALSE),3)</f>
        <v>653</v>
      </c>
      <c r="T19" s="15">
        <f>ROUND(VLOOKUP($C$2,'[15]ERU-1'!$A$6:$BE$17,T$2,FALSE),3)</f>
        <v>0</v>
      </c>
      <c r="U19" s="15">
        <f>ROUND(VLOOKUP($C$2,'[15]ERU-1'!$A$6:$BE$17,U$2,FALSE),3)</f>
        <v>0</v>
      </c>
      <c r="V19" s="15">
        <f>ROUND(VLOOKUP($C$2,'[15]ERU-1'!$A$6:$BE$17,V$2,FALSE),3)</f>
        <v>0</v>
      </c>
      <c r="W19" s="15">
        <f>ROUND(VLOOKUP($C$2,'[15]ERU-1'!$A$6:$BE$17,W$2,FALSE),3)</f>
        <v>0</v>
      </c>
      <c r="X19" s="15">
        <f>ROUND(VLOOKUP($C$2,'[15]ERU-1'!$A$6:$BE$17,X$2,FALSE),3)</f>
        <v>653</v>
      </c>
      <c r="Y19" s="15">
        <f>ROUND(VLOOKUP($C$2,'[15]ERU-1'!$A$6:$BE$17,Y$2,FALSE),3)</f>
        <v>0</v>
      </c>
      <c r="Z19" s="15">
        <f>ROUND(VLOOKUP($C$2,'[15]ERU-1'!$A$6:$BE$17,Z$2,FALSE),3)</f>
        <v>1.796</v>
      </c>
      <c r="AA19" s="15">
        <f>ROUND(VLOOKUP($C$2,'[15]ERU-1'!$A$6:$BE$17,AA$2,FALSE),3)</f>
        <v>158.20400000000001</v>
      </c>
      <c r="AB19" s="45">
        <f t="shared" si="4"/>
        <v>5.4240000000000164</v>
      </c>
      <c r="AC19" s="15">
        <f>ROUND(VLOOKUP($C$2,'[15]ERU-1'!$A$6:$BE$17,AC$2,FALSE),3)</f>
        <v>0</v>
      </c>
      <c r="AD19" s="15">
        <f>ROUND(VLOOKUP($C$2,'[15]ERU-1'!$A$6:$BE$17,AD$2,FALSE),3)</f>
        <v>0</v>
      </c>
      <c r="AE19" s="15">
        <f>ROUND(VLOOKUP($C$2,'[15]ERU-1'!$A$6:$BE$17,AE$2,FALSE),3)</f>
        <v>0</v>
      </c>
      <c r="AF19" s="15">
        <f>ROUND(VLOOKUP($C$2,'[15]ERU-1'!$A$6:$BE$17,AF$2,FALSE),3)</f>
        <v>0</v>
      </c>
      <c r="AG19" s="15">
        <f>ROUND(VLOOKUP($C$2,'[15]ERU-1'!$A$6:$BE$17,AG$2,FALSE),3)</f>
        <v>0</v>
      </c>
      <c r="AH19" s="15">
        <f>ROUND(VLOOKUP($C$2,'[15]ERU-1'!$A$6:$BE$17,AH$2,FALSE),3)</f>
        <v>653</v>
      </c>
      <c r="AI19" s="15">
        <f>ROUND(VLOOKUP($C$2,'[15]ERU-1'!$A$6:$BE$17,AI$2,FALSE),3)</f>
        <v>0</v>
      </c>
      <c r="AJ19" s="15" t="s">
        <v>594</v>
      </c>
      <c r="AK19" s="15">
        <f>ROUND(VLOOKUP($C$2,'[15]ERU-1'!$A$6:$BE$17,AK$2,FALSE),3)</f>
        <v>0</v>
      </c>
      <c r="AL19" s="15">
        <f>ROUND(VLOOKUP($C$2,'[15]ERU-1'!$A$6:$BE$17,AL$2,FALSE),3)</f>
        <v>0</v>
      </c>
      <c r="AM19" s="15">
        <f>ROUND(VLOOKUP($C$2,'[15]ERU-1'!$A$6:$BE$17,AM$2,FALSE),3)</f>
        <v>154.57599999999999</v>
      </c>
      <c r="AN19" s="15">
        <f>ROUND(VLOOKUP($C$2,'[15]ERU-1'!$A$6:$BE$17,AN$2,FALSE),3)</f>
        <v>0</v>
      </c>
      <c r="AO19" s="15">
        <f>ROUND(VLOOKUP($C$2,'[15]ERU-1'!$A$6:$BE$17,AO$2,FALSE),3)</f>
        <v>0</v>
      </c>
      <c r="AP19" s="15">
        <f>ROUND(VLOOKUP($C$2,'[15]ERU-1'!$A$6:$BE$17,AP$2,FALSE),3)</f>
        <v>0</v>
      </c>
      <c r="AQ19" s="15">
        <f>ROUND(VLOOKUP($C$2,'[15]ERU-1'!$A$6:$BE$17,AQ$2,FALSE),3)</f>
        <v>0</v>
      </c>
      <c r="AR19" s="15">
        <f>ROUND(VLOOKUP($C$2,'[15]ERU-1'!$A$6:$BE$17,AR$2,FALSE),3)</f>
        <v>0</v>
      </c>
      <c r="AS19" s="15">
        <f>ROUND(VLOOKUP($C$2,'[15]ERU-1'!$A$6:$BE$17,AS$2,FALSE),3)</f>
        <v>0</v>
      </c>
      <c r="AT19" s="15">
        <f>ROUND(VLOOKUP($C$2,'[15]ERU-1'!$A$6:$BE$17,AT$2,FALSE),3)</f>
        <v>0</v>
      </c>
      <c r="AU19" s="15">
        <f>ROUND(VLOOKUP($C$2,'[15]ERU-1'!$A$6:$BE$17,AU$2,FALSE),3)</f>
        <v>0</v>
      </c>
      <c r="AV19" s="15">
        <f>ROUND(VLOOKUP($C$2,'[15]ERU-1'!$A$6:$BE$17,AV$2,FALSE),3)</f>
        <v>653</v>
      </c>
      <c r="AW19" s="15">
        <f>ROUND(VLOOKUP($C$2,'[15]ERU-1'!$A$6:$BE$17,AW$2,FALSE),3)</f>
        <v>0</v>
      </c>
      <c r="AX19" s="15">
        <f>ROUND(VLOOKUP($C$2,'[15]ERU-1'!$A$6:$BE$17,AX$2,FALSE),3)</f>
        <v>0</v>
      </c>
      <c r="AY19" s="15">
        <f>ROUND(VLOOKUP($C$2,'[15]ERU-1'!$A$6:$BE$17,AY$2,FALSE),3)</f>
        <v>0</v>
      </c>
      <c r="AZ19" s="15">
        <f>ROUND(VLOOKUP($C$2,'[15]ERU-1'!$A$6:$BE$17,AZ$2,FALSE),3)</f>
        <v>0</v>
      </c>
      <c r="BA19" s="15">
        <f>ROUND(VLOOKUP($C$2,'[15]ERU-1'!$A$6:$BE$17,BA$2,FALSE),3)</f>
        <v>0</v>
      </c>
      <c r="BB19" s="15">
        <f>ROUND(VLOOKUP($C$2,'[15]ERU-1'!$A$6:$BE$17,BB$2,FALSE),3)</f>
        <v>0</v>
      </c>
      <c r="BC19" s="15">
        <f>ROUND(VLOOKUP($C$2,'[15]ERU-1'!$A$6:$BE$17,BC$2,FALSE),3)</f>
        <v>0</v>
      </c>
      <c r="BD19" s="15">
        <f>ROUND(VLOOKUP($C$2,'[15]ERU-1'!$A$6:$BE$17,BD$2,FALSE),3)</f>
        <v>0</v>
      </c>
      <c r="BE19" s="15">
        <f>ROUND(VLOOKUP($C$2,'[15]ERU-1'!$A$6:$BE$17,BE$2,FALSE),3)</f>
        <v>158.20400000000001</v>
      </c>
      <c r="BF19" s="15">
        <f>ROUND(VLOOKUP($C$2,'[15]ERU-1'!$A$6:$BE$17,BF$2,FALSE),3)</f>
        <v>653</v>
      </c>
      <c r="BG19" s="68">
        <f>_xlfn.IFNA(INDEX(import!$R$3:$Z$2000,MATCH(Data!$A19&amp;"#"&amp;$E19,import!$Q$3:$Q$2000,0),2),0)</f>
        <v>386.334</v>
      </c>
      <c r="BH19" s="15"/>
      <c r="BI19" s="15"/>
      <c r="BJ19" s="15" t="s">
        <v>717</v>
      </c>
      <c r="BK19" s="15" t="str">
        <f>INDEX(Licence!$I$2:$I$180,MATCH(Data!BJ19,Licence!$C$2:$C$180,0))</f>
        <v>Vysočina</v>
      </c>
      <c r="BL19" s="15">
        <f>INDEX(Licence!$G$2:$G$180,MATCH(Data!BJ19,Licence!$C$2:$C$180,0))/1000</f>
        <v>0.4</v>
      </c>
      <c r="BM19" s="15">
        <f>INDEX(Licence!$F$2:$F$180,MATCH(Data!BJ19,Licence!$C$2:$C$180,0))/1000</f>
        <v>0.47199999999999998</v>
      </c>
      <c r="BN19" s="15" t="str">
        <f>INDEX(Licence!$K$2:$K$180,MATCH(Data!BJ19,Licence!$C$2:$C$180,0))</f>
        <v>ČEZ Distribuce, a.s.</v>
      </c>
      <c r="BO19" s="15"/>
      <c r="BP19" s="16">
        <f t="shared" si="5"/>
        <v>87.901372617706144</v>
      </c>
      <c r="BS19" t="str">
        <f t="shared" si="2"/>
        <v>KJ - Havlíčkův Brod, Smetanovo náměstí</v>
      </c>
    </row>
    <row r="20" spans="1:71" ht="19.5" thickBot="1" x14ac:dyDescent="0.35">
      <c r="A20" s="15">
        <v>2683</v>
      </c>
      <c r="B20" s="25">
        <f t="shared" si="3"/>
        <v>16</v>
      </c>
      <c r="C20" s="14" t="s">
        <v>615</v>
      </c>
      <c r="D20" s="15" t="str">
        <f t="shared" si="6"/>
        <v>Prosinec</v>
      </c>
      <c r="E20" s="37" t="str">
        <f t="shared" si="6"/>
        <v>12</v>
      </c>
      <c r="F20" s="46">
        <f t="shared" si="7"/>
        <v>0</v>
      </c>
      <c r="G20" s="68">
        <f>_xlfn.IFNA(INDEX(import!$R$3:$Z$2000,MATCH(Data!$A20&amp;"#"&amp;$E20,import!$Q$3:$Q$2000,0),1),0)</f>
        <v>348.51900000000001</v>
      </c>
      <c r="H20" s="68">
        <f t="shared" ref="H20" si="12">IFERROR(ROUND(G20*(L20/(L20+(S20/3.6))),3),0)</f>
        <v>169.73400000000001</v>
      </c>
      <c r="I20" s="68">
        <f t="shared" ref="I20" si="13">IFERROR(ROUND(G20*((S20/3.6)/(L20+(S20/3.6))),3),0)</f>
        <v>178.785</v>
      </c>
      <c r="J20" s="68">
        <f>_xlfn.IFNA(INDEX(import!$R$3:$Z$2000,MATCH(Data!$A20&amp;"#"&amp;$E20,import!$Q$3:$Q$2000,0),3),0)</f>
        <v>35.251200000000004</v>
      </c>
      <c r="K20" s="15">
        <f>ROUND(VLOOKUP($C$2,'[16]ERU-1'!$A$6:$BE$17,K$2,FALSE),3)</f>
        <v>0</v>
      </c>
      <c r="L20" s="15">
        <f>ROUND(VLOOKUP($C$2,'[16]ERU-1'!$A$6:$BE$17,L$2,FALSE),3)</f>
        <v>129.22</v>
      </c>
      <c r="M20" s="15">
        <f>ROUND(VLOOKUP($C$2,'[16]ERU-1'!$A$6:$BE$17,M$2,FALSE),3)</f>
        <v>1.347</v>
      </c>
      <c r="N20" s="15">
        <f t="shared" si="0"/>
        <v>1.4190000000000111</v>
      </c>
      <c r="O20" s="15">
        <f t="shared" si="1"/>
        <v>0</v>
      </c>
      <c r="P20" s="15">
        <f t="shared" si="10"/>
        <v>0</v>
      </c>
      <c r="Q20" s="15">
        <f>ROUND(VLOOKUP($C$2,'[16]ERU-1'!$A$6:$BE$17,Q$2,FALSE),3)</f>
        <v>126.45399999999999</v>
      </c>
      <c r="R20" s="42">
        <f t="shared" si="11"/>
        <v>0</v>
      </c>
      <c r="S20" s="15">
        <f>ROUND(VLOOKUP($C$2,'[16]ERU-1'!$A$6:$BE$17,S$2,FALSE),3)</f>
        <v>490</v>
      </c>
      <c r="T20" s="15">
        <f>ROUND(VLOOKUP($C$2,'[16]ERU-1'!$A$6:$BE$17,T$2,FALSE),3)</f>
        <v>0</v>
      </c>
      <c r="U20" s="15">
        <f>ROUND(VLOOKUP($C$2,'[16]ERU-1'!$A$6:$BE$17,U$2,FALSE),3)</f>
        <v>0</v>
      </c>
      <c r="V20" s="15">
        <f>ROUND(VLOOKUP($C$2,'[16]ERU-1'!$A$6:$BE$17,V$2,FALSE),3)</f>
        <v>0</v>
      </c>
      <c r="W20" s="15">
        <f>ROUND(VLOOKUP($C$2,'[16]ERU-1'!$A$6:$BE$17,W$2,FALSE),3)</f>
        <v>0</v>
      </c>
      <c r="X20" s="15">
        <f>ROUND(VLOOKUP($C$2,'[16]ERU-1'!$A$6:$BE$17,X$2,FALSE),3)</f>
        <v>490</v>
      </c>
      <c r="Y20" s="15">
        <f>ROUND(VLOOKUP($C$2,'[16]ERU-1'!$A$6:$BE$17,Y$2,FALSE),3)</f>
        <v>0</v>
      </c>
      <c r="Z20" s="15">
        <f>ROUND(VLOOKUP($C$2,'[16]ERU-1'!$A$6:$BE$17,Z$2,FALSE),3)</f>
        <v>1.004</v>
      </c>
      <c r="AA20" s="15">
        <f>ROUND(VLOOKUP($C$2,'[16]ERU-1'!$A$6:$BE$17,AA$2,FALSE),3)</f>
        <v>129.22</v>
      </c>
      <c r="AB20" s="45">
        <f t="shared" si="4"/>
        <v>3.7700000000000111</v>
      </c>
      <c r="AC20" s="15">
        <f>ROUND(VLOOKUP($C$2,'[16]ERU-1'!$A$6:$BE$17,AC$2,FALSE),3)</f>
        <v>0</v>
      </c>
      <c r="AD20" s="15">
        <f>ROUND(VLOOKUP($C$2,'[16]ERU-1'!$A$6:$BE$17,AD$2,FALSE),3)</f>
        <v>0</v>
      </c>
      <c r="AE20" s="15">
        <f>ROUND(VLOOKUP($C$2,'[16]ERU-1'!$A$6:$BE$17,AE$2,FALSE),3)</f>
        <v>0</v>
      </c>
      <c r="AF20" s="15">
        <f>ROUND(VLOOKUP($C$2,'[16]ERU-1'!$A$6:$BE$17,AF$2,FALSE),3)</f>
        <v>0</v>
      </c>
      <c r="AG20" s="15">
        <f>ROUND(VLOOKUP($C$2,'[16]ERU-1'!$A$6:$BE$17,AG$2,FALSE),3)</f>
        <v>0</v>
      </c>
      <c r="AH20" s="15">
        <f>ROUND(VLOOKUP($C$2,'[16]ERU-1'!$A$6:$BE$17,AH$2,FALSE),3)</f>
        <v>490</v>
      </c>
      <c r="AI20" s="15">
        <f>ROUND(VLOOKUP($C$2,'[16]ERU-1'!$A$6:$BE$17,AI$2,FALSE),3)</f>
        <v>0</v>
      </c>
      <c r="AJ20" s="15" t="s">
        <v>594</v>
      </c>
      <c r="AK20" s="15">
        <f>ROUND(VLOOKUP($C$2,'[16]ERU-1'!$A$6:$BE$17,AK$2,FALSE),3)</f>
        <v>0</v>
      </c>
      <c r="AL20" s="15">
        <f>ROUND(VLOOKUP($C$2,'[16]ERU-1'!$A$6:$BE$17,AL$2,FALSE),3)</f>
        <v>0</v>
      </c>
      <c r="AM20" s="15">
        <f>ROUND(VLOOKUP($C$2,'[16]ERU-1'!$A$6:$BE$17,AM$2,FALSE),3)</f>
        <v>126.45399999999999</v>
      </c>
      <c r="AN20" s="15">
        <f>ROUND(VLOOKUP($C$2,'[16]ERU-1'!$A$6:$BE$17,AN$2,FALSE),3)</f>
        <v>0</v>
      </c>
      <c r="AO20" s="15">
        <f>ROUND(VLOOKUP($C$2,'[16]ERU-1'!$A$6:$BE$17,AO$2,FALSE),3)</f>
        <v>0</v>
      </c>
      <c r="AP20" s="15">
        <f>ROUND(VLOOKUP($C$2,'[16]ERU-1'!$A$6:$BE$17,AP$2,FALSE),3)</f>
        <v>0</v>
      </c>
      <c r="AQ20" s="15">
        <f>ROUND(VLOOKUP($C$2,'[16]ERU-1'!$A$6:$BE$17,AQ$2,FALSE),3)</f>
        <v>0</v>
      </c>
      <c r="AR20" s="15">
        <f>ROUND(VLOOKUP($C$2,'[16]ERU-1'!$A$6:$BE$17,AR$2,FALSE),3)</f>
        <v>0</v>
      </c>
      <c r="AS20" s="15">
        <f>ROUND(VLOOKUP($C$2,'[16]ERU-1'!$A$6:$BE$17,AS$2,FALSE),3)</f>
        <v>0</v>
      </c>
      <c r="AT20" s="15">
        <f>ROUND(VLOOKUP($C$2,'[16]ERU-1'!$A$6:$BE$17,AT$2,FALSE),3)</f>
        <v>0</v>
      </c>
      <c r="AU20" s="15">
        <f>ROUND(VLOOKUP($C$2,'[16]ERU-1'!$A$6:$BE$17,AU$2,FALSE),3)</f>
        <v>0</v>
      </c>
      <c r="AV20" s="15">
        <f>ROUND(VLOOKUP($C$2,'[16]ERU-1'!$A$6:$BE$17,AV$2,FALSE),3)</f>
        <v>490</v>
      </c>
      <c r="AW20" s="15">
        <f>ROUND(VLOOKUP($C$2,'[16]ERU-1'!$A$6:$BE$17,AW$2,FALSE),3)</f>
        <v>0</v>
      </c>
      <c r="AX20" s="15">
        <f>ROUND(VLOOKUP($C$2,'[16]ERU-1'!$A$6:$BE$17,AX$2,FALSE),3)</f>
        <v>0</v>
      </c>
      <c r="AY20" s="15">
        <f>ROUND(VLOOKUP($C$2,'[16]ERU-1'!$A$6:$BE$17,AY$2,FALSE),3)</f>
        <v>0</v>
      </c>
      <c r="AZ20" s="15">
        <f>ROUND(VLOOKUP($C$2,'[16]ERU-1'!$A$6:$BE$17,AZ$2,FALSE),3)</f>
        <v>0</v>
      </c>
      <c r="BA20" s="15">
        <f>ROUND(VLOOKUP($C$2,'[16]ERU-1'!$A$6:$BE$17,BA$2,FALSE),3)</f>
        <v>0</v>
      </c>
      <c r="BB20" s="15">
        <f>ROUND(VLOOKUP($C$2,'[16]ERU-1'!$A$6:$BE$17,BB$2,FALSE),3)</f>
        <v>0</v>
      </c>
      <c r="BC20" s="15">
        <f>ROUND(VLOOKUP($C$2,'[16]ERU-1'!$A$6:$BE$17,BC$2,FALSE),3)</f>
        <v>0</v>
      </c>
      <c r="BD20" s="15">
        <f>ROUND(VLOOKUP($C$2,'[16]ERU-1'!$A$6:$BE$17,BD$2,FALSE),3)</f>
        <v>0</v>
      </c>
      <c r="BE20" s="15">
        <f>ROUND(VLOOKUP($C$2,'[16]ERU-1'!$A$6:$BE$17,BE$2,FALSE),3)</f>
        <v>129.22</v>
      </c>
      <c r="BF20" s="15">
        <f>ROUND(VLOOKUP($C$2,'[16]ERU-1'!$A$6:$BE$17,BF$2,FALSE),3)</f>
        <v>490</v>
      </c>
      <c r="BG20" s="68">
        <f>_xlfn.IFNA(INDEX(import!$R$3:$Z$2000,MATCH(Data!$A20&amp;"#"&amp;$E20,import!$Q$3:$Q$2000,0),2),0)</f>
        <v>313.66699999999997</v>
      </c>
      <c r="BH20" s="15"/>
      <c r="BI20" s="15"/>
      <c r="BJ20" s="15" t="s">
        <v>718</v>
      </c>
      <c r="BK20" s="15" t="str">
        <f>INDEX(Licence!$I$2:$I$180,MATCH(Data!BJ20,Licence!$C$2:$C$180,0))</f>
        <v>Vysočina</v>
      </c>
      <c r="BL20" s="15">
        <f>INDEX(Licence!$G$2:$G$180,MATCH(Data!BJ20,Licence!$C$2:$C$180,0))/1000</f>
        <v>0.4</v>
      </c>
      <c r="BM20" s="15">
        <f>INDEX(Licence!$F$2:$F$180,MATCH(Data!BJ20,Licence!$C$2:$C$180,0))/1000</f>
        <v>0.47199999999999998</v>
      </c>
      <c r="BN20" s="15" t="str">
        <f>INDEX(Licence!$K$2:$K$180,MATCH(Data!BJ20,Licence!$C$2:$C$180,0))</f>
        <v>ČEZ Distribuce, a.s.</v>
      </c>
      <c r="BO20" s="15"/>
      <c r="BP20" s="16">
        <f>IFERROR((L20+S20/3.6)/BG20*100,0)</f>
        <v>84.590062426430308</v>
      </c>
      <c r="BS20" t="str">
        <f t="shared" si="2"/>
        <v>KJ - Havlíčkův Brod, Žižkov II</v>
      </c>
    </row>
    <row r="21" spans="1:71" ht="19.5" thickBot="1" x14ac:dyDescent="0.35">
      <c r="A21" s="15">
        <v>2879</v>
      </c>
      <c r="B21" s="25">
        <f t="shared" si="3"/>
        <v>17</v>
      </c>
      <c r="C21" s="14" t="s">
        <v>616</v>
      </c>
      <c r="D21" s="15" t="str">
        <f t="shared" si="6"/>
        <v>Prosinec</v>
      </c>
      <c r="E21" s="37" t="str">
        <f t="shared" si="6"/>
        <v>12</v>
      </c>
      <c r="F21" s="46">
        <f t="shared" si="7"/>
        <v>0</v>
      </c>
      <c r="G21" s="68">
        <f>_xlfn.IFNA(INDEX(import!$R$3:$Z$2000,MATCH(Data!$A21&amp;"#"&amp;$E21,import!$Q$3:$Q$2000,0),1),0)</f>
        <v>1394.087</v>
      </c>
      <c r="H21" s="68">
        <f t="shared" si="8"/>
        <v>660.875</v>
      </c>
      <c r="I21" s="68">
        <f t="shared" si="9"/>
        <v>733.21199999999999</v>
      </c>
      <c r="J21" s="68">
        <f>_xlfn.IFNA(INDEX(import!$R$3:$Z$2000,MATCH(Data!$A21&amp;"#"&amp;$E21,import!$Q$3:$Q$2000,0),3),0)</f>
        <v>35.251200000000004</v>
      </c>
      <c r="K21" s="15">
        <f>ROUND(VLOOKUP($C$2,'[17]ERU-1'!$A$6:$BE$17,K$2,FALSE),3)</f>
        <v>0</v>
      </c>
      <c r="L21" s="15">
        <f>ROUND(VLOOKUP($C$2,'[17]ERU-1'!$A$6:$BE$17,L$2,FALSE),3)</f>
        <v>508.75799999999998</v>
      </c>
      <c r="M21" s="15">
        <f>ROUND(VLOOKUP($C$2,'[17]ERU-1'!$A$6:$BE$17,M$2,FALSE),3)</f>
        <v>7.6130000000000004</v>
      </c>
      <c r="N21" s="15">
        <f t="shared" si="0"/>
        <v>8.4459999999999695</v>
      </c>
      <c r="O21" s="15">
        <f t="shared" si="1"/>
        <v>0</v>
      </c>
      <c r="P21" s="15">
        <f t="shared" si="10"/>
        <v>0</v>
      </c>
      <c r="Q21" s="15">
        <f>ROUND(VLOOKUP($C$2,'[17]ERU-1'!$A$6:$BE$17,Q$2,FALSE),3)</f>
        <v>492.69900000000001</v>
      </c>
      <c r="R21" s="42">
        <f t="shared" si="11"/>
        <v>0</v>
      </c>
      <c r="S21" s="15">
        <f>ROUND(VLOOKUP($C$2,'[17]ERU-1'!$A$6:$BE$17,S$2,FALSE),3)</f>
        <v>2032</v>
      </c>
      <c r="T21" s="15">
        <f>ROUND(VLOOKUP($C$2,'[17]ERU-1'!$A$6:$BE$17,T$2,FALSE),3)</f>
        <v>0</v>
      </c>
      <c r="U21" s="15">
        <f>ROUND(VLOOKUP($C$2,'[17]ERU-1'!$A$6:$BE$17,U$2,FALSE),3)</f>
        <v>0</v>
      </c>
      <c r="V21" s="15">
        <f>ROUND(VLOOKUP($C$2,'[17]ERU-1'!$A$6:$BE$17,V$2,FALSE),3)</f>
        <v>0</v>
      </c>
      <c r="W21" s="15">
        <f>ROUND(VLOOKUP($C$2,'[17]ERU-1'!$A$6:$BE$17,W$2,FALSE),3)</f>
        <v>0</v>
      </c>
      <c r="X21" s="15">
        <f>ROUND(VLOOKUP($C$2,'[17]ERU-1'!$A$6:$BE$17,X$2,FALSE),3)</f>
        <v>2032</v>
      </c>
      <c r="Y21" s="15">
        <f>ROUND(VLOOKUP($C$2,'[17]ERU-1'!$A$6:$BE$17,Y$2,FALSE),3)</f>
        <v>0</v>
      </c>
      <c r="Z21" s="15">
        <f>ROUND(VLOOKUP($C$2,'[17]ERU-1'!$A$6:$BE$17,Z$2,FALSE),3)</f>
        <v>1.665</v>
      </c>
      <c r="AA21" s="15">
        <f>ROUND(VLOOKUP($C$2,'[17]ERU-1'!$A$6:$BE$17,AA$2,FALSE),3)</f>
        <v>508.75799999999998</v>
      </c>
      <c r="AB21" s="45">
        <f t="shared" si="4"/>
        <v>17.723999999999968</v>
      </c>
      <c r="AC21" s="15">
        <f>ROUND(VLOOKUP($C$2,'[17]ERU-1'!$A$6:$BE$17,AC$2,FALSE),3)</f>
        <v>0</v>
      </c>
      <c r="AD21" s="15">
        <f>ROUND(VLOOKUP($C$2,'[17]ERU-1'!$A$6:$BE$17,AD$2,FALSE),3)</f>
        <v>0</v>
      </c>
      <c r="AE21" s="15">
        <f>ROUND(VLOOKUP($C$2,'[17]ERU-1'!$A$6:$BE$17,AE$2,FALSE),3)</f>
        <v>0</v>
      </c>
      <c r="AF21" s="15">
        <f>ROUND(VLOOKUP($C$2,'[17]ERU-1'!$A$6:$BE$17,AF$2,FALSE),3)</f>
        <v>0</v>
      </c>
      <c r="AG21" s="15">
        <f>ROUND(VLOOKUP($C$2,'[17]ERU-1'!$A$6:$BE$17,AG$2,FALSE),3)</f>
        <v>0</v>
      </c>
      <c r="AH21" s="15">
        <f>ROUND(VLOOKUP($C$2,'[17]ERU-1'!$A$6:$BE$17,AH$2,FALSE),3)</f>
        <v>2032</v>
      </c>
      <c r="AI21" s="15">
        <f>ROUND(VLOOKUP($C$2,'[17]ERU-1'!$A$6:$BE$17,AI$2,FALSE),3)</f>
        <v>0</v>
      </c>
      <c r="AJ21" s="15" t="s">
        <v>594</v>
      </c>
      <c r="AK21" s="15">
        <f>ROUND(VLOOKUP($C$2,'[17]ERU-1'!$A$6:$BE$17,AK$2,FALSE),3)</f>
        <v>0</v>
      </c>
      <c r="AL21" s="15">
        <f>ROUND(VLOOKUP($C$2,'[17]ERU-1'!$A$6:$BE$17,AL$2,FALSE),3)</f>
        <v>0</v>
      </c>
      <c r="AM21" s="15">
        <f>ROUND(VLOOKUP($C$2,'[17]ERU-1'!$A$6:$BE$17,AM$2,FALSE),3)</f>
        <v>492.69900000000001</v>
      </c>
      <c r="AN21" s="15">
        <f>ROUND(VLOOKUP($C$2,'[17]ERU-1'!$A$6:$BE$17,AN$2,FALSE),3)</f>
        <v>0</v>
      </c>
      <c r="AO21" s="15">
        <f>ROUND(VLOOKUP($C$2,'[17]ERU-1'!$A$6:$BE$17,AO$2,FALSE),3)</f>
        <v>0</v>
      </c>
      <c r="AP21" s="15">
        <f>ROUND(VLOOKUP($C$2,'[17]ERU-1'!$A$6:$BE$17,AP$2,FALSE),3)</f>
        <v>0</v>
      </c>
      <c r="AQ21" s="15">
        <f>ROUND(VLOOKUP($C$2,'[17]ERU-1'!$A$6:$BE$17,AQ$2,FALSE),3)</f>
        <v>0</v>
      </c>
      <c r="AR21" s="15">
        <f>ROUND(VLOOKUP($C$2,'[17]ERU-1'!$A$6:$BE$17,AR$2,FALSE),3)</f>
        <v>0</v>
      </c>
      <c r="AS21" s="15">
        <f>ROUND(VLOOKUP($C$2,'[17]ERU-1'!$A$6:$BE$17,AS$2,FALSE),3)</f>
        <v>0</v>
      </c>
      <c r="AT21" s="15">
        <f>ROUND(VLOOKUP($C$2,'[17]ERU-1'!$A$6:$BE$17,AT$2,FALSE),3)</f>
        <v>0</v>
      </c>
      <c r="AU21" s="15">
        <f>ROUND(VLOOKUP($C$2,'[17]ERU-1'!$A$6:$BE$17,AU$2,FALSE),3)</f>
        <v>0</v>
      </c>
      <c r="AV21" s="15">
        <f>ROUND(VLOOKUP($C$2,'[17]ERU-1'!$A$6:$BE$17,AV$2,FALSE),3)</f>
        <v>2032</v>
      </c>
      <c r="AW21" s="15">
        <f>ROUND(VLOOKUP($C$2,'[17]ERU-1'!$A$6:$BE$17,AW$2,FALSE),3)</f>
        <v>0</v>
      </c>
      <c r="AX21" s="15">
        <f>ROUND(VLOOKUP($C$2,'[17]ERU-1'!$A$6:$BE$17,AX$2,FALSE),3)</f>
        <v>0</v>
      </c>
      <c r="AY21" s="15">
        <f>ROUND(VLOOKUP($C$2,'[17]ERU-1'!$A$6:$BE$17,AY$2,FALSE),3)</f>
        <v>0</v>
      </c>
      <c r="AZ21" s="15">
        <f>ROUND(VLOOKUP($C$2,'[17]ERU-1'!$A$6:$BE$17,AZ$2,FALSE),3)</f>
        <v>0</v>
      </c>
      <c r="BA21" s="15">
        <f>ROUND(VLOOKUP($C$2,'[17]ERU-1'!$A$6:$BE$17,BA$2,FALSE),3)</f>
        <v>0</v>
      </c>
      <c r="BB21" s="15">
        <f>ROUND(VLOOKUP($C$2,'[17]ERU-1'!$A$6:$BE$17,BB$2,FALSE),3)</f>
        <v>0</v>
      </c>
      <c r="BC21" s="15">
        <f>ROUND(VLOOKUP($C$2,'[17]ERU-1'!$A$6:$BE$17,BC$2,FALSE),3)</f>
        <v>0</v>
      </c>
      <c r="BD21" s="15">
        <f>ROUND(VLOOKUP($C$2,'[17]ERU-1'!$A$6:$BE$17,BD$2,FALSE),3)</f>
        <v>0</v>
      </c>
      <c r="BE21" s="15">
        <f>ROUND(VLOOKUP($C$2,'[17]ERU-1'!$A$6:$BE$17,BE$2,FALSE),3)</f>
        <v>508.75799999999998</v>
      </c>
      <c r="BF21" s="15">
        <f>ROUND(VLOOKUP($C$2,'[17]ERU-1'!$A$6:$BE$17,BF$2,FALSE),3)</f>
        <v>2032</v>
      </c>
      <c r="BG21" s="68">
        <f>_xlfn.IFNA(INDEX(import!$R$3:$Z$2000,MATCH(Data!$A21&amp;"#"&amp;$E21,import!$Q$3:$Q$2000,0),2),0)</f>
        <v>1254.6780000000001</v>
      </c>
      <c r="BH21" s="15"/>
      <c r="BI21" s="15"/>
      <c r="BJ21" s="15" t="s">
        <v>719</v>
      </c>
      <c r="BK21" s="15" t="str">
        <f>INDEX(Licence!$I$2:$I$180,MATCH(Data!BJ21,Licence!$C$2:$C$180,0))</f>
        <v>Moravskoslezský</v>
      </c>
      <c r="BL21" s="15">
        <f>INDEX(Licence!$G$2:$G$180,MATCH(Data!BJ21,Licence!$C$2:$C$180,0))/1000</f>
        <v>1.56</v>
      </c>
      <c r="BM21" s="15">
        <f>INDEX(Licence!$F$2:$F$180,MATCH(Data!BJ21,Licence!$C$2:$C$180,0))/1000</f>
        <v>1.7909999999999999</v>
      </c>
      <c r="BN21" s="15" t="str">
        <f>INDEX(Licence!$K$2:$K$180,MATCH(Data!BJ21,Licence!$C$2:$C$180,0))</f>
        <v>ČEZ Distribuce, a.s.</v>
      </c>
      <c r="BO21" s="15"/>
      <c r="BP21" s="16">
        <f t="shared" si="5"/>
        <v>85.536085309891803</v>
      </c>
      <c r="BS21" t="str">
        <f t="shared" si="2"/>
        <v>KJ - Hlučín</v>
      </c>
    </row>
    <row r="22" spans="1:71" ht="19.5" thickBot="1" x14ac:dyDescent="0.35">
      <c r="A22" s="15">
        <v>2856</v>
      </c>
      <c r="B22" s="25">
        <f t="shared" si="3"/>
        <v>18</v>
      </c>
      <c r="C22" s="14" t="s">
        <v>617</v>
      </c>
      <c r="D22" s="15" t="str">
        <f t="shared" si="6"/>
        <v>Prosinec</v>
      </c>
      <c r="E22" s="37" t="str">
        <f t="shared" si="6"/>
        <v>12</v>
      </c>
      <c r="F22" s="46">
        <f t="shared" si="7"/>
        <v>0</v>
      </c>
      <c r="G22" s="68">
        <f>_xlfn.IFNA(INDEX(import!$R$3:$Z$2000,MATCH(Data!$A22&amp;"#"&amp;$E22,import!$Q$3:$Q$2000,0),1),0)</f>
        <v>809.32</v>
      </c>
      <c r="H22" s="68">
        <f t="shared" si="8"/>
        <v>387.47699999999998</v>
      </c>
      <c r="I22" s="68">
        <f t="shared" si="9"/>
        <v>421.84300000000002</v>
      </c>
      <c r="J22" s="68">
        <f>_xlfn.IFNA(INDEX(import!$R$3:$Z$2000,MATCH(Data!$A22&amp;"#"&amp;$E22,import!$Q$3:$Q$2000,0),3),0)</f>
        <v>35.251200000000004</v>
      </c>
      <c r="K22" s="15">
        <f>ROUND(VLOOKUP($C$2,'[18]ERU-1'!$A$6:$BE$17,K$2,FALSE),3)</f>
        <v>0</v>
      </c>
      <c r="L22" s="15">
        <f>ROUND(VLOOKUP($C$2,'[18]ERU-1'!$A$6:$BE$17,L$2,FALSE),3)</f>
        <v>304.90199999999999</v>
      </c>
      <c r="M22" s="15">
        <f>ROUND(VLOOKUP($C$2,'[18]ERU-1'!$A$6:$BE$17,M$2,FALSE),3)</f>
        <v>3.6840000000000002</v>
      </c>
      <c r="N22" s="15">
        <f t="shared" si="0"/>
        <v>4.0099999999999341</v>
      </c>
      <c r="O22" s="15">
        <f t="shared" si="1"/>
        <v>0</v>
      </c>
      <c r="P22" s="15">
        <f t="shared" si="10"/>
        <v>0</v>
      </c>
      <c r="Q22" s="15">
        <f>ROUND(VLOOKUP($C$2,'[18]ERU-1'!$A$6:$BE$17,Q$2,FALSE),3)</f>
        <v>297.20800000000003</v>
      </c>
      <c r="R22" s="42">
        <f t="shared" si="11"/>
        <v>0</v>
      </c>
      <c r="S22" s="15">
        <f>ROUND(VLOOKUP($C$2,'[18]ERU-1'!$A$6:$BE$17,S$2,FALSE),3)</f>
        <v>1195</v>
      </c>
      <c r="T22" s="15">
        <f>ROUND(VLOOKUP($C$2,'[18]ERU-1'!$A$6:$BE$17,T$2,FALSE),3)</f>
        <v>0</v>
      </c>
      <c r="U22" s="15">
        <f>ROUND(VLOOKUP($C$2,'[18]ERU-1'!$A$6:$BE$17,U$2,FALSE),3)</f>
        <v>0</v>
      </c>
      <c r="V22" s="15">
        <f>ROUND(VLOOKUP($C$2,'[18]ERU-1'!$A$6:$BE$17,V$2,FALSE),3)</f>
        <v>0</v>
      </c>
      <c r="W22" s="15">
        <f>ROUND(VLOOKUP($C$2,'[18]ERU-1'!$A$6:$BE$17,W$2,FALSE),3)</f>
        <v>0</v>
      </c>
      <c r="X22" s="15">
        <f>ROUND(VLOOKUP($C$2,'[18]ERU-1'!$A$6:$BE$17,X$2,FALSE),3)</f>
        <v>1195</v>
      </c>
      <c r="Y22" s="15">
        <f>ROUND(VLOOKUP($C$2,'[18]ERU-1'!$A$6:$BE$17,Y$2,FALSE),3)</f>
        <v>0</v>
      </c>
      <c r="Z22" s="15">
        <f>ROUND(VLOOKUP($C$2,'[18]ERU-1'!$A$6:$BE$17,Z$2,FALSE),3)</f>
        <v>1.1459999999999999</v>
      </c>
      <c r="AA22" s="15">
        <f>ROUND(VLOOKUP($C$2,'[18]ERU-1'!$A$6:$BE$17,AA$2,FALSE),3)</f>
        <v>304.90199999999999</v>
      </c>
      <c r="AB22" s="45">
        <f t="shared" si="4"/>
        <v>8.8399999999999341</v>
      </c>
      <c r="AC22" s="15">
        <f>ROUND(VLOOKUP($C$2,'[18]ERU-1'!$A$6:$BE$17,AC$2,FALSE),3)</f>
        <v>0</v>
      </c>
      <c r="AD22" s="15">
        <f>ROUND(VLOOKUP($C$2,'[18]ERU-1'!$A$6:$BE$17,AD$2,FALSE),3)</f>
        <v>0</v>
      </c>
      <c r="AE22" s="15">
        <f>ROUND(VLOOKUP($C$2,'[18]ERU-1'!$A$6:$BE$17,AE$2,FALSE),3)</f>
        <v>0</v>
      </c>
      <c r="AF22" s="15">
        <f>ROUND(VLOOKUP($C$2,'[18]ERU-1'!$A$6:$BE$17,AF$2,FALSE),3)</f>
        <v>0</v>
      </c>
      <c r="AG22" s="15">
        <f>ROUND(VLOOKUP($C$2,'[18]ERU-1'!$A$6:$BE$17,AG$2,FALSE),3)</f>
        <v>0</v>
      </c>
      <c r="AH22" s="15">
        <f>ROUND(VLOOKUP($C$2,'[18]ERU-1'!$A$6:$BE$17,AH$2,FALSE),3)</f>
        <v>1195</v>
      </c>
      <c r="AI22" s="15">
        <f>ROUND(VLOOKUP($C$2,'[18]ERU-1'!$A$6:$BE$17,AI$2,FALSE),3)</f>
        <v>0</v>
      </c>
      <c r="AJ22" s="15" t="s">
        <v>594</v>
      </c>
      <c r="AK22" s="15">
        <f>ROUND(VLOOKUP($C$2,'[18]ERU-1'!$A$6:$BE$17,AK$2,FALSE),3)</f>
        <v>0</v>
      </c>
      <c r="AL22" s="15">
        <f>ROUND(VLOOKUP($C$2,'[18]ERU-1'!$A$6:$BE$17,AL$2,FALSE),3)</f>
        <v>0</v>
      </c>
      <c r="AM22" s="15">
        <f>ROUND(VLOOKUP($C$2,'[18]ERU-1'!$A$6:$BE$17,AM$2,FALSE),3)</f>
        <v>297.20800000000003</v>
      </c>
      <c r="AN22" s="15">
        <f>ROUND(VLOOKUP($C$2,'[18]ERU-1'!$A$6:$BE$17,AN$2,FALSE),3)</f>
        <v>0</v>
      </c>
      <c r="AO22" s="15">
        <f>ROUND(VLOOKUP($C$2,'[18]ERU-1'!$A$6:$BE$17,AO$2,FALSE),3)</f>
        <v>0</v>
      </c>
      <c r="AP22" s="15">
        <f>ROUND(VLOOKUP($C$2,'[18]ERU-1'!$A$6:$BE$17,AP$2,FALSE),3)</f>
        <v>0</v>
      </c>
      <c r="AQ22" s="15">
        <f>ROUND(VLOOKUP($C$2,'[18]ERU-1'!$A$6:$BE$17,AQ$2,FALSE),3)</f>
        <v>0</v>
      </c>
      <c r="AR22" s="15">
        <f>ROUND(VLOOKUP($C$2,'[18]ERU-1'!$A$6:$BE$17,AR$2,FALSE),3)</f>
        <v>0</v>
      </c>
      <c r="AS22" s="15">
        <f>ROUND(VLOOKUP($C$2,'[18]ERU-1'!$A$6:$BE$17,AS$2,FALSE),3)</f>
        <v>0</v>
      </c>
      <c r="AT22" s="15">
        <f>ROUND(VLOOKUP($C$2,'[18]ERU-1'!$A$6:$BE$17,AT$2,FALSE),3)</f>
        <v>0</v>
      </c>
      <c r="AU22" s="15">
        <f>ROUND(VLOOKUP($C$2,'[18]ERU-1'!$A$6:$BE$17,AU$2,FALSE),3)</f>
        <v>0</v>
      </c>
      <c r="AV22" s="15">
        <f>ROUND(VLOOKUP($C$2,'[18]ERU-1'!$A$6:$BE$17,AV$2,FALSE),3)</f>
        <v>1195</v>
      </c>
      <c r="AW22" s="15">
        <f>ROUND(VLOOKUP($C$2,'[18]ERU-1'!$A$6:$BE$17,AW$2,FALSE),3)</f>
        <v>0</v>
      </c>
      <c r="AX22" s="15">
        <f>ROUND(VLOOKUP($C$2,'[18]ERU-1'!$A$6:$BE$17,AX$2,FALSE),3)</f>
        <v>0</v>
      </c>
      <c r="AY22" s="15">
        <f>ROUND(VLOOKUP($C$2,'[18]ERU-1'!$A$6:$BE$17,AY$2,FALSE),3)</f>
        <v>0</v>
      </c>
      <c r="AZ22" s="15">
        <f>ROUND(VLOOKUP($C$2,'[18]ERU-1'!$A$6:$BE$17,AZ$2,FALSE),3)</f>
        <v>0</v>
      </c>
      <c r="BA22" s="15">
        <f>ROUND(VLOOKUP($C$2,'[18]ERU-1'!$A$6:$BE$17,BA$2,FALSE),3)</f>
        <v>0</v>
      </c>
      <c r="BB22" s="15">
        <f>ROUND(VLOOKUP($C$2,'[18]ERU-1'!$A$6:$BE$17,BB$2,FALSE),3)</f>
        <v>0</v>
      </c>
      <c r="BC22" s="15">
        <f>ROUND(VLOOKUP($C$2,'[18]ERU-1'!$A$6:$BE$17,BC$2,FALSE),3)</f>
        <v>0</v>
      </c>
      <c r="BD22" s="15">
        <f>ROUND(VLOOKUP($C$2,'[18]ERU-1'!$A$6:$BE$17,BD$2,FALSE),3)</f>
        <v>0</v>
      </c>
      <c r="BE22" s="15">
        <f>ROUND(VLOOKUP($C$2,'[18]ERU-1'!$A$6:$BE$17,BE$2,FALSE),3)</f>
        <v>304.90199999999999</v>
      </c>
      <c r="BF22" s="15">
        <f>ROUND(VLOOKUP($C$2,'[18]ERU-1'!$A$6:$BE$17,BF$2,FALSE),3)</f>
        <v>1195</v>
      </c>
      <c r="BG22" s="68">
        <f>_xlfn.IFNA(INDEX(import!$R$3:$Z$2000,MATCH(Data!$A22&amp;"#"&amp;$E22,import!$Q$3:$Q$2000,0),2),0)</f>
        <v>728.38800000000003</v>
      </c>
      <c r="BH22" s="15"/>
      <c r="BI22" s="15"/>
      <c r="BJ22" s="15" t="s">
        <v>720</v>
      </c>
      <c r="BK22" s="15" t="str">
        <f>INDEX(Licence!$I$2:$I$180,MATCH(Data!BJ22,Licence!$C$2:$C$180,0))</f>
        <v>Liberecký</v>
      </c>
      <c r="BL22" s="15">
        <f>INDEX(Licence!$G$2:$G$180,MATCH(Data!BJ22,Licence!$C$2:$C$180,0))/1000</f>
        <v>0.8</v>
      </c>
      <c r="BM22" s="15">
        <f>INDEX(Licence!$F$2:$F$180,MATCH(Data!BJ22,Licence!$C$2:$C$180,0))/1000</f>
        <v>0.95199999999999996</v>
      </c>
      <c r="BN22" s="15" t="str">
        <f>INDEX(Licence!$K$2:$K$180,MATCH(Data!BJ22,Licence!$C$2:$C$180,0))</f>
        <v>ČEZ Distribuce, a.s.</v>
      </c>
      <c r="BO22" s="15"/>
      <c r="BP22" s="16">
        <f t="shared" si="5"/>
        <v>87.43230866577214</v>
      </c>
      <c r="BS22" t="str">
        <f t="shared" si="2"/>
        <v>KJ - Hodkovice nad Mohelkou</v>
      </c>
    </row>
    <row r="23" spans="1:71" ht="19.5" thickBot="1" x14ac:dyDescent="0.35">
      <c r="A23" s="15">
        <v>3434</v>
      </c>
      <c r="B23" s="25">
        <f t="shared" si="3"/>
        <v>19</v>
      </c>
      <c r="C23" s="14" t="s">
        <v>618</v>
      </c>
      <c r="D23" s="15" t="str">
        <f t="shared" si="6"/>
        <v>Prosinec</v>
      </c>
      <c r="E23" s="37" t="str">
        <f t="shared" si="6"/>
        <v>12</v>
      </c>
      <c r="F23" s="46">
        <f t="shared" si="7"/>
        <v>0</v>
      </c>
      <c r="G23" s="15">
        <f>ROUND(VLOOKUP($C$2,'[19]ERU-1'!$A$6:$BE$17,G$2,FALSE),3)</f>
        <v>2653.5149999999999</v>
      </c>
      <c r="H23" s="15">
        <f>ROUND(VLOOKUP($C$2,'[19]ERU-1'!$A$6:$BE$17,H$2,FALSE),3)</f>
        <v>1241.819</v>
      </c>
      <c r="I23" s="15">
        <f>ROUND(VLOOKUP($C$2,'[19]ERU-1'!$A$6:$BE$17,I$2,FALSE),3)</f>
        <v>1411.6959999999999</v>
      </c>
      <c r="J23" s="15">
        <f>ROUND(VLOOKUP($C$2,'[19]ERU-1'!$A$6:$BE$17,J$2,FALSE),3)</f>
        <v>35.302</v>
      </c>
      <c r="K23" s="15">
        <f>ROUND(VLOOKUP($C$2,'[19]ERU-1'!$A$6:$BE$17,K$2,FALSE),3)</f>
        <v>0</v>
      </c>
      <c r="L23" s="15">
        <f>ROUND(VLOOKUP($C$2,'[19]ERU-1'!$A$6:$BE$17,L$2,FALSE),3)</f>
        <v>990.6</v>
      </c>
      <c r="M23" s="15">
        <f>ROUND(VLOOKUP($C$2,'[19]ERU-1'!$A$6:$BE$17,M$2,FALSE),3)</f>
        <v>10.29</v>
      </c>
      <c r="N23" s="15">
        <f t="shared" si="0"/>
        <v>11.697000000000003</v>
      </c>
      <c r="O23" s="15">
        <f t="shared" si="1"/>
        <v>0</v>
      </c>
      <c r="P23" s="15">
        <f t="shared" si="10"/>
        <v>0</v>
      </c>
      <c r="Q23" s="15">
        <f>ROUND(VLOOKUP($C$2,'[19]ERU-1'!$A$6:$BE$17,Q$2,FALSE),3)</f>
        <v>968.61300000000006</v>
      </c>
      <c r="R23" s="42">
        <f t="shared" si="11"/>
        <v>0</v>
      </c>
      <c r="S23" s="15">
        <f>ROUND(VLOOKUP($C$2,'[19]ERU-1'!$A$6:$BE$17,S$2,FALSE),3)</f>
        <v>4054</v>
      </c>
      <c r="T23" s="15">
        <f>ROUND(VLOOKUP($C$2,'[19]ERU-1'!$A$6:$BE$17,T$2,FALSE),3)</f>
        <v>0</v>
      </c>
      <c r="U23" s="15">
        <f>ROUND(VLOOKUP($C$2,'[19]ERU-1'!$A$6:$BE$17,U$2,FALSE),3)</f>
        <v>0</v>
      </c>
      <c r="V23" s="15">
        <f>ROUND(VLOOKUP($C$2,'[19]ERU-1'!$A$6:$BE$17,V$2,FALSE),3)</f>
        <v>0</v>
      </c>
      <c r="W23" s="15">
        <f>ROUND(VLOOKUP($C$2,'[19]ERU-1'!$A$6:$BE$17,W$2,FALSE),3)</f>
        <v>0</v>
      </c>
      <c r="X23" s="15">
        <f>ROUND(VLOOKUP($C$2,'[19]ERU-1'!$A$6:$BE$17,X$2,FALSE),3)</f>
        <v>4054</v>
      </c>
      <c r="Y23" s="15">
        <f>ROUND(VLOOKUP($C$2,'[19]ERU-1'!$A$6:$BE$17,Y$2,FALSE),3)</f>
        <v>0</v>
      </c>
      <c r="Z23" s="15">
        <f>ROUND(VLOOKUP($C$2,'[19]ERU-1'!$A$6:$BE$17,Z$2,FALSE),3)</f>
        <v>4.8029999999999999</v>
      </c>
      <c r="AA23" s="15">
        <f>ROUND(VLOOKUP($C$2,'[19]ERU-1'!$A$6:$BE$17,AA$2,FALSE),3)</f>
        <v>990.6</v>
      </c>
      <c r="AB23" s="45">
        <f t="shared" si="4"/>
        <v>26.790000000000003</v>
      </c>
      <c r="AC23" s="15">
        <f>ROUND(VLOOKUP($C$2,'[19]ERU-1'!$A$6:$BE$17,AC$2,FALSE),3)</f>
        <v>0</v>
      </c>
      <c r="AD23" s="15">
        <f>ROUND(VLOOKUP($C$2,'[19]ERU-1'!$A$6:$BE$17,AD$2,FALSE),3)</f>
        <v>0</v>
      </c>
      <c r="AE23" s="15">
        <f>ROUND(VLOOKUP($C$2,'[19]ERU-1'!$A$6:$BE$17,AE$2,FALSE),3)</f>
        <v>0</v>
      </c>
      <c r="AF23" s="15">
        <f>ROUND(VLOOKUP($C$2,'[19]ERU-1'!$A$6:$BE$17,AF$2,FALSE),3)</f>
        <v>0</v>
      </c>
      <c r="AG23" s="15">
        <f>ROUND(VLOOKUP($C$2,'[19]ERU-1'!$A$6:$BE$17,AG$2,FALSE),3)</f>
        <v>0</v>
      </c>
      <c r="AH23" s="15">
        <f>ROUND(VLOOKUP($C$2,'[19]ERU-1'!$A$6:$BE$17,AH$2,FALSE),3)</f>
        <v>4054</v>
      </c>
      <c r="AI23" s="15">
        <f>ROUND(VLOOKUP($C$2,'[19]ERU-1'!$A$6:$BE$17,AI$2,FALSE),3)</f>
        <v>0</v>
      </c>
      <c r="AJ23" s="15" t="s">
        <v>594</v>
      </c>
      <c r="AK23" s="15">
        <f>ROUND(VLOOKUP($C$2,'[19]ERU-1'!$A$6:$BE$17,AK$2,FALSE),3)</f>
        <v>0</v>
      </c>
      <c r="AL23" s="15">
        <f>ROUND(VLOOKUP($C$2,'[19]ERU-1'!$A$6:$BE$17,AL$2,FALSE),3)</f>
        <v>0</v>
      </c>
      <c r="AM23" s="15">
        <f>ROUND(VLOOKUP($C$2,'[19]ERU-1'!$A$6:$BE$17,AM$2,FALSE),3)</f>
        <v>968.61300000000006</v>
      </c>
      <c r="AN23" s="15">
        <f>ROUND(VLOOKUP($C$2,'[19]ERU-1'!$A$6:$BE$17,AN$2,FALSE),3)</f>
        <v>0</v>
      </c>
      <c r="AO23" s="15">
        <f>ROUND(VLOOKUP($C$2,'[19]ERU-1'!$A$6:$BE$17,AO$2,FALSE),3)</f>
        <v>0</v>
      </c>
      <c r="AP23" s="15">
        <f>ROUND(VLOOKUP($C$2,'[19]ERU-1'!$A$6:$BE$17,AP$2,FALSE),3)</f>
        <v>0</v>
      </c>
      <c r="AQ23" s="15">
        <f>ROUND(VLOOKUP($C$2,'[19]ERU-1'!$A$6:$BE$17,AQ$2,FALSE),3)</f>
        <v>0</v>
      </c>
      <c r="AR23" s="15">
        <f>ROUND(VLOOKUP($C$2,'[19]ERU-1'!$A$6:$BE$17,AR$2,FALSE),3)</f>
        <v>0</v>
      </c>
      <c r="AS23" s="15">
        <f>ROUND(VLOOKUP($C$2,'[19]ERU-1'!$A$6:$BE$17,AS$2,FALSE),3)</f>
        <v>0</v>
      </c>
      <c r="AT23" s="15">
        <f>ROUND(VLOOKUP($C$2,'[19]ERU-1'!$A$6:$BE$17,AT$2,FALSE),3)</f>
        <v>0</v>
      </c>
      <c r="AU23" s="15">
        <f>ROUND(VLOOKUP($C$2,'[19]ERU-1'!$A$6:$BE$17,AU$2,FALSE),3)</f>
        <v>0</v>
      </c>
      <c r="AV23" s="15">
        <f>ROUND(VLOOKUP($C$2,'[19]ERU-1'!$A$6:$BE$17,AV$2,FALSE),3)</f>
        <v>4054</v>
      </c>
      <c r="AW23" s="15">
        <f>ROUND(VLOOKUP($C$2,'[19]ERU-1'!$A$6:$BE$17,AW$2,FALSE),3)</f>
        <v>0</v>
      </c>
      <c r="AX23" s="15">
        <f>ROUND(VLOOKUP($C$2,'[19]ERU-1'!$A$6:$BE$17,AX$2,FALSE),3)</f>
        <v>0</v>
      </c>
      <c r="AY23" s="15">
        <f>ROUND(VLOOKUP($C$2,'[19]ERU-1'!$A$6:$BE$17,AY$2,FALSE),3)</f>
        <v>0</v>
      </c>
      <c r="AZ23" s="15">
        <f>ROUND(VLOOKUP($C$2,'[19]ERU-1'!$A$6:$BE$17,AZ$2,FALSE),3)</f>
        <v>0</v>
      </c>
      <c r="BA23" s="15">
        <f>ROUND(VLOOKUP($C$2,'[19]ERU-1'!$A$6:$BE$17,BA$2,FALSE),3)</f>
        <v>0</v>
      </c>
      <c r="BB23" s="15">
        <f>ROUND(VLOOKUP($C$2,'[19]ERU-1'!$A$6:$BE$17,BB$2,FALSE),3)</f>
        <v>0</v>
      </c>
      <c r="BC23" s="15">
        <f>ROUND(VLOOKUP($C$2,'[19]ERU-1'!$A$6:$BE$17,BC$2,FALSE),3)</f>
        <v>0</v>
      </c>
      <c r="BD23" s="15">
        <f>ROUND(VLOOKUP($C$2,'[19]ERU-1'!$A$6:$BE$17,BD$2,FALSE),3)</f>
        <v>0</v>
      </c>
      <c r="BE23" s="15">
        <f>ROUND(VLOOKUP($C$2,'[19]ERU-1'!$A$6:$BE$17,BE$2,FALSE),3)</f>
        <v>990.6</v>
      </c>
      <c r="BF23" s="15">
        <f>ROUND(VLOOKUP($C$2,'[19]ERU-1'!$A$6:$BE$17,BF$2,FALSE),3)</f>
        <v>4054</v>
      </c>
      <c r="BG23" s="15">
        <f>ROUND(VLOOKUP($C$2,'[19]ERU-1'!$A$6:$BE$17,BG$2,FALSE),3)</f>
        <v>2653.5149999999999</v>
      </c>
      <c r="BH23" s="15"/>
      <c r="BI23" s="15"/>
      <c r="BJ23" s="15" t="s">
        <v>721</v>
      </c>
      <c r="BK23" s="15" t="str">
        <f>INDEX(Licence!$I$2:$I$180,MATCH(Data!BJ23,Licence!$C$2:$C$180,0))</f>
        <v>Jihomoravský</v>
      </c>
      <c r="BL23" s="15">
        <f>INDEX(Licence!$G$2:$G$180,MATCH(Data!BJ23,Licence!$C$2:$C$180,0))/1000</f>
        <v>4</v>
      </c>
      <c r="BM23" s="15">
        <f>INDEX(Licence!$F$2:$F$180,MATCH(Data!BJ23,Licence!$C$2:$C$180,0))/1000</f>
        <v>4.9459999999999997</v>
      </c>
      <c r="BN23" s="15" t="str">
        <f>INDEX(Licence!$K$2:$K$180,MATCH(Data!BJ23,Licence!$C$2:$C$180,0))</f>
        <v>EG.D, a.s.</v>
      </c>
      <c r="BO23" s="15"/>
      <c r="BP23" s="16">
        <f t="shared" si="5"/>
        <v>79.770082743497255</v>
      </c>
      <c r="BS23" t="str">
        <f t="shared" si="2"/>
        <v>KJ - Hodonice</v>
      </c>
    </row>
    <row r="24" spans="1:71" ht="19.5" thickBot="1" x14ac:dyDescent="0.35">
      <c r="A24" s="15">
        <v>3333</v>
      </c>
      <c r="B24" s="25">
        <f t="shared" si="3"/>
        <v>20</v>
      </c>
      <c r="C24" s="14" t="s">
        <v>619</v>
      </c>
      <c r="D24" s="15" t="str">
        <f t="shared" si="6"/>
        <v>Prosinec</v>
      </c>
      <c r="E24" s="37" t="str">
        <f t="shared" si="6"/>
        <v>12</v>
      </c>
      <c r="F24" s="46">
        <f t="shared" si="7"/>
        <v>0</v>
      </c>
      <c r="G24" s="68">
        <f>_xlfn.IFNA(INDEX(import!$R$3:$Z$2000,MATCH(Data!$A24&amp;"#"&amp;$E24,import!$Q$3:$Q$2000,0),1),0)</f>
        <v>510.21600000000001</v>
      </c>
      <c r="H24" s="68">
        <f t="shared" si="8"/>
        <v>236.999</v>
      </c>
      <c r="I24" s="68">
        <f t="shared" si="9"/>
        <v>273.21699999999998</v>
      </c>
      <c r="J24" s="68">
        <f>_xlfn.IFNA(INDEX(import!$R$3:$Z$2000,MATCH(Data!$A24&amp;"#"&amp;$E24,import!$Q$3:$Q$2000,0),3),0)</f>
        <v>35.267724000000001</v>
      </c>
      <c r="K24" s="15">
        <f>ROUND(VLOOKUP($C$2,'[20]ERU-1'!$A$6:$BE$17,K$2,FALSE),3)</f>
        <v>0</v>
      </c>
      <c r="L24" s="15">
        <f>ROUND(VLOOKUP($C$2,'[20]ERU-1'!$A$6:$BE$17,L$2,FALSE),3)</f>
        <v>191.8</v>
      </c>
      <c r="M24" s="15">
        <f>ROUND(VLOOKUP($C$2,'[20]ERU-1'!$A$6:$BE$17,M$2,FALSE),3)</f>
        <v>10.433</v>
      </c>
      <c r="N24" s="15">
        <f t="shared" si="0"/>
        <v>12.027000000000015</v>
      </c>
      <c r="O24" s="15">
        <f t="shared" si="1"/>
        <v>0</v>
      </c>
      <c r="P24" s="15">
        <f t="shared" si="10"/>
        <v>0</v>
      </c>
      <c r="Q24" s="15">
        <f>ROUND(VLOOKUP($C$2,'[20]ERU-1'!$A$6:$BE$17,Q$2,FALSE),3)</f>
        <v>169.34</v>
      </c>
      <c r="R24" s="42">
        <f t="shared" si="11"/>
        <v>0</v>
      </c>
      <c r="S24" s="15">
        <f>ROUND(VLOOKUP($C$2,'[20]ERU-1'!$A$6:$BE$17,S$2,FALSE),3)</f>
        <v>796</v>
      </c>
      <c r="T24" s="15">
        <f>ROUND(VLOOKUP($C$2,'[20]ERU-1'!$A$6:$BE$17,T$2,FALSE),3)</f>
        <v>0</v>
      </c>
      <c r="U24" s="15">
        <f>ROUND(VLOOKUP($C$2,'[20]ERU-1'!$A$6:$BE$17,U$2,FALSE),3)</f>
        <v>0</v>
      </c>
      <c r="V24" s="15">
        <f>ROUND(VLOOKUP($C$2,'[20]ERU-1'!$A$6:$BE$17,V$2,FALSE),3)</f>
        <v>0</v>
      </c>
      <c r="W24" s="15">
        <f>ROUND(VLOOKUP($C$2,'[20]ERU-1'!$A$6:$BE$17,W$2,FALSE),3)</f>
        <v>0</v>
      </c>
      <c r="X24" s="15">
        <f>ROUND(VLOOKUP($C$2,'[20]ERU-1'!$A$6:$BE$17,X$2,FALSE),3)</f>
        <v>796</v>
      </c>
      <c r="Y24" s="15">
        <f>ROUND(VLOOKUP($C$2,'[20]ERU-1'!$A$6:$BE$17,Y$2,FALSE),3)</f>
        <v>0</v>
      </c>
      <c r="Z24" s="15">
        <f>ROUND(VLOOKUP($C$2,'[20]ERU-1'!$A$6:$BE$17,Z$2,FALSE),3)</f>
        <v>29.891999999999999</v>
      </c>
      <c r="AA24" s="15">
        <f>ROUND(VLOOKUP($C$2,'[20]ERU-1'!$A$6:$BE$17,AA$2,FALSE),3)</f>
        <v>191.8</v>
      </c>
      <c r="AB24" s="45">
        <f t="shared" si="4"/>
        <v>52.352000000000018</v>
      </c>
      <c r="AC24" s="15">
        <f>ROUND(VLOOKUP($C$2,'[20]ERU-1'!$A$6:$BE$17,AC$2,FALSE),3)</f>
        <v>0</v>
      </c>
      <c r="AD24" s="15">
        <f>ROUND(VLOOKUP($C$2,'[20]ERU-1'!$A$6:$BE$17,AD$2,FALSE),3)</f>
        <v>0</v>
      </c>
      <c r="AE24" s="15">
        <f>ROUND(VLOOKUP($C$2,'[20]ERU-1'!$A$6:$BE$17,AE$2,FALSE),3)</f>
        <v>0</v>
      </c>
      <c r="AF24" s="15">
        <f>ROUND(VLOOKUP($C$2,'[20]ERU-1'!$A$6:$BE$17,AF$2,FALSE),3)</f>
        <v>0</v>
      </c>
      <c r="AG24" s="15">
        <f>ROUND(VLOOKUP($C$2,'[20]ERU-1'!$A$6:$BE$17,AG$2,FALSE),3)</f>
        <v>0</v>
      </c>
      <c r="AH24" s="15">
        <f>ROUND(VLOOKUP($C$2,'[20]ERU-1'!$A$6:$BE$17,AH$2,FALSE),3)</f>
        <v>796</v>
      </c>
      <c r="AI24" s="15">
        <f>ROUND(VLOOKUP($C$2,'[20]ERU-1'!$A$6:$BE$17,AI$2,FALSE),3)</f>
        <v>0</v>
      </c>
      <c r="AJ24" s="15" t="s">
        <v>594</v>
      </c>
      <c r="AK24" s="15">
        <f>ROUND(VLOOKUP($C$2,'[20]ERU-1'!$A$6:$BE$17,AK$2,FALSE),3)</f>
        <v>0</v>
      </c>
      <c r="AL24" s="15">
        <f>ROUND(VLOOKUP($C$2,'[20]ERU-1'!$A$6:$BE$17,AL$2,FALSE),3)</f>
        <v>0</v>
      </c>
      <c r="AM24" s="15">
        <f>ROUND(VLOOKUP($C$2,'[20]ERU-1'!$A$6:$BE$17,AM$2,FALSE),3)</f>
        <v>169.34</v>
      </c>
      <c r="AN24" s="15">
        <f>ROUND(VLOOKUP($C$2,'[20]ERU-1'!$A$6:$BE$17,AN$2,FALSE),3)</f>
        <v>0</v>
      </c>
      <c r="AO24" s="15">
        <f>ROUND(VLOOKUP($C$2,'[20]ERU-1'!$A$6:$BE$17,AO$2,FALSE),3)</f>
        <v>0</v>
      </c>
      <c r="AP24" s="15">
        <f>ROUND(VLOOKUP($C$2,'[20]ERU-1'!$A$6:$BE$17,AP$2,FALSE),3)</f>
        <v>0</v>
      </c>
      <c r="AQ24" s="15">
        <f>ROUND(VLOOKUP($C$2,'[20]ERU-1'!$A$6:$BE$17,AQ$2,FALSE),3)</f>
        <v>0</v>
      </c>
      <c r="AR24" s="15">
        <f>ROUND(VLOOKUP($C$2,'[20]ERU-1'!$A$6:$BE$17,AR$2,FALSE),3)</f>
        <v>0</v>
      </c>
      <c r="AS24" s="15">
        <f>ROUND(VLOOKUP($C$2,'[20]ERU-1'!$A$6:$BE$17,AS$2,FALSE),3)</f>
        <v>0</v>
      </c>
      <c r="AT24" s="15">
        <f>ROUND(VLOOKUP($C$2,'[20]ERU-1'!$A$6:$BE$17,AT$2,FALSE),3)</f>
        <v>0</v>
      </c>
      <c r="AU24" s="15">
        <f>ROUND(VLOOKUP($C$2,'[20]ERU-1'!$A$6:$BE$17,AU$2,FALSE),3)</f>
        <v>0</v>
      </c>
      <c r="AV24" s="15">
        <f>ROUND(VLOOKUP($C$2,'[20]ERU-1'!$A$6:$BE$17,AV$2,FALSE),3)</f>
        <v>0</v>
      </c>
      <c r="AW24" s="15">
        <f>ROUND(VLOOKUP($C$2,'[20]ERU-1'!$A$6:$BE$17,AW$2,FALSE),3)</f>
        <v>0</v>
      </c>
      <c r="AX24" s="15">
        <f>ROUND(VLOOKUP($C$2,'[20]ERU-1'!$A$6:$BE$17,AX$2,FALSE),3)</f>
        <v>796</v>
      </c>
      <c r="AY24" s="15">
        <f>ROUND(VLOOKUP($C$2,'[20]ERU-1'!$A$6:$BE$17,AY$2,FALSE),3)</f>
        <v>0</v>
      </c>
      <c r="AZ24" s="15">
        <f>ROUND(VLOOKUP($C$2,'[20]ERU-1'!$A$6:$BE$17,AZ$2,FALSE),3)</f>
        <v>0</v>
      </c>
      <c r="BA24" s="15">
        <f>ROUND(VLOOKUP($C$2,'[20]ERU-1'!$A$6:$BE$17,BA$2,FALSE),3)</f>
        <v>0</v>
      </c>
      <c r="BB24" s="15">
        <f>ROUND(VLOOKUP($C$2,'[20]ERU-1'!$A$6:$BE$17,BB$2,FALSE),3)</f>
        <v>0</v>
      </c>
      <c r="BC24" s="15">
        <f>ROUND(VLOOKUP($C$2,'[20]ERU-1'!$A$6:$BE$17,BC$2,FALSE),3)</f>
        <v>0</v>
      </c>
      <c r="BD24" s="15">
        <f>ROUND(VLOOKUP($C$2,'[20]ERU-1'!$A$6:$BE$17,BD$2,FALSE),3)</f>
        <v>0</v>
      </c>
      <c r="BE24" s="15">
        <f>ROUND(VLOOKUP($C$2,'[20]ERU-1'!$A$6:$BE$17,BE$2,FALSE),3)</f>
        <v>191.8</v>
      </c>
      <c r="BF24" s="15">
        <f>ROUND(VLOOKUP($C$2,'[20]ERU-1'!$A$6:$BE$17,BF$2,FALSE),3)</f>
        <v>796</v>
      </c>
      <c r="BG24" s="68">
        <f>_xlfn.IFNA(INDEX(import!$R$3:$Z$2000,MATCH(Data!$A24&amp;"#"&amp;$E24,import!$Q$3:$Q$2000,0),2),0)</f>
        <v>510.21600000000001</v>
      </c>
      <c r="BH24" s="15"/>
      <c r="BI24" s="15"/>
      <c r="BJ24" s="15" t="s">
        <v>722</v>
      </c>
      <c r="BK24" s="15" t="str">
        <f>INDEX(Licence!$I$2:$I$180,MATCH(Data!BJ24,Licence!$C$2:$C$180,0))</f>
        <v>Plzeňský</v>
      </c>
      <c r="BL24" s="15">
        <f>INDEX(Licence!$G$2:$G$180,MATCH(Data!BJ24,Licence!$C$2:$C$180,0))/1000</f>
        <v>1.56</v>
      </c>
      <c r="BM24" s="15">
        <f>INDEX(Licence!$F$2:$F$180,MATCH(Data!BJ24,Licence!$C$2:$C$180,0))/1000</f>
        <v>1.9950000000000001</v>
      </c>
      <c r="BN24" s="15" t="str">
        <f>INDEX(Licence!$K$2:$K$180,MATCH(Data!BJ24,Licence!$C$2:$C$180,0))</f>
        <v>ČEZ Distribuce, a.s.</v>
      </c>
      <c r="BO24" s="15"/>
      <c r="BP24" s="16">
        <f t="shared" si="5"/>
        <v>80.928687283642844</v>
      </c>
      <c r="BS24" t="str">
        <f t="shared" si="2"/>
        <v>KJ - Horní Bříza</v>
      </c>
    </row>
    <row r="25" spans="1:71" ht="19.5" thickBot="1" x14ac:dyDescent="0.35">
      <c r="A25" s="15">
        <v>2883</v>
      </c>
      <c r="B25" s="25">
        <f t="shared" si="3"/>
        <v>21</v>
      </c>
      <c r="C25" s="14" t="s">
        <v>620</v>
      </c>
      <c r="D25" s="15" t="str">
        <f t="shared" si="6"/>
        <v>Prosinec</v>
      </c>
      <c r="E25" s="37" t="str">
        <f t="shared" si="6"/>
        <v>12</v>
      </c>
      <c r="F25" s="46">
        <f t="shared" si="7"/>
        <v>0</v>
      </c>
      <c r="G25" s="68">
        <f>_xlfn.IFNA(INDEX(import!$R$3:$Z$2000,MATCH(Data!$A25&amp;"#"&amp;$E25,import!$Q$3:$Q$2000,0),1),0)</f>
        <v>532.58699999999999</v>
      </c>
      <c r="H25" s="68">
        <f t="shared" si="8"/>
        <v>253.58699999999999</v>
      </c>
      <c r="I25" s="68">
        <f t="shared" si="9"/>
        <v>279</v>
      </c>
      <c r="J25" s="68">
        <f>_xlfn.IFNA(INDEX(import!$R$3:$Z$2000,MATCH(Data!$A25&amp;"#"&amp;$E25,import!$Q$3:$Q$2000,0),3),0)</f>
        <v>35.251200000000004</v>
      </c>
      <c r="K25" s="15">
        <f>ROUND(VLOOKUP($C$2,'[21]ERU-1'!$A$6:$BE$17,K$2,FALSE),3)</f>
        <v>0</v>
      </c>
      <c r="L25" s="15">
        <f>ROUND(VLOOKUP($C$2,'[21]ERU-1'!$A$6:$BE$17,L$2,FALSE),3)</f>
        <v>198.69900000000001</v>
      </c>
      <c r="M25" s="15">
        <f>ROUND(VLOOKUP($C$2,'[21]ERU-1'!$A$6:$BE$17,M$2,FALSE),3)</f>
        <v>4.3079999999999998</v>
      </c>
      <c r="N25" s="15">
        <f t="shared" si="0"/>
        <v>4.7400000000000091</v>
      </c>
      <c r="O25" s="15">
        <f t="shared" si="1"/>
        <v>0</v>
      </c>
      <c r="P25" s="15">
        <f t="shared" si="10"/>
        <v>0</v>
      </c>
      <c r="Q25" s="15">
        <f>ROUND(VLOOKUP($C$2,'[21]ERU-1'!$A$6:$BE$17,Q$2,FALSE),3)</f>
        <v>189.65100000000001</v>
      </c>
      <c r="R25" s="42">
        <f t="shared" si="11"/>
        <v>0</v>
      </c>
      <c r="S25" s="15">
        <f>ROUND(VLOOKUP($C$2,'[21]ERU-1'!$A$6:$BE$17,S$2,FALSE),3)</f>
        <v>787</v>
      </c>
      <c r="T25" s="15">
        <f>ROUND(VLOOKUP($C$2,'[21]ERU-1'!$A$6:$BE$17,T$2,FALSE),3)</f>
        <v>0</v>
      </c>
      <c r="U25" s="15">
        <f>ROUND(VLOOKUP($C$2,'[21]ERU-1'!$A$6:$BE$17,U$2,FALSE),3)</f>
        <v>0</v>
      </c>
      <c r="V25" s="15">
        <f>ROUND(VLOOKUP($C$2,'[21]ERU-1'!$A$6:$BE$17,V$2,FALSE),3)</f>
        <v>0</v>
      </c>
      <c r="W25" s="15">
        <f>ROUND(VLOOKUP($C$2,'[21]ERU-1'!$A$6:$BE$17,W$2,FALSE),3)</f>
        <v>0</v>
      </c>
      <c r="X25" s="15">
        <f>ROUND(VLOOKUP($C$2,'[21]ERU-1'!$A$6:$BE$17,X$2,FALSE),3)</f>
        <v>787</v>
      </c>
      <c r="Y25" s="15">
        <f>ROUND(VLOOKUP($C$2,'[21]ERU-1'!$A$6:$BE$17,Y$2,FALSE),3)</f>
        <v>0</v>
      </c>
      <c r="Z25" s="15">
        <f>ROUND(VLOOKUP($C$2,'[21]ERU-1'!$A$6:$BE$17,Z$2,FALSE),3)</f>
        <v>1.1120000000000001</v>
      </c>
      <c r="AA25" s="15">
        <f>ROUND(VLOOKUP($C$2,'[21]ERU-1'!$A$6:$BE$17,AA$2,FALSE),3)</f>
        <v>198.69900000000001</v>
      </c>
      <c r="AB25" s="45">
        <f t="shared" si="4"/>
        <v>10.160000000000009</v>
      </c>
      <c r="AC25" s="15">
        <f>ROUND(VLOOKUP($C$2,'[21]ERU-1'!$A$6:$BE$17,AC$2,FALSE),3)</f>
        <v>0</v>
      </c>
      <c r="AD25" s="15">
        <f>ROUND(VLOOKUP($C$2,'[21]ERU-1'!$A$6:$BE$17,AD$2,FALSE),3)</f>
        <v>0</v>
      </c>
      <c r="AE25" s="15">
        <f>ROUND(VLOOKUP($C$2,'[21]ERU-1'!$A$6:$BE$17,AE$2,FALSE),3)</f>
        <v>0</v>
      </c>
      <c r="AF25" s="15">
        <f>ROUND(VLOOKUP($C$2,'[21]ERU-1'!$A$6:$BE$17,AF$2,FALSE),3)</f>
        <v>0</v>
      </c>
      <c r="AG25" s="15">
        <f>ROUND(VLOOKUP($C$2,'[21]ERU-1'!$A$6:$BE$17,AG$2,FALSE),3)</f>
        <v>0</v>
      </c>
      <c r="AH25" s="15">
        <f>ROUND(VLOOKUP($C$2,'[21]ERU-1'!$A$6:$BE$17,AH$2,FALSE),3)</f>
        <v>787</v>
      </c>
      <c r="AI25" s="15">
        <f>ROUND(VLOOKUP($C$2,'[21]ERU-1'!$A$6:$BE$17,AI$2,FALSE),3)</f>
        <v>0</v>
      </c>
      <c r="AJ25" s="15" t="s">
        <v>594</v>
      </c>
      <c r="AK25" s="15">
        <f>ROUND(VLOOKUP($C$2,'[21]ERU-1'!$A$6:$BE$17,AK$2,FALSE),3)</f>
        <v>0</v>
      </c>
      <c r="AL25" s="15">
        <f>ROUND(VLOOKUP($C$2,'[21]ERU-1'!$A$6:$BE$17,AL$2,FALSE),3)</f>
        <v>0</v>
      </c>
      <c r="AM25" s="15">
        <f>ROUND(VLOOKUP($C$2,'[21]ERU-1'!$A$6:$BE$17,AM$2,FALSE),3)</f>
        <v>189.65100000000001</v>
      </c>
      <c r="AN25" s="15">
        <f>ROUND(VLOOKUP($C$2,'[21]ERU-1'!$A$6:$BE$17,AN$2,FALSE),3)</f>
        <v>0</v>
      </c>
      <c r="AO25" s="15">
        <f>ROUND(VLOOKUP($C$2,'[21]ERU-1'!$A$6:$BE$17,AO$2,FALSE),3)</f>
        <v>0</v>
      </c>
      <c r="AP25" s="15">
        <f>ROUND(VLOOKUP($C$2,'[21]ERU-1'!$A$6:$BE$17,AP$2,FALSE),3)</f>
        <v>0</v>
      </c>
      <c r="AQ25" s="15">
        <f>ROUND(VLOOKUP($C$2,'[21]ERU-1'!$A$6:$BE$17,AQ$2,FALSE),3)</f>
        <v>0</v>
      </c>
      <c r="AR25" s="15">
        <f>ROUND(VLOOKUP($C$2,'[21]ERU-1'!$A$6:$BE$17,AR$2,FALSE),3)</f>
        <v>0</v>
      </c>
      <c r="AS25" s="15">
        <f>ROUND(VLOOKUP($C$2,'[21]ERU-1'!$A$6:$BE$17,AS$2,FALSE),3)</f>
        <v>0</v>
      </c>
      <c r="AT25" s="15">
        <f>ROUND(VLOOKUP($C$2,'[21]ERU-1'!$A$6:$BE$17,AT$2,FALSE),3)</f>
        <v>0</v>
      </c>
      <c r="AU25" s="15">
        <f>ROUND(VLOOKUP($C$2,'[21]ERU-1'!$A$6:$BE$17,AU$2,FALSE),3)</f>
        <v>0</v>
      </c>
      <c r="AV25" s="15">
        <f>ROUND(VLOOKUP($C$2,'[21]ERU-1'!$A$6:$BE$17,AV$2,FALSE),3)</f>
        <v>787</v>
      </c>
      <c r="AW25" s="15">
        <f>ROUND(VLOOKUP($C$2,'[21]ERU-1'!$A$6:$BE$17,AW$2,FALSE),3)</f>
        <v>0</v>
      </c>
      <c r="AX25" s="15">
        <f>ROUND(VLOOKUP($C$2,'[21]ERU-1'!$A$6:$BE$17,AX$2,FALSE),3)</f>
        <v>0</v>
      </c>
      <c r="AY25" s="15">
        <f>ROUND(VLOOKUP($C$2,'[21]ERU-1'!$A$6:$BE$17,AY$2,FALSE),3)</f>
        <v>0</v>
      </c>
      <c r="AZ25" s="15">
        <f>ROUND(VLOOKUP($C$2,'[21]ERU-1'!$A$6:$BE$17,AZ$2,FALSE),3)</f>
        <v>0</v>
      </c>
      <c r="BA25" s="15">
        <f>ROUND(VLOOKUP($C$2,'[21]ERU-1'!$A$6:$BE$17,BA$2,FALSE),3)</f>
        <v>0</v>
      </c>
      <c r="BB25" s="15">
        <f>ROUND(VLOOKUP($C$2,'[21]ERU-1'!$A$6:$BE$17,BB$2,FALSE),3)</f>
        <v>0</v>
      </c>
      <c r="BC25" s="15">
        <f>ROUND(VLOOKUP($C$2,'[21]ERU-1'!$A$6:$BE$17,BC$2,FALSE),3)</f>
        <v>0</v>
      </c>
      <c r="BD25" s="15">
        <f>ROUND(VLOOKUP($C$2,'[21]ERU-1'!$A$6:$BE$17,BD$2,FALSE),3)</f>
        <v>0</v>
      </c>
      <c r="BE25" s="15">
        <f>ROUND(VLOOKUP($C$2,'[21]ERU-1'!$A$6:$BE$17,BE$2,FALSE),3)</f>
        <v>198.69900000000001</v>
      </c>
      <c r="BF25" s="15">
        <f>ROUND(VLOOKUP($C$2,'[21]ERU-1'!$A$6:$BE$17,BF$2,FALSE),3)</f>
        <v>787</v>
      </c>
      <c r="BG25" s="68">
        <f>_xlfn.IFNA(INDEX(import!$R$3:$Z$2000,MATCH(Data!$A25&amp;"#"&amp;$E25,import!$Q$3:$Q$2000,0),2),0)</f>
        <v>479.32799999999997</v>
      </c>
      <c r="BH25" s="15"/>
      <c r="BI25" s="15"/>
      <c r="BJ25" s="15" t="s">
        <v>723</v>
      </c>
      <c r="BK25" s="15" t="str">
        <f>INDEX(Licence!$I$2:$I$180,MATCH(Data!BJ25,Licence!$C$2:$C$180,0))</f>
        <v>Středočeský</v>
      </c>
      <c r="BL25" s="15">
        <f>INDEX(Licence!$G$2:$G$180,MATCH(Data!BJ25,Licence!$C$2:$C$180,0))/1000</f>
        <v>0.6</v>
      </c>
      <c r="BM25" s="15">
        <f>INDEX(Licence!$F$2:$F$180,MATCH(Data!BJ25,Licence!$C$2:$C$180,0))/1000</f>
        <v>0.72299999999999998</v>
      </c>
      <c r="BN25" s="15" t="str">
        <f>INDEX(Licence!$K$2:$K$180,MATCH(Data!BJ25,Licence!$C$2:$C$180,0))</f>
        <v>ČEZ Distribuce, a.s.</v>
      </c>
      <c r="BO25" s="15"/>
      <c r="BP25" s="16">
        <f t="shared" si="5"/>
        <v>87.061492571081018</v>
      </c>
      <c r="BS25" t="str">
        <f t="shared" si="2"/>
        <v>KJ - Hořovice</v>
      </c>
    </row>
    <row r="26" spans="1:71" ht="19.5" thickBot="1" x14ac:dyDescent="0.35">
      <c r="A26" s="15">
        <v>3386</v>
      </c>
      <c r="B26" s="25">
        <f t="shared" si="3"/>
        <v>22</v>
      </c>
      <c r="C26" s="14" t="s">
        <v>621</v>
      </c>
      <c r="D26" s="15" t="str">
        <f t="shared" si="6"/>
        <v>Prosinec</v>
      </c>
      <c r="E26" s="37" t="str">
        <f t="shared" si="6"/>
        <v>12</v>
      </c>
      <c r="F26" s="46">
        <f t="shared" si="7"/>
        <v>0</v>
      </c>
      <c r="G26" s="68">
        <f>_xlfn.IFNA(INDEX(import!$R$3:$Z$2000,MATCH(Data!$A26&amp;"#"&amp;$E26,import!$Q$3:$Q$2000,0),1),0)</f>
        <v>1385.076</v>
      </c>
      <c r="H26" s="68">
        <f t="shared" si="8"/>
        <v>663.65700000000004</v>
      </c>
      <c r="I26" s="68">
        <f t="shared" si="9"/>
        <v>721.41899999999998</v>
      </c>
      <c r="J26" s="68">
        <f>_xlfn.IFNA(INDEX(import!$R$3:$Z$2000,MATCH(Data!$A26&amp;"#"&amp;$E26,import!$Q$3:$Q$2000,0),3),0)</f>
        <v>35.195148000000003</v>
      </c>
      <c r="K26" s="15">
        <f>ROUND(VLOOKUP($C$2,'[22]ERU-1'!$A$6:$BE$17,K$2,FALSE),3)</f>
        <v>0</v>
      </c>
      <c r="L26" s="15">
        <f>ROUND(VLOOKUP($C$2,'[22]ERU-1'!$A$6:$BE$17,L$2,FALSE),3)</f>
        <v>566.27</v>
      </c>
      <c r="M26" s="15">
        <f>ROUND(VLOOKUP($C$2,'[22]ERU-1'!$A$6:$BE$17,M$2,FALSE),3)</f>
        <v>7.7729999999999997</v>
      </c>
      <c r="N26" s="15">
        <f t="shared" si="0"/>
        <v>8.4499999999999318</v>
      </c>
      <c r="O26" s="15">
        <f t="shared" si="1"/>
        <v>0</v>
      </c>
      <c r="P26" s="15">
        <f t="shared" si="10"/>
        <v>0</v>
      </c>
      <c r="Q26" s="15">
        <f>ROUND(VLOOKUP($C$2,'[22]ERU-1'!$A$6:$BE$17,Q$2,FALSE),3)</f>
        <v>550.04700000000003</v>
      </c>
      <c r="R26" s="42">
        <f t="shared" si="11"/>
        <v>0</v>
      </c>
      <c r="S26" s="15">
        <f>ROUND(VLOOKUP($C$2,'[22]ERU-1'!$A$6:$BE$17,S$2,FALSE),3)</f>
        <v>2216</v>
      </c>
      <c r="T26" s="15">
        <f>ROUND(VLOOKUP($C$2,'[22]ERU-1'!$A$6:$BE$17,T$2,FALSE),3)</f>
        <v>0</v>
      </c>
      <c r="U26" s="15">
        <f>ROUND(VLOOKUP($C$2,'[22]ERU-1'!$A$6:$BE$17,U$2,FALSE),3)</f>
        <v>0</v>
      </c>
      <c r="V26" s="15">
        <f>ROUND(VLOOKUP($C$2,'[22]ERU-1'!$A$6:$BE$17,V$2,FALSE),3)</f>
        <v>0</v>
      </c>
      <c r="W26" s="15">
        <f>ROUND(VLOOKUP($C$2,'[22]ERU-1'!$A$6:$BE$17,W$2,FALSE),3)</f>
        <v>0</v>
      </c>
      <c r="X26" s="15">
        <f>ROUND(VLOOKUP($C$2,'[22]ERU-1'!$A$6:$BE$17,X$2,FALSE),3)</f>
        <v>2216</v>
      </c>
      <c r="Y26" s="15">
        <f>ROUND(VLOOKUP($C$2,'[22]ERU-1'!$A$6:$BE$17,Y$2,FALSE),3)</f>
        <v>0</v>
      </c>
      <c r="Z26" s="15">
        <f>ROUND(VLOOKUP($C$2,'[22]ERU-1'!$A$6:$BE$17,Z$2,FALSE),3)</f>
        <v>1.58</v>
      </c>
      <c r="AA26" s="15">
        <f>ROUND(VLOOKUP($C$2,'[22]ERU-1'!$A$6:$BE$17,AA$2,FALSE),3)</f>
        <v>566.27</v>
      </c>
      <c r="AB26" s="45">
        <f t="shared" si="4"/>
        <v>17.802999999999933</v>
      </c>
      <c r="AC26" s="15">
        <f>ROUND(VLOOKUP($C$2,'[22]ERU-1'!$A$6:$BE$17,AC$2,FALSE),3)</f>
        <v>0</v>
      </c>
      <c r="AD26" s="15">
        <f>ROUND(VLOOKUP($C$2,'[22]ERU-1'!$A$6:$BE$17,AD$2,FALSE),3)</f>
        <v>0</v>
      </c>
      <c r="AE26" s="15">
        <f>ROUND(VLOOKUP($C$2,'[22]ERU-1'!$A$6:$BE$17,AE$2,FALSE),3)</f>
        <v>0</v>
      </c>
      <c r="AF26" s="15">
        <f>ROUND(VLOOKUP($C$2,'[22]ERU-1'!$A$6:$BE$17,AF$2,FALSE),3)</f>
        <v>0</v>
      </c>
      <c r="AG26" s="15">
        <f>ROUND(VLOOKUP($C$2,'[22]ERU-1'!$A$6:$BE$17,AG$2,FALSE),3)</f>
        <v>0</v>
      </c>
      <c r="AH26" s="15">
        <f>ROUND(VLOOKUP($C$2,'[22]ERU-1'!$A$6:$BE$17,AH$2,FALSE),3)</f>
        <v>2216</v>
      </c>
      <c r="AI26" s="15">
        <f>ROUND(VLOOKUP($C$2,'[22]ERU-1'!$A$6:$BE$17,AI$2,FALSE),3)</f>
        <v>0</v>
      </c>
      <c r="AJ26" s="15" t="s">
        <v>594</v>
      </c>
      <c r="AK26" s="15">
        <f>ROUND(VLOOKUP($C$2,'[22]ERU-1'!$A$6:$BE$17,AK$2,FALSE),3)</f>
        <v>0</v>
      </c>
      <c r="AL26" s="15">
        <f>ROUND(VLOOKUP($C$2,'[22]ERU-1'!$A$6:$BE$17,AL$2,FALSE),3)</f>
        <v>0</v>
      </c>
      <c r="AM26" s="15">
        <f>ROUND(VLOOKUP($C$2,'[22]ERU-1'!$A$6:$BE$17,AM$2,FALSE),3)</f>
        <v>550.04700000000003</v>
      </c>
      <c r="AN26" s="15">
        <f>ROUND(VLOOKUP($C$2,'[22]ERU-1'!$A$6:$BE$17,AN$2,FALSE),3)</f>
        <v>0</v>
      </c>
      <c r="AO26" s="15">
        <f>ROUND(VLOOKUP($C$2,'[22]ERU-1'!$A$6:$BE$17,AO$2,FALSE),3)</f>
        <v>0</v>
      </c>
      <c r="AP26" s="15">
        <f>ROUND(VLOOKUP($C$2,'[22]ERU-1'!$A$6:$BE$17,AP$2,FALSE),3)</f>
        <v>0</v>
      </c>
      <c r="AQ26" s="15">
        <f>ROUND(VLOOKUP($C$2,'[22]ERU-1'!$A$6:$BE$17,AQ$2,FALSE),3)</f>
        <v>0</v>
      </c>
      <c r="AR26" s="15">
        <f>ROUND(VLOOKUP($C$2,'[22]ERU-1'!$A$6:$BE$17,AR$2,FALSE),3)</f>
        <v>0</v>
      </c>
      <c r="AS26" s="15">
        <f>ROUND(VLOOKUP($C$2,'[22]ERU-1'!$A$6:$BE$17,AS$2,FALSE),3)</f>
        <v>0</v>
      </c>
      <c r="AT26" s="15">
        <f>ROUND(VLOOKUP($C$2,'[22]ERU-1'!$A$6:$BE$17,AT$2,FALSE),3)</f>
        <v>0</v>
      </c>
      <c r="AU26" s="15">
        <f>ROUND(VLOOKUP($C$2,'[22]ERU-1'!$A$6:$BE$17,AU$2,FALSE),3)</f>
        <v>0</v>
      </c>
      <c r="AV26" s="15">
        <f>ROUND(VLOOKUP($C$2,'[22]ERU-1'!$A$6:$BE$17,AV$2,FALSE),3)</f>
        <v>0</v>
      </c>
      <c r="AW26" s="15">
        <f>ROUND(VLOOKUP($C$2,'[22]ERU-1'!$A$6:$BE$17,AW$2,FALSE),3)</f>
        <v>0</v>
      </c>
      <c r="AX26" s="15">
        <f>ROUND(VLOOKUP($C$2,'[22]ERU-1'!$A$6:$BE$17,AX$2,FALSE),3)</f>
        <v>0</v>
      </c>
      <c r="AY26" s="15">
        <f>ROUND(VLOOKUP($C$2,'[22]ERU-1'!$A$6:$BE$17,AY$2,FALSE),3)</f>
        <v>0</v>
      </c>
      <c r="AZ26" s="15">
        <f>ROUND(VLOOKUP($C$2,'[22]ERU-1'!$A$6:$BE$17,AZ$2,FALSE),3)</f>
        <v>0</v>
      </c>
      <c r="BA26" s="15">
        <f>ROUND(VLOOKUP($C$2,'[22]ERU-1'!$A$6:$BE$17,BA$2,FALSE),3)</f>
        <v>0</v>
      </c>
      <c r="BB26" s="15">
        <f>ROUND(VLOOKUP($C$2,'[22]ERU-1'!$A$6:$BE$17,BB$2,FALSE),3)</f>
        <v>2216</v>
      </c>
      <c r="BC26" s="15">
        <f>ROUND(VLOOKUP($C$2,'[22]ERU-1'!$A$6:$BE$17,BC$2,FALSE),3)</f>
        <v>0</v>
      </c>
      <c r="BD26" s="15">
        <f>ROUND(VLOOKUP($C$2,'[22]ERU-1'!$A$6:$BE$17,BD$2,FALSE),3)</f>
        <v>0</v>
      </c>
      <c r="BE26" s="15">
        <f>ROUND(VLOOKUP($C$2,'[22]ERU-1'!$A$6:$BE$17,BE$2,FALSE),3)</f>
        <v>566.27</v>
      </c>
      <c r="BF26" s="15">
        <f>ROUND(VLOOKUP($C$2,'[22]ERU-1'!$A$6:$BE$17,BF$2,FALSE),3)</f>
        <v>2216</v>
      </c>
      <c r="BG26" s="68">
        <f>_xlfn.IFNA(INDEX(import!$R$3:$Z$2000,MATCH(Data!$A26&amp;"#"&amp;$E26,import!$Q$3:$Q$2000,0),2),0)</f>
        <v>1385.076</v>
      </c>
      <c r="BH26" s="15"/>
      <c r="BI26" s="15"/>
      <c r="BJ26" s="15" t="s">
        <v>724</v>
      </c>
      <c r="BK26" s="15" t="str">
        <f>INDEX(Licence!$I$2:$I$180,MATCH(Data!BJ26,Licence!$C$2:$C$180,0))</f>
        <v>Moravskoslezský</v>
      </c>
      <c r="BL26" s="15">
        <f>INDEX(Licence!$G$2:$G$180,MATCH(Data!BJ26,Licence!$C$2:$C$180,0))/1000</f>
        <v>1.56</v>
      </c>
      <c r="BM26" s="15">
        <f>INDEX(Licence!$F$2:$F$180,MATCH(Data!BJ26,Licence!$C$2:$C$180,0))/1000</f>
        <v>2.0529999999999999</v>
      </c>
      <c r="BN26" s="15" t="str">
        <f>INDEX(Licence!$K$2:$K$180,MATCH(Data!BJ26,Licence!$C$2:$C$180,0))</f>
        <v>ČEZ Distribuce, a.s.</v>
      </c>
      <c r="BO26" s="15"/>
      <c r="BP26" s="16">
        <f t="shared" si="5"/>
        <v>85.325682890726256</v>
      </c>
      <c r="BS26" t="str">
        <f t="shared" si="2"/>
        <v>KJ - Hrabyně (areál RÚ)</v>
      </c>
    </row>
    <row r="27" spans="1:71" ht="19.5" thickBot="1" x14ac:dyDescent="0.35">
      <c r="A27" s="15">
        <v>3546</v>
      </c>
      <c r="B27" s="25">
        <f t="shared" si="3"/>
        <v>23</v>
      </c>
      <c r="C27" s="14" t="s">
        <v>622</v>
      </c>
      <c r="D27" s="15" t="str">
        <f t="shared" si="6"/>
        <v>Prosinec</v>
      </c>
      <c r="E27" s="37" t="str">
        <f t="shared" si="6"/>
        <v>12</v>
      </c>
      <c r="F27" s="46">
        <f t="shared" si="7"/>
        <v>0</v>
      </c>
      <c r="G27" s="68">
        <f>_xlfn.IFNA(INDEX(import!$R$3:$Z$2000,MATCH(Data!$A27&amp;"#"&amp;$E27,import!$Q$3:$Q$2000,0),1),0)</f>
        <v>492.32299999999998</v>
      </c>
      <c r="H27" s="68">
        <f t="shared" si="8"/>
        <v>221.95</v>
      </c>
      <c r="I27" s="68">
        <f t="shared" si="9"/>
        <v>270.37299999999999</v>
      </c>
      <c r="J27" s="68">
        <f>_xlfn.IFNA(INDEX(import!$R$3:$Z$2000,MATCH(Data!$A27&amp;"#"&amp;$E27,import!$Q$3:$Q$2000,0),3),0)</f>
        <v>35.254764000000002</v>
      </c>
      <c r="K27" s="15">
        <f>ROUND(VLOOKUP($C$2,'[23]ERU-1'!$A$6:$BE$17,K$2,FALSE),3)</f>
        <v>0</v>
      </c>
      <c r="L27" s="15">
        <f>ROUND(VLOOKUP($C$2,'[23]ERU-1'!$A$6:$BE$17,L$2,FALSE),3)</f>
        <v>194.28</v>
      </c>
      <c r="M27" s="15">
        <f>ROUND(VLOOKUP($C$2,'[23]ERU-1'!$A$6:$BE$17,M$2,FALSE),3)</f>
        <v>5.4539999999999997</v>
      </c>
      <c r="N27" s="15">
        <f t="shared" si="0"/>
        <v>6.6430000000000007</v>
      </c>
      <c r="O27" s="15">
        <f t="shared" si="1"/>
        <v>0</v>
      </c>
      <c r="P27" s="15">
        <f t="shared" si="10"/>
        <v>0</v>
      </c>
      <c r="Q27" s="15">
        <f>ROUND(VLOOKUP($C$2,'[23]ERU-1'!$A$6:$BE$17,Q$2,FALSE),3)</f>
        <v>182.18299999999999</v>
      </c>
      <c r="R27" s="42">
        <f t="shared" si="11"/>
        <v>0</v>
      </c>
      <c r="S27" s="15">
        <f>ROUND(VLOOKUP($C$2,'[23]ERU-1'!$A$6:$BE$17,S$2,FALSE),3)</f>
        <v>852</v>
      </c>
      <c r="T27" s="15">
        <f>ROUND(VLOOKUP($C$2,'[23]ERU-1'!$A$6:$BE$17,T$2,FALSE),3)</f>
        <v>0</v>
      </c>
      <c r="U27" s="15">
        <f>ROUND(VLOOKUP($C$2,'[23]ERU-1'!$A$6:$BE$17,U$2,FALSE),3)</f>
        <v>0</v>
      </c>
      <c r="V27" s="15">
        <f>ROUND(VLOOKUP($C$2,'[23]ERU-1'!$A$6:$BE$17,V$2,FALSE),3)</f>
        <v>0</v>
      </c>
      <c r="W27" s="15">
        <f>ROUND(VLOOKUP($C$2,'[23]ERU-1'!$A$6:$BE$17,W$2,FALSE),3)</f>
        <v>0</v>
      </c>
      <c r="X27" s="15">
        <f>ROUND(VLOOKUP($C$2,'[23]ERU-1'!$A$6:$BE$17,X$2,FALSE),3)</f>
        <v>852</v>
      </c>
      <c r="Y27" s="15">
        <f>ROUND(VLOOKUP($C$2,'[23]ERU-1'!$A$6:$BE$17,Y$2,FALSE),3)</f>
        <v>0</v>
      </c>
      <c r="Z27" s="15">
        <f>ROUND(VLOOKUP($C$2,'[23]ERU-1'!$A$6:$BE$17,Z$2,FALSE),3)</f>
        <v>3.9E-2</v>
      </c>
      <c r="AA27" s="15">
        <f>ROUND(VLOOKUP($C$2,'[23]ERU-1'!$A$6:$BE$17,AA$2,FALSE),3)</f>
        <v>194.28</v>
      </c>
      <c r="AB27" s="45">
        <f t="shared" si="4"/>
        <v>12.136000000000001</v>
      </c>
      <c r="AC27" s="15">
        <f>ROUND(VLOOKUP($C$2,'[23]ERU-1'!$A$6:$BE$17,AC$2,FALSE),3)</f>
        <v>0</v>
      </c>
      <c r="AD27" s="15">
        <f>ROUND(VLOOKUP($C$2,'[23]ERU-1'!$A$6:$BE$17,AD$2,FALSE),3)</f>
        <v>0</v>
      </c>
      <c r="AE27" s="15">
        <f>ROUND(VLOOKUP($C$2,'[23]ERU-1'!$A$6:$BE$17,AE$2,FALSE),3)</f>
        <v>0</v>
      </c>
      <c r="AF27" s="15">
        <f>ROUND(VLOOKUP($C$2,'[23]ERU-1'!$A$6:$BE$17,AF$2,FALSE),3)</f>
        <v>0</v>
      </c>
      <c r="AG27" s="15">
        <f>ROUND(VLOOKUP($C$2,'[23]ERU-1'!$A$6:$BE$17,AG$2,FALSE),3)</f>
        <v>0</v>
      </c>
      <c r="AH27" s="15">
        <f>ROUND(VLOOKUP($C$2,'[23]ERU-1'!$A$6:$BE$17,AH$2,FALSE),3)</f>
        <v>852</v>
      </c>
      <c r="AI27" s="15">
        <f>ROUND(VLOOKUP($C$2,'[23]ERU-1'!$A$6:$BE$17,AI$2,FALSE),3)</f>
        <v>0</v>
      </c>
      <c r="AJ27" s="15" t="s">
        <v>594</v>
      </c>
      <c r="AK27" s="15">
        <f>ROUND(VLOOKUP($C$2,'[23]ERU-1'!$A$6:$BE$17,AK$2,FALSE),3)</f>
        <v>0</v>
      </c>
      <c r="AL27" s="15">
        <f>ROUND(VLOOKUP($C$2,'[23]ERU-1'!$A$6:$BE$17,AL$2,FALSE),3)</f>
        <v>0</v>
      </c>
      <c r="AM27" s="15">
        <f>ROUND(VLOOKUP($C$2,'[23]ERU-1'!$A$6:$BE$17,AM$2,FALSE),3)</f>
        <v>182.18299999999999</v>
      </c>
      <c r="AN27" s="15">
        <f>ROUND(VLOOKUP($C$2,'[23]ERU-1'!$A$6:$BE$17,AN$2,FALSE),3)</f>
        <v>0</v>
      </c>
      <c r="AO27" s="15">
        <f>ROUND(VLOOKUP($C$2,'[23]ERU-1'!$A$6:$BE$17,AO$2,FALSE),3)</f>
        <v>0</v>
      </c>
      <c r="AP27" s="15">
        <f>ROUND(VLOOKUP($C$2,'[23]ERU-1'!$A$6:$BE$17,AP$2,FALSE),3)</f>
        <v>0</v>
      </c>
      <c r="AQ27" s="15">
        <f>ROUND(VLOOKUP($C$2,'[23]ERU-1'!$A$6:$BE$17,AQ$2,FALSE),3)</f>
        <v>0</v>
      </c>
      <c r="AR27" s="15">
        <f>ROUND(VLOOKUP($C$2,'[23]ERU-1'!$A$6:$BE$17,AR$2,FALSE),3)</f>
        <v>0</v>
      </c>
      <c r="AS27" s="15">
        <f>ROUND(VLOOKUP($C$2,'[23]ERU-1'!$A$6:$BE$17,AS$2,FALSE),3)</f>
        <v>0</v>
      </c>
      <c r="AT27" s="15">
        <f>ROUND(VLOOKUP($C$2,'[23]ERU-1'!$A$6:$BE$17,AT$2,FALSE),3)</f>
        <v>0</v>
      </c>
      <c r="AU27" s="15">
        <f>ROUND(VLOOKUP($C$2,'[23]ERU-1'!$A$6:$BE$17,AU$2,FALSE),3)</f>
        <v>0</v>
      </c>
      <c r="AV27" s="15">
        <f>ROUND(VLOOKUP($C$2,'[23]ERU-1'!$A$6:$BE$17,AV$2,FALSE),3)</f>
        <v>0</v>
      </c>
      <c r="AW27" s="15">
        <f>ROUND(VLOOKUP($C$2,'[23]ERU-1'!$A$6:$BE$17,AW$2,FALSE),3)</f>
        <v>0</v>
      </c>
      <c r="AX27" s="15">
        <f>ROUND(VLOOKUP($C$2,'[23]ERU-1'!$A$6:$BE$17,AX$2,FALSE),3)</f>
        <v>0</v>
      </c>
      <c r="AY27" s="15">
        <f>ROUND(VLOOKUP($C$2,'[23]ERU-1'!$A$6:$BE$17,AY$2,FALSE),3)</f>
        <v>0</v>
      </c>
      <c r="AZ27" s="15">
        <f>ROUND(VLOOKUP($C$2,'[23]ERU-1'!$A$6:$BE$17,AZ$2,FALSE),3)</f>
        <v>0</v>
      </c>
      <c r="BA27" s="15">
        <f>ROUND(VLOOKUP($C$2,'[23]ERU-1'!$A$6:$BE$17,BA$2,FALSE),3)</f>
        <v>0</v>
      </c>
      <c r="BB27" s="15">
        <f>ROUND(VLOOKUP($C$2,'[23]ERU-1'!$A$6:$BE$17,BB$2,FALSE),3)</f>
        <v>852</v>
      </c>
      <c r="BC27" s="15">
        <f>ROUND(VLOOKUP($C$2,'[23]ERU-1'!$A$6:$BE$17,BC$2,FALSE),3)</f>
        <v>0</v>
      </c>
      <c r="BD27" s="15">
        <f>ROUND(VLOOKUP($C$2,'[23]ERU-1'!$A$6:$BE$17,BD$2,FALSE),3)</f>
        <v>0</v>
      </c>
      <c r="BE27" s="15">
        <f>ROUND(VLOOKUP($C$2,'[23]ERU-1'!$A$6:$BE$17,BE$2,FALSE),3)</f>
        <v>194.28</v>
      </c>
      <c r="BF27" s="15">
        <f>ROUND(VLOOKUP($C$2,'[23]ERU-1'!$A$6:$BE$17,BF$2,FALSE),3)</f>
        <v>852</v>
      </c>
      <c r="BG27" s="68">
        <f>_xlfn.IFNA(INDEX(import!$R$3:$Z$2000,MATCH(Data!$A27&amp;"#"&amp;$E27,import!$Q$3:$Q$2000,0),2),0)</f>
        <v>492.32299999999998</v>
      </c>
      <c r="BH27" s="15"/>
      <c r="BI27" s="15"/>
      <c r="BJ27" s="15" t="s">
        <v>576</v>
      </c>
      <c r="BK27" s="15" t="str">
        <f>INDEX(Licence!$I$2:$I$180,MATCH(Data!BJ27,Licence!$C$2:$C$180,0))</f>
        <v>Vysočina</v>
      </c>
      <c r="BL27" s="15">
        <f>INDEX(Licence!$G$2:$G$180,MATCH(Data!BJ27,Licence!$C$2:$C$180,0))/1000</f>
        <v>0.45500000000000002</v>
      </c>
      <c r="BM27" s="15">
        <f>INDEX(Licence!$F$2:$F$180,MATCH(Data!BJ27,Licence!$C$2:$C$180,0))/1000</f>
        <v>0.626</v>
      </c>
      <c r="BN27" s="15" t="str">
        <f>INDEX(Licence!$K$2:$K$180,MATCH(Data!BJ27,Licence!$C$2:$C$180,0))</f>
        <v>EG.D, a.s.</v>
      </c>
      <c r="BO27" s="15"/>
      <c r="BP27" s="16">
        <f t="shared" si="5"/>
        <v>87.533319927500173</v>
      </c>
      <c r="BS27" t="str">
        <f t="shared" si="2"/>
        <v>KJ - Humpolec, Lnářská</v>
      </c>
    </row>
    <row r="28" spans="1:71" ht="19.5" thickBot="1" x14ac:dyDescent="0.35">
      <c r="A28" s="15">
        <v>2806</v>
      </c>
      <c r="B28" s="25">
        <f t="shared" si="3"/>
        <v>24</v>
      </c>
      <c r="C28" s="14" t="s">
        <v>623</v>
      </c>
      <c r="D28" s="15" t="str">
        <f t="shared" si="6"/>
        <v>Prosinec</v>
      </c>
      <c r="E28" s="37" t="str">
        <f t="shared" si="6"/>
        <v>12</v>
      </c>
      <c r="F28" s="46">
        <f t="shared" si="7"/>
        <v>0</v>
      </c>
      <c r="G28" s="68">
        <f>_xlfn.IFNA(INDEX(import!$R$3:$Z$2000,MATCH(Data!$A28&amp;"#"&amp;$E28,import!$Q$3:$Q$2000,0),1),0)</f>
        <v>635.649</v>
      </c>
      <c r="H28" s="68">
        <f t="shared" si="8"/>
        <v>282.75799999999998</v>
      </c>
      <c r="I28" s="68">
        <f t="shared" si="9"/>
        <v>352.89100000000002</v>
      </c>
      <c r="J28" s="68">
        <f>_xlfn.IFNA(INDEX(import!$R$3:$Z$2000,MATCH(Data!$A28&amp;"#"&amp;$E28,import!$Q$3:$Q$2000,0),3),0)</f>
        <v>35.253467999999998</v>
      </c>
      <c r="K28" s="15">
        <f>ROUND(VLOOKUP($C$2,'[24]ERU-1'!$A$6:$BE$17,K$2,FALSE),3)</f>
        <v>0</v>
      </c>
      <c r="L28" s="15">
        <f>ROUND(VLOOKUP($C$2,'[24]ERU-1'!$A$6:$BE$17,L$2,FALSE),3)</f>
        <v>257.07100000000003</v>
      </c>
      <c r="M28" s="15">
        <f>ROUND(VLOOKUP($C$2,'[24]ERU-1'!$A$6:$BE$17,M$2,FALSE),3)</f>
        <v>4.2779999999999996</v>
      </c>
      <c r="N28" s="15">
        <f t="shared" si="0"/>
        <v>5.3390000000000271</v>
      </c>
      <c r="O28" s="15">
        <f t="shared" si="1"/>
        <v>0</v>
      </c>
      <c r="P28" s="15">
        <f t="shared" si="10"/>
        <v>0</v>
      </c>
      <c r="Q28" s="15">
        <f>ROUND(VLOOKUP($C$2,'[24]ERU-1'!$A$6:$BE$17,Q$2,FALSE),3)</f>
        <v>247.45400000000001</v>
      </c>
      <c r="R28" s="42">
        <f t="shared" si="11"/>
        <v>0</v>
      </c>
      <c r="S28" s="15">
        <f>ROUND(VLOOKUP($C$2,'[24]ERU-1'!$A$6:$BE$17,S$2,FALSE),3)</f>
        <v>1155</v>
      </c>
      <c r="T28" s="15">
        <f>ROUND(VLOOKUP($C$2,'[24]ERU-1'!$A$6:$BE$17,T$2,FALSE),3)</f>
        <v>0</v>
      </c>
      <c r="U28" s="15">
        <f>ROUND(VLOOKUP($C$2,'[24]ERU-1'!$A$6:$BE$17,U$2,FALSE),3)</f>
        <v>0</v>
      </c>
      <c r="V28" s="15">
        <f>ROUND(VLOOKUP($C$2,'[24]ERU-1'!$A$6:$BE$17,V$2,FALSE),3)</f>
        <v>0</v>
      </c>
      <c r="W28" s="15">
        <f>ROUND(VLOOKUP($C$2,'[24]ERU-1'!$A$6:$BE$17,W$2,FALSE),3)</f>
        <v>0</v>
      </c>
      <c r="X28" s="15">
        <f>ROUND(VLOOKUP($C$2,'[24]ERU-1'!$A$6:$BE$17,X$2,FALSE),3)</f>
        <v>1155</v>
      </c>
      <c r="Y28" s="15">
        <f>ROUND(VLOOKUP($C$2,'[24]ERU-1'!$A$6:$BE$17,Y$2,FALSE),3)</f>
        <v>0</v>
      </c>
      <c r="Z28" s="15">
        <f>ROUND(VLOOKUP($C$2,'[24]ERU-1'!$A$6:$BE$17,Z$2,FALSE),3)</f>
        <v>0.69</v>
      </c>
      <c r="AA28" s="15">
        <f>ROUND(VLOOKUP($C$2,'[24]ERU-1'!$A$6:$BE$17,AA$2,FALSE),3)</f>
        <v>257.07100000000003</v>
      </c>
      <c r="AB28" s="45">
        <f t="shared" si="4"/>
        <v>10.307000000000025</v>
      </c>
      <c r="AC28" s="15">
        <f>ROUND(VLOOKUP($C$2,'[24]ERU-1'!$A$6:$BE$17,AC$2,FALSE),3)</f>
        <v>0</v>
      </c>
      <c r="AD28" s="15">
        <f>ROUND(VLOOKUP($C$2,'[24]ERU-1'!$A$6:$BE$17,AD$2,FALSE),3)</f>
        <v>0</v>
      </c>
      <c r="AE28" s="15">
        <f>ROUND(VLOOKUP($C$2,'[24]ERU-1'!$A$6:$BE$17,AE$2,FALSE),3)</f>
        <v>0</v>
      </c>
      <c r="AF28" s="15">
        <f>ROUND(VLOOKUP($C$2,'[24]ERU-1'!$A$6:$BE$17,AF$2,FALSE),3)</f>
        <v>0</v>
      </c>
      <c r="AG28" s="15">
        <f>ROUND(VLOOKUP($C$2,'[24]ERU-1'!$A$6:$BE$17,AG$2,FALSE),3)</f>
        <v>0</v>
      </c>
      <c r="AH28" s="15">
        <f>ROUND(VLOOKUP($C$2,'[24]ERU-1'!$A$6:$BE$17,AH$2,FALSE),3)</f>
        <v>1155</v>
      </c>
      <c r="AI28" s="15">
        <f>ROUND(VLOOKUP($C$2,'[24]ERU-1'!$A$6:$BE$17,AI$2,FALSE),3)</f>
        <v>0</v>
      </c>
      <c r="AJ28" s="15" t="s">
        <v>594</v>
      </c>
      <c r="AK28" s="15">
        <f>ROUND(VLOOKUP($C$2,'[24]ERU-1'!$A$6:$BE$17,AK$2,FALSE),3)</f>
        <v>0</v>
      </c>
      <c r="AL28" s="15">
        <f>ROUND(VLOOKUP($C$2,'[24]ERU-1'!$A$6:$BE$17,AL$2,FALSE),3)</f>
        <v>0</v>
      </c>
      <c r="AM28" s="15">
        <f>ROUND(VLOOKUP($C$2,'[24]ERU-1'!$A$6:$BE$17,AM$2,FALSE),3)</f>
        <v>247.45400000000001</v>
      </c>
      <c r="AN28" s="15">
        <f>ROUND(VLOOKUP($C$2,'[24]ERU-1'!$A$6:$BE$17,AN$2,FALSE),3)</f>
        <v>0</v>
      </c>
      <c r="AO28" s="15">
        <f>ROUND(VLOOKUP($C$2,'[24]ERU-1'!$A$6:$BE$17,AO$2,FALSE),3)</f>
        <v>0</v>
      </c>
      <c r="AP28" s="15">
        <f>ROUND(VLOOKUP($C$2,'[24]ERU-1'!$A$6:$BE$17,AP$2,FALSE),3)</f>
        <v>0</v>
      </c>
      <c r="AQ28" s="15">
        <f>ROUND(VLOOKUP($C$2,'[24]ERU-1'!$A$6:$BE$17,AQ$2,FALSE),3)</f>
        <v>0</v>
      </c>
      <c r="AR28" s="15">
        <f>ROUND(VLOOKUP($C$2,'[24]ERU-1'!$A$6:$BE$17,AR$2,FALSE),3)</f>
        <v>0</v>
      </c>
      <c r="AS28" s="15">
        <f>ROUND(VLOOKUP($C$2,'[24]ERU-1'!$A$6:$BE$17,AS$2,FALSE),3)</f>
        <v>0</v>
      </c>
      <c r="AT28" s="15">
        <f>ROUND(VLOOKUP($C$2,'[24]ERU-1'!$A$6:$BE$17,AT$2,FALSE),3)</f>
        <v>0</v>
      </c>
      <c r="AU28" s="15">
        <f>ROUND(VLOOKUP($C$2,'[24]ERU-1'!$A$6:$BE$17,AU$2,FALSE),3)</f>
        <v>0</v>
      </c>
      <c r="AV28" s="15">
        <f>ROUND(VLOOKUP($C$2,'[24]ERU-1'!$A$6:$BE$17,AV$2,FALSE),3)</f>
        <v>1155</v>
      </c>
      <c r="AW28" s="15">
        <f>ROUND(VLOOKUP($C$2,'[24]ERU-1'!$A$6:$BE$17,AW$2,FALSE),3)</f>
        <v>0</v>
      </c>
      <c r="AX28" s="15">
        <f>ROUND(VLOOKUP($C$2,'[24]ERU-1'!$A$6:$BE$17,AX$2,FALSE),3)</f>
        <v>0</v>
      </c>
      <c r="AY28" s="15">
        <f>ROUND(VLOOKUP($C$2,'[24]ERU-1'!$A$6:$BE$17,AY$2,FALSE),3)</f>
        <v>0</v>
      </c>
      <c r="AZ28" s="15">
        <f>ROUND(VLOOKUP($C$2,'[24]ERU-1'!$A$6:$BE$17,AZ$2,FALSE),3)</f>
        <v>0</v>
      </c>
      <c r="BA28" s="15">
        <f>ROUND(VLOOKUP($C$2,'[24]ERU-1'!$A$6:$BE$17,BA$2,FALSE),3)</f>
        <v>0</v>
      </c>
      <c r="BB28" s="15">
        <f>ROUND(VLOOKUP($C$2,'[24]ERU-1'!$A$6:$BE$17,BB$2,FALSE),3)</f>
        <v>0</v>
      </c>
      <c r="BC28" s="15">
        <f>ROUND(VLOOKUP($C$2,'[24]ERU-1'!$A$6:$BE$17,BC$2,FALSE),3)</f>
        <v>0</v>
      </c>
      <c r="BD28" s="15">
        <f>ROUND(VLOOKUP($C$2,'[24]ERU-1'!$A$6:$BE$17,BD$2,FALSE),3)</f>
        <v>0</v>
      </c>
      <c r="BE28" s="15">
        <f>ROUND(VLOOKUP($C$2,'[24]ERU-1'!$A$6:$BE$17,BE$2,FALSE),3)</f>
        <v>257.07100000000003</v>
      </c>
      <c r="BF28" s="15">
        <f>ROUND(VLOOKUP($C$2,'[24]ERU-1'!$A$6:$BE$17,BF$2,FALSE),3)</f>
        <v>1155</v>
      </c>
      <c r="BG28" s="68">
        <f>_xlfn.IFNA(INDEX(import!$R$3:$Z$2000,MATCH(Data!$A28&amp;"#"&amp;$E28,import!$Q$3:$Q$2000,0),2),0)</f>
        <v>635.649</v>
      </c>
      <c r="BH28" s="15"/>
      <c r="BI28" s="15"/>
      <c r="BJ28" s="15" t="s">
        <v>725</v>
      </c>
      <c r="BK28" s="15" t="str">
        <f>INDEX(Licence!$I$2:$I$180,MATCH(Data!BJ28,Licence!$C$2:$C$180,0))</f>
        <v>Vysočina</v>
      </c>
      <c r="BL28" s="15">
        <f>INDEX(Licence!$G$2:$G$180,MATCH(Data!BJ28,Licence!$C$2:$C$180,0))/1000</f>
        <v>0.6</v>
      </c>
      <c r="BM28" s="15">
        <f>INDEX(Licence!$F$2:$F$180,MATCH(Data!BJ28,Licence!$C$2:$C$180,0))/1000</f>
        <v>0.80800000000000005</v>
      </c>
      <c r="BN28" s="15" t="str">
        <f>INDEX(Licence!$K$2:$K$180,MATCH(Data!BJ28,Licence!$C$2:$C$180,0))</f>
        <v>EG.D, a.s.</v>
      </c>
      <c r="BO28" s="15"/>
      <c r="BP28" s="16">
        <f t="shared" si="5"/>
        <v>90.915636354864617</v>
      </c>
      <c r="BS28" t="str">
        <f t="shared" si="2"/>
        <v>KJ - Humpolec, Na Rybníčku</v>
      </c>
    </row>
    <row r="29" spans="1:71" ht="19.5" thickBot="1" x14ac:dyDescent="0.35">
      <c r="A29" s="15">
        <v>3290</v>
      </c>
      <c r="B29" s="25">
        <f t="shared" si="3"/>
        <v>25</v>
      </c>
      <c r="C29" s="14" t="s">
        <v>624</v>
      </c>
      <c r="D29" s="15" t="str">
        <f t="shared" si="6"/>
        <v>Prosinec</v>
      </c>
      <c r="E29" s="37" t="str">
        <f t="shared" si="6"/>
        <v>12</v>
      </c>
      <c r="F29" s="46">
        <f t="shared" si="7"/>
        <v>0</v>
      </c>
      <c r="G29" s="68">
        <f>_xlfn.IFNA(INDEX(import!$R$3:$Z$2000,MATCH(Data!$A29&amp;"#"&amp;$E29,import!$Q$3:$Q$2000,0),1),0)</f>
        <v>1038.0050000000001</v>
      </c>
      <c r="H29" s="68">
        <f t="shared" si="8"/>
        <v>466.24400000000003</v>
      </c>
      <c r="I29" s="68">
        <f t="shared" si="9"/>
        <v>571.76099999999997</v>
      </c>
      <c r="J29" s="68">
        <f>_xlfn.IFNA(INDEX(import!$R$3:$Z$2000,MATCH(Data!$A29&amp;"#"&amp;$E29,import!$Q$3:$Q$2000,0),3),0)</f>
        <v>35.282628000000003</v>
      </c>
      <c r="K29" s="15">
        <f>ROUND(VLOOKUP($C$2,'[25]ERU-1'!$A$6:$BE$17,K$2,FALSE),3)</f>
        <v>0</v>
      </c>
      <c r="L29" s="15">
        <f>ROUND(VLOOKUP($C$2,'[25]ERU-1'!$A$6:$BE$17,L$2,FALSE),3)</f>
        <v>417.92</v>
      </c>
      <c r="M29" s="15">
        <f>ROUND(VLOOKUP($C$2,'[25]ERU-1'!$A$6:$BE$17,M$2,FALSE),3)</f>
        <v>4.3</v>
      </c>
      <c r="N29" s="15">
        <f>ROUND(VLOOKUP($C$2,'[25]ERU-1'!$A$6:$BE$17,N$2,FALSE),3)</f>
        <v>5.274</v>
      </c>
      <c r="O29" s="15">
        <f>L29-M29-N29-Q29</f>
        <v>3.0570000000000164</v>
      </c>
      <c r="P29" s="15">
        <f t="shared" si="10"/>
        <v>0</v>
      </c>
      <c r="Q29" s="15">
        <f>ROUND(VLOOKUP($C$2,'[25]ERU-1'!$A$6:$BE$17,Q$2,FALSE),3)</f>
        <v>405.28899999999999</v>
      </c>
      <c r="R29" s="42">
        <f t="shared" si="11"/>
        <v>0</v>
      </c>
      <c r="S29" s="15">
        <f>ROUND(VLOOKUP($C$2,'[25]ERU-1'!$A$6:$BE$17,S$2,FALSE),3)</f>
        <v>1845</v>
      </c>
      <c r="T29" s="15">
        <f>ROUND(VLOOKUP($C$2,'[25]ERU-1'!$A$6:$BE$17,T$2,FALSE),3)</f>
        <v>0</v>
      </c>
      <c r="U29" s="15">
        <f>ROUND(VLOOKUP($C$2,'[25]ERU-1'!$A$6:$BE$17,U$2,FALSE),3)</f>
        <v>0</v>
      </c>
      <c r="V29" s="15">
        <f>ROUND(VLOOKUP($C$2,'[25]ERU-1'!$A$6:$BE$17,V$2,FALSE),3)</f>
        <v>0</v>
      </c>
      <c r="W29" s="15">
        <f>ROUND(VLOOKUP($C$2,'[25]ERU-1'!$A$6:$BE$17,W$2,FALSE),3)</f>
        <v>0</v>
      </c>
      <c r="X29" s="15">
        <f>ROUND(VLOOKUP($C$2,'[25]ERU-1'!$A$6:$BE$17,X$2,FALSE),3)</f>
        <v>1845</v>
      </c>
      <c r="Y29" s="15">
        <f>ROUND(VLOOKUP($C$2,'[25]ERU-1'!$A$6:$BE$17,Y$2,FALSE),3)</f>
        <v>0</v>
      </c>
      <c r="Z29" s="15">
        <f>ROUND(VLOOKUP($C$2,'[25]ERU-1'!$A$6:$BE$17,Z$2,FALSE),3)</f>
        <v>16.088999999999999</v>
      </c>
      <c r="AA29" s="15">
        <f>ROUND(VLOOKUP($C$2,'[25]ERU-1'!$A$6:$BE$17,AA$2,FALSE),3)</f>
        <v>417.92</v>
      </c>
      <c r="AB29" s="45">
        <f t="shared" si="4"/>
        <v>25.662999999999997</v>
      </c>
      <c r="AC29" s="15">
        <f>ROUND(VLOOKUP($C$2,'[25]ERU-1'!$A$6:$BE$17,AC$2,FALSE),3)</f>
        <v>0</v>
      </c>
      <c r="AD29" s="15">
        <f>ROUND(VLOOKUP($C$2,'[25]ERU-1'!$A$6:$BE$17,AD$2,FALSE),3)</f>
        <v>0</v>
      </c>
      <c r="AE29" s="15">
        <f>ROUND(VLOOKUP($C$2,'[25]ERU-1'!$A$6:$BE$17,AE$2,FALSE),3)</f>
        <v>0</v>
      </c>
      <c r="AF29" s="15">
        <f>ROUND(VLOOKUP($C$2,'[25]ERU-1'!$A$6:$BE$17,AF$2,FALSE),3)</f>
        <v>0</v>
      </c>
      <c r="AG29" s="15">
        <f>ROUND(VLOOKUP($C$2,'[25]ERU-1'!$A$6:$BE$17,AG$2,FALSE),3)</f>
        <v>0</v>
      </c>
      <c r="AH29" s="15">
        <f>ROUND(VLOOKUP($C$2,'[25]ERU-1'!$A$6:$BE$17,AH$2,FALSE),3)</f>
        <v>1845</v>
      </c>
      <c r="AI29" s="15">
        <f>ROUND(VLOOKUP($C$2,'[25]ERU-1'!$A$6:$BE$17,AI$2,FALSE),3)</f>
        <v>0</v>
      </c>
      <c r="AJ29" s="15" t="s">
        <v>594</v>
      </c>
      <c r="AK29" s="15">
        <f>ROUND(VLOOKUP($C$2,'[25]ERU-1'!$A$6:$BE$17,AK$2,FALSE),3)</f>
        <v>0</v>
      </c>
      <c r="AL29" s="15">
        <f>ROUND(VLOOKUP($C$2,'[25]ERU-1'!$A$6:$BE$17,AL$2,FALSE),3)</f>
        <v>0</v>
      </c>
      <c r="AM29" s="15">
        <f>ROUND(VLOOKUP($C$2,'[25]ERU-1'!$A$6:$BE$17,AM$2,FALSE),3)</f>
        <v>405.28899999999999</v>
      </c>
      <c r="AN29" s="15">
        <f>ROUND(VLOOKUP($C$2,'[25]ERU-1'!$A$6:$BE$17,AN$2,FALSE),3)</f>
        <v>0</v>
      </c>
      <c r="AO29" s="15">
        <f>ROUND(VLOOKUP($C$2,'[25]ERU-1'!$A$6:$BE$17,AO$2,FALSE),3)</f>
        <v>0</v>
      </c>
      <c r="AP29" s="15">
        <f>ROUND(VLOOKUP($C$2,'[25]ERU-1'!$A$6:$BE$17,AP$2,FALSE),3)</f>
        <v>0</v>
      </c>
      <c r="AQ29" s="15">
        <f>ROUND(VLOOKUP($C$2,'[25]ERU-1'!$A$6:$BE$17,AQ$2,FALSE),3)</f>
        <v>0</v>
      </c>
      <c r="AR29" s="15">
        <f>ROUND(VLOOKUP($C$2,'[25]ERU-1'!$A$6:$BE$17,AR$2,FALSE),3)</f>
        <v>0</v>
      </c>
      <c r="AS29" s="15">
        <f>ROUND(VLOOKUP($C$2,'[25]ERU-1'!$A$6:$BE$17,AS$2,FALSE),3)</f>
        <v>0</v>
      </c>
      <c r="AT29" s="15">
        <f>ROUND(VLOOKUP($C$2,'[25]ERU-1'!$A$6:$BE$17,AT$2,FALSE),3)</f>
        <v>0</v>
      </c>
      <c r="AU29" s="15">
        <f>ROUND(VLOOKUP($C$2,'[25]ERU-1'!$A$6:$BE$17,AU$2,FALSE),3)</f>
        <v>0</v>
      </c>
      <c r="AV29" s="15">
        <f>ROUND(VLOOKUP($C$2,'[25]ERU-1'!$A$6:$BE$17,AV$2,FALSE),3)</f>
        <v>0</v>
      </c>
      <c r="AW29" s="15">
        <f>ROUND(VLOOKUP($C$2,'[25]ERU-1'!$A$6:$BE$17,AW$2,FALSE),3)</f>
        <v>0</v>
      </c>
      <c r="AX29" s="15">
        <f>ROUND(VLOOKUP($C$2,'[25]ERU-1'!$A$6:$BE$17,AX$2,FALSE),3)</f>
        <v>0</v>
      </c>
      <c r="AY29" s="15">
        <f>ROUND(VLOOKUP($C$2,'[25]ERU-1'!$A$6:$BE$17,AY$2,FALSE),3)</f>
        <v>0</v>
      </c>
      <c r="AZ29" s="15">
        <f>ROUND(VLOOKUP($C$2,'[25]ERU-1'!$A$6:$BE$17,AZ$2,FALSE),3)</f>
        <v>0</v>
      </c>
      <c r="BA29" s="15">
        <f>ROUND(VLOOKUP($C$2,'[25]ERU-1'!$A$6:$BE$17,BA$2,FALSE),3)</f>
        <v>0</v>
      </c>
      <c r="BB29" s="15">
        <f>ROUND(VLOOKUP($C$2,'[25]ERU-1'!$A$6:$BE$17,BB$2,FALSE),3)</f>
        <v>1230</v>
      </c>
      <c r="BC29" s="15">
        <f>ROUND(VLOOKUP($C$2,'[25]ERU-1'!$A$6:$BE$17,BC$2,FALSE),3)</f>
        <v>615</v>
      </c>
      <c r="BD29" s="15">
        <f>ROUND(VLOOKUP($C$2,'[25]ERU-1'!$A$6:$BE$17,BD$2,FALSE),3)</f>
        <v>0</v>
      </c>
      <c r="BE29" s="15">
        <f>ROUND(VLOOKUP($C$2,'[25]ERU-1'!$A$6:$BE$17,BE$2,FALSE),3)</f>
        <v>417.92</v>
      </c>
      <c r="BF29" s="15">
        <f>ROUND(VLOOKUP($C$2,'[25]ERU-1'!$A$6:$BE$17,BF$2,FALSE),3)</f>
        <v>1845</v>
      </c>
      <c r="BG29" s="68">
        <f>_xlfn.IFNA(INDEX(import!$R$3:$Z$2000,MATCH(Data!$A29&amp;"#"&amp;$E29,import!$Q$3:$Q$2000,0),2),0)</f>
        <v>1038.0050000000001</v>
      </c>
      <c r="BH29" s="15"/>
      <c r="BI29" s="15"/>
      <c r="BJ29" s="15" t="s">
        <v>726</v>
      </c>
      <c r="BK29" s="15" t="str">
        <f>INDEX(Licence!$I$2:$I$180,MATCH(Data!BJ29,Licence!$C$2:$C$180,0))</f>
        <v>Jihomoravský</v>
      </c>
      <c r="BL29" s="15">
        <f>INDEX(Licence!$G$2:$G$180,MATCH(Data!BJ29,Licence!$C$2:$C$180,0))/1000</f>
        <v>2</v>
      </c>
      <c r="BM29" s="15">
        <f>INDEX(Licence!$F$2:$F$180,MATCH(Data!BJ29,Licence!$C$2:$C$180,0))/1000</f>
        <v>2.5129999999999999</v>
      </c>
      <c r="BN29" s="15" t="str">
        <f>INDEX(Licence!$K$2:$K$180,MATCH(Data!BJ29,Licence!$C$2:$C$180,0))</f>
        <v>EG.D, a.s.</v>
      </c>
      <c r="BO29" s="15"/>
      <c r="BP29" s="16">
        <f t="shared" si="5"/>
        <v>89.635406380508769</v>
      </c>
      <c r="BS29" t="str">
        <f t="shared" si="2"/>
        <v>KJ - Ivančice</v>
      </c>
    </row>
    <row r="30" spans="1:71" ht="19.5" thickBot="1" x14ac:dyDescent="0.35">
      <c r="A30" s="15">
        <v>3941</v>
      </c>
      <c r="B30" s="25">
        <f t="shared" si="3"/>
        <v>26</v>
      </c>
      <c r="C30" s="14" t="s">
        <v>625</v>
      </c>
      <c r="D30" s="15" t="str">
        <f t="shared" si="6"/>
        <v>Prosinec</v>
      </c>
      <c r="E30" s="37" t="str">
        <f t="shared" si="6"/>
        <v>12</v>
      </c>
      <c r="F30" s="46">
        <f t="shared" si="7"/>
        <v>0</v>
      </c>
      <c r="G30" s="68">
        <f>_xlfn.IFNA(INDEX(import!$R$3:$Z$2000,MATCH(Data!$A30&amp;"#"&amp;$E30,import!$Q$3:$Q$2000,0),1),0)</f>
        <v>230.60400000000001</v>
      </c>
      <c r="H30" s="68">
        <f t="shared" si="8"/>
        <v>100.621</v>
      </c>
      <c r="I30" s="68">
        <f t="shared" si="9"/>
        <v>129.983</v>
      </c>
      <c r="J30" s="68">
        <f>_xlfn.IFNA(INDEX(import!$R$3:$Z$2000,MATCH(Data!$A30&amp;"#"&amp;$E30,import!$Q$3:$Q$2000,0),3),0)</f>
        <v>35.304012</v>
      </c>
      <c r="K30" s="15">
        <f>ROUND(VLOOKUP($C$2,'[26]ERU-1'!$A$6:$BE$17,K$2,FALSE),3)</f>
        <v>0</v>
      </c>
      <c r="L30" s="15">
        <f>ROUND(VLOOKUP($C$2,'[26]ERU-1'!$A$6:$BE$17,L$2,FALSE),3)</f>
        <v>87.087000000000003</v>
      </c>
      <c r="M30" s="15">
        <f>ROUND(VLOOKUP($C$2,'[26]ERU-1'!$A$6:$BE$17,M$2,FALSE),3)</f>
        <v>0.54700000000000004</v>
      </c>
      <c r="N30" s="15">
        <f t="shared" si="0"/>
        <v>0.70700000000000784</v>
      </c>
      <c r="O30" s="15">
        <f t="shared" si="1"/>
        <v>0</v>
      </c>
      <c r="P30" s="15">
        <f t="shared" si="10"/>
        <v>0</v>
      </c>
      <c r="Q30" s="15">
        <f>ROUND(VLOOKUP($C$2,'[26]ERU-1'!$A$6:$BE$17,Q$2,FALSE),3)</f>
        <v>85.832999999999998</v>
      </c>
      <c r="R30" s="42">
        <f t="shared" si="11"/>
        <v>0</v>
      </c>
      <c r="S30" s="15">
        <f>ROUND(VLOOKUP($C$2,'[26]ERU-1'!$A$6:$BE$17,S$2,FALSE),3)</f>
        <v>405</v>
      </c>
      <c r="T30" s="15">
        <f>ROUND(VLOOKUP($C$2,'[26]ERU-1'!$A$6:$BE$17,T$2,FALSE),3)</f>
        <v>0</v>
      </c>
      <c r="U30" s="15">
        <f>ROUND(VLOOKUP($C$2,'[26]ERU-1'!$A$6:$BE$17,U$2,FALSE),3)</f>
        <v>0</v>
      </c>
      <c r="V30" s="15">
        <f>ROUND(VLOOKUP($C$2,'[26]ERU-1'!$A$6:$BE$17,V$2,FALSE),3)</f>
        <v>0</v>
      </c>
      <c r="W30" s="15">
        <f>ROUND(VLOOKUP($C$2,'[26]ERU-1'!$A$6:$BE$17,W$2,FALSE),3)</f>
        <v>0</v>
      </c>
      <c r="X30" s="15">
        <f>ROUND(VLOOKUP($C$2,'[26]ERU-1'!$A$6:$BE$17,X$2,FALSE),3)</f>
        <v>405</v>
      </c>
      <c r="Y30" s="15">
        <f>ROUND(VLOOKUP($C$2,'[26]ERU-1'!$A$6:$BE$17,Y$2,FALSE),3)</f>
        <v>0</v>
      </c>
      <c r="Z30" s="15">
        <f>ROUND(VLOOKUP($C$2,'[26]ERU-1'!$A$6:$BE$17,Z$2,FALSE),3)</f>
        <v>0.105</v>
      </c>
      <c r="AA30" s="15">
        <f>ROUND(VLOOKUP($C$2,'[26]ERU-1'!$A$6:$BE$17,AA$2,FALSE),3)</f>
        <v>87.087000000000003</v>
      </c>
      <c r="AB30" s="45">
        <f t="shared" si="4"/>
        <v>1.359000000000008</v>
      </c>
      <c r="AC30" s="15">
        <f>ROUND(VLOOKUP($C$2,'[26]ERU-1'!$A$6:$BE$17,AC$2,FALSE),3)</f>
        <v>0</v>
      </c>
      <c r="AD30" s="15">
        <f>ROUND(VLOOKUP($C$2,'[26]ERU-1'!$A$6:$BE$17,AD$2,FALSE),3)</f>
        <v>0</v>
      </c>
      <c r="AE30" s="15">
        <f>ROUND(VLOOKUP($C$2,'[26]ERU-1'!$A$6:$BE$17,AE$2,FALSE),3)</f>
        <v>0</v>
      </c>
      <c r="AF30" s="15">
        <f>ROUND(VLOOKUP($C$2,'[26]ERU-1'!$A$6:$BE$17,AF$2,FALSE),3)</f>
        <v>0</v>
      </c>
      <c r="AG30" s="15">
        <f>ROUND(VLOOKUP($C$2,'[26]ERU-1'!$A$6:$BE$17,AG$2,FALSE),3)</f>
        <v>0</v>
      </c>
      <c r="AH30" s="15">
        <f>ROUND(VLOOKUP($C$2,'[26]ERU-1'!$A$6:$BE$17,AH$2,FALSE),3)</f>
        <v>405</v>
      </c>
      <c r="AI30" s="15">
        <f>ROUND(VLOOKUP($C$2,'[26]ERU-1'!$A$6:$BE$17,AI$2,FALSE),3)</f>
        <v>0</v>
      </c>
      <c r="AJ30" s="15" t="s">
        <v>594</v>
      </c>
      <c r="AK30" s="15">
        <f>ROUND(VLOOKUP($C$2,'[26]ERU-1'!$A$6:$BE$17,AK$2,FALSE),3)</f>
        <v>0</v>
      </c>
      <c r="AL30" s="15">
        <f>ROUND(VLOOKUP($C$2,'[26]ERU-1'!$A$6:$BE$17,AL$2,FALSE),3)</f>
        <v>0</v>
      </c>
      <c r="AM30" s="15">
        <f>ROUND(VLOOKUP($C$2,'[26]ERU-1'!$A$6:$BE$17,AM$2,FALSE),3)</f>
        <v>85.832999999999998</v>
      </c>
      <c r="AN30" s="15">
        <f>ROUND(VLOOKUP($C$2,'[26]ERU-1'!$A$6:$BE$17,AN$2,FALSE),3)</f>
        <v>0</v>
      </c>
      <c r="AO30" s="15">
        <f>ROUND(VLOOKUP($C$2,'[26]ERU-1'!$A$6:$BE$17,AO$2,FALSE),3)</f>
        <v>0</v>
      </c>
      <c r="AP30" s="15">
        <f>ROUND(VLOOKUP($C$2,'[26]ERU-1'!$A$6:$BE$17,AP$2,FALSE),3)</f>
        <v>0</v>
      </c>
      <c r="AQ30" s="15">
        <f>ROUND(VLOOKUP($C$2,'[26]ERU-1'!$A$6:$BE$17,AQ$2,FALSE),3)</f>
        <v>0</v>
      </c>
      <c r="AR30" s="15">
        <f>ROUND(VLOOKUP($C$2,'[26]ERU-1'!$A$6:$BE$17,AR$2,FALSE),3)</f>
        <v>0</v>
      </c>
      <c r="AS30" s="15">
        <f>ROUND(VLOOKUP($C$2,'[26]ERU-1'!$A$6:$BE$17,AS$2,FALSE),3)</f>
        <v>0</v>
      </c>
      <c r="AT30" s="15">
        <f>ROUND(VLOOKUP($C$2,'[26]ERU-1'!$A$6:$BE$17,AT$2,FALSE),3)</f>
        <v>0</v>
      </c>
      <c r="AU30" s="15">
        <f>ROUND(VLOOKUP($C$2,'[26]ERU-1'!$A$6:$BE$17,AU$2,FALSE),3)</f>
        <v>0</v>
      </c>
      <c r="AV30" s="15">
        <f>ROUND(VLOOKUP($C$2,'[26]ERU-1'!$A$6:$BE$17,AV$2,FALSE),3)</f>
        <v>405</v>
      </c>
      <c r="AW30" s="15">
        <f>ROUND(VLOOKUP($C$2,'[26]ERU-1'!$A$6:$BE$17,AW$2,FALSE),3)</f>
        <v>0</v>
      </c>
      <c r="AX30" s="15">
        <f>ROUND(VLOOKUP($C$2,'[26]ERU-1'!$A$6:$BE$17,AX$2,FALSE),3)</f>
        <v>0</v>
      </c>
      <c r="AY30" s="15">
        <f>ROUND(VLOOKUP($C$2,'[26]ERU-1'!$A$6:$BE$17,AY$2,FALSE),3)</f>
        <v>0</v>
      </c>
      <c r="AZ30" s="15">
        <f>ROUND(VLOOKUP($C$2,'[26]ERU-1'!$A$6:$BE$17,AZ$2,FALSE),3)</f>
        <v>0</v>
      </c>
      <c r="BA30" s="15">
        <f>ROUND(VLOOKUP($C$2,'[26]ERU-1'!$A$6:$BE$17,BA$2,FALSE),3)</f>
        <v>0</v>
      </c>
      <c r="BB30" s="15">
        <f>ROUND(VLOOKUP($C$2,'[26]ERU-1'!$A$6:$BE$17,BB$2,FALSE),3)</f>
        <v>0</v>
      </c>
      <c r="BC30" s="15">
        <f>ROUND(VLOOKUP($C$2,'[26]ERU-1'!$A$6:$BE$17,BC$2,FALSE),3)</f>
        <v>0</v>
      </c>
      <c r="BD30" s="15">
        <f>ROUND(VLOOKUP($C$2,'[26]ERU-1'!$A$6:$BE$17,BD$2,FALSE),3)</f>
        <v>0</v>
      </c>
      <c r="BE30" s="15">
        <f>ROUND(VLOOKUP($C$2,'[26]ERU-1'!$A$6:$BE$17,BE$2,FALSE),3)</f>
        <v>87.087000000000003</v>
      </c>
      <c r="BF30" s="15">
        <f>ROUND(VLOOKUP($C$2,'[26]ERU-1'!$A$6:$BE$17,BF$2,FALSE),3)</f>
        <v>405</v>
      </c>
      <c r="BG30" s="68">
        <f>_xlfn.IFNA(INDEX(import!$R$3:$Z$2000,MATCH(Data!$A30&amp;"#"&amp;$E30,import!$Q$3:$Q$2000,0),2),0)</f>
        <v>230.60400000000001</v>
      </c>
      <c r="BH30" s="15"/>
      <c r="BI30" s="15"/>
      <c r="BJ30" s="15" t="s">
        <v>578</v>
      </c>
      <c r="BK30" s="37" t="str">
        <f>INDEX(Licence!$I$2:$I$180,MATCH(Data!BJ30,Licence!$C$2:$C$180,0))</f>
        <v>Královéhradecký</v>
      </c>
      <c r="BL30" s="15">
        <f>INDEX(Licence!$G$2:$G$180,MATCH(Data!BJ30,Licence!$C$2:$C$180,0))/1000</f>
        <v>0.2</v>
      </c>
      <c r="BM30" s="15">
        <f>INDEX(Licence!$F$2:$F$180,MATCH(Data!BJ30,Licence!$C$2:$C$180,0))/1000</f>
        <v>0.28599999999999998</v>
      </c>
      <c r="BN30" s="15" t="str">
        <f>INDEX(Licence!$K$2:$K$180,MATCH(Data!BJ30,Licence!$C$2:$C$180,0))</f>
        <v>ČEZ Distribuce, a.s.</v>
      </c>
      <c r="BO30" s="15"/>
      <c r="BP30" s="16">
        <f t="shared" si="5"/>
        <v>86.549669563407392</v>
      </c>
      <c r="BS30" t="str">
        <f t="shared" si="2"/>
        <v>KJ - Jaroměř</v>
      </c>
    </row>
    <row r="31" spans="1:71" ht="19.5" thickBot="1" x14ac:dyDescent="0.35">
      <c r="A31" s="15">
        <v>2042</v>
      </c>
      <c r="B31" s="25">
        <f t="shared" si="3"/>
        <v>27</v>
      </c>
      <c r="C31" s="14" t="s">
        <v>626</v>
      </c>
      <c r="D31" s="15" t="str">
        <f t="shared" si="6"/>
        <v>Prosinec</v>
      </c>
      <c r="E31" s="37" t="str">
        <f t="shared" si="6"/>
        <v>12</v>
      </c>
      <c r="F31" s="46">
        <f t="shared" si="7"/>
        <v>0</v>
      </c>
      <c r="G31" s="68">
        <f>_xlfn.IFNA(INDEX(import!$R$3:$Z$2000,MATCH(Data!$A31&amp;"#"&amp;$E31,import!$Q$3:$Q$2000,0),1),0)</f>
        <v>1625.5609999999999</v>
      </c>
      <c r="H31" s="68">
        <f t="shared" si="8"/>
        <v>774.97699999999998</v>
      </c>
      <c r="I31" s="68">
        <f t="shared" si="9"/>
        <v>850.58399999999995</v>
      </c>
      <c r="J31" s="68">
        <f>_xlfn.IFNA(INDEX(import!$R$3:$Z$2000,MATCH(Data!$A31&amp;"#"&amp;$E31,import!$Q$3:$Q$2000,0),3),0)</f>
        <v>35.292671999999996</v>
      </c>
      <c r="K31" s="15">
        <f>ROUND(VLOOKUP($C$2,'[27]ERU-1'!$A$6:$BE$17,K$2,FALSE),3)</f>
        <v>0</v>
      </c>
      <c r="L31" s="15">
        <f>ROUND(VLOOKUP($C$2,'[27]ERU-1'!$A$6:$BE$17,L$2,FALSE),3)</f>
        <v>664.60599999999999</v>
      </c>
      <c r="M31" s="15">
        <f>ROUND(VLOOKUP($C$2,'[27]ERU-1'!$A$6:$BE$17,M$2,FALSE),3)</f>
        <v>6.282</v>
      </c>
      <c r="N31" s="15">
        <f t="shared" si="0"/>
        <v>6.8949999999999818</v>
      </c>
      <c r="O31" s="15">
        <f t="shared" si="1"/>
        <v>0</v>
      </c>
      <c r="P31" s="15">
        <f t="shared" si="10"/>
        <v>0</v>
      </c>
      <c r="Q31" s="15">
        <f>ROUND(VLOOKUP($C$2,'[27]ERU-1'!$A$6:$BE$17,Q$2,FALSE),3)</f>
        <v>651.42899999999997</v>
      </c>
      <c r="R31" s="42">
        <f t="shared" si="11"/>
        <v>0</v>
      </c>
      <c r="S31" s="15">
        <f>ROUND(VLOOKUP($C$2,'[27]ERU-1'!$A$6:$BE$17,S$2,FALSE),3)</f>
        <v>2626</v>
      </c>
      <c r="T31" s="15">
        <f>ROUND(VLOOKUP($C$2,'[27]ERU-1'!$A$6:$BE$17,T$2,FALSE),3)</f>
        <v>0</v>
      </c>
      <c r="U31" s="15">
        <f>ROUND(VLOOKUP($C$2,'[27]ERU-1'!$A$6:$BE$17,U$2,FALSE),3)</f>
        <v>0</v>
      </c>
      <c r="V31" s="15">
        <f>ROUND(VLOOKUP($C$2,'[27]ERU-1'!$A$6:$BE$17,V$2,FALSE),3)</f>
        <v>0</v>
      </c>
      <c r="W31" s="15">
        <f>ROUND(VLOOKUP($C$2,'[27]ERU-1'!$A$6:$BE$17,W$2,FALSE),3)</f>
        <v>0</v>
      </c>
      <c r="X31" s="15">
        <f>ROUND(VLOOKUP($C$2,'[27]ERU-1'!$A$6:$BE$17,X$2,FALSE),3)</f>
        <v>2626</v>
      </c>
      <c r="Y31" s="15">
        <f>ROUND(VLOOKUP($C$2,'[27]ERU-1'!$A$6:$BE$17,Y$2,FALSE),3)</f>
        <v>0</v>
      </c>
      <c r="Z31" s="15">
        <f>ROUND(VLOOKUP($C$2,'[27]ERU-1'!$A$6:$BE$17,Z$2,FALSE),3)</f>
        <v>2.8450000000000002</v>
      </c>
      <c r="AA31" s="15">
        <f>ROUND(VLOOKUP($C$2,'[27]ERU-1'!$A$6:$BE$17,AA$2,FALSE),3)</f>
        <v>664.60599999999999</v>
      </c>
      <c r="AB31" s="45">
        <f t="shared" si="4"/>
        <v>16.021999999999981</v>
      </c>
      <c r="AC31" s="15">
        <f>ROUND(VLOOKUP($C$2,'[27]ERU-1'!$A$6:$BE$17,AC$2,FALSE),3)</f>
        <v>0</v>
      </c>
      <c r="AD31" s="15">
        <f>ROUND(VLOOKUP($C$2,'[27]ERU-1'!$A$6:$BE$17,AD$2,FALSE),3)</f>
        <v>0</v>
      </c>
      <c r="AE31" s="15">
        <f>ROUND(VLOOKUP($C$2,'[27]ERU-1'!$A$6:$BE$17,AE$2,FALSE),3)</f>
        <v>0</v>
      </c>
      <c r="AF31" s="15">
        <f>ROUND(VLOOKUP($C$2,'[27]ERU-1'!$A$6:$BE$17,AF$2,FALSE),3)</f>
        <v>0</v>
      </c>
      <c r="AG31" s="15">
        <f>ROUND(VLOOKUP($C$2,'[27]ERU-1'!$A$6:$BE$17,AG$2,FALSE),3)</f>
        <v>0</v>
      </c>
      <c r="AH31" s="15">
        <f>ROUND(VLOOKUP($C$2,'[27]ERU-1'!$A$6:$BE$17,AH$2,FALSE),3)</f>
        <v>2626</v>
      </c>
      <c r="AI31" s="15">
        <f>ROUND(VLOOKUP($C$2,'[27]ERU-1'!$A$6:$BE$17,AI$2,FALSE),3)</f>
        <v>0</v>
      </c>
      <c r="AJ31" s="15" t="s">
        <v>594</v>
      </c>
      <c r="AK31" s="15">
        <f>ROUND(VLOOKUP($C$2,'[27]ERU-1'!$A$6:$BE$17,AK$2,FALSE),3)</f>
        <v>0</v>
      </c>
      <c r="AL31" s="15">
        <f>ROUND(VLOOKUP($C$2,'[27]ERU-1'!$A$6:$BE$17,AL$2,FALSE),3)</f>
        <v>0</v>
      </c>
      <c r="AM31" s="15">
        <f>ROUND(VLOOKUP($C$2,'[27]ERU-1'!$A$6:$BE$17,AM$2,FALSE),3)</f>
        <v>651.42899999999997</v>
      </c>
      <c r="AN31" s="15">
        <f>ROUND(VLOOKUP($C$2,'[27]ERU-1'!$A$6:$BE$17,AN$2,FALSE),3)</f>
        <v>0</v>
      </c>
      <c r="AO31" s="15">
        <f>ROUND(VLOOKUP($C$2,'[27]ERU-1'!$A$6:$BE$17,AO$2,FALSE),3)</f>
        <v>0</v>
      </c>
      <c r="AP31" s="15">
        <f>ROUND(VLOOKUP($C$2,'[27]ERU-1'!$A$6:$BE$17,AP$2,FALSE),3)</f>
        <v>0</v>
      </c>
      <c r="AQ31" s="15">
        <f>ROUND(VLOOKUP($C$2,'[27]ERU-1'!$A$6:$BE$17,AQ$2,FALSE),3)</f>
        <v>0</v>
      </c>
      <c r="AR31" s="15">
        <f>ROUND(VLOOKUP($C$2,'[27]ERU-1'!$A$6:$BE$17,AR$2,FALSE),3)</f>
        <v>0</v>
      </c>
      <c r="AS31" s="15">
        <f>ROUND(VLOOKUP($C$2,'[27]ERU-1'!$A$6:$BE$17,AS$2,FALSE),3)</f>
        <v>0</v>
      </c>
      <c r="AT31" s="15">
        <f>ROUND(VLOOKUP($C$2,'[27]ERU-1'!$A$6:$BE$17,AT$2,FALSE),3)</f>
        <v>0</v>
      </c>
      <c r="AU31" s="15">
        <f>ROUND(VLOOKUP($C$2,'[27]ERU-1'!$A$6:$BE$17,AU$2,FALSE),3)</f>
        <v>0</v>
      </c>
      <c r="AV31" s="15">
        <f>ROUND(VLOOKUP($C$2,'[27]ERU-1'!$A$6:$BE$17,AV$2,FALSE),3)</f>
        <v>2626</v>
      </c>
      <c r="AW31" s="15">
        <f>ROUND(VLOOKUP($C$2,'[27]ERU-1'!$A$6:$BE$17,AW$2,FALSE),3)</f>
        <v>0</v>
      </c>
      <c r="AX31" s="15">
        <f>ROUND(VLOOKUP($C$2,'[27]ERU-1'!$A$6:$BE$17,AX$2,FALSE),3)</f>
        <v>0</v>
      </c>
      <c r="AY31" s="15">
        <f>ROUND(VLOOKUP($C$2,'[27]ERU-1'!$A$6:$BE$17,AY$2,FALSE),3)</f>
        <v>0</v>
      </c>
      <c r="AZ31" s="15">
        <f>ROUND(VLOOKUP($C$2,'[27]ERU-1'!$A$6:$BE$17,AZ$2,FALSE),3)</f>
        <v>0</v>
      </c>
      <c r="BA31" s="15">
        <f>ROUND(VLOOKUP($C$2,'[27]ERU-1'!$A$6:$BE$17,BA$2,FALSE),3)</f>
        <v>0</v>
      </c>
      <c r="BB31" s="15">
        <f>ROUND(VLOOKUP($C$2,'[27]ERU-1'!$A$6:$BE$17,BB$2,FALSE),3)</f>
        <v>0</v>
      </c>
      <c r="BC31" s="15">
        <f>ROUND(VLOOKUP($C$2,'[27]ERU-1'!$A$6:$BE$17,BC$2,FALSE),3)</f>
        <v>0</v>
      </c>
      <c r="BD31" s="15">
        <f>ROUND(VLOOKUP($C$2,'[27]ERU-1'!$A$6:$BE$17,BD$2,FALSE),3)</f>
        <v>0</v>
      </c>
      <c r="BE31" s="15">
        <f>ROUND(VLOOKUP($C$2,'[27]ERU-1'!$A$6:$BE$17,BE$2,FALSE),3)</f>
        <v>664.60599999999999</v>
      </c>
      <c r="BF31" s="15">
        <f>ROUND(VLOOKUP($C$2,'[27]ERU-1'!$A$6:$BE$17,BF$2,FALSE),3)</f>
        <v>2626</v>
      </c>
      <c r="BG31" s="68">
        <f>_xlfn.IFNA(INDEX(import!$R$3:$Z$2000,MATCH(Data!$A31&amp;"#"&amp;$E31,import!$Q$3:$Q$2000,0),2),0)</f>
        <v>1625.5609999999999</v>
      </c>
      <c r="BH31" s="15"/>
      <c r="BI31" s="15"/>
      <c r="BJ31" s="15" t="s">
        <v>727</v>
      </c>
      <c r="BK31" s="15" t="str">
        <f>INDEX(Licence!$I$2:$I$180,MATCH(Data!BJ31,Licence!$C$2:$C$180,0))</f>
        <v>Vysočina</v>
      </c>
      <c r="BL31" s="15">
        <f>INDEX(Licence!$G$2:$G$180,MATCH(Data!BJ31,Licence!$C$2:$C$180,0))/1000</f>
        <v>2.0139999999999998</v>
      </c>
      <c r="BM31" s="15">
        <f>INDEX(Licence!$F$2:$F$180,MATCH(Data!BJ31,Licence!$C$2:$C$180,0))/1000</f>
        <v>2.4729999999999999</v>
      </c>
      <c r="BN31" s="15" t="str">
        <f>INDEX(Licence!$K$2:$K$180,MATCH(Data!BJ31,Licence!$C$2:$C$180,0))</f>
        <v>EG.D, a.s.</v>
      </c>
      <c r="BO31" s="15"/>
      <c r="BP31" s="16">
        <f t="shared" si="5"/>
        <v>85.758113318690874</v>
      </c>
      <c r="BS31" t="str">
        <f t="shared" si="2"/>
        <v>KJ - Jihlava, U Břízek</v>
      </c>
    </row>
    <row r="32" spans="1:71" ht="19.5" thickBot="1" x14ac:dyDescent="0.35">
      <c r="A32" s="15">
        <v>2884</v>
      </c>
      <c r="B32" s="25">
        <f t="shared" si="3"/>
        <v>28</v>
      </c>
      <c r="C32" s="14" t="s">
        <v>627</v>
      </c>
      <c r="D32" s="15" t="str">
        <f t="shared" si="6"/>
        <v>Prosinec</v>
      </c>
      <c r="E32" s="37" t="str">
        <f t="shared" si="6"/>
        <v>12</v>
      </c>
      <c r="F32" s="46">
        <f t="shared" si="7"/>
        <v>0</v>
      </c>
      <c r="G32" s="68">
        <f>_xlfn.IFNA(INDEX(import!$R$3:$Z$2000,MATCH(Data!$A32&amp;"#"&amp;$E32,import!$Q$3:$Q$2000,0),1),0)</f>
        <v>755.75300000000004</v>
      </c>
      <c r="H32" s="68">
        <f t="shared" si="8"/>
        <v>367.31700000000001</v>
      </c>
      <c r="I32" s="68">
        <f t="shared" si="9"/>
        <v>388.43599999999998</v>
      </c>
      <c r="J32" s="68">
        <f>_xlfn.IFNA(INDEX(import!$R$3:$Z$2000,MATCH(Data!$A32&amp;"#"&amp;$E32,import!$Q$3:$Q$2000,0),3),0)</f>
        <v>35.269344000000004</v>
      </c>
      <c r="K32" s="15">
        <f>ROUND(VLOOKUP($C$2,'[28]ERU-1'!$A$6:$BE$17,K$2,FALSE),3)</f>
        <v>0</v>
      </c>
      <c r="L32" s="15">
        <f>ROUND(VLOOKUP($C$2,'[28]ERU-1'!$A$6:$BE$17,L$2,FALSE),3)</f>
        <v>309.69400000000002</v>
      </c>
      <c r="M32" s="15">
        <f>ROUND(VLOOKUP($C$2,'[28]ERU-1'!$A$6:$BE$17,M$2,FALSE),3)</f>
        <v>4.3289999999999997</v>
      </c>
      <c r="N32" s="15">
        <f t="shared" si="0"/>
        <v>4.5780000000000314</v>
      </c>
      <c r="O32" s="15">
        <f t="shared" si="1"/>
        <v>0</v>
      </c>
      <c r="P32" s="15">
        <f t="shared" si="10"/>
        <v>0</v>
      </c>
      <c r="Q32" s="15">
        <f>ROUND(VLOOKUP($C$2,'[28]ERU-1'!$A$6:$BE$17,Q$2,FALSE),3)</f>
        <v>300.78699999999998</v>
      </c>
      <c r="R32" s="42">
        <f t="shared" si="11"/>
        <v>0</v>
      </c>
      <c r="S32" s="15">
        <f>ROUND(VLOOKUP($C$2,'[28]ERU-1'!$A$6:$BE$17,S$2,FALSE),3)</f>
        <v>1179</v>
      </c>
      <c r="T32" s="15">
        <f>ROUND(VLOOKUP($C$2,'[28]ERU-1'!$A$6:$BE$17,T$2,FALSE),3)</f>
        <v>0</v>
      </c>
      <c r="U32" s="15">
        <f>ROUND(VLOOKUP($C$2,'[28]ERU-1'!$A$6:$BE$17,U$2,FALSE),3)</f>
        <v>0</v>
      </c>
      <c r="V32" s="15">
        <f>ROUND(VLOOKUP($C$2,'[28]ERU-1'!$A$6:$BE$17,V$2,FALSE),3)</f>
        <v>0</v>
      </c>
      <c r="W32" s="15">
        <f>ROUND(VLOOKUP($C$2,'[28]ERU-1'!$A$6:$BE$17,W$2,FALSE),3)</f>
        <v>0</v>
      </c>
      <c r="X32" s="15">
        <f>ROUND(VLOOKUP($C$2,'[28]ERU-1'!$A$6:$BE$17,X$2,FALSE),3)</f>
        <v>1179</v>
      </c>
      <c r="Y32" s="15">
        <f>ROUND(VLOOKUP($C$2,'[28]ERU-1'!$A$6:$BE$17,Y$2,FALSE),3)</f>
        <v>0</v>
      </c>
      <c r="Z32" s="15">
        <f>ROUND(VLOOKUP($C$2,'[28]ERU-1'!$A$6:$BE$17,Z$2,FALSE),3)</f>
        <v>2.0699999999999998</v>
      </c>
      <c r="AA32" s="15">
        <f>ROUND(VLOOKUP($C$2,'[28]ERU-1'!$A$6:$BE$17,AA$2,FALSE),3)</f>
        <v>309.69400000000002</v>
      </c>
      <c r="AB32" s="45">
        <f t="shared" si="4"/>
        <v>10.977000000000032</v>
      </c>
      <c r="AC32" s="15">
        <f>ROUND(VLOOKUP($C$2,'[28]ERU-1'!$A$6:$BE$17,AC$2,FALSE),3)</f>
        <v>0</v>
      </c>
      <c r="AD32" s="15">
        <f>ROUND(VLOOKUP($C$2,'[28]ERU-1'!$A$6:$BE$17,AD$2,FALSE),3)</f>
        <v>0</v>
      </c>
      <c r="AE32" s="15">
        <f>ROUND(VLOOKUP($C$2,'[28]ERU-1'!$A$6:$BE$17,AE$2,FALSE),3)</f>
        <v>0</v>
      </c>
      <c r="AF32" s="15">
        <f>ROUND(VLOOKUP($C$2,'[28]ERU-1'!$A$6:$BE$17,AF$2,FALSE),3)</f>
        <v>0</v>
      </c>
      <c r="AG32" s="15">
        <f>ROUND(VLOOKUP($C$2,'[28]ERU-1'!$A$6:$BE$17,AG$2,FALSE),3)</f>
        <v>0</v>
      </c>
      <c r="AH32" s="15">
        <f>ROUND(VLOOKUP($C$2,'[28]ERU-1'!$A$6:$BE$17,AH$2,FALSE),3)</f>
        <v>1179</v>
      </c>
      <c r="AI32" s="15">
        <f>ROUND(VLOOKUP($C$2,'[28]ERU-1'!$A$6:$BE$17,AI$2,FALSE),3)</f>
        <v>0</v>
      </c>
      <c r="AJ32" s="15" t="s">
        <v>594</v>
      </c>
      <c r="AK32" s="15">
        <f>ROUND(VLOOKUP($C$2,'[28]ERU-1'!$A$6:$BE$17,AK$2,FALSE),3)</f>
        <v>0</v>
      </c>
      <c r="AL32" s="15">
        <f>ROUND(VLOOKUP($C$2,'[28]ERU-1'!$A$6:$BE$17,AL$2,FALSE),3)</f>
        <v>0</v>
      </c>
      <c r="AM32" s="15">
        <f>ROUND(VLOOKUP($C$2,'[28]ERU-1'!$A$6:$BE$17,AM$2,FALSE),3)</f>
        <v>300.78699999999998</v>
      </c>
      <c r="AN32" s="15">
        <f>ROUND(VLOOKUP($C$2,'[28]ERU-1'!$A$6:$BE$17,AN$2,FALSE),3)</f>
        <v>0</v>
      </c>
      <c r="AO32" s="15">
        <f>ROUND(VLOOKUP($C$2,'[28]ERU-1'!$A$6:$BE$17,AO$2,FALSE),3)</f>
        <v>0</v>
      </c>
      <c r="AP32" s="15">
        <f>ROUND(VLOOKUP($C$2,'[28]ERU-1'!$A$6:$BE$17,AP$2,FALSE),3)</f>
        <v>0</v>
      </c>
      <c r="AQ32" s="15">
        <f>ROUND(VLOOKUP($C$2,'[28]ERU-1'!$A$6:$BE$17,AQ$2,FALSE),3)</f>
        <v>0</v>
      </c>
      <c r="AR32" s="15">
        <f>ROUND(VLOOKUP($C$2,'[28]ERU-1'!$A$6:$BE$17,AR$2,FALSE),3)</f>
        <v>0</v>
      </c>
      <c r="AS32" s="15">
        <f>ROUND(VLOOKUP($C$2,'[28]ERU-1'!$A$6:$BE$17,AS$2,FALSE),3)</f>
        <v>0</v>
      </c>
      <c r="AT32" s="15">
        <f>ROUND(VLOOKUP($C$2,'[28]ERU-1'!$A$6:$BE$17,AT$2,FALSE),3)</f>
        <v>0</v>
      </c>
      <c r="AU32" s="15">
        <f>ROUND(VLOOKUP($C$2,'[28]ERU-1'!$A$6:$BE$17,AU$2,FALSE),3)</f>
        <v>0</v>
      </c>
      <c r="AV32" s="15">
        <f>ROUND(VLOOKUP($C$2,'[28]ERU-1'!$A$6:$BE$17,AV$2,FALSE),3)</f>
        <v>1179</v>
      </c>
      <c r="AW32" s="15">
        <f>ROUND(VLOOKUP($C$2,'[28]ERU-1'!$A$6:$BE$17,AW$2,FALSE),3)</f>
        <v>0</v>
      </c>
      <c r="AX32" s="15">
        <f>ROUND(VLOOKUP($C$2,'[28]ERU-1'!$A$6:$BE$17,AX$2,FALSE),3)</f>
        <v>0</v>
      </c>
      <c r="AY32" s="15">
        <f>ROUND(VLOOKUP($C$2,'[28]ERU-1'!$A$6:$BE$17,AY$2,FALSE),3)</f>
        <v>0</v>
      </c>
      <c r="AZ32" s="15">
        <f>ROUND(VLOOKUP($C$2,'[28]ERU-1'!$A$6:$BE$17,AZ$2,FALSE),3)</f>
        <v>0</v>
      </c>
      <c r="BA32" s="15">
        <f>ROUND(VLOOKUP($C$2,'[28]ERU-1'!$A$6:$BE$17,BA$2,FALSE),3)</f>
        <v>0</v>
      </c>
      <c r="BB32" s="15">
        <f>ROUND(VLOOKUP($C$2,'[28]ERU-1'!$A$6:$BE$17,BB$2,FALSE),3)</f>
        <v>0</v>
      </c>
      <c r="BC32" s="15">
        <f>ROUND(VLOOKUP($C$2,'[28]ERU-1'!$A$6:$BE$17,BC$2,FALSE),3)</f>
        <v>0</v>
      </c>
      <c r="BD32" s="15">
        <f>ROUND(VLOOKUP($C$2,'[28]ERU-1'!$A$6:$BE$17,BD$2,FALSE),3)</f>
        <v>0</v>
      </c>
      <c r="BE32" s="15">
        <f>ROUND(VLOOKUP($C$2,'[28]ERU-1'!$A$6:$BE$17,BE$2,FALSE),3)</f>
        <v>309.69400000000002</v>
      </c>
      <c r="BF32" s="15">
        <f>ROUND(VLOOKUP($C$2,'[28]ERU-1'!$A$6:$BE$17,BF$2,FALSE),3)</f>
        <v>1179</v>
      </c>
      <c r="BG32" s="68">
        <f>_xlfn.IFNA(INDEX(import!$R$3:$Z$2000,MATCH(Data!$A32&amp;"#"&amp;$E32,import!$Q$3:$Q$2000,0),2),0)</f>
        <v>755.75300000000004</v>
      </c>
      <c r="BH32" s="15"/>
      <c r="BI32" s="15"/>
      <c r="BJ32" s="15" t="s">
        <v>728</v>
      </c>
      <c r="BK32" s="15" t="str">
        <f>INDEX(Licence!$I$2:$I$180,MATCH(Data!BJ32,Licence!$C$2:$C$180,0))</f>
        <v>Plzeňský</v>
      </c>
      <c r="BL32" s="15">
        <f>INDEX(Licence!$G$2:$G$180,MATCH(Data!BJ32,Licence!$C$2:$C$180,0))/1000</f>
        <v>0.999</v>
      </c>
      <c r="BM32" s="15">
        <f>INDEX(Licence!$F$2:$F$180,MATCH(Data!BJ32,Licence!$C$2:$C$180,0))/1000</f>
        <v>1.1619999999999999</v>
      </c>
      <c r="BN32" s="15" t="str">
        <f>INDEX(Licence!$K$2:$K$180,MATCH(Data!BJ32,Licence!$C$2:$C$180,0))</f>
        <v>ČEZ Distribuce, a.s.</v>
      </c>
      <c r="BO32" s="15"/>
      <c r="BP32" s="16">
        <f t="shared" si="5"/>
        <v>84.312467168506103</v>
      </c>
      <c r="BS32" t="str">
        <f t="shared" si="2"/>
        <v>KJ - Kaznějov</v>
      </c>
    </row>
    <row r="33" spans="1:71" ht="19.5" thickBot="1" x14ac:dyDescent="0.35">
      <c r="A33" s="15">
        <v>2447</v>
      </c>
      <c r="B33" s="25">
        <f t="shared" si="3"/>
        <v>29</v>
      </c>
      <c r="C33" s="14" t="s">
        <v>628</v>
      </c>
      <c r="D33" s="15" t="str">
        <f t="shared" si="6"/>
        <v>Prosinec</v>
      </c>
      <c r="E33" s="37" t="str">
        <f t="shared" si="6"/>
        <v>12</v>
      </c>
      <c r="F33" s="46">
        <f t="shared" si="7"/>
        <v>0</v>
      </c>
      <c r="G33" s="68">
        <f>_xlfn.IFNA(INDEX(import!$R$3:$Z$2000,MATCH(Data!$A33&amp;"#"&amp;$E33,import!$Q$3:$Q$2000,0),1),0)</f>
        <v>941.15</v>
      </c>
      <c r="H33" s="68">
        <f t="shared" si="8"/>
        <v>440.64800000000002</v>
      </c>
      <c r="I33" s="68">
        <f t="shared" si="9"/>
        <v>500.50200000000001</v>
      </c>
      <c r="J33" s="68">
        <f>_xlfn.IFNA(INDEX(import!$R$3:$Z$2000,MATCH(Data!$A33&amp;"#"&amp;$E33,import!$Q$3:$Q$2000,0),3),0)</f>
        <v>35.272907999999994</v>
      </c>
      <c r="K33" s="15">
        <f>ROUND(VLOOKUP($C$2,'[29]ERU-1'!$A$6:$BE$17,K$2,FALSE),3)</f>
        <v>0</v>
      </c>
      <c r="L33" s="15">
        <f>ROUND(VLOOKUP($C$2,'[29]ERU-1'!$A$6:$BE$17,L$2,FALSE),3)</f>
        <v>327.22000000000003</v>
      </c>
      <c r="M33" s="15">
        <f>ROUND(VLOOKUP($C$2,'[29]ERU-1'!$A$6:$BE$17,M$2,FALSE),3)</f>
        <v>5.4420000000000002</v>
      </c>
      <c r="N33" s="15">
        <f t="shared" si="0"/>
        <v>6.1820000000000164</v>
      </c>
      <c r="O33" s="15">
        <f t="shared" si="1"/>
        <v>0</v>
      </c>
      <c r="P33" s="15">
        <f t="shared" si="10"/>
        <v>0</v>
      </c>
      <c r="Q33" s="15">
        <f>ROUND(VLOOKUP($C$2,'[29]ERU-1'!$A$6:$BE$17,Q$2,FALSE),3)</f>
        <v>315.596</v>
      </c>
      <c r="R33" s="42">
        <f t="shared" si="11"/>
        <v>0</v>
      </c>
      <c r="S33" s="15">
        <f>ROUND(VLOOKUP($C$2,'[29]ERU-1'!$A$6:$BE$17,S$2,FALSE),3)</f>
        <v>1338</v>
      </c>
      <c r="T33" s="15">
        <f>ROUND(VLOOKUP($C$2,'[29]ERU-1'!$A$6:$BE$17,T$2,FALSE),3)</f>
        <v>0</v>
      </c>
      <c r="U33" s="15">
        <f>ROUND(VLOOKUP($C$2,'[29]ERU-1'!$A$6:$BE$17,U$2,FALSE),3)</f>
        <v>0</v>
      </c>
      <c r="V33" s="15">
        <f>ROUND(VLOOKUP($C$2,'[29]ERU-1'!$A$6:$BE$17,V$2,FALSE),3)</f>
        <v>0</v>
      </c>
      <c r="W33" s="15">
        <f>ROUND(VLOOKUP($C$2,'[29]ERU-1'!$A$6:$BE$17,W$2,FALSE),3)</f>
        <v>0</v>
      </c>
      <c r="X33" s="15">
        <f>ROUND(VLOOKUP($C$2,'[29]ERU-1'!$A$6:$BE$17,X$2,FALSE),3)</f>
        <v>1338</v>
      </c>
      <c r="Y33" s="15">
        <f>ROUND(VLOOKUP($C$2,'[29]ERU-1'!$A$6:$BE$17,Y$2,FALSE),3)</f>
        <v>0</v>
      </c>
      <c r="Z33" s="15">
        <f>ROUND(VLOOKUP($C$2,'[29]ERU-1'!$A$6:$BE$17,Z$2,FALSE),3)</f>
        <v>1.2450000000000001</v>
      </c>
      <c r="AA33" s="15">
        <f>ROUND(VLOOKUP($C$2,'[29]ERU-1'!$A$6:$BE$17,AA$2,FALSE),3)</f>
        <v>327.22000000000003</v>
      </c>
      <c r="AB33" s="45">
        <f t="shared" si="4"/>
        <v>12.869000000000018</v>
      </c>
      <c r="AC33" s="15">
        <f>ROUND(VLOOKUP($C$2,'[29]ERU-1'!$A$6:$BE$17,AC$2,FALSE),3)</f>
        <v>0</v>
      </c>
      <c r="AD33" s="15">
        <f>ROUND(VLOOKUP($C$2,'[29]ERU-1'!$A$6:$BE$17,AD$2,FALSE),3)</f>
        <v>0</v>
      </c>
      <c r="AE33" s="15">
        <f>ROUND(VLOOKUP($C$2,'[29]ERU-1'!$A$6:$BE$17,AE$2,FALSE),3)</f>
        <v>0</v>
      </c>
      <c r="AF33" s="15">
        <f>ROUND(VLOOKUP($C$2,'[29]ERU-1'!$A$6:$BE$17,AF$2,FALSE),3)</f>
        <v>0</v>
      </c>
      <c r="AG33" s="15">
        <f>ROUND(VLOOKUP($C$2,'[29]ERU-1'!$A$6:$BE$17,AG$2,FALSE),3)</f>
        <v>0</v>
      </c>
      <c r="AH33" s="15">
        <f>ROUND(VLOOKUP($C$2,'[29]ERU-1'!$A$6:$BE$17,AH$2,FALSE),3)</f>
        <v>1338</v>
      </c>
      <c r="AI33" s="15">
        <f>ROUND(VLOOKUP($C$2,'[29]ERU-1'!$A$6:$BE$17,AI$2,FALSE),3)</f>
        <v>0</v>
      </c>
      <c r="AJ33" s="15" t="s">
        <v>594</v>
      </c>
      <c r="AK33" s="15">
        <f>ROUND(VLOOKUP($C$2,'[29]ERU-1'!$A$6:$BE$17,AK$2,FALSE),3)</f>
        <v>0</v>
      </c>
      <c r="AL33" s="15">
        <f>ROUND(VLOOKUP($C$2,'[29]ERU-1'!$A$6:$BE$17,AL$2,FALSE),3)</f>
        <v>0</v>
      </c>
      <c r="AM33" s="15">
        <f>ROUND(VLOOKUP($C$2,'[29]ERU-1'!$A$6:$BE$17,AM$2,FALSE),3)</f>
        <v>315.596</v>
      </c>
      <c r="AN33" s="15">
        <f>ROUND(VLOOKUP($C$2,'[29]ERU-1'!$A$6:$BE$17,AN$2,FALSE),3)</f>
        <v>0</v>
      </c>
      <c r="AO33" s="15">
        <f>ROUND(VLOOKUP($C$2,'[29]ERU-1'!$A$6:$BE$17,AO$2,FALSE),3)</f>
        <v>0</v>
      </c>
      <c r="AP33" s="15">
        <f>ROUND(VLOOKUP($C$2,'[29]ERU-1'!$A$6:$BE$17,AP$2,FALSE),3)</f>
        <v>0</v>
      </c>
      <c r="AQ33" s="15">
        <f>ROUND(VLOOKUP($C$2,'[29]ERU-1'!$A$6:$BE$17,AQ$2,FALSE),3)</f>
        <v>0</v>
      </c>
      <c r="AR33" s="15">
        <f>ROUND(VLOOKUP($C$2,'[29]ERU-1'!$A$6:$BE$17,AR$2,FALSE),3)</f>
        <v>0</v>
      </c>
      <c r="AS33" s="15">
        <f>ROUND(VLOOKUP($C$2,'[29]ERU-1'!$A$6:$BE$17,AS$2,FALSE),3)</f>
        <v>0</v>
      </c>
      <c r="AT33" s="15">
        <f>ROUND(VLOOKUP($C$2,'[29]ERU-1'!$A$6:$BE$17,AT$2,FALSE),3)</f>
        <v>0</v>
      </c>
      <c r="AU33" s="15">
        <f>ROUND(VLOOKUP($C$2,'[29]ERU-1'!$A$6:$BE$17,AU$2,FALSE),3)</f>
        <v>0</v>
      </c>
      <c r="AV33" s="15">
        <f>ROUND(VLOOKUP($C$2,'[29]ERU-1'!$A$6:$BE$17,AV$2,FALSE),3)</f>
        <v>0</v>
      </c>
      <c r="AW33" s="15">
        <f>ROUND(VLOOKUP($C$2,'[29]ERU-1'!$A$6:$BE$17,AW$2,FALSE),3)</f>
        <v>0</v>
      </c>
      <c r="AX33" s="15">
        <f>ROUND(VLOOKUP($C$2,'[29]ERU-1'!$A$6:$BE$17,AX$2,FALSE),3)</f>
        <v>0</v>
      </c>
      <c r="AY33" s="15">
        <f>ROUND(VLOOKUP($C$2,'[29]ERU-1'!$A$6:$BE$17,AY$2,FALSE),3)</f>
        <v>0</v>
      </c>
      <c r="AZ33" s="15">
        <f>ROUND(VLOOKUP($C$2,'[29]ERU-1'!$A$6:$BE$17,AZ$2,FALSE),3)</f>
        <v>0</v>
      </c>
      <c r="BA33" s="15">
        <f>ROUND(VLOOKUP($C$2,'[29]ERU-1'!$A$6:$BE$17,BA$2,FALSE),3)</f>
        <v>0</v>
      </c>
      <c r="BB33" s="15">
        <f>ROUND(VLOOKUP($C$2,'[29]ERU-1'!$A$6:$BE$17,BB$2,FALSE),3)</f>
        <v>1338</v>
      </c>
      <c r="BC33" s="15">
        <f>ROUND(VLOOKUP($C$2,'[29]ERU-1'!$A$6:$BE$17,BC$2,FALSE),3)</f>
        <v>0</v>
      </c>
      <c r="BD33" s="15">
        <f>ROUND(VLOOKUP($C$2,'[29]ERU-1'!$A$6:$BE$17,BD$2,FALSE),3)</f>
        <v>0</v>
      </c>
      <c r="BE33" s="15">
        <f>ROUND(VLOOKUP($C$2,'[29]ERU-1'!$A$6:$BE$17,BE$2,FALSE),3)</f>
        <v>327.22000000000003</v>
      </c>
      <c r="BF33" s="15">
        <f>ROUND(VLOOKUP($C$2,'[29]ERU-1'!$A$6:$BE$17,BF$2,FALSE),3)</f>
        <v>1338</v>
      </c>
      <c r="BG33" s="15">
        <f>ROUND(VLOOKUP($C$2,'[29]ERU-1'!$A$6:$BE$17,BG$2,FALSE),3)</f>
        <v>894.42</v>
      </c>
      <c r="BH33" s="15"/>
      <c r="BI33" s="15"/>
      <c r="BJ33" s="15" t="s">
        <v>729</v>
      </c>
      <c r="BK33" s="15" t="str">
        <f>INDEX(Licence!$I$2:$I$180,MATCH(Data!BJ33,Licence!$C$2:$C$180,0))</f>
        <v>Středočeský</v>
      </c>
      <c r="BL33" s="15">
        <f>INDEX(Licence!$G$2:$G$180,MATCH(Data!BJ33,Licence!$C$2:$C$180,0))/1000</f>
        <v>0.8</v>
      </c>
      <c r="BM33" s="15">
        <f>INDEX(Licence!$F$2:$F$180,MATCH(Data!BJ33,Licence!$C$2:$C$180,0))/1000</f>
        <v>0.95199999999999996</v>
      </c>
      <c r="BN33" s="15" t="str">
        <f>INDEX(Licence!$K$2:$K$180,MATCH(Data!BJ33,Licence!$C$2:$C$180,0))</f>
        <v>ČEZ Distribuce, a.s.</v>
      </c>
      <c r="BO33" s="15"/>
      <c r="BP33" s="16">
        <f t="shared" si="5"/>
        <v>78.138532978541036</v>
      </c>
      <c r="BS33" t="str">
        <f t="shared" si="2"/>
        <v>KJ - Kladruby (areál RÚ)</v>
      </c>
    </row>
    <row r="34" spans="1:71" ht="19.5" thickBot="1" x14ac:dyDescent="0.35">
      <c r="A34" s="15">
        <v>3157</v>
      </c>
      <c r="B34" s="69">
        <f t="shared" si="3"/>
        <v>30</v>
      </c>
      <c r="C34" s="14" t="s">
        <v>629</v>
      </c>
      <c r="D34" s="15" t="str">
        <f t="shared" si="6"/>
        <v>Prosinec</v>
      </c>
      <c r="E34" s="37" t="str">
        <f t="shared" si="6"/>
        <v>12</v>
      </c>
      <c r="F34" s="46">
        <f t="shared" si="7"/>
        <v>0</v>
      </c>
      <c r="G34" s="15">
        <f>ROUND(VLOOKUP($C$2,'[30]ERU-1'!$A$6:$BE$17,G$2,FALSE),3)</f>
        <v>794.30499999999995</v>
      </c>
      <c r="H34" s="15">
        <f>ROUND(VLOOKUP($C$2,'[30]ERU-1'!$A$6:$BE$17,H$2,FALSE),3)</f>
        <v>372.75</v>
      </c>
      <c r="I34" s="15">
        <f>ROUND(VLOOKUP($C$2,'[30]ERU-1'!$A$6:$BE$17,I$2,FALSE),3)</f>
        <v>421.55500000000001</v>
      </c>
      <c r="J34" s="15">
        <f>ROUND(VLOOKUP($C$2,'[30]ERU-1'!$A$6:$BE$17,J$2,FALSE),3)</f>
        <v>35.198999999999998</v>
      </c>
      <c r="K34" s="15">
        <f>ROUND(VLOOKUP($C$2,'[30]ERU-1'!$A$6:$BE$17,K$2,FALSE),3)</f>
        <v>0</v>
      </c>
      <c r="L34" s="15">
        <f>ROUND(VLOOKUP($C$2,'[30]ERU-1'!$A$6:$BE$17,L$2,FALSE),3)</f>
        <v>320.04000000000002</v>
      </c>
      <c r="M34" s="15">
        <f>ROUND(VLOOKUP($C$2,'[30]ERU-1'!$A$6:$BE$17,M$2,FALSE),3)</f>
        <v>2.2410000000000001</v>
      </c>
      <c r="N34" s="15">
        <f t="shared" si="0"/>
        <v>2.5360000000000582</v>
      </c>
      <c r="O34" s="15">
        <f t="shared" si="1"/>
        <v>0</v>
      </c>
      <c r="P34" s="15">
        <f t="shared" si="10"/>
        <v>0</v>
      </c>
      <c r="Q34" s="15">
        <f>ROUND(VLOOKUP($C$2,'[30]ERU-1'!$A$6:$BE$17,Q$2,FALSE),3)</f>
        <v>315.26299999999998</v>
      </c>
      <c r="R34" s="42">
        <f t="shared" si="11"/>
        <v>0</v>
      </c>
      <c r="S34" s="15">
        <f>ROUND(VLOOKUP($C$2,'[30]ERU-1'!$A$6:$BE$17,S$2,FALSE),3)</f>
        <v>1303</v>
      </c>
      <c r="T34" s="15">
        <f>ROUND(VLOOKUP($C$2,'[30]ERU-1'!$A$6:$BE$17,T$2,FALSE),3)</f>
        <v>0</v>
      </c>
      <c r="U34" s="15">
        <f>ROUND(VLOOKUP($C$2,'[30]ERU-1'!$A$6:$BE$17,U$2,FALSE),3)</f>
        <v>0</v>
      </c>
      <c r="V34" s="15">
        <f>ROUND(VLOOKUP($C$2,'[30]ERU-1'!$A$6:$BE$17,V$2,FALSE),3)</f>
        <v>0</v>
      </c>
      <c r="W34" s="15">
        <f>ROUND(VLOOKUP($C$2,'[30]ERU-1'!$A$6:$BE$17,W$2,FALSE),3)</f>
        <v>0</v>
      </c>
      <c r="X34" s="15">
        <f>ROUND(VLOOKUP($C$2,'[30]ERU-1'!$A$6:$BE$17,X$2,FALSE),3)</f>
        <v>1303</v>
      </c>
      <c r="Y34" s="15">
        <f>ROUND(VLOOKUP($C$2,'[30]ERU-1'!$A$6:$BE$17,Y$2,FALSE),3)</f>
        <v>0</v>
      </c>
      <c r="Z34" s="15">
        <f>ROUND(VLOOKUP($C$2,'[30]ERU-1'!$A$6:$BE$17,Z$2,FALSE),3)</f>
        <v>81.813999999999993</v>
      </c>
      <c r="AA34" s="15">
        <f>ROUND(VLOOKUP($C$2,'[30]ERU-1'!$A$6:$BE$17,AA$2,FALSE),3)</f>
        <v>320.04000000000002</v>
      </c>
      <c r="AB34" s="45">
        <f t="shared" si="4"/>
        <v>86.591000000000051</v>
      </c>
      <c r="AC34" s="15">
        <f>ROUND(VLOOKUP($C$2,'[30]ERU-1'!$A$6:$BE$17,AC$2,FALSE),3)</f>
        <v>0</v>
      </c>
      <c r="AD34" s="15">
        <f>ROUND(VLOOKUP($C$2,'[30]ERU-1'!$A$6:$BE$17,AD$2,FALSE),3)</f>
        <v>0</v>
      </c>
      <c r="AE34" s="15">
        <f>ROUND(VLOOKUP($C$2,'[30]ERU-1'!$A$6:$BE$17,AE$2,FALSE),3)</f>
        <v>0</v>
      </c>
      <c r="AF34" s="15">
        <f>ROUND(VLOOKUP($C$2,'[30]ERU-1'!$A$6:$BE$17,AF$2,FALSE),3)</f>
        <v>0</v>
      </c>
      <c r="AG34" s="15">
        <f>ROUND(VLOOKUP($C$2,'[30]ERU-1'!$A$6:$BE$17,AG$2,FALSE),3)</f>
        <v>0</v>
      </c>
      <c r="AH34" s="15">
        <f>ROUND(VLOOKUP($C$2,'[30]ERU-1'!$A$6:$BE$17,AH$2,FALSE),3)</f>
        <v>1303</v>
      </c>
      <c r="AI34" s="15">
        <f>ROUND(VLOOKUP($C$2,'[30]ERU-1'!$A$6:$BE$17,AI$2,FALSE),3)</f>
        <v>0</v>
      </c>
      <c r="AJ34" s="15" t="s">
        <v>594</v>
      </c>
      <c r="AK34" s="15">
        <f>ROUND(VLOOKUP($C$2,'[30]ERU-1'!$A$6:$BE$17,AK$2,FALSE),3)</f>
        <v>0</v>
      </c>
      <c r="AL34" s="15">
        <f>ROUND(VLOOKUP($C$2,'[30]ERU-1'!$A$6:$BE$17,AL$2,FALSE),3)</f>
        <v>0</v>
      </c>
      <c r="AM34" s="15">
        <f>ROUND(VLOOKUP($C$2,'[30]ERU-1'!$A$6:$BE$17,AM$2,FALSE),3)</f>
        <v>223.26300000000001</v>
      </c>
      <c r="AN34" s="15">
        <f>ROUND(VLOOKUP($C$2,'[30]ERU-1'!$A$6:$BE$17,AN$2,FALSE),3)</f>
        <v>0</v>
      </c>
      <c r="AO34" s="15">
        <f>ROUND(VLOOKUP($C$2,'[30]ERU-1'!$A$6:$BE$17,AO$2,FALSE),3)</f>
        <v>0</v>
      </c>
      <c r="AP34" s="15">
        <f>ROUND(VLOOKUP($C$2,'[30]ERU-1'!$A$6:$BE$17,AP$2,FALSE),3)</f>
        <v>0</v>
      </c>
      <c r="AQ34" s="15">
        <f>ROUND(VLOOKUP($C$2,'[30]ERU-1'!$A$6:$BE$17,AQ$2,FALSE),3)</f>
        <v>0</v>
      </c>
      <c r="AR34" s="15">
        <f>ROUND(VLOOKUP($C$2,'[30]ERU-1'!$A$6:$BE$17,AR$2,FALSE),3)</f>
        <v>0</v>
      </c>
      <c r="AS34" s="15">
        <f>ROUND(VLOOKUP($C$2,'[30]ERU-1'!$A$6:$BE$17,AS$2,FALSE),3)</f>
        <v>92</v>
      </c>
      <c r="AT34" s="15">
        <f>ROUND(VLOOKUP($C$2,'[30]ERU-1'!$A$6:$BE$17,AT$2,FALSE),3)</f>
        <v>0</v>
      </c>
      <c r="AU34" s="15">
        <f>ROUND(VLOOKUP($C$2,'[30]ERU-1'!$A$6:$BE$17,AU$2,FALSE),3)</f>
        <v>0</v>
      </c>
      <c r="AV34" s="15">
        <f>ROUND(VLOOKUP($C$2,'[30]ERU-1'!$A$6:$BE$17,AV$2,FALSE),3)</f>
        <v>0</v>
      </c>
      <c r="AW34" s="15">
        <f>ROUND(VLOOKUP($C$2,'[30]ERU-1'!$A$6:$BE$17,AW$2,FALSE),3)</f>
        <v>0</v>
      </c>
      <c r="AX34" s="15">
        <f>ROUND(VLOOKUP($C$2,'[30]ERU-1'!$A$6:$BE$17,AX$2,FALSE),3)</f>
        <v>0</v>
      </c>
      <c r="AY34" s="15">
        <f>ROUND(VLOOKUP($C$2,'[30]ERU-1'!$A$6:$BE$17,AY$2,FALSE),3)</f>
        <v>0</v>
      </c>
      <c r="AZ34" s="15">
        <f>ROUND(VLOOKUP($C$2,'[30]ERU-1'!$A$6:$BE$17,AZ$2,FALSE),3)</f>
        <v>0</v>
      </c>
      <c r="BA34" s="15">
        <f>ROUND(VLOOKUP($C$2,'[30]ERU-1'!$A$6:$BE$17,BA$2,FALSE),3)</f>
        <v>0</v>
      </c>
      <c r="BB34" s="15">
        <f>ROUND(VLOOKUP($C$2,'[30]ERU-1'!$A$6:$BE$17,BB$2,FALSE),3)</f>
        <v>1303</v>
      </c>
      <c r="BC34" s="15">
        <f>ROUND(VLOOKUP($C$2,'[30]ERU-1'!$A$6:$BE$17,BC$2,FALSE),3)</f>
        <v>0</v>
      </c>
      <c r="BD34" s="15">
        <f>ROUND(VLOOKUP($C$2,'[30]ERU-1'!$A$6:$BE$17,BD$2,FALSE),3)</f>
        <v>0</v>
      </c>
      <c r="BE34" s="15">
        <f>ROUND(VLOOKUP($C$2,'[30]ERU-1'!$A$6:$BE$17,BE$2,FALSE),3)</f>
        <v>320.04000000000002</v>
      </c>
      <c r="BF34" s="15">
        <f>ROUND(VLOOKUP($C$2,'[30]ERU-1'!$A$6:$BE$17,BF$2,FALSE),3)</f>
        <v>1303</v>
      </c>
      <c r="BG34" s="15">
        <f>ROUND(VLOOKUP($C$2,'[30]ERU-1'!$A$6:$BE$17,BG$2,FALSE),3)</f>
        <v>794.30499999999995</v>
      </c>
      <c r="BH34" s="15"/>
      <c r="BI34" s="15"/>
      <c r="BJ34" s="15" t="s">
        <v>730</v>
      </c>
      <c r="BK34" s="15" t="str">
        <f>INDEX(Licence!$I$2:$I$180,MATCH(Data!BJ34,Licence!$C$2:$C$180,0))</f>
        <v>Moravskoslezský</v>
      </c>
      <c r="BL34" s="15">
        <f>INDEX(Licence!$G$2:$G$180,MATCH(Data!BJ34,Licence!$C$2:$C$180,0))/1000</f>
        <v>0.999</v>
      </c>
      <c r="BM34" s="15">
        <f>INDEX(Licence!$F$2:$F$180,MATCH(Data!BJ34,Licence!$C$2:$C$180,0))/1000</f>
        <v>1.3360000000000001</v>
      </c>
      <c r="BN34" s="15" t="str">
        <f>INDEX(Licence!$K$2:$K$180,MATCH(Data!BJ34,Licence!$C$2:$C$180,0))</f>
        <v>ČEZ Distribuce, a.s.</v>
      </c>
      <c r="BO34" s="15"/>
      <c r="BP34" s="16">
        <f t="shared" si="5"/>
        <v>85.859266206865698</v>
      </c>
      <c r="BS34" t="str">
        <f t="shared" si="2"/>
        <v>KJ - Klimkovice (areál sanatoria)</v>
      </c>
    </row>
    <row r="35" spans="1:71" ht="19.5" thickBot="1" x14ac:dyDescent="0.35">
      <c r="A35" s="15">
        <v>3498</v>
      </c>
      <c r="B35" s="25">
        <f t="shared" si="3"/>
        <v>31</v>
      </c>
      <c r="C35" s="14" t="s">
        <v>630</v>
      </c>
      <c r="D35" s="15" t="str">
        <f t="shared" si="6"/>
        <v>Prosinec</v>
      </c>
      <c r="E35" s="37" t="str">
        <f t="shared" si="6"/>
        <v>12</v>
      </c>
      <c r="F35" s="46">
        <f t="shared" si="7"/>
        <v>0</v>
      </c>
      <c r="G35" s="68">
        <f>_xlfn.IFNA(INDEX(import!$R$3:$Z$2000,MATCH(Data!$A35&amp;"#"&amp;$E35,import!$Q$3:$Q$2000,0),1),0)</f>
        <v>1415.568</v>
      </c>
      <c r="H35" s="68">
        <f t="shared" si="8"/>
        <v>684.80399999999997</v>
      </c>
      <c r="I35" s="68">
        <f t="shared" si="9"/>
        <v>730.76400000000001</v>
      </c>
      <c r="J35" s="68">
        <f>_xlfn.IFNA(INDEX(import!$R$3:$Z$2000,MATCH(Data!$A35&amp;"#"&amp;$E35,import!$Q$3:$Q$2000,0),3),0)</f>
        <v>35.297531999999997</v>
      </c>
      <c r="K35" s="15">
        <f>ROUND(VLOOKUP($C$2,'[31]ERU-1'!$A$6:$BE$17,K$2,FALSE),3)</f>
        <v>0</v>
      </c>
      <c r="L35" s="15">
        <f>ROUND(VLOOKUP($C$2,'[31]ERU-1'!$A$6:$BE$17,L$2,FALSE),3)</f>
        <v>584.39</v>
      </c>
      <c r="M35" s="15">
        <f>ROUND(VLOOKUP($C$2,'[31]ERU-1'!$A$6:$BE$17,M$2,FALSE),3)</f>
        <v>4.5549999999999997</v>
      </c>
      <c r="N35" s="15">
        <f t="shared" si="0"/>
        <v>4.86099999999999</v>
      </c>
      <c r="O35" s="15">
        <f t="shared" si="1"/>
        <v>0</v>
      </c>
      <c r="P35" s="15">
        <f t="shared" si="10"/>
        <v>0</v>
      </c>
      <c r="Q35" s="15">
        <f>ROUND(VLOOKUP($C$2,'[31]ERU-1'!$A$6:$BE$17,Q$2,FALSE),3)</f>
        <v>574.97400000000005</v>
      </c>
      <c r="R35" s="42">
        <f t="shared" si="11"/>
        <v>0</v>
      </c>
      <c r="S35" s="15">
        <f>ROUND(VLOOKUP($C$2,'[31]ERU-1'!$A$6:$BE$17,S$2,FALSE),3)</f>
        <v>2245</v>
      </c>
      <c r="T35" s="15">
        <f>ROUND(VLOOKUP($C$2,'[31]ERU-1'!$A$6:$BE$17,T$2,FALSE),3)</f>
        <v>0</v>
      </c>
      <c r="U35" s="15">
        <f>ROUND(VLOOKUP($C$2,'[31]ERU-1'!$A$6:$BE$17,U$2,FALSE),3)</f>
        <v>0</v>
      </c>
      <c r="V35" s="15">
        <f>ROUND(VLOOKUP($C$2,'[31]ERU-1'!$A$6:$BE$17,V$2,FALSE),3)</f>
        <v>0</v>
      </c>
      <c r="W35" s="15">
        <f>ROUND(VLOOKUP($C$2,'[31]ERU-1'!$A$6:$BE$17,W$2,FALSE),3)</f>
        <v>0</v>
      </c>
      <c r="X35" s="15">
        <f>ROUND(VLOOKUP($C$2,'[31]ERU-1'!$A$6:$BE$17,X$2,FALSE),3)</f>
        <v>2245</v>
      </c>
      <c r="Y35" s="15">
        <f>ROUND(VLOOKUP($C$2,'[31]ERU-1'!$A$6:$BE$17,Y$2,FALSE),3)</f>
        <v>0</v>
      </c>
      <c r="Z35" s="15">
        <f>ROUND(VLOOKUP($C$2,'[31]ERU-1'!$A$6:$BE$17,Z$2,FALSE),3)</f>
        <v>1.573</v>
      </c>
      <c r="AA35" s="15">
        <f>ROUND(VLOOKUP($C$2,'[31]ERU-1'!$A$6:$BE$17,AA$2,FALSE),3)</f>
        <v>584.39</v>
      </c>
      <c r="AB35" s="45">
        <f t="shared" si="4"/>
        <v>10.98899999999999</v>
      </c>
      <c r="AC35" s="15">
        <f>ROUND(VLOOKUP($C$2,'[31]ERU-1'!$A$6:$BE$17,AC$2,FALSE),3)</f>
        <v>0</v>
      </c>
      <c r="AD35" s="15">
        <f>ROUND(VLOOKUP($C$2,'[31]ERU-1'!$A$6:$BE$17,AD$2,FALSE),3)</f>
        <v>0</v>
      </c>
      <c r="AE35" s="15">
        <f>ROUND(VLOOKUP($C$2,'[31]ERU-1'!$A$6:$BE$17,AE$2,FALSE),3)</f>
        <v>0</v>
      </c>
      <c r="AF35" s="15">
        <f>ROUND(VLOOKUP($C$2,'[31]ERU-1'!$A$6:$BE$17,AF$2,FALSE),3)</f>
        <v>0</v>
      </c>
      <c r="AG35" s="15">
        <f>ROUND(VLOOKUP($C$2,'[31]ERU-1'!$A$6:$BE$17,AG$2,FALSE),3)</f>
        <v>0</v>
      </c>
      <c r="AH35" s="15">
        <f>ROUND(VLOOKUP($C$2,'[31]ERU-1'!$A$6:$BE$17,AH$2,FALSE),3)</f>
        <v>2245</v>
      </c>
      <c r="AI35" s="15">
        <f>ROUND(VLOOKUP($C$2,'[31]ERU-1'!$A$6:$BE$17,AI$2,FALSE),3)</f>
        <v>0</v>
      </c>
      <c r="AJ35" s="15" t="s">
        <v>594</v>
      </c>
      <c r="AK35" s="15">
        <f>ROUND(VLOOKUP($C$2,'[31]ERU-1'!$A$6:$BE$17,AK$2,FALSE),3)</f>
        <v>0</v>
      </c>
      <c r="AL35" s="15">
        <f>ROUND(VLOOKUP($C$2,'[31]ERU-1'!$A$6:$BE$17,AL$2,FALSE),3)</f>
        <v>0</v>
      </c>
      <c r="AM35" s="15">
        <f>ROUND(VLOOKUP($C$2,'[31]ERU-1'!$A$6:$BE$17,AM$2,FALSE),3)</f>
        <v>574.97400000000005</v>
      </c>
      <c r="AN35" s="15">
        <f>ROUND(VLOOKUP($C$2,'[31]ERU-1'!$A$6:$BE$17,AN$2,FALSE),3)</f>
        <v>0</v>
      </c>
      <c r="AO35" s="15">
        <f>ROUND(VLOOKUP($C$2,'[31]ERU-1'!$A$6:$BE$17,AO$2,FALSE),3)</f>
        <v>0</v>
      </c>
      <c r="AP35" s="15">
        <f>ROUND(VLOOKUP($C$2,'[31]ERU-1'!$A$6:$BE$17,AP$2,FALSE),3)</f>
        <v>0</v>
      </c>
      <c r="AQ35" s="15">
        <f>ROUND(VLOOKUP($C$2,'[31]ERU-1'!$A$6:$BE$17,AQ$2,FALSE),3)</f>
        <v>0</v>
      </c>
      <c r="AR35" s="15">
        <f>ROUND(VLOOKUP($C$2,'[31]ERU-1'!$A$6:$BE$17,AR$2,FALSE),3)</f>
        <v>0</v>
      </c>
      <c r="AS35" s="15">
        <f>ROUND(VLOOKUP($C$2,'[31]ERU-1'!$A$6:$BE$17,AS$2,FALSE),3)</f>
        <v>0</v>
      </c>
      <c r="AT35" s="15">
        <f>ROUND(VLOOKUP($C$2,'[31]ERU-1'!$A$6:$BE$17,AT$2,FALSE),3)</f>
        <v>0</v>
      </c>
      <c r="AU35" s="15">
        <f>ROUND(VLOOKUP($C$2,'[31]ERU-1'!$A$6:$BE$17,AU$2,FALSE),3)</f>
        <v>0</v>
      </c>
      <c r="AV35" s="15">
        <f>ROUND(VLOOKUP($C$2,'[31]ERU-1'!$A$6:$BE$17,AV$2,FALSE),3)</f>
        <v>2245</v>
      </c>
      <c r="AW35" s="15">
        <f>ROUND(VLOOKUP($C$2,'[31]ERU-1'!$A$6:$BE$17,AW$2,FALSE),3)</f>
        <v>0</v>
      </c>
      <c r="AX35" s="15">
        <f>ROUND(VLOOKUP($C$2,'[31]ERU-1'!$A$6:$BE$17,AX$2,FALSE),3)</f>
        <v>0</v>
      </c>
      <c r="AY35" s="15">
        <f>ROUND(VLOOKUP($C$2,'[31]ERU-1'!$A$6:$BE$17,AY$2,FALSE),3)</f>
        <v>0</v>
      </c>
      <c r="AZ35" s="15">
        <f>ROUND(VLOOKUP($C$2,'[31]ERU-1'!$A$6:$BE$17,AZ$2,FALSE),3)</f>
        <v>0</v>
      </c>
      <c r="BA35" s="15">
        <f>ROUND(VLOOKUP($C$2,'[31]ERU-1'!$A$6:$BE$17,BA$2,FALSE),3)</f>
        <v>0</v>
      </c>
      <c r="BB35" s="15">
        <f>ROUND(VLOOKUP($C$2,'[31]ERU-1'!$A$6:$BE$17,BB$2,FALSE),3)</f>
        <v>0</v>
      </c>
      <c r="BC35" s="15">
        <f>ROUND(VLOOKUP($C$2,'[31]ERU-1'!$A$6:$BE$17,BC$2,FALSE),3)</f>
        <v>0</v>
      </c>
      <c r="BD35" s="15">
        <f>ROUND(VLOOKUP($C$2,'[31]ERU-1'!$A$6:$BE$17,BD$2,FALSE),3)</f>
        <v>0</v>
      </c>
      <c r="BE35" s="15">
        <f>ROUND(VLOOKUP($C$2,'[31]ERU-1'!$A$6:$BE$17,BE$2,FALSE),3)</f>
        <v>584.39</v>
      </c>
      <c r="BF35" s="15">
        <f>ROUND(VLOOKUP($C$2,'[31]ERU-1'!$A$6:$BE$17,BF$2,FALSE),3)</f>
        <v>2245</v>
      </c>
      <c r="BG35" s="68">
        <f>_xlfn.IFNA(INDEX(import!$R$3:$Z$2000,MATCH(Data!$A35&amp;"#"&amp;$E35,import!$Q$3:$Q$2000,0),2),0)</f>
        <v>1415.568</v>
      </c>
      <c r="BH35" s="15"/>
      <c r="BI35" s="15"/>
      <c r="BJ35" s="15" t="s">
        <v>731</v>
      </c>
      <c r="BK35" s="15" t="str">
        <f>INDEX(Licence!$I$2:$I$180,MATCH(Data!BJ35,Licence!$C$2:$C$180,0))</f>
        <v>Liberecký</v>
      </c>
      <c r="BL35" s="15">
        <f>INDEX(Licence!$G$2:$G$180,MATCH(Data!BJ35,Licence!$C$2:$C$180,0))/1000</f>
        <v>2</v>
      </c>
      <c r="BM35" s="15">
        <f>INDEX(Licence!$F$2:$F$180,MATCH(Data!BJ35,Licence!$C$2:$C$180,0))/1000</f>
        <v>2.4729999999999999</v>
      </c>
      <c r="BN35" s="15" t="str">
        <f>INDEX(Licence!$K$2:$K$180,MATCH(Data!BJ35,Licence!$C$2:$C$180,0))</f>
        <v>ČEZ Distribuce, a.s.</v>
      </c>
      <c r="BO35" s="15"/>
      <c r="BP35" s="16">
        <f t="shared" si="5"/>
        <v>85.336847902122059</v>
      </c>
      <c r="BS35" t="str">
        <f t="shared" si="2"/>
        <v>KJ - Kamenický Šenov</v>
      </c>
    </row>
    <row r="36" spans="1:71" ht="19.5" thickBot="1" x14ac:dyDescent="0.35">
      <c r="A36" s="39">
        <v>3608</v>
      </c>
      <c r="B36" s="25">
        <f t="shared" si="3"/>
        <v>32</v>
      </c>
      <c r="C36" s="14" t="s">
        <v>631</v>
      </c>
      <c r="D36" s="15" t="str">
        <f t="shared" si="6"/>
        <v>Prosinec</v>
      </c>
      <c r="E36" s="37" t="str">
        <f t="shared" si="6"/>
        <v>12</v>
      </c>
      <c r="F36" s="46">
        <f t="shared" si="7"/>
        <v>0</v>
      </c>
      <c r="G36" s="68">
        <f>_xlfn.IFNA(INDEX(import!$R$3:$Z$2000,MATCH(Data!$A36&amp;"#"&amp;$E36,import!$Q$3:$Q$2000,0),1),0)</f>
        <v>187.96100000000001</v>
      </c>
      <c r="H36" s="68">
        <f t="shared" si="8"/>
        <v>84.316999999999993</v>
      </c>
      <c r="I36" s="68">
        <f t="shared" si="9"/>
        <v>103.64400000000001</v>
      </c>
      <c r="J36" s="68">
        <f>_xlfn.IFNA(INDEX(import!$R$3:$Z$2000,MATCH(Data!$A36&amp;"#"&amp;$E36,import!$Q$3:$Q$2000,0),3),0)</f>
        <v>35.196767999999999</v>
      </c>
      <c r="K36" s="39">
        <f>ROUND(VLOOKUP($C$2,'[32]ERU-1'!$A$6:$BE$17,K$2,FALSE),3)</f>
        <v>0</v>
      </c>
      <c r="L36" s="39">
        <f>ROUND(VLOOKUP($C$2,'[32]ERU-1'!$A$6:$BE$17,L$2,FALSE),3)</f>
        <v>71.635000000000005</v>
      </c>
      <c r="M36" s="39">
        <f>ROUND(VLOOKUP($C$2,'[32]ERU-1'!$A$6:$BE$17,M$2,FALSE),3)</f>
        <v>0.45200000000000001</v>
      </c>
      <c r="N36" s="15">
        <f t="shared" si="0"/>
        <v>0.55500000000000682</v>
      </c>
      <c r="O36" s="15">
        <f t="shared" si="1"/>
        <v>0</v>
      </c>
      <c r="P36" s="15">
        <f t="shared" si="10"/>
        <v>0</v>
      </c>
      <c r="Q36" s="39">
        <f>ROUND(VLOOKUP($C$2,'[32]ERU-1'!$A$6:$BE$17,Q$2,FALSE),3)</f>
        <v>70.628</v>
      </c>
      <c r="R36" s="42">
        <f t="shared" si="11"/>
        <v>0</v>
      </c>
      <c r="S36" s="39">
        <f>ROUND(VLOOKUP($C$2,'[32]ERU-1'!$A$6:$BE$17,S$2,FALSE),3)</f>
        <v>317</v>
      </c>
      <c r="T36" s="39">
        <f>ROUND(VLOOKUP($C$2,'[32]ERU-1'!$A$6:$BE$17,T$2,FALSE),3)</f>
        <v>0</v>
      </c>
      <c r="U36" s="39">
        <f>ROUND(VLOOKUP($C$2,'[32]ERU-1'!$A$6:$BE$17,U$2,FALSE),3)</f>
        <v>0</v>
      </c>
      <c r="V36" s="39">
        <f>ROUND(VLOOKUP($C$2,'[32]ERU-1'!$A$6:$BE$17,V$2,FALSE),3)</f>
        <v>0</v>
      </c>
      <c r="W36" s="39">
        <f>ROUND(VLOOKUP($C$2,'[32]ERU-1'!$A$6:$BE$17,W$2,FALSE),3)</f>
        <v>0</v>
      </c>
      <c r="X36" s="39">
        <f>ROUND(VLOOKUP($C$2,'[32]ERU-1'!$A$6:$BE$17,X$2,FALSE),3)</f>
        <v>317</v>
      </c>
      <c r="Y36" s="39">
        <f>ROUND(VLOOKUP($C$2,'[32]ERU-1'!$A$6:$BE$17,Y$2,FALSE),3)</f>
        <v>0</v>
      </c>
      <c r="Z36" s="39">
        <f>ROUND(VLOOKUP($C$2,'[32]ERU-1'!$A$6:$BE$17,Z$2,FALSE),3)</f>
        <v>0.17699999999999999</v>
      </c>
      <c r="AA36" s="39">
        <f>ROUND(VLOOKUP($C$2,'[32]ERU-1'!$A$6:$BE$17,AA$2,FALSE),3)</f>
        <v>71.635000000000005</v>
      </c>
      <c r="AB36" s="45">
        <f t="shared" si="4"/>
        <v>1.1840000000000068</v>
      </c>
      <c r="AC36" s="39">
        <f>ROUND(VLOOKUP($C$2,'[32]ERU-1'!$A$6:$BE$17,AC$2,FALSE),3)</f>
        <v>0</v>
      </c>
      <c r="AD36" s="39">
        <f>ROUND(VLOOKUP($C$2,'[32]ERU-1'!$A$6:$BE$17,AD$2,FALSE),3)</f>
        <v>0</v>
      </c>
      <c r="AE36" s="39">
        <f>ROUND(VLOOKUP($C$2,'[32]ERU-1'!$A$6:$BE$17,AE$2,FALSE),3)</f>
        <v>0</v>
      </c>
      <c r="AF36" s="39">
        <f>ROUND(VLOOKUP($C$2,'[32]ERU-1'!$A$6:$BE$17,AF$2,FALSE),3)</f>
        <v>0</v>
      </c>
      <c r="AG36" s="39">
        <f>ROUND(VLOOKUP($C$2,'[32]ERU-1'!$A$6:$BE$17,AG$2,FALSE),3)</f>
        <v>0</v>
      </c>
      <c r="AH36" s="39">
        <f>ROUND(VLOOKUP($C$2,'[32]ERU-1'!$A$6:$BE$17,AH$2,FALSE),3)</f>
        <v>317</v>
      </c>
      <c r="AI36" s="39">
        <f>ROUND(VLOOKUP($C$2,'[32]ERU-1'!$A$6:$BE$17,AI$2,FALSE),3)</f>
        <v>0</v>
      </c>
      <c r="AJ36" s="15" t="s">
        <v>594</v>
      </c>
      <c r="AK36" s="39">
        <f>ROUND(VLOOKUP($C$2,'[32]ERU-1'!$A$6:$BE$17,AK$2,FALSE),3)</f>
        <v>0</v>
      </c>
      <c r="AL36" s="39">
        <f>ROUND(VLOOKUP($C$2,'[32]ERU-1'!$A$6:$BE$17,AL$2,FALSE),3)</f>
        <v>0</v>
      </c>
      <c r="AM36" s="39">
        <f>ROUND(VLOOKUP($C$2,'[32]ERU-1'!$A$6:$BE$17,AM$2,FALSE),3)</f>
        <v>70.628</v>
      </c>
      <c r="AN36" s="39">
        <f>ROUND(VLOOKUP($C$2,'[32]ERU-1'!$A$6:$BE$17,AN$2,FALSE),3)</f>
        <v>0</v>
      </c>
      <c r="AO36" s="39">
        <f>ROUND(VLOOKUP($C$2,'[32]ERU-1'!$A$6:$BE$17,AO$2,FALSE),3)</f>
        <v>0</v>
      </c>
      <c r="AP36" s="39">
        <f>ROUND(VLOOKUP($C$2,'[32]ERU-1'!$A$6:$BE$17,AP$2,FALSE),3)</f>
        <v>0</v>
      </c>
      <c r="AQ36" s="39">
        <f>ROUND(VLOOKUP($C$2,'[32]ERU-1'!$A$6:$BE$17,AQ$2,FALSE),3)</f>
        <v>0</v>
      </c>
      <c r="AR36" s="39">
        <f>ROUND(VLOOKUP($C$2,'[32]ERU-1'!$A$6:$BE$17,AR$2,FALSE),3)</f>
        <v>0</v>
      </c>
      <c r="AS36" s="39">
        <f>ROUND(VLOOKUP($C$2,'[32]ERU-1'!$A$6:$BE$17,AS$2,FALSE),3)</f>
        <v>0</v>
      </c>
      <c r="AT36" s="39">
        <f>ROUND(VLOOKUP($C$2,'[32]ERU-1'!$A$6:$BE$17,AT$2,FALSE),3)</f>
        <v>0</v>
      </c>
      <c r="AU36" s="39">
        <f>ROUND(VLOOKUP($C$2,'[32]ERU-1'!$A$6:$BE$17,AU$2,FALSE),3)</f>
        <v>0</v>
      </c>
      <c r="AV36" s="39">
        <f>ROUND(VLOOKUP($C$2,'[32]ERU-1'!$A$6:$BE$17,AV$2,FALSE),3)</f>
        <v>317</v>
      </c>
      <c r="AW36" s="39">
        <f>ROUND(VLOOKUP($C$2,'[32]ERU-1'!$A$6:$BE$17,AW$2,FALSE),3)</f>
        <v>0</v>
      </c>
      <c r="AX36" s="39">
        <f>ROUND(VLOOKUP($C$2,'[32]ERU-1'!$A$6:$BE$17,AX$2,FALSE),3)</f>
        <v>0</v>
      </c>
      <c r="AY36" s="39">
        <f>ROUND(VLOOKUP($C$2,'[32]ERU-1'!$A$6:$BE$17,AY$2,FALSE),3)</f>
        <v>0</v>
      </c>
      <c r="AZ36" s="39">
        <f>ROUND(VLOOKUP($C$2,'[32]ERU-1'!$A$6:$BE$17,AZ$2,FALSE),3)</f>
        <v>0</v>
      </c>
      <c r="BA36" s="39">
        <f>ROUND(VLOOKUP($C$2,'[32]ERU-1'!$A$6:$BE$17,BA$2,FALSE),3)</f>
        <v>0</v>
      </c>
      <c r="BB36" s="39">
        <f>ROUND(VLOOKUP($C$2,'[32]ERU-1'!$A$6:$BE$17,BB$2,FALSE),3)</f>
        <v>0</v>
      </c>
      <c r="BC36" s="39">
        <f>ROUND(VLOOKUP($C$2,'[32]ERU-1'!$A$6:$BE$17,BC$2,FALSE),3)</f>
        <v>0</v>
      </c>
      <c r="BD36" s="39">
        <f>ROUND(VLOOKUP($C$2,'[32]ERU-1'!$A$6:$BE$17,BD$2,FALSE),3)</f>
        <v>0</v>
      </c>
      <c r="BE36" s="39">
        <f>ROUND(VLOOKUP($C$2,'[32]ERU-1'!$A$6:$BE$17,BE$2,FALSE),3)</f>
        <v>71.635000000000005</v>
      </c>
      <c r="BF36" s="39">
        <f>ROUND(VLOOKUP($C$2,'[32]ERU-1'!$A$6:$BE$17,BF$2,FALSE),3)</f>
        <v>317</v>
      </c>
      <c r="BG36" s="68">
        <f>_xlfn.IFNA(INDEX(import!$R$3:$Z$2000,MATCH(Data!$A36&amp;"#"&amp;$E36,import!$Q$3:$Q$2000,0),2),0)</f>
        <v>187.96100000000001</v>
      </c>
      <c r="BH36" s="39"/>
      <c r="BI36" s="39"/>
      <c r="BJ36" s="39" t="s">
        <v>598</v>
      </c>
      <c r="BK36" s="39" t="str">
        <f>INDEX(Licence!$I$2:$I$180,MATCH(Data!BJ36,Licence!$C$2:$C$180,0))</f>
        <v>Olomoucký</v>
      </c>
      <c r="BL36" s="15">
        <f>INDEX(Licence!$G$2:$G$180,MATCH(Data!BJ36,Licence!$C$2:$C$180,0))/1000</f>
        <v>0.2</v>
      </c>
      <c r="BM36" s="15">
        <f>INDEX(Licence!$F$2:$F$180,MATCH(Data!BJ36,Licence!$C$2:$C$180,0))/1000</f>
        <v>0.28599999999999998</v>
      </c>
      <c r="BN36" s="15" t="str">
        <f>INDEX(Licence!$K$2:$K$180,MATCH(Data!BJ36,Licence!$C$2:$C$180,0))</f>
        <v>ČEZ Distribuce, a.s.</v>
      </c>
      <c r="BO36" s="39"/>
      <c r="BP36" s="16">
        <f t="shared" si="5"/>
        <v>84.959409428315212</v>
      </c>
      <c r="BS36" t="str">
        <f t="shared" si="2"/>
        <v>KJ - Kojetín</v>
      </c>
    </row>
    <row r="37" spans="1:71" ht="19.5" thickBot="1" x14ac:dyDescent="0.35">
      <c r="A37" s="15">
        <v>2698</v>
      </c>
      <c r="B37" s="25">
        <f t="shared" si="3"/>
        <v>33</v>
      </c>
      <c r="C37" s="14" t="s">
        <v>632</v>
      </c>
      <c r="D37" s="15" t="str">
        <f t="shared" si="6"/>
        <v>Prosinec</v>
      </c>
      <c r="E37" s="37" t="str">
        <f t="shared" si="6"/>
        <v>12</v>
      </c>
      <c r="F37" s="46">
        <f t="shared" si="7"/>
        <v>0</v>
      </c>
      <c r="G37" s="68">
        <f>_xlfn.IFNA(INDEX(import!$R$3:$Z$2000,MATCH(Data!$A37&amp;"#"&amp;$E37,import!$Q$3:$Q$2000,0),1),0)</f>
        <v>1915.056</v>
      </c>
      <c r="H37" s="68">
        <f t="shared" si="8"/>
        <v>934.06</v>
      </c>
      <c r="I37" s="68">
        <f t="shared" si="9"/>
        <v>980.99599999999998</v>
      </c>
      <c r="J37" s="68">
        <f>_xlfn.IFNA(INDEX(import!$R$3:$Z$2000,MATCH(Data!$A37&amp;"#"&amp;$E37,import!$Q$3:$Q$2000,0),3),0)</f>
        <v>35.296236</v>
      </c>
      <c r="K37" s="15">
        <f>ROUND(VLOOKUP($C$2,'[33]ERU-1'!$A$6:$BE$17,K$2,FALSE),3)</f>
        <v>0</v>
      </c>
      <c r="L37" s="15">
        <f>ROUND(VLOOKUP($C$2,'[33]ERU-1'!$A$6:$BE$17,L$2,FALSE),3)</f>
        <v>767.54200000000003</v>
      </c>
      <c r="M37" s="15">
        <f>ROUND(VLOOKUP($C$2,'[33]ERU-1'!$A$6:$BE$17,M$2,FALSE),3)</f>
        <v>8.9459999999999997</v>
      </c>
      <c r="N37" s="15">
        <f t="shared" si="0"/>
        <v>9.3949999999999818</v>
      </c>
      <c r="O37" s="15">
        <f t="shared" si="1"/>
        <v>0</v>
      </c>
      <c r="P37" s="15">
        <f t="shared" si="10"/>
        <v>0</v>
      </c>
      <c r="Q37" s="15">
        <f>ROUND(VLOOKUP($C$2,'[33]ERU-1'!$A$6:$BE$17,Q$2,FALSE),3)</f>
        <v>749.20100000000002</v>
      </c>
      <c r="R37" s="42">
        <f t="shared" si="11"/>
        <v>0</v>
      </c>
      <c r="S37" s="15">
        <f>ROUND(VLOOKUP($C$2,'[33]ERU-1'!$A$6:$BE$17,S$2,FALSE),3)</f>
        <v>2902</v>
      </c>
      <c r="T37" s="15">
        <f>ROUND(VLOOKUP($C$2,'[33]ERU-1'!$A$6:$BE$17,T$2,FALSE),3)</f>
        <v>0</v>
      </c>
      <c r="U37" s="15">
        <f>ROUND(VLOOKUP($C$2,'[33]ERU-1'!$A$6:$BE$17,U$2,FALSE),3)</f>
        <v>0</v>
      </c>
      <c r="V37" s="15">
        <f>ROUND(VLOOKUP($C$2,'[33]ERU-1'!$A$6:$BE$17,V$2,FALSE),3)</f>
        <v>0</v>
      </c>
      <c r="W37" s="15">
        <f>ROUND(VLOOKUP($C$2,'[33]ERU-1'!$A$6:$BE$17,W$2,FALSE),3)</f>
        <v>0</v>
      </c>
      <c r="X37" s="15">
        <f>ROUND(VLOOKUP($C$2,'[33]ERU-1'!$A$6:$BE$17,X$2,FALSE),3)</f>
        <v>2902</v>
      </c>
      <c r="Y37" s="15">
        <f>ROUND(VLOOKUP($C$2,'[33]ERU-1'!$A$6:$BE$17,Y$2,FALSE),3)</f>
        <v>0</v>
      </c>
      <c r="Z37" s="15">
        <f>ROUND(VLOOKUP($C$2,'[33]ERU-1'!$A$6:$BE$17,Z$2,FALSE),3)</f>
        <v>0.89700000000000002</v>
      </c>
      <c r="AA37" s="15">
        <f>ROUND(VLOOKUP($C$2,'[33]ERU-1'!$A$6:$BE$17,AA$2,FALSE),3)</f>
        <v>767.54200000000003</v>
      </c>
      <c r="AB37" s="45">
        <f t="shared" si="4"/>
        <v>19.237999999999978</v>
      </c>
      <c r="AC37" s="15">
        <f>ROUND(VLOOKUP($C$2,'[33]ERU-1'!$A$6:$BE$17,AC$2,FALSE),3)</f>
        <v>0</v>
      </c>
      <c r="AD37" s="15">
        <f>ROUND(VLOOKUP($C$2,'[33]ERU-1'!$A$6:$BE$17,AD$2,FALSE),3)</f>
        <v>0</v>
      </c>
      <c r="AE37" s="15">
        <f>ROUND(VLOOKUP($C$2,'[33]ERU-1'!$A$6:$BE$17,AE$2,FALSE),3)</f>
        <v>0</v>
      </c>
      <c r="AF37" s="15">
        <f>ROUND(VLOOKUP($C$2,'[33]ERU-1'!$A$6:$BE$17,AF$2,FALSE),3)</f>
        <v>0</v>
      </c>
      <c r="AG37" s="15">
        <f>ROUND(VLOOKUP($C$2,'[33]ERU-1'!$A$6:$BE$17,AG$2,FALSE),3)</f>
        <v>0</v>
      </c>
      <c r="AH37" s="15">
        <f>ROUND(VLOOKUP($C$2,'[33]ERU-1'!$A$6:$BE$17,AH$2,FALSE),3)</f>
        <v>2902</v>
      </c>
      <c r="AI37" s="15">
        <f>ROUND(VLOOKUP($C$2,'[33]ERU-1'!$A$6:$BE$17,AI$2,FALSE),3)</f>
        <v>0</v>
      </c>
      <c r="AJ37" s="15" t="s">
        <v>594</v>
      </c>
      <c r="AK37" s="15">
        <f>ROUND(VLOOKUP($C$2,'[33]ERU-1'!$A$6:$BE$17,AK$2,FALSE),3)</f>
        <v>0</v>
      </c>
      <c r="AL37" s="15">
        <f>ROUND(VLOOKUP($C$2,'[33]ERU-1'!$A$6:$BE$17,AL$2,FALSE),3)</f>
        <v>0</v>
      </c>
      <c r="AM37" s="15">
        <f>ROUND(VLOOKUP($C$2,'[33]ERU-1'!$A$6:$BE$17,AM$2,FALSE),3)</f>
        <v>749.20100000000002</v>
      </c>
      <c r="AN37" s="15">
        <f>ROUND(VLOOKUP($C$2,'[33]ERU-1'!$A$6:$BE$17,AN$2,FALSE),3)</f>
        <v>0</v>
      </c>
      <c r="AO37" s="15">
        <f>ROUND(VLOOKUP($C$2,'[33]ERU-1'!$A$6:$BE$17,AO$2,FALSE),3)</f>
        <v>0</v>
      </c>
      <c r="AP37" s="15">
        <f>ROUND(VLOOKUP($C$2,'[33]ERU-1'!$A$6:$BE$17,AP$2,FALSE),3)</f>
        <v>0</v>
      </c>
      <c r="AQ37" s="15">
        <f>ROUND(VLOOKUP($C$2,'[33]ERU-1'!$A$6:$BE$17,AQ$2,FALSE),3)</f>
        <v>0</v>
      </c>
      <c r="AR37" s="15">
        <f>ROUND(VLOOKUP($C$2,'[33]ERU-1'!$A$6:$BE$17,AR$2,FALSE),3)</f>
        <v>0</v>
      </c>
      <c r="AS37" s="15">
        <f>ROUND(VLOOKUP($C$2,'[33]ERU-1'!$A$6:$BE$17,AS$2,FALSE),3)</f>
        <v>0</v>
      </c>
      <c r="AT37" s="15">
        <f>ROUND(VLOOKUP($C$2,'[33]ERU-1'!$A$6:$BE$17,AT$2,FALSE),3)</f>
        <v>0</v>
      </c>
      <c r="AU37" s="15">
        <f>ROUND(VLOOKUP($C$2,'[33]ERU-1'!$A$6:$BE$17,AU$2,FALSE),3)</f>
        <v>0</v>
      </c>
      <c r="AV37" s="15">
        <f>ROUND(VLOOKUP($C$2,'[33]ERU-1'!$A$6:$BE$17,AV$2,FALSE),3)</f>
        <v>2902</v>
      </c>
      <c r="AW37" s="15">
        <f>ROUND(VLOOKUP($C$2,'[33]ERU-1'!$A$6:$BE$17,AW$2,FALSE),3)</f>
        <v>0</v>
      </c>
      <c r="AX37" s="15">
        <f>ROUND(VLOOKUP($C$2,'[33]ERU-1'!$A$6:$BE$17,AX$2,FALSE),3)</f>
        <v>0</v>
      </c>
      <c r="AY37" s="15">
        <f>ROUND(VLOOKUP($C$2,'[33]ERU-1'!$A$6:$BE$17,AY$2,FALSE),3)</f>
        <v>0</v>
      </c>
      <c r="AZ37" s="15">
        <f>ROUND(VLOOKUP($C$2,'[33]ERU-1'!$A$6:$BE$17,AZ$2,FALSE),3)</f>
        <v>0</v>
      </c>
      <c r="BA37" s="15">
        <f>ROUND(VLOOKUP($C$2,'[33]ERU-1'!$A$6:$BE$17,BA$2,FALSE),3)</f>
        <v>0</v>
      </c>
      <c r="BB37" s="15">
        <f>ROUND(VLOOKUP($C$2,'[33]ERU-1'!$A$6:$BE$17,BB$2,FALSE),3)</f>
        <v>0</v>
      </c>
      <c r="BC37" s="15">
        <f>ROUND(VLOOKUP($C$2,'[33]ERU-1'!$A$6:$BE$17,BC$2,FALSE),3)</f>
        <v>0</v>
      </c>
      <c r="BD37" s="15">
        <f>ROUND(VLOOKUP($C$2,'[33]ERU-1'!$A$6:$BE$17,BD$2,FALSE),3)</f>
        <v>0</v>
      </c>
      <c r="BE37" s="15">
        <f>ROUND(VLOOKUP($C$2,'[33]ERU-1'!$A$6:$BE$17,BE$2,FALSE),3)</f>
        <v>767.54200000000003</v>
      </c>
      <c r="BF37" s="15">
        <f>ROUND(VLOOKUP($C$2,'[33]ERU-1'!$A$6:$BE$17,BF$2,FALSE),3)</f>
        <v>2902</v>
      </c>
      <c r="BG37" s="68">
        <f>_xlfn.IFNA(INDEX(import!$R$3:$Z$2000,MATCH(Data!$A37&amp;"#"&amp;$E37,import!$Q$3:$Q$2000,0),2),0)</f>
        <v>1915.056</v>
      </c>
      <c r="BH37" s="15"/>
      <c r="BI37" s="15"/>
      <c r="BJ37" s="15" t="s">
        <v>732</v>
      </c>
      <c r="BK37" s="15" t="str">
        <f>INDEX(Licence!$I$2:$I$180,MATCH(Data!BJ37,Licence!$C$2:$C$180,0))</f>
        <v>Liberecký</v>
      </c>
      <c r="BL37" s="15">
        <f>INDEX(Licence!$G$2:$G$180,MATCH(Data!BJ37,Licence!$C$2:$C$180,0))/1000</f>
        <v>1.349</v>
      </c>
      <c r="BM37" s="15">
        <f>INDEX(Licence!$F$2:$F$180,MATCH(Data!BJ37,Licence!$C$2:$C$180,0))/1000</f>
        <v>1.4970000000000001</v>
      </c>
      <c r="BN37" s="15" t="str">
        <f>INDEX(Licence!$K$2:$K$180,MATCH(Data!BJ37,Licence!$C$2:$C$180,0))</f>
        <v>ČEZ Distribuce, a.s.</v>
      </c>
      <c r="BO37" s="15"/>
      <c r="BP37" s="16">
        <f t="shared" si="5"/>
        <v>82.172694224665548</v>
      </c>
      <c r="BS37" t="str">
        <f t="shared" ref="BS37:BS66" si="14">C37</f>
        <v>Kotelna Frýdlant</v>
      </c>
    </row>
    <row r="38" spans="1:71" ht="19.5" thickBot="1" x14ac:dyDescent="0.35">
      <c r="A38" s="15">
        <v>2947</v>
      </c>
      <c r="B38" s="25">
        <f t="shared" si="3"/>
        <v>34</v>
      </c>
      <c r="C38" s="14" t="s">
        <v>633</v>
      </c>
      <c r="D38" s="15" t="str">
        <f t="shared" si="6"/>
        <v>Prosinec</v>
      </c>
      <c r="E38" s="37" t="str">
        <f t="shared" si="6"/>
        <v>12</v>
      </c>
      <c r="F38" s="46">
        <f t="shared" si="7"/>
        <v>0</v>
      </c>
      <c r="G38" s="68">
        <f>_xlfn.IFNA(INDEX(import!$R$3:$Z$2000,MATCH(Data!$A38&amp;"#"&amp;$E38,import!$Q$3:$Q$2000,0),1),0)</f>
        <v>118.47499999999999</v>
      </c>
      <c r="H38" s="68">
        <f t="shared" si="8"/>
        <v>49.188000000000002</v>
      </c>
      <c r="I38" s="68">
        <f t="shared" si="9"/>
        <v>69.287000000000006</v>
      </c>
      <c r="J38" s="68">
        <f>_xlfn.IFNA(INDEX(import!$R$3:$Z$2000,MATCH(Data!$A38&amp;"#"&amp;$E38,import!$Q$3:$Q$2000,0),3),0)</f>
        <v>35.254440000000002</v>
      </c>
      <c r="K38" s="15">
        <f>ROUND(VLOOKUP($C$2,'[34]ERU-1'!$A$6:$BE$17,K$2,FALSE),3)</f>
        <v>0</v>
      </c>
      <c r="L38" s="15">
        <f>ROUND(VLOOKUP($C$2,'[34]ERU-1'!$A$6:$BE$17,L$2,FALSE),3)</f>
        <v>41.609000000000002</v>
      </c>
      <c r="M38" s="15">
        <f>ROUND(VLOOKUP($C$2,'[34]ERU-1'!$A$6:$BE$17,M$2,FALSE),3)</f>
        <v>0.35299999999999998</v>
      </c>
      <c r="N38" s="15">
        <f t="shared" si="0"/>
        <v>0.49799999999999756</v>
      </c>
      <c r="O38" s="15">
        <f t="shared" si="1"/>
        <v>0</v>
      </c>
      <c r="P38" s="15">
        <f t="shared" si="10"/>
        <v>0</v>
      </c>
      <c r="Q38" s="15">
        <f>ROUND(VLOOKUP($C$2,'[34]ERU-1'!$A$6:$BE$17,Q$2,FALSE),3)</f>
        <v>40.758000000000003</v>
      </c>
      <c r="R38" s="42">
        <f t="shared" si="11"/>
        <v>0</v>
      </c>
      <c r="S38" s="15">
        <f>ROUND(VLOOKUP($C$2,'[34]ERU-1'!$A$6:$BE$17,S$2,FALSE),3)</f>
        <v>211</v>
      </c>
      <c r="T38" s="15">
        <f>ROUND(VLOOKUP($C$2,'[34]ERU-1'!$A$6:$BE$17,T$2,FALSE),3)</f>
        <v>0</v>
      </c>
      <c r="U38" s="15">
        <f>ROUND(VLOOKUP($C$2,'[34]ERU-1'!$A$6:$BE$17,U$2,FALSE),3)</f>
        <v>0</v>
      </c>
      <c r="V38" s="15">
        <f>ROUND(VLOOKUP($C$2,'[34]ERU-1'!$A$6:$BE$17,V$2,FALSE),3)</f>
        <v>0</v>
      </c>
      <c r="W38" s="15">
        <f>ROUND(VLOOKUP($C$2,'[34]ERU-1'!$A$6:$BE$17,W$2,FALSE),3)</f>
        <v>0</v>
      </c>
      <c r="X38" s="15">
        <f>ROUND(VLOOKUP($C$2,'[34]ERU-1'!$A$6:$BE$17,X$2,FALSE),3)</f>
        <v>211</v>
      </c>
      <c r="Y38" s="15">
        <f>ROUND(VLOOKUP($C$2,'[34]ERU-1'!$A$6:$BE$17,Y$2,FALSE),3)</f>
        <v>0</v>
      </c>
      <c r="Z38" s="15">
        <f>ROUND(VLOOKUP($C$2,'[34]ERU-1'!$A$6:$BE$17,Z$2,FALSE),3)</f>
        <v>7.0000000000000007E-2</v>
      </c>
      <c r="AA38" s="15">
        <f>ROUND(VLOOKUP($C$2,'[34]ERU-1'!$A$6:$BE$17,AA$2,FALSE),3)</f>
        <v>41.609000000000002</v>
      </c>
      <c r="AB38" s="45">
        <f t="shared" si="4"/>
        <v>0.9209999999999976</v>
      </c>
      <c r="AC38" s="15">
        <f>ROUND(VLOOKUP($C$2,'[34]ERU-1'!$A$6:$BE$17,AC$2,FALSE),3)</f>
        <v>0</v>
      </c>
      <c r="AD38" s="15">
        <f>ROUND(VLOOKUP($C$2,'[34]ERU-1'!$A$6:$BE$17,AD$2,FALSE),3)</f>
        <v>0</v>
      </c>
      <c r="AE38" s="15">
        <f>ROUND(VLOOKUP($C$2,'[34]ERU-1'!$A$6:$BE$17,AE$2,FALSE),3)</f>
        <v>0</v>
      </c>
      <c r="AF38" s="15">
        <f>ROUND(VLOOKUP($C$2,'[34]ERU-1'!$A$6:$BE$17,AF$2,FALSE),3)</f>
        <v>0</v>
      </c>
      <c r="AG38" s="15">
        <f>ROUND(VLOOKUP($C$2,'[34]ERU-1'!$A$6:$BE$17,AG$2,FALSE),3)</f>
        <v>0</v>
      </c>
      <c r="AH38" s="15">
        <f>ROUND(VLOOKUP($C$2,'[34]ERU-1'!$A$6:$BE$17,AH$2,FALSE),3)</f>
        <v>211</v>
      </c>
      <c r="AI38" s="15">
        <f>ROUND(VLOOKUP($C$2,'[34]ERU-1'!$A$6:$BE$17,AI$2,FALSE),3)</f>
        <v>0</v>
      </c>
      <c r="AJ38" s="15" t="s">
        <v>594</v>
      </c>
      <c r="AK38" s="15">
        <f>ROUND(VLOOKUP($C$2,'[34]ERU-1'!$A$6:$BE$17,AK$2,FALSE),3)</f>
        <v>0</v>
      </c>
      <c r="AL38" s="15">
        <f>ROUND(VLOOKUP($C$2,'[34]ERU-1'!$A$6:$BE$17,AL$2,FALSE),3)</f>
        <v>0</v>
      </c>
      <c r="AM38" s="15">
        <f>ROUND(VLOOKUP($C$2,'[34]ERU-1'!$A$6:$BE$17,AM$2,FALSE),3)</f>
        <v>40.758000000000003</v>
      </c>
      <c r="AN38" s="15">
        <f>ROUND(VLOOKUP($C$2,'[34]ERU-1'!$A$6:$BE$17,AN$2,FALSE),3)</f>
        <v>0</v>
      </c>
      <c r="AO38" s="15">
        <f>ROUND(VLOOKUP($C$2,'[34]ERU-1'!$A$6:$BE$17,AO$2,FALSE),3)</f>
        <v>0</v>
      </c>
      <c r="AP38" s="15">
        <f>ROUND(VLOOKUP($C$2,'[34]ERU-1'!$A$6:$BE$17,AP$2,FALSE),3)</f>
        <v>0</v>
      </c>
      <c r="AQ38" s="15">
        <f>ROUND(VLOOKUP($C$2,'[34]ERU-1'!$A$6:$BE$17,AQ$2,FALSE),3)</f>
        <v>0</v>
      </c>
      <c r="AR38" s="15">
        <f>ROUND(VLOOKUP($C$2,'[34]ERU-1'!$A$6:$BE$17,AR$2,FALSE),3)</f>
        <v>0</v>
      </c>
      <c r="AS38" s="15">
        <f>ROUND(VLOOKUP($C$2,'[34]ERU-1'!$A$6:$BE$17,AS$2,FALSE),3)</f>
        <v>0</v>
      </c>
      <c r="AT38" s="15">
        <f>ROUND(VLOOKUP($C$2,'[34]ERU-1'!$A$6:$BE$17,AT$2,FALSE),3)</f>
        <v>0</v>
      </c>
      <c r="AU38" s="15">
        <f>ROUND(VLOOKUP($C$2,'[34]ERU-1'!$A$6:$BE$17,AU$2,FALSE),3)</f>
        <v>0</v>
      </c>
      <c r="AV38" s="15">
        <f>ROUND(VLOOKUP($C$2,'[34]ERU-1'!$A$6:$BE$17,AV$2,FALSE),3)</f>
        <v>211</v>
      </c>
      <c r="AW38" s="15">
        <f>ROUND(VLOOKUP($C$2,'[34]ERU-1'!$A$6:$BE$17,AW$2,FALSE),3)</f>
        <v>0</v>
      </c>
      <c r="AX38" s="15">
        <f>ROUND(VLOOKUP($C$2,'[34]ERU-1'!$A$6:$BE$17,AX$2,FALSE),3)</f>
        <v>0</v>
      </c>
      <c r="AY38" s="15">
        <f>ROUND(VLOOKUP($C$2,'[34]ERU-1'!$A$6:$BE$17,AY$2,FALSE),3)</f>
        <v>0</v>
      </c>
      <c r="AZ38" s="15">
        <f>ROUND(VLOOKUP($C$2,'[34]ERU-1'!$A$6:$BE$17,AZ$2,FALSE),3)</f>
        <v>0</v>
      </c>
      <c r="BA38" s="15">
        <f>ROUND(VLOOKUP($C$2,'[34]ERU-1'!$A$6:$BE$17,BA$2,FALSE),3)</f>
        <v>0</v>
      </c>
      <c r="BB38" s="15">
        <f>ROUND(VLOOKUP($C$2,'[34]ERU-1'!$A$6:$BE$17,BB$2,FALSE),3)</f>
        <v>0</v>
      </c>
      <c r="BC38" s="15">
        <f>ROUND(VLOOKUP($C$2,'[34]ERU-1'!$A$6:$BE$17,BC$2,FALSE),3)</f>
        <v>0</v>
      </c>
      <c r="BD38" s="15">
        <f>ROUND(VLOOKUP($C$2,'[34]ERU-1'!$A$6:$BE$17,BD$2,FALSE),3)</f>
        <v>0</v>
      </c>
      <c r="BE38" s="15">
        <f>ROUND(VLOOKUP($C$2,'[34]ERU-1'!$A$6:$BE$17,BE$2,FALSE),3)</f>
        <v>41.609000000000002</v>
      </c>
      <c r="BF38" s="15">
        <f>ROUND(VLOOKUP($C$2,'[34]ERU-1'!$A$6:$BE$17,BF$2,FALSE),3)</f>
        <v>211</v>
      </c>
      <c r="BG38" s="68">
        <f>_xlfn.IFNA(INDEX(import!$R$3:$Z$2000,MATCH(Data!$A38&amp;"#"&amp;$E38,import!$Q$3:$Q$2000,0),2),0)</f>
        <v>118.47499999999999</v>
      </c>
      <c r="BH38" s="15"/>
      <c r="BI38" s="15"/>
      <c r="BJ38" s="15" t="s">
        <v>733</v>
      </c>
      <c r="BK38" s="15" t="str">
        <f>INDEX(Licence!$I$2:$I$180,MATCH(Data!BJ38,Licence!$C$2:$C$180,0))</f>
        <v>Vysočina</v>
      </c>
      <c r="BL38" s="15">
        <f>INDEX(Licence!$G$2:$G$180,MATCH(Data!BJ38,Licence!$C$2:$C$180,0))/1000</f>
        <v>0.125</v>
      </c>
      <c r="BM38" s="15">
        <f>INDEX(Licence!$F$2:$F$180,MATCH(Data!BJ38,Licence!$C$2:$C$180,0))/1000</f>
        <v>0.184</v>
      </c>
      <c r="BN38" s="15" t="str">
        <f>INDEX(Licence!$K$2:$K$180,MATCH(Data!BJ38,Licence!$C$2:$C$180,0))</f>
        <v>EG.D, a.s.</v>
      </c>
      <c r="BO38" s="15"/>
      <c r="BP38" s="16">
        <f t="shared" si="5"/>
        <v>84.591779794143164</v>
      </c>
      <c r="BS38" t="str">
        <f t="shared" si="14"/>
        <v>Kotelna Humpolec</v>
      </c>
    </row>
    <row r="39" spans="1:71" ht="19.5" thickBot="1" x14ac:dyDescent="0.35">
      <c r="A39" s="15">
        <v>1746</v>
      </c>
      <c r="B39" s="69">
        <f t="shared" si="3"/>
        <v>35</v>
      </c>
      <c r="C39" s="14" t="s">
        <v>634</v>
      </c>
      <c r="D39" s="15" t="str">
        <f t="shared" si="6"/>
        <v>Prosinec</v>
      </c>
      <c r="E39" s="37" t="str">
        <f t="shared" si="6"/>
        <v>12</v>
      </c>
      <c r="F39" s="46">
        <f t="shared" si="7"/>
        <v>0</v>
      </c>
      <c r="G39" s="15">
        <f>ROUND(VLOOKUP($C$2,'[35]ERU-1'!$A$6:$BE$17,G$2,FALSE),3)</f>
        <v>0</v>
      </c>
      <c r="H39" s="15">
        <f>ROUND(VLOOKUP($C$2,'[35]ERU-1'!$A$6:$BE$17,H$2,FALSE),3)</f>
        <v>0</v>
      </c>
      <c r="I39" s="15">
        <f>ROUND(VLOOKUP($C$2,'[35]ERU-1'!$A$6:$BE$17,I$2,FALSE),3)</f>
        <v>0</v>
      </c>
      <c r="J39" s="15">
        <f>ROUND(VLOOKUP($C$2,'[35]ERU-1'!$A$6:$BE$17,J$2,FALSE),3)</f>
        <v>35.268999999999998</v>
      </c>
      <c r="K39" s="15">
        <f>ROUND(VLOOKUP($C$2,'[35]ERU-1'!$A$6:$BE$17,K$2,FALSE),3)</f>
        <v>0</v>
      </c>
      <c r="L39" s="15">
        <f>ROUND(VLOOKUP($C$2,'[35]ERU-1'!$A$6:$BE$17,L$2,FALSE),3)</f>
        <v>0</v>
      </c>
      <c r="M39" s="15">
        <f>ROUND(VLOOKUP($C$2,'[35]ERU-1'!$A$6:$BE$17,M$2,FALSE),3)</f>
        <v>0</v>
      </c>
      <c r="N39" s="15">
        <f t="shared" si="0"/>
        <v>0</v>
      </c>
      <c r="O39" s="15">
        <f t="shared" si="1"/>
        <v>0</v>
      </c>
      <c r="P39" s="15">
        <f t="shared" si="10"/>
        <v>0</v>
      </c>
      <c r="Q39" s="15">
        <f>ROUND(VLOOKUP($C$2,'[35]ERU-1'!$A$6:$BE$17,Q$2,FALSE),3)</f>
        <v>0</v>
      </c>
      <c r="R39" s="42">
        <f t="shared" si="11"/>
        <v>0</v>
      </c>
      <c r="S39" s="15">
        <f>ROUND(VLOOKUP($C$2,'[35]ERU-1'!$A$6:$BE$17,S$2,FALSE),3)</f>
        <v>0</v>
      </c>
      <c r="T39" s="15">
        <f>ROUND(VLOOKUP($C$2,'[35]ERU-1'!$A$6:$BE$17,T$2,FALSE),3)</f>
        <v>0</v>
      </c>
      <c r="U39" s="15">
        <f>ROUND(VLOOKUP($C$2,'[35]ERU-1'!$A$6:$BE$17,U$2,FALSE),3)</f>
        <v>0</v>
      </c>
      <c r="V39" s="15">
        <f>ROUND(VLOOKUP($C$2,'[35]ERU-1'!$A$6:$BE$17,V$2,FALSE),3)</f>
        <v>0</v>
      </c>
      <c r="W39" s="15">
        <f>ROUND(VLOOKUP($C$2,'[35]ERU-1'!$A$6:$BE$17,W$2,FALSE),3)</f>
        <v>0</v>
      </c>
      <c r="X39" s="15">
        <f>ROUND(VLOOKUP($C$2,'[35]ERU-1'!$A$6:$BE$17,X$2,FALSE),3)</f>
        <v>0</v>
      </c>
      <c r="Y39" s="15">
        <f>ROUND(VLOOKUP($C$2,'[35]ERU-1'!$A$6:$BE$17,Y$2,FALSE),3)</f>
        <v>0</v>
      </c>
      <c r="Z39" s="15">
        <f>ROUND(VLOOKUP($C$2,'[35]ERU-1'!$A$6:$BE$17,Z$2,FALSE),3)</f>
        <v>3.0419999999999998</v>
      </c>
      <c r="AA39" s="15">
        <f>ROUND(VLOOKUP($C$2,'[35]ERU-1'!$A$6:$BE$17,AA$2,FALSE),3)</f>
        <v>0</v>
      </c>
      <c r="AB39" s="45">
        <f t="shared" si="4"/>
        <v>3.0419999999999998</v>
      </c>
      <c r="AC39" s="15">
        <f>ROUND(VLOOKUP($C$2,'[35]ERU-1'!$A$6:$BE$17,AC$2,FALSE),3)</f>
        <v>0</v>
      </c>
      <c r="AD39" s="15">
        <f>ROUND(VLOOKUP($C$2,'[35]ERU-1'!$A$6:$BE$17,AD$2,FALSE),3)</f>
        <v>0</v>
      </c>
      <c r="AE39" s="15">
        <f>ROUND(VLOOKUP($C$2,'[35]ERU-1'!$A$6:$BE$17,AE$2,FALSE),3)</f>
        <v>0</v>
      </c>
      <c r="AF39" s="15">
        <f>ROUND(VLOOKUP($C$2,'[35]ERU-1'!$A$6:$BE$17,AF$2,FALSE),3)</f>
        <v>0</v>
      </c>
      <c r="AG39" s="15">
        <f>ROUND(VLOOKUP($C$2,'[35]ERU-1'!$A$6:$BE$17,AG$2,FALSE),3)</f>
        <v>0</v>
      </c>
      <c r="AH39" s="15">
        <f>ROUND(VLOOKUP($C$2,'[35]ERU-1'!$A$6:$BE$17,AH$2,FALSE),3)</f>
        <v>0</v>
      </c>
      <c r="AI39" s="15">
        <f>ROUND(VLOOKUP($C$2,'[35]ERU-1'!$A$6:$BE$17,AI$2,FALSE),3)</f>
        <v>0</v>
      </c>
      <c r="AJ39" s="15" t="s">
        <v>594</v>
      </c>
      <c r="AK39" s="15">
        <f>ROUND(VLOOKUP($C$2,'[35]ERU-1'!$A$6:$BE$17,AK$2,FALSE),3)</f>
        <v>0</v>
      </c>
      <c r="AL39" s="15">
        <f>ROUND(VLOOKUP($C$2,'[35]ERU-1'!$A$6:$BE$17,AL$2,FALSE),3)</f>
        <v>0</v>
      </c>
      <c r="AM39" s="15">
        <f>ROUND(VLOOKUP($C$2,'[35]ERU-1'!$A$6:$BE$17,AM$2,FALSE),3)</f>
        <v>0</v>
      </c>
      <c r="AN39" s="15">
        <f>ROUND(VLOOKUP($C$2,'[35]ERU-1'!$A$6:$BE$17,AN$2,FALSE),3)</f>
        <v>0</v>
      </c>
      <c r="AO39" s="15">
        <f>ROUND(VLOOKUP($C$2,'[35]ERU-1'!$A$6:$BE$17,AO$2,FALSE),3)</f>
        <v>0</v>
      </c>
      <c r="AP39" s="15">
        <f>ROUND(VLOOKUP($C$2,'[35]ERU-1'!$A$6:$BE$17,AP$2,FALSE),3)</f>
        <v>0</v>
      </c>
      <c r="AQ39" s="15">
        <f>ROUND(VLOOKUP($C$2,'[35]ERU-1'!$A$6:$BE$17,AQ$2,FALSE),3)</f>
        <v>0</v>
      </c>
      <c r="AR39" s="15">
        <f>ROUND(VLOOKUP($C$2,'[35]ERU-1'!$A$6:$BE$17,AR$2,FALSE),3)</f>
        <v>0</v>
      </c>
      <c r="AS39" s="15">
        <f>ROUND(VLOOKUP($C$2,'[35]ERU-1'!$A$6:$BE$17,AS$2,FALSE),3)</f>
        <v>0</v>
      </c>
      <c r="AT39" s="15">
        <f>ROUND(VLOOKUP($C$2,'[35]ERU-1'!$A$6:$BE$17,AT$2,FALSE),3)</f>
        <v>0</v>
      </c>
      <c r="AU39" s="15">
        <f>ROUND(VLOOKUP($C$2,'[35]ERU-1'!$A$6:$BE$17,AU$2,FALSE),3)</f>
        <v>0</v>
      </c>
      <c r="AV39" s="15">
        <f>ROUND(VLOOKUP($C$2,'[35]ERU-1'!$A$6:$BE$17,AV$2,FALSE),3)</f>
        <v>0</v>
      </c>
      <c r="AW39" s="15">
        <f>ROUND(VLOOKUP($C$2,'[35]ERU-1'!$A$6:$BE$17,AW$2,FALSE),3)</f>
        <v>0</v>
      </c>
      <c r="AX39" s="15">
        <f>ROUND(VLOOKUP($C$2,'[35]ERU-1'!$A$6:$BE$17,AX$2,FALSE),3)</f>
        <v>0</v>
      </c>
      <c r="AY39" s="15">
        <f>ROUND(VLOOKUP($C$2,'[35]ERU-1'!$A$6:$BE$17,AY$2,FALSE),3)</f>
        <v>0</v>
      </c>
      <c r="AZ39" s="15">
        <f>ROUND(VLOOKUP($C$2,'[35]ERU-1'!$A$6:$BE$17,AZ$2,FALSE),3)</f>
        <v>0</v>
      </c>
      <c r="BA39" s="15">
        <f>ROUND(VLOOKUP($C$2,'[35]ERU-1'!$A$6:$BE$17,BA$2,FALSE),3)</f>
        <v>0</v>
      </c>
      <c r="BB39" s="15">
        <f>ROUND(VLOOKUP($C$2,'[35]ERU-1'!$A$6:$BE$17,BB$2,FALSE),3)</f>
        <v>0</v>
      </c>
      <c r="BC39" s="15">
        <f>ROUND(VLOOKUP($C$2,'[35]ERU-1'!$A$6:$BE$17,BC$2,FALSE),3)</f>
        <v>0</v>
      </c>
      <c r="BD39" s="15">
        <f>ROUND(VLOOKUP($C$2,'[35]ERU-1'!$A$6:$BE$17,BD$2,FALSE),3)</f>
        <v>0</v>
      </c>
      <c r="BE39" s="15">
        <f>ROUND(VLOOKUP($C$2,'[35]ERU-1'!$A$6:$BE$17,BE$2,FALSE),3)</f>
        <v>0</v>
      </c>
      <c r="BF39" s="15">
        <f>ROUND(VLOOKUP($C$2,'[35]ERU-1'!$A$6:$BE$17,BF$2,FALSE),3)</f>
        <v>0</v>
      </c>
      <c r="BG39" s="15">
        <f>ROUND(VLOOKUP($C$2,'[35]ERU-1'!$A$6:$BE$17,BG$2,FALSE),3)</f>
        <v>0</v>
      </c>
      <c r="BH39" s="15"/>
      <c r="BI39" s="15"/>
      <c r="BJ39" s="15" t="s">
        <v>597</v>
      </c>
      <c r="BK39" s="15" t="str">
        <f>INDEX(Licence!$I$2:$I$180,MATCH(Data!BJ39,Licence!$C$2:$C$180,0))</f>
        <v>Plzeňský</v>
      </c>
      <c r="BL39" s="15">
        <f>INDEX(Licence!$G$2:$G$180,MATCH(Data!BJ39,Licence!$C$2:$C$180,0))/1000</f>
        <v>0.17799999999999999</v>
      </c>
      <c r="BM39" s="15">
        <f>INDEX(Licence!$F$2:$F$180,MATCH(Data!BJ39,Licence!$C$2:$C$180,0))/1000</f>
        <v>0.253</v>
      </c>
      <c r="BN39" s="15" t="str">
        <f>INDEX(Licence!$K$2:$K$180,MATCH(Data!BJ39,Licence!$C$2:$C$180,0))</f>
        <v>ČEZ Distribuce, a.s.</v>
      </c>
      <c r="BO39" s="15"/>
      <c r="BP39" s="16">
        <f t="shared" si="5"/>
        <v>0</v>
      </c>
      <c r="BS39" t="str">
        <f t="shared" si="14"/>
        <v>Kotelna Krátká - Železná Ruda</v>
      </c>
    </row>
    <row r="40" spans="1:71" ht="19.5" thickBot="1" x14ac:dyDescent="0.35">
      <c r="A40" s="15">
        <v>1747</v>
      </c>
      <c r="B40" s="69">
        <f t="shared" si="3"/>
        <v>36</v>
      </c>
      <c r="C40" s="14" t="s">
        <v>635</v>
      </c>
      <c r="D40" s="15" t="str">
        <f t="shared" si="6"/>
        <v>Prosinec</v>
      </c>
      <c r="E40" s="37" t="str">
        <f t="shared" si="6"/>
        <v>12</v>
      </c>
      <c r="F40" s="46">
        <f t="shared" si="7"/>
        <v>0</v>
      </c>
      <c r="G40" s="15">
        <f>ROUND(VLOOKUP($C$2,'[36]ERU-1'!$A$6:$BE$17,G$2,FALSE),3)</f>
        <v>240.04900000000001</v>
      </c>
      <c r="H40" s="15">
        <f>ROUND(VLOOKUP($C$2,'[36]ERU-1'!$A$6:$BE$17,H$2,FALSE),3)</f>
        <v>97.873999999999995</v>
      </c>
      <c r="I40" s="15">
        <f>ROUND(VLOOKUP($C$2,'[36]ERU-1'!$A$6:$BE$17,I$2,FALSE),3)</f>
        <v>142.17500000000001</v>
      </c>
      <c r="J40" s="15">
        <f>ROUND(VLOOKUP($C$2,'[36]ERU-1'!$A$6:$BE$17,J$2,FALSE),3)</f>
        <v>35.304000000000002</v>
      </c>
      <c r="K40" s="15">
        <f>ROUND(VLOOKUP($C$2,'[36]ERU-1'!$A$6:$BE$17,K$2,FALSE),3)</f>
        <v>0</v>
      </c>
      <c r="L40" s="15">
        <f>ROUND(VLOOKUP($C$2,'[36]ERU-1'!$A$6:$BE$17,L$2,FALSE),3)</f>
        <v>75.724999999999994</v>
      </c>
      <c r="M40" s="15">
        <f>ROUND(VLOOKUP($C$2,'[36]ERU-1'!$A$6:$BE$17,M$2,FALSE),3)</f>
        <v>0.73899999999999999</v>
      </c>
      <c r="N40" s="15">
        <f>ROUND(VLOOKUP($C$2,'[36]ERU-1'!$A$6:$BE$17,N$2,FALSE),3)</f>
        <v>1.0740000000000001</v>
      </c>
      <c r="O40" s="15">
        <f t="shared" si="1"/>
        <v>1.7959999999999923</v>
      </c>
      <c r="P40" s="15">
        <f t="shared" si="10"/>
        <v>0</v>
      </c>
      <c r="Q40" s="15">
        <f>ROUND(VLOOKUP($C$2,'[36]ERU-1'!$A$6:$BE$17,Q$2,FALSE),3)</f>
        <v>72.116</v>
      </c>
      <c r="R40" s="42">
        <f t="shared" si="11"/>
        <v>0</v>
      </c>
      <c r="S40" s="15">
        <f>ROUND(VLOOKUP($C$2,'[36]ERU-1'!$A$6:$BE$17,S$2,FALSE),3)</f>
        <v>396</v>
      </c>
      <c r="T40" s="15">
        <f>ROUND(VLOOKUP($C$2,'[36]ERU-1'!$A$6:$BE$17,T$2,FALSE),3)</f>
        <v>0</v>
      </c>
      <c r="U40" s="15">
        <f>ROUND(VLOOKUP($C$2,'[36]ERU-1'!$A$6:$BE$17,U$2,FALSE),3)</f>
        <v>0</v>
      </c>
      <c r="V40" s="15">
        <f>ROUND(VLOOKUP($C$2,'[36]ERU-1'!$A$6:$BE$17,V$2,FALSE),3)</f>
        <v>0</v>
      </c>
      <c r="W40" s="15">
        <f>ROUND(VLOOKUP($C$2,'[36]ERU-1'!$A$6:$BE$17,W$2,FALSE),3)</f>
        <v>0</v>
      </c>
      <c r="X40" s="15">
        <f>ROUND(VLOOKUP($C$2,'[36]ERU-1'!$A$6:$BE$17,X$2,FALSE),3)</f>
        <v>396</v>
      </c>
      <c r="Y40" s="15">
        <f>ROUND(VLOOKUP($C$2,'[36]ERU-1'!$A$6:$BE$17,Y$2,FALSE),3)</f>
        <v>0</v>
      </c>
      <c r="Z40" s="15">
        <f>ROUND(VLOOKUP($C$2,'[36]ERU-1'!$A$6:$BE$17,Z$2,FALSE),3)</f>
        <v>0.93700000000000006</v>
      </c>
      <c r="AA40" s="15">
        <f>ROUND(VLOOKUP($C$2,'[36]ERU-1'!$A$6:$BE$17,AA$2,FALSE),3)</f>
        <v>75.724999999999994</v>
      </c>
      <c r="AB40" s="45">
        <f t="shared" si="4"/>
        <v>2.75</v>
      </c>
      <c r="AC40" s="15">
        <f>ROUND(VLOOKUP($C$2,'[36]ERU-1'!$A$6:$BE$17,AC$2,FALSE),3)</f>
        <v>0</v>
      </c>
      <c r="AD40" s="15">
        <f>ROUND(VLOOKUP($C$2,'[36]ERU-1'!$A$6:$BE$17,AD$2,FALSE),3)</f>
        <v>0</v>
      </c>
      <c r="AE40" s="15">
        <f>ROUND(VLOOKUP($C$2,'[36]ERU-1'!$A$6:$BE$17,AE$2,FALSE),3)</f>
        <v>0</v>
      </c>
      <c r="AF40" s="15">
        <f>ROUND(VLOOKUP($C$2,'[36]ERU-1'!$A$6:$BE$17,AF$2,FALSE),3)</f>
        <v>0</v>
      </c>
      <c r="AG40" s="15">
        <f>ROUND(VLOOKUP($C$2,'[36]ERU-1'!$A$6:$BE$17,AG$2,FALSE),3)</f>
        <v>0</v>
      </c>
      <c r="AH40" s="15">
        <f>ROUND(VLOOKUP($C$2,'[36]ERU-1'!$A$6:$BE$17,AH$2,FALSE),3)</f>
        <v>396</v>
      </c>
      <c r="AI40" s="15">
        <f>ROUND(VLOOKUP($C$2,'[36]ERU-1'!$A$6:$BE$17,AI$2,FALSE),3)</f>
        <v>0</v>
      </c>
      <c r="AJ40" s="15" t="s">
        <v>594</v>
      </c>
      <c r="AK40" s="15">
        <f>ROUND(VLOOKUP($C$2,'[36]ERU-1'!$A$6:$BE$17,AK$2,FALSE),3)</f>
        <v>0</v>
      </c>
      <c r="AL40" s="15">
        <f>ROUND(VLOOKUP($C$2,'[36]ERU-1'!$A$6:$BE$17,AL$2,FALSE),3)</f>
        <v>0</v>
      </c>
      <c r="AM40" s="15">
        <f>ROUND(VLOOKUP($C$2,'[36]ERU-1'!$A$6:$BE$17,AM$2,FALSE),3)</f>
        <v>72.116</v>
      </c>
      <c r="AN40" s="15">
        <f>ROUND(VLOOKUP($C$2,'[36]ERU-1'!$A$6:$BE$17,AN$2,FALSE),3)</f>
        <v>0</v>
      </c>
      <c r="AO40" s="15">
        <f>ROUND(VLOOKUP($C$2,'[36]ERU-1'!$A$6:$BE$17,AO$2,FALSE),3)</f>
        <v>0</v>
      </c>
      <c r="AP40" s="15">
        <f>ROUND(VLOOKUP($C$2,'[36]ERU-1'!$A$6:$BE$17,AP$2,FALSE),3)</f>
        <v>0</v>
      </c>
      <c r="AQ40" s="15">
        <f>ROUND(VLOOKUP($C$2,'[36]ERU-1'!$A$6:$BE$17,AQ$2,FALSE),3)</f>
        <v>0</v>
      </c>
      <c r="AR40" s="15">
        <f>ROUND(VLOOKUP($C$2,'[36]ERU-1'!$A$6:$BE$17,AR$2,FALSE),3)</f>
        <v>0</v>
      </c>
      <c r="AS40" s="15">
        <f>ROUND(VLOOKUP($C$2,'[36]ERU-1'!$A$6:$BE$17,AS$2,FALSE),3)</f>
        <v>0</v>
      </c>
      <c r="AT40" s="15">
        <f>ROUND(VLOOKUP($C$2,'[36]ERU-1'!$A$6:$BE$17,AT$2,FALSE),3)</f>
        <v>0</v>
      </c>
      <c r="AU40" s="15">
        <f>ROUND(VLOOKUP($C$2,'[36]ERU-1'!$A$6:$BE$17,AU$2,FALSE),3)</f>
        <v>0</v>
      </c>
      <c r="AV40" s="15">
        <f>ROUND(VLOOKUP($C$2,'[36]ERU-1'!$A$6:$BE$17,AV$2,FALSE),3)</f>
        <v>0</v>
      </c>
      <c r="AW40" s="15">
        <f>ROUND(VLOOKUP($C$2,'[36]ERU-1'!$A$6:$BE$17,AW$2,FALSE),3)</f>
        <v>0</v>
      </c>
      <c r="AX40" s="15">
        <f>ROUND(VLOOKUP($C$2,'[36]ERU-1'!$A$6:$BE$17,AX$2,FALSE),3)</f>
        <v>0</v>
      </c>
      <c r="AY40" s="15">
        <f>ROUND(VLOOKUP($C$2,'[36]ERU-1'!$A$6:$BE$17,AY$2,FALSE),3)</f>
        <v>0</v>
      </c>
      <c r="AZ40" s="15">
        <f>ROUND(VLOOKUP($C$2,'[36]ERU-1'!$A$6:$BE$17,AZ$2,FALSE),3)</f>
        <v>0</v>
      </c>
      <c r="BA40" s="15">
        <f>ROUND(VLOOKUP($C$2,'[36]ERU-1'!$A$6:$BE$17,BA$2,FALSE),3)</f>
        <v>0</v>
      </c>
      <c r="BB40" s="15">
        <f>ROUND(VLOOKUP($C$2,'[36]ERU-1'!$A$6:$BE$17,BB$2,FALSE),3)</f>
        <v>99</v>
      </c>
      <c r="BC40" s="15">
        <f>ROUND(VLOOKUP($C$2,'[36]ERU-1'!$A$6:$BE$17,BC$2,FALSE),3)</f>
        <v>297</v>
      </c>
      <c r="BD40" s="15">
        <f>ROUND(VLOOKUP($C$2,'[36]ERU-1'!$A$6:$BE$17,BD$2,FALSE),3)</f>
        <v>0</v>
      </c>
      <c r="BE40" s="15">
        <f>ROUND(VLOOKUP($C$2,'[36]ERU-1'!$A$6:$BE$17,BE$2,FALSE),3)</f>
        <v>75.724999999999994</v>
      </c>
      <c r="BF40" s="15">
        <f>ROUND(VLOOKUP($C$2,'[36]ERU-1'!$A$6:$BE$17,BF$2,FALSE),3)</f>
        <v>396</v>
      </c>
      <c r="BG40" s="15">
        <f>ROUND(VLOOKUP($C$2,'[36]ERU-1'!$A$6:$BE$17,BG$2,FALSE),3)</f>
        <v>240.04900000000001</v>
      </c>
      <c r="BH40" s="15"/>
      <c r="BI40" s="15"/>
      <c r="BJ40" s="15" t="s">
        <v>734</v>
      </c>
      <c r="BK40" s="15" t="str">
        <f>INDEX(Licence!$I$2:$I$180,MATCH(Data!BJ40,Licence!$C$2:$C$180,0))</f>
        <v>Královéhradecký</v>
      </c>
      <c r="BL40" s="15">
        <f>INDEX(Licence!$G$2:$G$180,MATCH(Data!BJ40,Licence!$C$2:$C$180,0))/1000</f>
        <v>0.17</v>
      </c>
      <c r="BM40" s="15">
        <f>INDEX(Licence!$F$2:$F$180,MATCH(Data!BJ40,Licence!$C$2:$C$180,0))/1000</f>
        <v>0.23400000000000001</v>
      </c>
      <c r="BN40" s="15" t="str">
        <f>INDEX(Licence!$K$2:$K$180,MATCH(Data!BJ40,Licence!$C$2:$C$180,0))</f>
        <v>ČEZ Distribuce, a.s.</v>
      </c>
      <c r="BO40" s="15"/>
      <c r="BP40" s="16">
        <f t="shared" si="5"/>
        <v>77.369620369174612</v>
      </c>
      <c r="BS40" t="str">
        <f t="shared" si="14"/>
        <v>Kotelna Govorova - Smiřice</v>
      </c>
    </row>
    <row r="41" spans="1:71" ht="19.5" thickBot="1" x14ac:dyDescent="0.35">
      <c r="A41" s="15">
        <v>2043</v>
      </c>
      <c r="B41" s="69">
        <f t="shared" si="3"/>
        <v>37</v>
      </c>
      <c r="C41" s="14" t="s">
        <v>636</v>
      </c>
      <c r="D41" s="15" t="str">
        <f t="shared" si="6"/>
        <v>Prosinec</v>
      </c>
      <c r="E41" s="37" t="str">
        <f t="shared" si="6"/>
        <v>12</v>
      </c>
      <c r="F41" s="46">
        <f t="shared" si="7"/>
        <v>0</v>
      </c>
      <c r="G41" s="15">
        <f>ROUND(VLOOKUP($C$2,'[37]ERU-1'!$A$6:$BE$17,G$2,FALSE),3)</f>
        <v>1936.366</v>
      </c>
      <c r="H41" s="15">
        <f>ROUND(VLOOKUP($C$2,'[37]ERU-1'!$A$6:$BE$17,H$2,FALSE),3)</f>
        <v>947.61400000000003</v>
      </c>
      <c r="I41" s="15">
        <f>ROUND(VLOOKUP($C$2,'[37]ERU-1'!$A$6:$BE$17,I$2,FALSE),3)</f>
        <v>988.75199999999995</v>
      </c>
      <c r="J41" s="15">
        <f>ROUND(VLOOKUP($C$2,'[37]ERU-1'!$A$6:$BE$17,J$2,FALSE),3)</f>
        <v>35.304000000000002</v>
      </c>
      <c r="K41" s="15">
        <f>ROUND(VLOOKUP($C$2,'[37]ERU-1'!$A$6:$BE$17,K$2,FALSE),3)</f>
        <v>0</v>
      </c>
      <c r="L41" s="15">
        <f>ROUND(VLOOKUP($C$2,'[37]ERU-1'!$A$6:$BE$17,L$2,FALSE),3)</f>
        <v>789.61</v>
      </c>
      <c r="M41" s="15">
        <f>ROUND(VLOOKUP($C$2,'[37]ERU-1'!$A$6:$BE$17,M$2,FALSE),3)</f>
        <v>0.2</v>
      </c>
      <c r="N41" s="15">
        <f>ROUND(VLOOKUP($C$2,'[37]ERU-1'!$A$6:$BE$17,N$2,FALSE),3)</f>
        <v>0.20899999999999999</v>
      </c>
      <c r="O41" s="15">
        <f t="shared" si="1"/>
        <v>-9.9999999997635314E-4</v>
      </c>
      <c r="P41" s="15">
        <f t="shared" si="10"/>
        <v>0</v>
      </c>
      <c r="Q41" s="15">
        <f>ROUND(VLOOKUP($C$2,'[37]ERU-1'!$A$6:$BE$17,Q$2,FALSE),3)</f>
        <v>789.202</v>
      </c>
      <c r="R41" s="42">
        <f t="shared" si="11"/>
        <v>0</v>
      </c>
      <c r="S41" s="15">
        <f>ROUND(VLOOKUP($C$2,'[37]ERU-1'!$A$6:$BE$17,S$2,FALSE),3)</f>
        <v>2966</v>
      </c>
      <c r="T41" s="15">
        <f>ROUND(VLOOKUP($C$2,'[37]ERU-1'!$A$6:$BE$17,T$2,FALSE),3)</f>
        <v>0</v>
      </c>
      <c r="U41" s="15">
        <f>ROUND(VLOOKUP($C$2,'[37]ERU-1'!$A$6:$BE$17,U$2,FALSE),3)</f>
        <v>0</v>
      </c>
      <c r="V41" s="15">
        <f>ROUND(VLOOKUP($C$2,'[37]ERU-1'!$A$6:$BE$17,V$2,FALSE),3)</f>
        <v>0</v>
      </c>
      <c r="W41" s="15">
        <f>ROUND(VLOOKUP($C$2,'[37]ERU-1'!$A$6:$BE$17,W$2,FALSE),3)</f>
        <v>0</v>
      </c>
      <c r="X41" s="15">
        <f>ROUND(VLOOKUP($C$2,'[37]ERU-1'!$A$6:$BE$17,X$2,FALSE),3)</f>
        <v>2966</v>
      </c>
      <c r="Y41" s="15">
        <f>ROUND(VLOOKUP($C$2,'[37]ERU-1'!$A$6:$BE$17,Y$2,FALSE),3)</f>
        <v>0</v>
      </c>
      <c r="Z41" s="15">
        <f>ROUND(VLOOKUP($C$2,'[37]ERU-1'!$A$6:$BE$17,Z$2,FALSE),3)</f>
        <v>2.637</v>
      </c>
      <c r="AA41" s="15">
        <f>ROUND(VLOOKUP($C$2,'[37]ERU-1'!$A$6:$BE$17,AA$2,FALSE),3)</f>
        <v>789.61</v>
      </c>
      <c r="AB41" s="45">
        <f t="shared" si="4"/>
        <v>3.0460000000000003</v>
      </c>
      <c r="AC41" s="15">
        <f>ROUND(VLOOKUP($C$2,'[37]ERU-1'!$A$6:$BE$17,AC$2,FALSE),3)</f>
        <v>0</v>
      </c>
      <c r="AD41" s="15">
        <f>ROUND(VLOOKUP($C$2,'[37]ERU-1'!$A$6:$BE$17,AD$2,FALSE),3)</f>
        <v>0</v>
      </c>
      <c r="AE41" s="15">
        <f>ROUND(VLOOKUP($C$2,'[37]ERU-1'!$A$6:$BE$17,AE$2,FALSE),3)</f>
        <v>0</v>
      </c>
      <c r="AF41" s="15">
        <f>ROUND(VLOOKUP($C$2,'[37]ERU-1'!$A$6:$BE$17,AF$2,FALSE),3)</f>
        <v>0</v>
      </c>
      <c r="AG41" s="15">
        <f>ROUND(VLOOKUP($C$2,'[37]ERU-1'!$A$6:$BE$17,AG$2,FALSE),3)</f>
        <v>0</v>
      </c>
      <c r="AH41" s="15">
        <f>ROUND(VLOOKUP($C$2,'[37]ERU-1'!$A$6:$BE$17,AH$2,FALSE),3)</f>
        <v>2966</v>
      </c>
      <c r="AI41" s="15">
        <f>ROUND(VLOOKUP($C$2,'[37]ERU-1'!$A$6:$BE$17,AI$2,FALSE),3)</f>
        <v>0</v>
      </c>
      <c r="AJ41" s="15" t="s">
        <v>594</v>
      </c>
      <c r="AK41" s="15">
        <f>ROUND(VLOOKUP($C$2,'[37]ERU-1'!$A$6:$BE$17,AK$2,FALSE),3)</f>
        <v>0</v>
      </c>
      <c r="AL41" s="15">
        <f>ROUND(VLOOKUP($C$2,'[37]ERU-1'!$A$6:$BE$17,AL$2,FALSE),3)</f>
        <v>0</v>
      </c>
      <c r="AM41" s="15">
        <f>ROUND(VLOOKUP($C$2,'[37]ERU-1'!$A$6:$BE$17,AM$2,FALSE),3)</f>
        <v>789.202</v>
      </c>
      <c r="AN41" s="15">
        <f>ROUND(VLOOKUP($C$2,'[37]ERU-1'!$A$6:$BE$17,AN$2,FALSE),3)</f>
        <v>0</v>
      </c>
      <c r="AO41" s="15">
        <f>ROUND(VLOOKUP($C$2,'[37]ERU-1'!$A$6:$BE$17,AO$2,FALSE),3)</f>
        <v>0</v>
      </c>
      <c r="AP41" s="15">
        <f>ROUND(VLOOKUP($C$2,'[37]ERU-1'!$A$6:$BE$17,AP$2,FALSE),3)</f>
        <v>0</v>
      </c>
      <c r="AQ41" s="15">
        <f>ROUND(VLOOKUP($C$2,'[37]ERU-1'!$A$6:$BE$17,AQ$2,FALSE),3)</f>
        <v>0</v>
      </c>
      <c r="AR41" s="15">
        <f>ROUND(VLOOKUP($C$2,'[37]ERU-1'!$A$6:$BE$17,AR$2,FALSE),3)</f>
        <v>0</v>
      </c>
      <c r="AS41" s="15">
        <f>ROUND(VLOOKUP($C$2,'[37]ERU-1'!$A$6:$BE$17,AS$2,FALSE),3)</f>
        <v>0</v>
      </c>
      <c r="AT41" s="15">
        <f>ROUND(VLOOKUP($C$2,'[37]ERU-1'!$A$6:$BE$17,AT$2,FALSE),3)</f>
        <v>0</v>
      </c>
      <c r="AU41" s="15">
        <f>ROUND(VLOOKUP($C$2,'[37]ERU-1'!$A$6:$BE$17,AU$2,FALSE),3)</f>
        <v>0</v>
      </c>
      <c r="AV41" s="15">
        <f>ROUND(VLOOKUP($C$2,'[37]ERU-1'!$A$6:$BE$17,AV$2,FALSE),3)</f>
        <v>0</v>
      </c>
      <c r="AW41" s="15">
        <f>ROUND(VLOOKUP($C$2,'[37]ERU-1'!$A$6:$BE$17,AW$2,FALSE),3)</f>
        <v>0</v>
      </c>
      <c r="AX41" s="15">
        <f>ROUND(VLOOKUP($C$2,'[37]ERU-1'!$A$6:$BE$17,AX$2,FALSE),3)</f>
        <v>0</v>
      </c>
      <c r="AY41" s="15">
        <f>ROUND(VLOOKUP($C$2,'[37]ERU-1'!$A$6:$BE$17,AY$2,FALSE),3)</f>
        <v>0</v>
      </c>
      <c r="AZ41" s="15">
        <f>ROUND(VLOOKUP($C$2,'[37]ERU-1'!$A$6:$BE$17,AZ$2,FALSE),3)</f>
        <v>0</v>
      </c>
      <c r="BA41" s="15">
        <f>ROUND(VLOOKUP($C$2,'[37]ERU-1'!$A$6:$BE$17,BA$2,FALSE),3)</f>
        <v>0</v>
      </c>
      <c r="BB41" s="15">
        <f>ROUND(VLOOKUP($C$2,'[37]ERU-1'!$A$6:$BE$17,BB$2,FALSE),3)</f>
        <v>1186</v>
      </c>
      <c r="BC41" s="15">
        <f>ROUND(VLOOKUP($C$2,'[37]ERU-1'!$A$6:$BE$17,BC$2,FALSE),3)</f>
        <v>1780</v>
      </c>
      <c r="BD41" s="15">
        <f>ROUND(VLOOKUP($C$2,'[37]ERU-1'!$A$6:$BE$17,BD$2,FALSE),3)</f>
        <v>0</v>
      </c>
      <c r="BE41" s="15">
        <f>ROUND(VLOOKUP($C$2,'[37]ERU-1'!$A$6:$BE$17,BE$2,FALSE),3)</f>
        <v>789.61</v>
      </c>
      <c r="BF41" s="15">
        <f>ROUND(VLOOKUP($C$2,'[37]ERU-1'!$A$6:$BE$17,BF$2,FALSE),3)</f>
        <v>2966</v>
      </c>
      <c r="BG41" s="15">
        <f>ROUND(VLOOKUP($C$2,'[37]ERU-1'!$A$6:$BE$17,BG$2,FALSE),3)</f>
        <v>1936.366</v>
      </c>
      <c r="BH41" s="15"/>
      <c r="BI41" s="15"/>
      <c r="BJ41" s="15" t="s">
        <v>735</v>
      </c>
      <c r="BK41" s="15" t="str">
        <f>INDEX(Licence!$I$2:$I$180,MATCH(Data!BJ41,Licence!$C$2:$C$180,0))</f>
        <v>Vysočina</v>
      </c>
      <c r="BL41" s="15">
        <f>INDEX(Licence!$G$2:$G$180,MATCH(Data!BJ41,Licence!$C$2:$C$180,0))/1000</f>
        <v>2.0139999999999998</v>
      </c>
      <c r="BM41" s="15">
        <f>INDEX(Licence!$F$2:$F$180,MATCH(Data!BJ41,Licence!$C$2:$C$180,0))/1000</f>
        <v>2.161</v>
      </c>
      <c r="BN41" s="15" t="str">
        <f>INDEX(Licence!$K$2:$K$180,MATCH(Data!BJ41,Licence!$C$2:$C$180,0))</f>
        <v>ČEZ Distribuce, a.s.</v>
      </c>
      <c r="BO41" s="15"/>
      <c r="BP41" s="16">
        <f t="shared" si="5"/>
        <v>83.326131985837847</v>
      </c>
      <c r="BS41" t="str">
        <f t="shared" si="14"/>
        <v>Kotelna Bradlo</v>
      </c>
    </row>
    <row r="42" spans="1:71" ht="19.5" thickBot="1" x14ac:dyDescent="0.35">
      <c r="A42" s="15">
        <v>2658</v>
      </c>
      <c r="B42" s="69">
        <f t="shared" si="3"/>
        <v>38</v>
      </c>
      <c r="C42" s="14" t="s">
        <v>637</v>
      </c>
      <c r="D42" s="15" t="str">
        <f t="shared" si="6"/>
        <v>Prosinec</v>
      </c>
      <c r="E42" s="37" t="str">
        <f t="shared" si="6"/>
        <v>12</v>
      </c>
      <c r="F42" s="46">
        <f t="shared" si="7"/>
        <v>0</v>
      </c>
      <c r="G42" s="15">
        <f>ROUND(VLOOKUP($C$2,'[38]ERU-1'!$A$50:$BE$61,G$2,FALSE),3)</f>
        <v>339.66399999999999</v>
      </c>
      <c r="H42" s="15">
        <f>ROUND(VLOOKUP($C$2,'[38]ERU-1'!$A$50:$BE$61,H$2,FALSE),3)</f>
        <v>138.88900000000001</v>
      </c>
      <c r="I42" s="15">
        <f>ROUND(VLOOKUP($C$2,'[38]ERU-1'!$A$50:$BE$61,I$2,FALSE),3)</f>
        <v>200.77500000000001</v>
      </c>
      <c r="J42" s="15">
        <f>ROUND(VLOOKUP($C$2,'[38]ERU-1'!$A$50:$BE$61,J$2,FALSE),3)</f>
        <v>35.304000000000002</v>
      </c>
      <c r="K42" s="15">
        <f>ROUND(VLOOKUP($C$2,'[38]ERU-1'!$A$50:$BE$61,K$2,FALSE),3)</f>
        <v>0</v>
      </c>
      <c r="L42" s="15">
        <f>ROUND(VLOOKUP($C$2,'[38]ERU-1'!$A$50:$BE$61,L$2,FALSE),3)</f>
        <v>129.321</v>
      </c>
      <c r="M42" s="15">
        <f>ROUND(VLOOKUP($C$2,'[38]ERU-1'!$A$50:$BE$61,M$2,FALSE),3)</f>
        <v>0.628</v>
      </c>
      <c r="N42" s="15">
        <f>ROUND(VLOOKUP($C$2,'[38]ERU-1'!$A$50:$BE$61,N$2,FALSE),3)</f>
        <v>0.90900000000000003</v>
      </c>
      <c r="O42" s="15">
        <f t="shared" si="1"/>
        <v>3.8320000000000078</v>
      </c>
      <c r="P42" s="15">
        <f t="shared" si="10"/>
        <v>0</v>
      </c>
      <c r="Q42" s="15">
        <f>ROUND(VLOOKUP($C$2,'[38]ERU-1'!$A$50:$BE$61,Q$2,FALSE),3)</f>
        <v>123.952</v>
      </c>
      <c r="R42" s="42">
        <f t="shared" si="11"/>
        <v>0</v>
      </c>
      <c r="S42" s="15">
        <f>ROUND(VLOOKUP($C$2,'[38]ERU-1'!$A$50:$BE$61,S$2,FALSE),3)</f>
        <v>673</v>
      </c>
      <c r="T42" s="15">
        <f>ROUND(VLOOKUP($C$2,'[38]ERU-1'!$A$50:$BE$61,T$2,FALSE),3)</f>
        <v>0</v>
      </c>
      <c r="U42" s="15">
        <f>ROUND(VLOOKUP($C$2,'[38]ERU-1'!$A$50:$BE$61,U$2,FALSE),3)</f>
        <v>0</v>
      </c>
      <c r="V42" s="15">
        <f>ROUND(VLOOKUP($C$2,'[38]ERU-1'!$A$50:$BE$61,V$2,FALSE),3)</f>
        <v>0</v>
      </c>
      <c r="W42" s="15">
        <f>ROUND(VLOOKUP($C$2,'[38]ERU-1'!$A$50:$BE$61,W$2,FALSE),3)</f>
        <v>0</v>
      </c>
      <c r="X42" s="15">
        <f>ROUND(VLOOKUP($C$2,'[38]ERU-1'!$A$50:$BE$61,X$2,FALSE),3)</f>
        <v>673</v>
      </c>
      <c r="Y42" s="15">
        <f>ROUND(VLOOKUP($C$2,'[38]ERU-1'!$A$50:$BE$61,Y$2,FALSE),3)</f>
        <v>0</v>
      </c>
      <c r="Z42" s="15">
        <f>ROUND(VLOOKUP($C$2,'[38]ERU-1'!$A$50:$BE$61,Z$2,FALSE),3)</f>
        <v>0.27300000000000002</v>
      </c>
      <c r="AA42" s="15">
        <f>ROUND(VLOOKUP($C$2,'[38]ERU-1'!$A$50:$BE$61,AA$2,FALSE),3)</f>
        <v>129.321</v>
      </c>
      <c r="AB42" s="45">
        <f t="shared" si="4"/>
        <v>1.81</v>
      </c>
      <c r="AC42" s="15">
        <f>ROUND(VLOOKUP($C$2,'[38]ERU-1'!$A$50:$BE$61,AC$2,FALSE),3)</f>
        <v>0</v>
      </c>
      <c r="AD42" s="15">
        <f>ROUND(VLOOKUP($C$2,'[38]ERU-1'!$A$50:$BE$61,AD$2,FALSE),3)</f>
        <v>0</v>
      </c>
      <c r="AE42" s="15">
        <f>ROUND(VLOOKUP($C$2,'[38]ERU-1'!$A$50:$BE$61,AE$2,FALSE),3)</f>
        <v>0</v>
      </c>
      <c r="AF42" s="15">
        <f>ROUND(VLOOKUP($C$2,'[38]ERU-1'!$A$50:$BE$61,AF$2,FALSE),3)</f>
        <v>0</v>
      </c>
      <c r="AG42" s="15">
        <f>ROUND(VLOOKUP($C$2,'[38]ERU-1'!$A$50:$BE$61,AG$2,FALSE),3)</f>
        <v>0</v>
      </c>
      <c r="AH42" s="15">
        <f>ROUND(VLOOKUP($C$2,'[38]ERU-1'!$A$50:$BE$61,AH$2,FALSE),3)</f>
        <v>673</v>
      </c>
      <c r="AI42" s="15">
        <f>ROUND(VLOOKUP($C$2,'[38]ERU-1'!$A$50:$BE$61,AI$2,FALSE),3)</f>
        <v>0</v>
      </c>
      <c r="AJ42" s="15" t="s">
        <v>594</v>
      </c>
      <c r="AK42" s="15">
        <f>ROUND(VLOOKUP($C$2,'[38]ERU-1'!$A$50:$BE$61,AK$2,FALSE),3)</f>
        <v>0</v>
      </c>
      <c r="AL42" s="15">
        <f>ROUND(VLOOKUP($C$2,'[38]ERU-1'!$A$50:$BE$61,AL$2,FALSE),3)</f>
        <v>0</v>
      </c>
      <c r="AM42" s="15">
        <f>ROUND(VLOOKUP($C$2,'[38]ERU-1'!$A$50:$BE$61,AM$2,FALSE),3)</f>
        <v>123.952</v>
      </c>
      <c r="AN42" s="15">
        <f>ROUND(VLOOKUP($C$2,'[38]ERU-1'!$A$50:$BE$61,AN$2,FALSE),3)</f>
        <v>0</v>
      </c>
      <c r="AO42" s="15">
        <f>ROUND(VLOOKUP($C$2,'[38]ERU-1'!$A$50:$BE$61,AO$2,FALSE),3)</f>
        <v>0</v>
      </c>
      <c r="AP42" s="15">
        <f>ROUND(VLOOKUP($C$2,'[38]ERU-1'!$A$50:$BE$61,AP$2,FALSE),3)</f>
        <v>0</v>
      </c>
      <c r="AQ42" s="15">
        <f>ROUND(VLOOKUP($C$2,'[38]ERU-1'!$A$50:$BE$61,AQ$2,FALSE),3)</f>
        <v>0</v>
      </c>
      <c r="AR42" s="15">
        <f>ROUND(VLOOKUP($C$2,'[38]ERU-1'!$A$50:$BE$61,AR$2,FALSE),3)</f>
        <v>0</v>
      </c>
      <c r="AS42" s="15">
        <f>ROUND(VLOOKUP($C$2,'[38]ERU-1'!$A$50:$BE$61,AS$2,FALSE),3)</f>
        <v>0</v>
      </c>
      <c r="AT42" s="15">
        <f>ROUND(VLOOKUP($C$2,'[38]ERU-1'!$A$50:$BE$61,AT$2,FALSE),3)</f>
        <v>0</v>
      </c>
      <c r="AU42" s="15">
        <f>ROUND(VLOOKUP($C$2,'[38]ERU-1'!$A$50:$BE$61,AU$2,FALSE),3)</f>
        <v>0</v>
      </c>
      <c r="AV42" s="15">
        <f>ROUND(VLOOKUP($C$2,'[38]ERU-1'!$A$50:$BE$61,AV$2,FALSE),3)</f>
        <v>0</v>
      </c>
      <c r="AW42" s="15">
        <f>ROUND(VLOOKUP($C$2,'[38]ERU-1'!$A$50:$BE$61,AW$2,FALSE),3)</f>
        <v>0</v>
      </c>
      <c r="AX42" s="15">
        <f>ROUND(VLOOKUP($C$2,'[38]ERU-1'!$A$50:$BE$61,AX$2,FALSE),3)</f>
        <v>0</v>
      </c>
      <c r="AY42" s="15">
        <f>ROUND(VLOOKUP($C$2,'[38]ERU-1'!$A$50:$BE$61,AY$2,FALSE),3)</f>
        <v>0</v>
      </c>
      <c r="AZ42" s="15">
        <f>ROUND(VLOOKUP($C$2,'[38]ERU-1'!$A$50:$BE$61,AZ$2,FALSE),3)</f>
        <v>0</v>
      </c>
      <c r="BA42" s="15">
        <f>ROUND(VLOOKUP($C$2,'[38]ERU-1'!$A$50:$BE$61,BA$2,FALSE),3)</f>
        <v>0</v>
      </c>
      <c r="BB42" s="15">
        <f>ROUND(VLOOKUP($C$2,'[38]ERU-1'!$A$50:$BE$61,BB$2,FALSE),3)</f>
        <v>135</v>
      </c>
      <c r="BC42" s="15">
        <f>ROUND(VLOOKUP($C$2,'[38]ERU-1'!$A$50:$BE$61,BC$2,FALSE),3)</f>
        <v>538</v>
      </c>
      <c r="BD42" s="15">
        <f>ROUND(VLOOKUP($C$2,'[38]ERU-1'!$A$50:$BE$61,BD$2,FALSE),3)</f>
        <v>0</v>
      </c>
      <c r="BE42" s="15">
        <f>ROUND(VLOOKUP($C$2,'[38]ERU-1'!$A$50:$BE$61,BE$2,FALSE),3)</f>
        <v>129.321</v>
      </c>
      <c r="BF42" s="15">
        <f>ROUND(VLOOKUP($C$2,'[38]ERU-1'!$A$50:$BE$61,BF$2,FALSE),3)</f>
        <v>673</v>
      </c>
      <c r="BG42" s="15">
        <f>ROUND(VLOOKUP($C$2,'[38]ERU-1'!$A$50:$BE$61,BG$2,FALSE),3)</f>
        <v>339.66399999999999</v>
      </c>
      <c r="BH42" s="15"/>
      <c r="BI42" s="15"/>
      <c r="BJ42" s="15" t="s">
        <v>736</v>
      </c>
      <c r="BK42" s="15" t="str">
        <f>INDEX(Licence!$I$2:$I$180,MATCH(Data!BJ42,Licence!$C$2:$C$180,0))</f>
        <v>Pardubický</v>
      </c>
      <c r="BL42" s="15">
        <f>INDEX(Licence!$G$2:$G$180,MATCH(Data!BJ42,Licence!$C$2:$C$180,0))/1000</f>
        <v>0.2</v>
      </c>
      <c r="BM42" s="15">
        <f>INDEX(Licence!$F$2:$F$180,MATCH(Data!BJ42,Licence!$C$2:$C$180,0))/1000</f>
        <v>0.28000000000000003</v>
      </c>
      <c r="BN42" s="15" t="str">
        <f>INDEX(Licence!$K$2:$K$180,MATCH(Data!BJ42,Licence!$C$2:$C$180,0))</f>
        <v>ČEZ Distribuce, a.s.</v>
      </c>
      <c r="BO42" s="15"/>
      <c r="BP42" s="16">
        <f t="shared" si="5"/>
        <v>93.111264203578955</v>
      </c>
      <c r="BR42" s="12"/>
      <c r="BS42" t="str">
        <f t="shared" si="14"/>
        <v>Kotelna Svitavy - Dimitrovova</v>
      </c>
    </row>
    <row r="43" spans="1:71" ht="19.5" thickBot="1" x14ac:dyDescent="0.35">
      <c r="A43" s="15">
        <v>4380</v>
      </c>
      <c r="B43" s="69">
        <f t="shared" si="3"/>
        <v>39</v>
      </c>
      <c r="C43" s="14" t="s">
        <v>638</v>
      </c>
      <c r="D43" s="15" t="str">
        <f t="shared" si="6"/>
        <v>Prosinec</v>
      </c>
      <c r="E43" s="37" t="str">
        <f t="shared" si="6"/>
        <v>12</v>
      </c>
      <c r="F43" s="46">
        <f t="shared" si="7"/>
        <v>0</v>
      </c>
      <c r="G43" s="15">
        <f>ROUND(VLOOKUP($C$2,'[38]ERU-1'!$A$28:$BE$39,G$2,FALSE),3)</f>
        <v>788.96600000000001</v>
      </c>
      <c r="H43" s="15">
        <f>ROUND(VLOOKUP($C$2,'[38]ERU-1'!$A$28:$BE$39,H$2,FALSE),3)</f>
        <v>344.14499999999998</v>
      </c>
      <c r="I43" s="15">
        <f>ROUND(VLOOKUP($C$2,'[38]ERU-1'!$A$28:$BE$39,I$2,FALSE),3)</f>
        <v>444.82100000000003</v>
      </c>
      <c r="J43" s="15">
        <f>ROUND(VLOOKUP($C$2,'[38]ERU-1'!$A$28:$BE$39,J$2,FALSE),3)</f>
        <v>35.304000000000002</v>
      </c>
      <c r="K43" s="15">
        <f>ROUND(VLOOKUP($C$2,'[38]ERU-1'!$A$28:$BE$39,K$2,FALSE),3)</f>
        <v>0</v>
      </c>
      <c r="L43" s="15">
        <f>ROUND(VLOOKUP($C$2,'[38]ERU-1'!$A$28:$BE$39,L$2,FALSE),3)</f>
        <v>319.13900000000001</v>
      </c>
      <c r="M43" s="15">
        <f>ROUND(VLOOKUP($C$2,'[38]ERU-1'!$A$28:$BE$39,M$2,FALSE),3)</f>
        <v>1.9850000000000001</v>
      </c>
      <c r="N43" s="15">
        <f>ROUND(VLOOKUP($C$2,'[38]ERU-1'!$A$28:$BE$39,N$2,FALSE),3)</f>
        <v>2.5649999999999999</v>
      </c>
      <c r="O43" s="15">
        <f t="shared" si="1"/>
        <v>6.4399999999999977</v>
      </c>
      <c r="P43" s="15">
        <f t="shared" si="10"/>
        <v>0</v>
      </c>
      <c r="Q43" s="15">
        <f>ROUND(VLOOKUP($C$2,'[38]ERU-1'!$A$28:$BE$39,Q$2,FALSE),3)</f>
        <v>308.149</v>
      </c>
      <c r="R43" s="42">
        <f t="shared" si="11"/>
        <v>0</v>
      </c>
      <c r="S43" s="15">
        <f>ROUND(VLOOKUP($C$2,'[38]ERU-1'!$A$28:$BE$39,S$2,FALSE),3)</f>
        <v>1485</v>
      </c>
      <c r="T43" s="15">
        <f>ROUND(VLOOKUP($C$2,'[38]ERU-1'!$A$28:$BE$39,T$2,FALSE),3)</f>
        <v>0</v>
      </c>
      <c r="U43" s="15">
        <f>ROUND(VLOOKUP($C$2,'[38]ERU-1'!$A$28:$BE$39,U$2,FALSE),3)</f>
        <v>0</v>
      </c>
      <c r="V43" s="15">
        <f>ROUND(VLOOKUP($C$2,'[38]ERU-1'!$A$28:$BE$39,V$2,FALSE),3)</f>
        <v>0</v>
      </c>
      <c r="W43" s="15">
        <f>ROUND(VLOOKUP($C$2,'[38]ERU-1'!$A$28:$BE$39,W$2,FALSE),3)</f>
        <v>0</v>
      </c>
      <c r="X43" s="15">
        <f>ROUND(VLOOKUP($C$2,'[38]ERU-1'!$A$28:$BE$39,X$2,FALSE),3)</f>
        <v>1485</v>
      </c>
      <c r="Y43" s="15">
        <f>ROUND(VLOOKUP($C$2,'[38]ERU-1'!$A$28:$BE$39,Y$2,FALSE),3)</f>
        <v>0</v>
      </c>
      <c r="Z43" s="15">
        <f>ROUND(VLOOKUP($C$2,'[38]ERU-1'!$A$28:$BE$39,Z$2,FALSE),3)</f>
        <v>0.95699999999999996</v>
      </c>
      <c r="AA43" s="15">
        <f>ROUND(VLOOKUP($C$2,'[38]ERU-1'!$A$28:$BE$39,AA$2,FALSE),3)</f>
        <v>319.13900000000001</v>
      </c>
      <c r="AB43" s="45">
        <f t="shared" si="4"/>
        <v>5.5069999999999997</v>
      </c>
      <c r="AC43" s="15">
        <f>ROUND(VLOOKUP($C$2,'[38]ERU-1'!$A$28:$BE$39,AC$2,FALSE),3)</f>
        <v>0</v>
      </c>
      <c r="AD43" s="15">
        <f>ROUND(VLOOKUP($C$2,'[38]ERU-1'!$A$28:$BE$39,AD$2,FALSE),3)</f>
        <v>0</v>
      </c>
      <c r="AE43" s="15">
        <f>ROUND(VLOOKUP($C$2,'[38]ERU-1'!$A$28:$BE$39,AE$2,FALSE),3)</f>
        <v>0</v>
      </c>
      <c r="AF43" s="15">
        <f>ROUND(VLOOKUP($C$2,'[38]ERU-1'!$A$28:$BE$39,AF$2,FALSE),3)</f>
        <v>0</v>
      </c>
      <c r="AG43" s="15">
        <f>ROUND(VLOOKUP($C$2,'[38]ERU-1'!$A$28:$BE$39,AG$2,FALSE),3)</f>
        <v>0</v>
      </c>
      <c r="AH43" s="15">
        <f>ROUND(VLOOKUP($C$2,'[38]ERU-1'!$A$28:$BE$39,AH$2,FALSE),3)</f>
        <v>1485</v>
      </c>
      <c r="AI43" s="15">
        <f>ROUND(VLOOKUP($C$2,'[38]ERU-1'!$A$28:$BE$39,AI$2,FALSE),3)</f>
        <v>0</v>
      </c>
      <c r="AJ43" s="15" t="s">
        <v>594</v>
      </c>
      <c r="AK43" s="15">
        <f>ROUND(VLOOKUP($C$2,'[38]ERU-1'!$A$28:$BE$39,AK$2,FALSE),3)</f>
        <v>0</v>
      </c>
      <c r="AL43" s="15">
        <f>ROUND(VLOOKUP($C$2,'[38]ERU-1'!$A$28:$BE$39,AL$2,FALSE),3)</f>
        <v>0</v>
      </c>
      <c r="AM43" s="15">
        <f>ROUND(VLOOKUP($C$2,'[38]ERU-1'!$A$28:$BE$39,AM$2,FALSE),3)</f>
        <v>308.149</v>
      </c>
      <c r="AN43" s="15">
        <f>ROUND(VLOOKUP($C$2,'[38]ERU-1'!$A$28:$BE$39,AN$2,FALSE),3)</f>
        <v>0</v>
      </c>
      <c r="AO43" s="15">
        <f>ROUND(VLOOKUP($C$2,'[38]ERU-1'!$A$28:$BE$39,AO$2,FALSE),3)</f>
        <v>0</v>
      </c>
      <c r="AP43" s="15">
        <f>ROUND(VLOOKUP($C$2,'[38]ERU-1'!$A$28:$BE$39,AP$2,FALSE),3)</f>
        <v>0</v>
      </c>
      <c r="AQ43" s="15">
        <f>ROUND(VLOOKUP($C$2,'[38]ERU-1'!$A$28:$BE$39,AQ$2,FALSE),3)</f>
        <v>0</v>
      </c>
      <c r="AR43" s="15">
        <f>ROUND(VLOOKUP($C$2,'[38]ERU-1'!$A$28:$BE$39,AR$2,FALSE),3)</f>
        <v>0</v>
      </c>
      <c r="AS43" s="15">
        <f>ROUND(VLOOKUP($C$2,'[38]ERU-1'!$A$28:$BE$39,AS$2,FALSE),3)</f>
        <v>0</v>
      </c>
      <c r="AT43" s="15">
        <f>ROUND(VLOOKUP($C$2,'[38]ERU-1'!$A$28:$BE$39,AT$2,FALSE),3)</f>
        <v>0</v>
      </c>
      <c r="AU43" s="15">
        <f>ROUND(VLOOKUP($C$2,'[38]ERU-1'!$A$28:$BE$39,AU$2,FALSE),3)</f>
        <v>0</v>
      </c>
      <c r="AV43" s="15">
        <f>ROUND(VLOOKUP($C$2,'[38]ERU-1'!$A$28:$BE$39,AV$2,FALSE),3)</f>
        <v>0</v>
      </c>
      <c r="AW43" s="15">
        <f>ROUND(VLOOKUP($C$2,'[38]ERU-1'!$A$28:$BE$39,AW$2,FALSE),3)</f>
        <v>0</v>
      </c>
      <c r="AX43" s="15">
        <f>ROUND(VLOOKUP($C$2,'[38]ERU-1'!$A$28:$BE$39,AX$2,FALSE),3)</f>
        <v>0</v>
      </c>
      <c r="AY43" s="15">
        <f>ROUND(VLOOKUP($C$2,'[38]ERU-1'!$A$28:$BE$39,AY$2,FALSE),3)</f>
        <v>0</v>
      </c>
      <c r="AZ43" s="15">
        <f>ROUND(VLOOKUP($C$2,'[38]ERU-1'!$A$28:$BE$39,AZ$2,FALSE),3)</f>
        <v>0</v>
      </c>
      <c r="BA43" s="15">
        <f>ROUND(VLOOKUP($C$2,'[38]ERU-1'!$A$28:$BE$39,BA$2,FALSE),3)</f>
        <v>0</v>
      </c>
      <c r="BB43" s="15">
        <f>ROUND(VLOOKUP($C$2,'[38]ERU-1'!$A$28:$BE$39,BB$2,FALSE),3)</f>
        <v>148</v>
      </c>
      <c r="BC43" s="15">
        <f>ROUND(VLOOKUP($C$2,'[38]ERU-1'!$A$28:$BE$39,BC$2,FALSE),3)</f>
        <v>1337</v>
      </c>
      <c r="BD43" s="15">
        <f>ROUND(VLOOKUP($C$2,'[38]ERU-1'!$A$28:$BE$39,BD$2,FALSE),3)</f>
        <v>0</v>
      </c>
      <c r="BE43" s="15">
        <f>ROUND(VLOOKUP($C$2,'[38]ERU-1'!$A$28:$BE$39,BE$2,FALSE),3)</f>
        <v>319.13900000000001</v>
      </c>
      <c r="BF43" s="15">
        <f>ROUND(VLOOKUP($C$2,'[38]ERU-1'!$A$28:$BE$39,BF$2,FALSE),3)</f>
        <v>1485</v>
      </c>
      <c r="BG43" s="15">
        <f>ROUND(VLOOKUP($C$2,'[38]ERU-1'!$A$28:$BE$39,BG$2,FALSE),3)</f>
        <v>788.96600000000001</v>
      </c>
      <c r="BH43" s="15"/>
      <c r="BI43" s="15"/>
      <c r="BJ43" s="15" t="s">
        <v>737</v>
      </c>
      <c r="BK43" s="15" t="str">
        <f>INDEX(Licence!$I$2:$I$180,MATCH(Data!BJ43,Licence!$C$2:$C$180,0))</f>
        <v>Pardubický</v>
      </c>
      <c r="BL43" s="15">
        <f>INDEX(Licence!$G$2:$G$180,MATCH(Data!BJ43,Licence!$C$2:$C$180,0))/1000</f>
        <v>0.6</v>
      </c>
      <c r="BM43" s="15">
        <f>INDEX(Licence!$F$2:$F$180,MATCH(Data!BJ43,Licence!$C$2:$C$180,0))/1000</f>
        <v>0.748</v>
      </c>
      <c r="BN43" s="15" t="str">
        <f>INDEX(Licence!$K$2:$K$180,MATCH(Data!BJ43,Licence!$C$2:$C$180,0))</f>
        <v>ČEZ Distribuce, a.s.</v>
      </c>
      <c r="BO43" s="15"/>
      <c r="BP43" s="16">
        <f t="shared" si="5"/>
        <v>92.733907418063637</v>
      </c>
      <c r="BR43" s="12"/>
      <c r="BS43" t="str">
        <f t="shared" si="14"/>
        <v>Kotelna Svitavy - Tovární</v>
      </c>
    </row>
    <row r="44" spans="1:71" ht="19.5" thickBot="1" x14ac:dyDescent="0.35">
      <c r="A44" s="15">
        <v>2658</v>
      </c>
      <c r="B44" s="69">
        <f t="shared" si="3"/>
        <v>40</v>
      </c>
      <c r="C44" s="14" t="s">
        <v>639</v>
      </c>
      <c r="D44" s="15" t="str">
        <f t="shared" si="6"/>
        <v>Prosinec</v>
      </c>
      <c r="E44" s="37" t="str">
        <f t="shared" si="6"/>
        <v>12</v>
      </c>
      <c r="F44" s="46">
        <f t="shared" si="7"/>
        <v>0</v>
      </c>
      <c r="G44" s="15">
        <f>ROUND(VLOOKUP($C$2,'[38]ERU-1'!$A$6:$BE$17,G$2,FALSE),3)</f>
        <v>1818.627</v>
      </c>
      <c r="H44" s="15">
        <f>ROUND(VLOOKUP($C$2,'[38]ERU-1'!$A$6:$BE$17,H$2,FALSE),3)</f>
        <v>875.10799999999995</v>
      </c>
      <c r="I44" s="15">
        <f>ROUND(VLOOKUP($C$2,'[38]ERU-1'!$A$6:$BE$17,I$2,FALSE),3)</f>
        <v>943.51900000000001</v>
      </c>
      <c r="J44" s="15">
        <f>ROUND(VLOOKUP($C$2,'[38]ERU-1'!$A$6:$BE$17,J$2,FALSE),3)</f>
        <v>35.296999999999997</v>
      </c>
      <c r="K44" s="15">
        <f>ROUND(VLOOKUP($C$2,'[38]ERU-1'!$A$6:$BE$17,K$2,FALSE),3)</f>
        <v>0</v>
      </c>
      <c r="L44" s="15">
        <f>ROUND(VLOOKUP($C$2,'[38]ERU-1'!$A$6:$BE$17,L$2,FALSE),3)</f>
        <v>743.54100000000005</v>
      </c>
      <c r="M44" s="15">
        <f>ROUND(VLOOKUP($C$2,'[38]ERU-1'!$A$6:$BE$17,M$2,FALSE),3)</f>
        <v>5.8330000000000002</v>
      </c>
      <c r="N44" s="15">
        <f>ROUND(VLOOKUP($C$2,'[38]ERU-1'!$A$6:$BE$17,N$2,FALSE),3)</f>
        <v>6.2889999999999997</v>
      </c>
      <c r="O44" s="15">
        <f t="shared" si="1"/>
        <v>26.33500000000015</v>
      </c>
      <c r="P44" s="15">
        <f t="shared" si="10"/>
        <v>0</v>
      </c>
      <c r="Q44" s="15">
        <f>ROUND(VLOOKUP($C$2,'[38]ERU-1'!$A$6:$BE$17,Q$2,FALSE),3)</f>
        <v>705.08399999999995</v>
      </c>
      <c r="R44" s="42">
        <f t="shared" si="11"/>
        <v>0</v>
      </c>
      <c r="S44" s="15">
        <f>ROUND(VLOOKUP($C$2,'[38]ERU-1'!$A$6:$BE$17,S$2,FALSE),3)</f>
        <v>2886</v>
      </c>
      <c r="T44" s="15">
        <f>ROUND(VLOOKUP($C$2,'[38]ERU-1'!$A$6:$BE$17,T$2,FALSE),3)</f>
        <v>0</v>
      </c>
      <c r="U44" s="15">
        <f>ROUND(VLOOKUP($C$2,'[38]ERU-1'!$A$6:$BE$17,U$2,FALSE),3)</f>
        <v>0</v>
      </c>
      <c r="V44" s="15">
        <f>ROUND(VLOOKUP($C$2,'[38]ERU-1'!$A$6:$BE$17,V$2,FALSE),3)</f>
        <v>0</v>
      </c>
      <c r="W44" s="15">
        <f>ROUND(VLOOKUP($C$2,'[38]ERU-1'!$A$6:$BE$17,W$2,FALSE),3)</f>
        <v>0</v>
      </c>
      <c r="X44" s="15">
        <f>ROUND(VLOOKUP($C$2,'[38]ERU-1'!$A$6:$BE$17,X$2,FALSE),3)</f>
        <v>2886</v>
      </c>
      <c r="Y44" s="15">
        <f>ROUND(VLOOKUP($C$2,'[38]ERU-1'!$A$6:$BE$17,Y$2,FALSE),3)</f>
        <v>0</v>
      </c>
      <c r="Z44" s="15">
        <f>ROUND(VLOOKUP($C$2,'[38]ERU-1'!$A$6:$BE$17,Z$2,FALSE),3)</f>
        <v>12.529</v>
      </c>
      <c r="AA44" s="15">
        <f>ROUND(VLOOKUP($C$2,'[38]ERU-1'!$A$6:$BE$17,AA$2,FALSE),3)</f>
        <v>743.54100000000005</v>
      </c>
      <c r="AB44" s="45">
        <f t="shared" si="4"/>
        <v>24.651</v>
      </c>
      <c r="AC44" s="15">
        <f>ROUND(VLOOKUP($C$2,'[38]ERU-1'!$A$6:$BE$17,AC$2,FALSE),3)</f>
        <v>0</v>
      </c>
      <c r="AD44" s="15">
        <f>ROUND(VLOOKUP($C$2,'[38]ERU-1'!$A$6:$BE$17,AD$2,FALSE),3)</f>
        <v>0</v>
      </c>
      <c r="AE44" s="15">
        <f>ROUND(VLOOKUP($C$2,'[38]ERU-1'!$A$6:$BE$17,AE$2,FALSE),3)</f>
        <v>0</v>
      </c>
      <c r="AF44" s="15">
        <f>ROUND(VLOOKUP($C$2,'[38]ERU-1'!$A$6:$BE$17,AF$2,FALSE),3)</f>
        <v>0</v>
      </c>
      <c r="AG44" s="15">
        <f>ROUND(VLOOKUP($C$2,'[38]ERU-1'!$A$6:$BE$17,AG$2,FALSE),3)</f>
        <v>0</v>
      </c>
      <c r="AH44" s="15">
        <f>ROUND(VLOOKUP($C$2,'[38]ERU-1'!$A$6:$BE$17,AH$2,FALSE),3)</f>
        <v>2886</v>
      </c>
      <c r="AI44" s="15">
        <f>ROUND(VLOOKUP($C$2,'[38]ERU-1'!$A$6:$BE$17,AI$2,FALSE),3)</f>
        <v>0</v>
      </c>
      <c r="AJ44" s="15" t="s">
        <v>594</v>
      </c>
      <c r="AK44" s="15">
        <f>ROUND(VLOOKUP($C$2,'[38]ERU-1'!$A$6:$BE$17,AK$2,FALSE),3)</f>
        <v>0</v>
      </c>
      <c r="AL44" s="15">
        <f>ROUND(VLOOKUP($C$2,'[38]ERU-1'!$A$6:$BE$17,AL$2,FALSE),3)</f>
        <v>0</v>
      </c>
      <c r="AM44" s="15">
        <f>ROUND(VLOOKUP($C$2,'[38]ERU-1'!$A$6:$BE$17,AM$2,FALSE),3)</f>
        <v>698.69600000000003</v>
      </c>
      <c r="AN44" s="15">
        <f>ROUND(VLOOKUP($C$2,'[38]ERU-1'!$A$6:$BE$17,AN$2,FALSE),3)</f>
        <v>0</v>
      </c>
      <c r="AO44" s="15">
        <f>ROUND(VLOOKUP($C$2,'[38]ERU-1'!$A$6:$BE$17,AO$2,FALSE),3)</f>
        <v>0</v>
      </c>
      <c r="AP44" s="15">
        <f>ROUND(VLOOKUP($C$2,'[38]ERU-1'!$A$6:$BE$17,AP$2,FALSE),3)</f>
        <v>0</v>
      </c>
      <c r="AQ44" s="15">
        <f>ROUND(VLOOKUP($C$2,'[38]ERU-1'!$A$6:$BE$17,AQ$2,FALSE),3)</f>
        <v>0</v>
      </c>
      <c r="AR44" s="15">
        <f>ROUND(VLOOKUP($C$2,'[38]ERU-1'!$A$6:$BE$17,AR$2,FALSE),3)</f>
        <v>0</v>
      </c>
      <c r="AS44" s="15">
        <f>ROUND(VLOOKUP($C$2,'[38]ERU-1'!$A$6:$BE$17,AS$2,FALSE),3)</f>
        <v>6.3879999999999999</v>
      </c>
      <c r="AT44" s="15">
        <f>ROUND(VLOOKUP($C$2,'[38]ERU-1'!$A$6:$BE$17,AT$2,FALSE),3)</f>
        <v>0</v>
      </c>
      <c r="AU44" s="15">
        <f>ROUND(VLOOKUP($C$2,'[38]ERU-1'!$A$6:$BE$17,AU$2,FALSE),3)</f>
        <v>0</v>
      </c>
      <c r="AV44" s="15">
        <f>ROUND(VLOOKUP($C$2,'[38]ERU-1'!$A$6:$BE$17,AV$2,FALSE),3)</f>
        <v>0</v>
      </c>
      <c r="AW44" s="15">
        <f>ROUND(VLOOKUP($C$2,'[38]ERU-1'!$A$6:$BE$17,AW$2,FALSE),3)</f>
        <v>0</v>
      </c>
      <c r="AX44" s="15">
        <f>ROUND(VLOOKUP($C$2,'[38]ERU-1'!$A$6:$BE$17,AX$2,FALSE),3)</f>
        <v>0</v>
      </c>
      <c r="AY44" s="15">
        <f>ROUND(VLOOKUP($C$2,'[38]ERU-1'!$A$6:$BE$17,AY$2,FALSE),3)</f>
        <v>0</v>
      </c>
      <c r="AZ44" s="15">
        <f>ROUND(VLOOKUP($C$2,'[38]ERU-1'!$A$6:$BE$17,AZ$2,FALSE),3)</f>
        <v>0</v>
      </c>
      <c r="BA44" s="15">
        <f>ROUND(VLOOKUP($C$2,'[38]ERU-1'!$A$6:$BE$17,BA$2,FALSE),3)</f>
        <v>0</v>
      </c>
      <c r="BB44" s="15">
        <f>ROUND(VLOOKUP($C$2,'[38]ERU-1'!$A$6:$BE$17,BB$2,FALSE),3)</f>
        <v>289</v>
      </c>
      <c r="BC44" s="15">
        <f>ROUND(VLOOKUP($C$2,'[38]ERU-1'!$A$6:$BE$17,BC$2,FALSE),3)</f>
        <v>2597</v>
      </c>
      <c r="BD44" s="15">
        <f>ROUND(VLOOKUP($C$2,'[38]ERU-1'!$A$6:$BE$17,BD$2,FALSE),3)</f>
        <v>0</v>
      </c>
      <c r="BE44" s="15">
        <f>ROUND(VLOOKUP($C$2,'[38]ERU-1'!$A$6:$BE$17,BE$2,FALSE),3)</f>
        <v>743.54100000000005</v>
      </c>
      <c r="BF44" s="15">
        <f>ROUND(VLOOKUP($C$2,'[38]ERU-1'!$A$6:$BE$17,BF$2,FALSE),3)</f>
        <v>2886</v>
      </c>
      <c r="BG44" s="15">
        <f>ROUND(VLOOKUP($C$2,'[38]ERU-1'!$A$6:$BE$17,BG$2,FALSE),3)</f>
        <v>1818.627</v>
      </c>
      <c r="BH44" s="15"/>
      <c r="BI44" s="15"/>
      <c r="BJ44" s="15" t="s">
        <v>738</v>
      </c>
      <c r="BK44" s="15" t="str">
        <f>INDEX(Licence!$I$2:$I$180,MATCH(Data!BJ44,Licence!$C$2:$C$180,0))</f>
        <v>Pardubický</v>
      </c>
      <c r="BL44" s="15">
        <f>INDEX(Licence!$G$2:$G$180,MATCH(Data!BJ44,Licence!$C$2:$C$180,0))/1000</f>
        <v>2</v>
      </c>
      <c r="BM44" s="15">
        <f>INDEX(Licence!$F$2:$F$180,MATCH(Data!BJ44,Licence!$C$2:$C$180,0))/1000</f>
        <v>2.254</v>
      </c>
      <c r="BN44" s="15" t="str">
        <f>INDEX(Licence!$K$2:$K$180,MATCH(Data!BJ44,Licence!$C$2:$C$180,0))</f>
        <v>ČEZ Distribuce, a.s.</v>
      </c>
      <c r="BO44" s="15"/>
      <c r="BP44" s="16">
        <f t="shared" si="5"/>
        <v>84.965617835139739</v>
      </c>
      <c r="BS44" t="str">
        <f t="shared" si="14"/>
        <v>Kotelna Svitavy - Větrná</v>
      </c>
    </row>
    <row r="45" spans="1:71" ht="19.5" thickBot="1" x14ac:dyDescent="0.35">
      <c r="A45" s="15">
        <v>3468</v>
      </c>
      <c r="B45" s="69">
        <f t="shared" si="3"/>
        <v>41</v>
      </c>
      <c r="C45" s="14" t="s">
        <v>640</v>
      </c>
      <c r="D45" s="15" t="str">
        <f t="shared" si="6"/>
        <v>Prosinec</v>
      </c>
      <c r="E45" s="37" t="str">
        <f t="shared" si="6"/>
        <v>12</v>
      </c>
      <c r="F45" s="46">
        <f t="shared" si="7"/>
        <v>0</v>
      </c>
      <c r="G45" s="46">
        <f>ROUND(VLOOKUP($C$2,'[39]ERU-1'!$A$28:$BE$39,G$2,FALSE),3)</f>
        <v>10.124000000000001</v>
      </c>
      <c r="H45" s="46">
        <f>ROUND(VLOOKUP($C$2,'[39]ERU-1'!$A$28:$BE$39,H$2,FALSE),3)</f>
        <v>4.891</v>
      </c>
      <c r="I45" s="46">
        <f>ROUND(VLOOKUP($C$2,'[39]ERU-1'!$A$28:$BE$39,I$2,FALSE),3)</f>
        <v>5.2329999999999997</v>
      </c>
      <c r="J45" s="46">
        <f>ROUND(VLOOKUP($C$2,'[39]ERU-1'!$A$28:$BE$39,J$2,FALSE),3)</f>
        <v>35.28</v>
      </c>
      <c r="K45" s="46">
        <f>ROUND(VLOOKUP($C$2,'[39]ERU-1'!$A$28:$BE$39,K$2,FALSE),3)</f>
        <v>0</v>
      </c>
      <c r="L45" s="46">
        <f>ROUND(VLOOKUP($C$2,'[39]ERU-1'!$A$28:$BE$39,L$2,FALSE),3)</f>
        <v>3.6349999999999998</v>
      </c>
      <c r="M45" s="15">
        <f>ROUND(VLOOKUP($C$2,'[39]ERU-1'!$A$28:$BE$39,M$2,FALSE),3)</f>
        <v>4.7E-2</v>
      </c>
      <c r="N45" s="15">
        <f>ROUND(VLOOKUP($C$2,'[39]ERU-1'!$A$28:$BE$39,N$2,FALSE),3)</f>
        <v>5.0999999999999997E-2</v>
      </c>
      <c r="O45" s="15">
        <f t="shared" si="1"/>
        <v>9.9999999999944578E-4</v>
      </c>
      <c r="P45" s="15">
        <f t="shared" si="10"/>
        <v>0</v>
      </c>
      <c r="Q45" s="15">
        <f>ROUND(VLOOKUP($C$2,'[39]ERU-1'!$A$28:$BE$39,Q$2,FALSE),3)</f>
        <v>3.536</v>
      </c>
      <c r="R45" s="42">
        <f t="shared" si="11"/>
        <v>0</v>
      </c>
      <c r="S45" s="15">
        <f>ROUND(VLOOKUP($C$2,'[39]ERU-1'!$A$28:$BE$39,S$2,FALSE),3)</f>
        <v>14</v>
      </c>
      <c r="T45" s="15">
        <f>ROUND(VLOOKUP($C$2,'[39]ERU-1'!$A$28:$BE$39,T$2,FALSE),3)</f>
        <v>0</v>
      </c>
      <c r="U45" s="15">
        <f>ROUND(VLOOKUP($C$2,'[39]ERU-1'!$A$28:$BE$39,U$2,FALSE),3)</f>
        <v>0</v>
      </c>
      <c r="V45" s="15">
        <f>ROUND(VLOOKUP($C$2,'[39]ERU-1'!$A$28:$BE$39,V$2,FALSE),3)</f>
        <v>0</v>
      </c>
      <c r="W45" s="15">
        <f>ROUND(VLOOKUP($C$2,'[39]ERU-1'!$A$28:$BE$39,W$2,FALSE),3)</f>
        <v>0</v>
      </c>
      <c r="X45" s="15">
        <f>ROUND(VLOOKUP($C$2,'[39]ERU-1'!$A$28:$BE$39,X$2,FALSE),3)</f>
        <v>14</v>
      </c>
      <c r="Y45" s="15">
        <f>ROUND(VLOOKUP($C$2,'[39]ERU-1'!$A$28:$BE$39,Y$2,FALSE),3)</f>
        <v>0</v>
      </c>
      <c r="Z45" s="15">
        <f>ROUND(VLOOKUP($C$2,'[39]ERU-1'!$A$28:$BE$39,Z$2,FALSE),3)</f>
        <v>9.2050000000000001</v>
      </c>
      <c r="AA45" s="15">
        <f>ROUND(VLOOKUP($C$2,'[39]ERU-1'!$A$28:$BE$39,AA$2,FALSE),3)</f>
        <v>3.6349999999999998</v>
      </c>
      <c r="AB45" s="45">
        <f t="shared" si="4"/>
        <v>9.3030000000000008</v>
      </c>
      <c r="AC45" s="15">
        <f>ROUND(VLOOKUP($C$2,'[39]ERU-1'!$A$28:$BE$39,AC$2,FALSE),3)</f>
        <v>0</v>
      </c>
      <c r="AD45" s="15">
        <f>ROUND(VLOOKUP($C$2,'[39]ERU-1'!$A$28:$BE$39,AD$2,FALSE),3)</f>
        <v>0</v>
      </c>
      <c r="AE45" s="15">
        <f>ROUND(VLOOKUP($C$2,'[39]ERU-1'!$A$28:$BE$39,AE$2,FALSE),3)</f>
        <v>0</v>
      </c>
      <c r="AF45" s="15">
        <f>ROUND(VLOOKUP($C$2,'[39]ERU-1'!$A$28:$BE$39,AF$2,FALSE),3)</f>
        <v>0</v>
      </c>
      <c r="AG45" s="15">
        <f>ROUND(VLOOKUP($C$2,'[39]ERU-1'!$A$28:$BE$39,AG$2,FALSE),3)</f>
        <v>0</v>
      </c>
      <c r="AH45" s="15">
        <f>ROUND(VLOOKUP($C$2,'[39]ERU-1'!$A$28:$BE$39,AH$2,FALSE),3)</f>
        <v>14</v>
      </c>
      <c r="AI45" s="15">
        <f>ROUND(VLOOKUP($C$2,'[39]ERU-1'!$A$28:$BE$39,AI$2,FALSE),3)</f>
        <v>0</v>
      </c>
      <c r="AJ45" s="15" t="s">
        <v>594</v>
      </c>
      <c r="AK45" s="15">
        <f>ROUND(VLOOKUP($C$2,'[39]ERU-1'!$A$28:$BE$39,AK$2,FALSE),3)</f>
        <v>0</v>
      </c>
      <c r="AL45" s="15">
        <f>ROUND(VLOOKUP($C$2,'[39]ERU-1'!$A$28:$BE$39,AL$2,FALSE),3)</f>
        <v>0</v>
      </c>
      <c r="AM45" s="15">
        <f>ROUND(VLOOKUP($C$2,'[39]ERU-1'!$A$28:$BE$39,AM$2,FALSE),3)</f>
        <v>3.536</v>
      </c>
      <c r="AN45" s="15">
        <f>ROUND(VLOOKUP($C$2,'[39]ERU-1'!$A$28:$BE$39,AN$2,FALSE),3)</f>
        <v>0</v>
      </c>
      <c r="AO45" s="15">
        <f>ROUND(VLOOKUP($C$2,'[39]ERU-1'!$A$28:$BE$39,AO$2,FALSE),3)</f>
        <v>0</v>
      </c>
      <c r="AP45" s="15">
        <f>ROUND(VLOOKUP($C$2,'[39]ERU-1'!$A$28:$BE$39,AP$2,FALSE),3)</f>
        <v>0</v>
      </c>
      <c r="AQ45" s="15">
        <f>ROUND(VLOOKUP($C$2,'[39]ERU-1'!$A$28:$BE$39,AQ$2,FALSE),3)</f>
        <v>0</v>
      </c>
      <c r="AR45" s="15">
        <f>ROUND(VLOOKUP($C$2,'[39]ERU-1'!$A$28:$BE$39,AR$2,FALSE),3)</f>
        <v>0</v>
      </c>
      <c r="AS45" s="15">
        <f>ROUND(VLOOKUP($C$2,'[39]ERU-1'!$A$28:$BE$39,AS$2,FALSE),3)</f>
        <v>0</v>
      </c>
      <c r="AT45" s="15">
        <f>ROUND(VLOOKUP($C$2,'[39]ERU-1'!$A$28:$BE$39,AT$2,FALSE),3)</f>
        <v>0</v>
      </c>
      <c r="AU45" s="15">
        <f>ROUND(VLOOKUP($C$2,'[39]ERU-1'!$A$28:$BE$39,AU$2,FALSE),3)</f>
        <v>0</v>
      </c>
      <c r="AV45" s="15">
        <f>ROUND(VLOOKUP($C$2,'[39]ERU-1'!$A$28:$BE$39,AV$2,FALSE),3)</f>
        <v>0</v>
      </c>
      <c r="AW45" s="15">
        <f>ROUND(VLOOKUP($C$2,'[39]ERU-1'!$A$28:$BE$39,AW$2,FALSE),3)</f>
        <v>0</v>
      </c>
      <c r="AX45" s="15">
        <f>ROUND(VLOOKUP($C$2,'[39]ERU-1'!$A$28:$BE$39,AX$2,FALSE),3)</f>
        <v>0</v>
      </c>
      <c r="AY45" s="15">
        <f>ROUND(VLOOKUP($C$2,'[39]ERU-1'!$A$28:$BE$39,AY$2,FALSE),3)</f>
        <v>0</v>
      </c>
      <c r="AZ45" s="15">
        <f>ROUND(VLOOKUP($C$2,'[39]ERU-1'!$A$28:$BE$39,AZ$2,FALSE),3)</f>
        <v>0</v>
      </c>
      <c r="BA45" s="15">
        <f>ROUND(VLOOKUP($C$2,'[39]ERU-1'!$A$28:$BE$39,BA$2,FALSE),3)</f>
        <v>0</v>
      </c>
      <c r="BB45" s="15">
        <f>ROUND(VLOOKUP($C$2,'[39]ERU-1'!$A$28:$BE$39,BB$2,FALSE),3)</f>
        <v>7</v>
      </c>
      <c r="BC45" s="15">
        <f>ROUND(VLOOKUP($C$2,'[39]ERU-1'!$A$28:$BE$39,BC$2,FALSE),3)</f>
        <v>7</v>
      </c>
      <c r="BD45" s="15">
        <f>ROUND(VLOOKUP($C$2,'[39]ERU-1'!$A$28:$BE$39,BD$2,FALSE),3)</f>
        <v>0</v>
      </c>
      <c r="BE45" s="15">
        <f>ROUND(VLOOKUP($C$2,'[39]ERU-1'!$A$28:$BE$39,BE$2,FALSE),3)</f>
        <v>3.6349999999999998</v>
      </c>
      <c r="BF45" s="15">
        <f>ROUND(VLOOKUP($C$2,'[39]ERU-1'!$A$28:$BE$39,BF$2,FALSE),3)</f>
        <v>14</v>
      </c>
      <c r="BG45" s="15">
        <f>ROUND(VLOOKUP($C$2,'[39]ERU-1'!$A$28:$BE$39,BG$2,FALSE),3)</f>
        <v>10.124000000000001</v>
      </c>
      <c r="BH45" s="15"/>
      <c r="BI45" s="15"/>
      <c r="BJ45" s="15" t="s">
        <v>739</v>
      </c>
      <c r="BK45" s="15" t="str">
        <f>INDEX(Licence!$I$2:$I$180,MATCH(Data!BJ45,Licence!$C$2:$C$180,0))</f>
        <v>Středočeský</v>
      </c>
      <c r="BL45" s="15">
        <f>INDEX(Licence!$G$2:$G$180,MATCH(Data!BJ45,Licence!$C$2:$C$180,0))/1000</f>
        <v>0.8</v>
      </c>
      <c r="BM45" s="15">
        <f>INDEX(Licence!$F$2:$F$180,MATCH(Data!BJ45,Licence!$C$2:$C$180,0))/1000</f>
        <v>1.0629999999999999</v>
      </c>
      <c r="BN45" s="15" t="str">
        <f>INDEX(Licence!$K$2:$K$180,MATCH(Data!BJ45,Licence!$C$2:$C$180,0))</f>
        <v>ČEZ Distribuce, a.s.</v>
      </c>
      <c r="BO45" s="15"/>
      <c r="BP45" s="16">
        <f t="shared" si="5"/>
        <v>74.317353702972028</v>
      </c>
      <c r="BS45" t="str">
        <f t="shared" si="14"/>
        <v>Kotelna Zruč - Na Výsluní</v>
      </c>
    </row>
    <row r="46" spans="1:71" ht="19.5" thickBot="1" x14ac:dyDescent="0.35">
      <c r="A46" s="15">
        <v>1747</v>
      </c>
      <c r="B46" s="69">
        <f t="shared" si="3"/>
        <v>42</v>
      </c>
      <c r="C46" s="14" t="s">
        <v>641</v>
      </c>
      <c r="D46" s="15" t="str">
        <f t="shared" si="6"/>
        <v>Prosinec</v>
      </c>
      <c r="E46" s="37" t="str">
        <f t="shared" si="6"/>
        <v>12</v>
      </c>
      <c r="F46" s="46">
        <f t="shared" si="7"/>
        <v>0</v>
      </c>
      <c r="G46" s="15">
        <f>ROUND(VLOOKUP($C$2,'[36]ERU-1'!$A$28:$BE$39,G$2,FALSE),3)</f>
        <v>21.381</v>
      </c>
      <c r="H46" s="15">
        <f>ROUND(VLOOKUP($C$2,'[36]ERU-1'!$A$28:$BE$39,H$2,FALSE),3)</f>
        <v>6.04</v>
      </c>
      <c r="I46" s="15">
        <f>ROUND(VLOOKUP($C$2,'[36]ERU-1'!$A$28:$BE$39,I$2,FALSE),3)</f>
        <v>15.340999999999999</v>
      </c>
      <c r="J46" s="15">
        <f>ROUND(VLOOKUP($C$2,'[36]ERU-1'!$A$28:$BE$39,J$2,FALSE),3)</f>
        <v>35.304000000000002</v>
      </c>
      <c r="K46" s="15">
        <f>ROUND(VLOOKUP($C$2,'[36]ERU-1'!$A$28:$BE$39,K$2,FALSE),3)</f>
        <v>0</v>
      </c>
      <c r="L46" s="15">
        <f>ROUND(VLOOKUP($C$2,'[36]ERU-1'!$A$28:$BE$39,L$2,FALSE),3)</f>
        <v>5.25</v>
      </c>
      <c r="M46" s="15">
        <f>ROUND(VLOOKUP($C$2,'[36]ERU-1'!$A$28:$BE$39,M$2,FALSE),3)</f>
        <v>0</v>
      </c>
      <c r="N46" s="15">
        <f t="shared" si="0"/>
        <v>2.1259999999999999</v>
      </c>
      <c r="O46" s="15">
        <f t="shared" si="1"/>
        <v>0</v>
      </c>
      <c r="P46" s="15">
        <f t="shared" si="10"/>
        <v>0</v>
      </c>
      <c r="Q46" s="15">
        <f>ROUND(VLOOKUP($C$2,'[36]ERU-1'!$A$28:$BE$39,Q$2,FALSE),3)</f>
        <v>3.1240000000000001</v>
      </c>
      <c r="R46" s="42">
        <f t="shared" si="11"/>
        <v>0</v>
      </c>
      <c r="S46" s="15">
        <f>ROUND(VLOOKUP($C$2,'[36]ERU-1'!$A$28:$BE$39,S$2,FALSE),3)</f>
        <v>48</v>
      </c>
      <c r="T46" s="15">
        <f>ROUND(VLOOKUP($C$2,'[36]ERU-1'!$A$28:$BE$39,T$2,FALSE),3)</f>
        <v>0</v>
      </c>
      <c r="U46" s="15">
        <f>ROUND(VLOOKUP($C$2,'[36]ERU-1'!$A$28:$BE$39,U$2,FALSE),3)</f>
        <v>0</v>
      </c>
      <c r="V46" s="15">
        <f>ROUND(VLOOKUP($C$2,'[36]ERU-1'!$A$28:$BE$39,V$2,FALSE),3)</f>
        <v>0</v>
      </c>
      <c r="W46" s="15">
        <f>ROUND(VLOOKUP($C$2,'[36]ERU-1'!$A$28:$BE$39,W$2,FALSE),3)</f>
        <v>0</v>
      </c>
      <c r="X46" s="15">
        <f>ROUND(VLOOKUP($C$2,'[36]ERU-1'!$A$28:$BE$39,X$2,FALSE),3)</f>
        <v>48</v>
      </c>
      <c r="Y46" s="15">
        <f>ROUND(VLOOKUP($C$2,'[36]ERU-1'!$A$28:$BE$39,Y$2,FALSE),3)</f>
        <v>0</v>
      </c>
      <c r="Z46" s="15">
        <f>ROUND(VLOOKUP($C$2,'[36]ERU-1'!$A$28:$BE$39,Z$2,FALSE),3)</f>
        <v>3.2290000000000001</v>
      </c>
      <c r="AA46" s="15">
        <f>ROUND(VLOOKUP($C$2,'[36]ERU-1'!$A$28:$BE$39,AA$2,FALSE),3)</f>
        <v>5.25</v>
      </c>
      <c r="AB46" s="45">
        <f t="shared" si="4"/>
        <v>5.3550000000000004</v>
      </c>
      <c r="AC46" s="15">
        <f>ROUND(VLOOKUP($C$2,'[36]ERU-1'!$A$28:$BE$39,AC$2,FALSE),3)</f>
        <v>0</v>
      </c>
      <c r="AD46" s="15">
        <f>ROUND(VLOOKUP($C$2,'[36]ERU-1'!$A$28:$BE$39,AD$2,FALSE),3)</f>
        <v>0</v>
      </c>
      <c r="AE46" s="15">
        <f>ROUND(VLOOKUP($C$2,'[36]ERU-1'!$A$28:$BE$39,AE$2,FALSE),3)</f>
        <v>0</v>
      </c>
      <c r="AF46" s="15">
        <f>ROUND(VLOOKUP($C$2,'[36]ERU-1'!$A$28:$BE$39,AF$2,FALSE),3)</f>
        <v>0</v>
      </c>
      <c r="AG46" s="15">
        <f>ROUND(VLOOKUP($C$2,'[36]ERU-1'!$A$28:$BE$39,AG$2,FALSE),3)</f>
        <v>0</v>
      </c>
      <c r="AH46" s="15">
        <f>ROUND(VLOOKUP($C$2,'[36]ERU-1'!$A$28:$BE$39,AH$2,FALSE),3)</f>
        <v>48</v>
      </c>
      <c r="AI46" s="15">
        <f>ROUND(VLOOKUP($C$2,'[36]ERU-1'!$A$28:$BE$39,AI$2,FALSE),3)</f>
        <v>0</v>
      </c>
      <c r="AJ46" s="15" t="s">
        <v>594</v>
      </c>
      <c r="AK46" s="15">
        <f>ROUND(VLOOKUP($C$2,'[36]ERU-1'!$A$28:$BE$39,AK$2,FALSE),3)</f>
        <v>0</v>
      </c>
      <c r="AL46" s="15">
        <f>ROUND(VLOOKUP($C$2,'[36]ERU-1'!$A$28:$BE$39,AL$2,FALSE),3)</f>
        <v>0</v>
      </c>
      <c r="AM46" s="15">
        <f>ROUND(VLOOKUP($C$2,'[36]ERU-1'!$A$28:$BE$39,AM$2,FALSE),3)</f>
        <v>3.1240000000000001</v>
      </c>
      <c r="AN46" s="15">
        <f>ROUND(VLOOKUP($C$2,'[36]ERU-1'!$A$28:$BE$39,AN$2,FALSE),3)</f>
        <v>0</v>
      </c>
      <c r="AO46" s="15">
        <f>ROUND(VLOOKUP($C$2,'[36]ERU-1'!$A$28:$BE$39,AO$2,FALSE),3)</f>
        <v>0</v>
      </c>
      <c r="AP46" s="15">
        <f>ROUND(VLOOKUP($C$2,'[36]ERU-1'!$A$28:$BE$39,AP$2,FALSE),3)</f>
        <v>0</v>
      </c>
      <c r="AQ46" s="15">
        <f>ROUND(VLOOKUP($C$2,'[36]ERU-1'!$A$28:$BE$39,AQ$2,FALSE),3)</f>
        <v>0</v>
      </c>
      <c r="AR46" s="15">
        <f>ROUND(VLOOKUP($C$2,'[36]ERU-1'!$A$28:$BE$39,AR$2,FALSE),3)</f>
        <v>0</v>
      </c>
      <c r="AS46" s="15">
        <f>ROUND(VLOOKUP($C$2,'[36]ERU-1'!$A$28:$BE$39,AS$2,FALSE),3)</f>
        <v>0</v>
      </c>
      <c r="AT46" s="15">
        <f>ROUND(VLOOKUP($C$2,'[36]ERU-1'!$A$28:$BE$39,AT$2,FALSE),3)</f>
        <v>0</v>
      </c>
      <c r="AU46" s="15">
        <f>ROUND(VLOOKUP($C$2,'[36]ERU-1'!$A$28:$BE$39,AU$2,FALSE),3)</f>
        <v>0</v>
      </c>
      <c r="AV46" s="15">
        <f>ROUND(VLOOKUP($C$2,'[36]ERU-1'!$A$28:$BE$39,AV$2,FALSE),3)</f>
        <v>0</v>
      </c>
      <c r="AW46" s="15">
        <f>ROUND(VLOOKUP($C$2,'[36]ERU-1'!$A$28:$BE$39,AW$2,FALSE),3)</f>
        <v>0</v>
      </c>
      <c r="AX46" s="15">
        <f>ROUND(VLOOKUP($C$2,'[36]ERU-1'!$A$28:$BE$39,AX$2,FALSE),3)</f>
        <v>0</v>
      </c>
      <c r="AY46" s="15">
        <f>ROUND(VLOOKUP($C$2,'[36]ERU-1'!$A$28:$BE$39,AY$2,FALSE),3)</f>
        <v>0</v>
      </c>
      <c r="AZ46" s="15">
        <f>ROUND(VLOOKUP($C$2,'[36]ERU-1'!$A$28:$BE$39,AZ$2,FALSE),3)</f>
        <v>0</v>
      </c>
      <c r="BA46" s="15">
        <f>ROUND(VLOOKUP($C$2,'[36]ERU-1'!$A$28:$BE$39,BA$2,FALSE),3)</f>
        <v>0</v>
      </c>
      <c r="BB46" s="15">
        <f>ROUND(VLOOKUP($C$2,'[36]ERU-1'!$A$28:$BE$39,BB$2,FALSE),3)</f>
        <v>48</v>
      </c>
      <c r="BC46" s="15">
        <f>ROUND(VLOOKUP($C$2,'[36]ERU-1'!$A$28:$BE$39,BC$2,FALSE),3)</f>
        <v>0</v>
      </c>
      <c r="BD46" s="15">
        <f>ROUND(VLOOKUP($C$2,'[36]ERU-1'!$A$28:$BE$39,BD$2,FALSE),3)</f>
        <v>0</v>
      </c>
      <c r="BE46" s="15">
        <f>ROUND(VLOOKUP($C$2,'[36]ERU-1'!$A$28:$BE$39,BE$2,FALSE),3)</f>
        <v>5.25</v>
      </c>
      <c r="BF46" s="15">
        <f>ROUND(VLOOKUP($C$2,'[36]ERU-1'!$A$28:$BE$39,BF$2,FALSE),3)</f>
        <v>48</v>
      </c>
      <c r="BG46" s="15">
        <f>ROUND(VLOOKUP($C$2,'[36]ERU-1'!$A$28:$BE$39,BG$2,FALSE),3)</f>
        <v>21.381</v>
      </c>
      <c r="BH46" s="15"/>
      <c r="BI46" s="15"/>
      <c r="BJ46" s="15" t="s">
        <v>740</v>
      </c>
      <c r="BK46" s="15" t="str">
        <f>INDEX(Licence!$I$2:$I$180,MATCH(Data!BJ46,Licence!$C$2:$C$180,0))</f>
        <v>Královéhradecký</v>
      </c>
      <c r="BL46" s="15">
        <f>INDEX(Licence!$G$2:$G$180,MATCH(Data!BJ46,Licence!$C$2:$C$180,0))/1000</f>
        <v>8.0000000000000002E-3</v>
      </c>
      <c r="BM46" s="15">
        <f>INDEX(Licence!$F$2:$F$180,MATCH(Data!BJ46,Licence!$C$2:$C$180,0))/1000</f>
        <v>1.9E-2</v>
      </c>
      <c r="BN46" s="15" t="str">
        <f>INDEX(Licence!$K$2:$K$180,MATCH(Data!BJ46,Licence!$C$2:$C$180,0))</f>
        <v>ČEZ Distribuce, a.s.</v>
      </c>
      <c r="BO46" s="15"/>
      <c r="BP46" s="16">
        <f t="shared" si="5"/>
        <v>86.915173908298641</v>
      </c>
      <c r="BS46" t="str">
        <f t="shared" si="14"/>
        <v>Kotelna - ZŠ Jiráskova</v>
      </c>
    </row>
    <row r="47" spans="1:71" ht="19.5" thickBot="1" x14ac:dyDescent="0.35">
      <c r="A47" s="15">
        <v>2381</v>
      </c>
      <c r="B47" s="69">
        <f t="shared" si="3"/>
        <v>43</v>
      </c>
      <c r="C47" s="14" t="s">
        <v>642</v>
      </c>
      <c r="D47" s="15" t="str">
        <f t="shared" si="6"/>
        <v>Prosinec</v>
      </c>
      <c r="E47" s="37" t="str">
        <f t="shared" si="6"/>
        <v>12</v>
      </c>
      <c r="F47" s="46">
        <f t="shared" si="7"/>
        <v>0</v>
      </c>
      <c r="G47" s="15">
        <f>ROUND(VLOOKUP($C$2,'[40]ERU-1'!$A$6:$BE$17,G$2,FALSE),3)</f>
        <v>73.055999999999997</v>
      </c>
      <c r="H47" s="15">
        <f>ROUND(VLOOKUP($C$2,'[40]ERU-1'!$A$6:$BE$17,H$2,FALSE),3)</f>
        <v>24.669</v>
      </c>
      <c r="I47" s="15">
        <f>ROUND(VLOOKUP($C$2,'[40]ERU-1'!$A$6:$BE$17,I$2,FALSE),3)</f>
        <v>48.387</v>
      </c>
      <c r="J47" s="15">
        <f>ROUND(VLOOKUP($C$2,'[40]ERU-1'!$A$6:$BE$17,J$2,FALSE),3)</f>
        <v>35.296999999999997</v>
      </c>
      <c r="K47" s="15">
        <f>ROUND(VLOOKUP($C$2,'[40]ERU-1'!$A$6:$BE$17,K$2,FALSE),3)</f>
        <v>0</v>
      </c>
      <c r="L47" s="15">
        <f>ROUND(VLOOKUP($C$2,'[40]ERU-1'!$A$6:$BE$17,L$2,FALSE),3)</f>
        <v>19.826000000000001</v>
      </c>
      <c r="M47" s="15">
        <f>ROUND(VLOOKUP($C$2,'[40]ERU-1'!$A$6:$BE$17,M$2,FALSE),3)</f>
        <v>0</v>
      </c>
      <c r="N47" s="15">
        <f t="shared" si="0"/>
        <v>0</v>
      </c>
      <c r="O47" s="15">
        <f t="shared" si="1"/>
        <v>0</v>
      </c>
      <c r="P47" s="15">
        <f t="shared" si="10"/>
        <v>0</v>
      </c>
      <c r="Q47" s="15">
        <f>ROUND(VLOOKUP($C$2,'[40]ERU-1'!$A$6:$BE$17,Q$2,FALSE),3)</f>
        <v>19.826000000000001</v>
      </c>
      <c r="R47" s="42">
        <f t="shared" si="11"/>
        <v>0</v>
      </c>
      <c r="S47" s="15">
        <f>ROUND(VLOOKUP($C$2,'[40]ERU-1'!$A$6:$BE$17,S$2,FALSE),3)</f>
        <v>140</v>
      </c>
      <c r="T47" s="15">
        <f>ROUND(VLOOKUP($C$2,'[40]ERU-1'!$A$6:$BE$17,T$2,FALSE),3)</f>
        <v>0</v>
      </c>
      <c r="U47" s="15">
        <f>ROUND(VLOOKUP($C$2,'[40]ERU-1'!$A$6:$BE$17,U$2,FALSE),3)</f>
        <v>0</v>
      </c>
      <c r="V47" s="15">
        <f>ROUND(VLOOKUP($C$2,'[40]ERU-1'!$A$6:$BE$17,V$2,FALSE),3)</f>
        <v>0</v>
      </c>
      <c r="W47" s="15">
        <f>ROUND(VLOOKUP($C$2,'[40]ERU-1'!$A$6:$BE$17,W$2,FALSE),3)</f>
        <v>0</v>
      </c>
      <c r="X47" s="15">
        <f>ROUND(VLOOKUP($C$2,'[40]ERU-1'!$A$6:$BE$17,X$2,FALSE),3)</f>
        <v>140</v>
      </c>
      <c r="Y47" s="15">
        <f>ROUND(VLOOKUP($C$2,'[40]ERU-1'!$A$6:$BE$17,Y$2,FALSE),3)</f>
        <v>0</v>
      </c>
      <c r="Z47" s="15">
        <f>ROUND(VLOOKUP($C$2,'[40]ERU-1'!$A$6:$BE$17,Z$2,FALSE),3)</f>
        <v>6.8390000000000004</v>
      </c>
      <c r="AA47" s="15">
        <f>ROUND(VLOOKUP($C$2,'[40]ERU-1'!$A$6:$BE$17,AA$2,FALSE),3)</f>
        <v>19.826000000000001</v>
      </c>
      <c r="AB47" s="45">
        <f t="shared" si="4"/>
        <v>6.8390000000000004</v>
      </c>
      <c r="AC47" s="15">
        <f>ROUND(VLOOKUP($C$2,'[40]ERU-1'!$A$6:$BE$17,AC$2,FALSE),3)</f>
        <v>0</v>
      </c>
      <c r="AD47" s="15">
        <f>ROUND(VLOOKUP($C$2,'[40]ERU-1'!$A$6:$BE$17,AD$2,FALSE),3)</f>
        <v>0</v>
      </c>
      <c r="AE47" s="15">
        <f>ROUND(VLOOKUP($C$2,'[40]ERU-1'!$A$6:$BE$17,AE$2,FALSE),3)</f>
        <v>0</v>
      </c>
      <c r="AF47" s="15">
        <f>ROUND(VLOOKUP($C$2,'[40]ERU-1'!$A$6:$BE$17,AF$2,FALSE),3)</f>
        <v>0</v>
      </c>
      <c r="AG47" s="15">
        <f>ROUND(VLOOKUP($C$2,'[40]ERU-1'!$A$6:$BE$17,AG$2,FALSE),3)</f>
        <v>0</v>
      </c>
      <c r="AH47" s="15">
        <f>ROUND(VLOOKUP($C$2,'[40]ERU-1'!$A$6:$BE$17,AH$2,FALSE),3)</f>
        <v>140</v>
      </c>
      <c r="AI47" s="15">
        <f>ROUND(VLOOKUP($C$2,'[40]ERU-1'!$A$6:$BE$17,AI$2,FALSE),3)</f>
        <v>0</v>
      </c>
      <c r="AJ47" s="15" t="s">
        <v>594</v>
      </c>
      <c r="AK47" s="15">
        <f>ROUND(VLOOKUP($C$2,'[40]ERU-1'!$A$6:$BE$17,AK$2,FALSE),3)</f>
        <v>0</v>
      </c>
      <c r="AL47" s="15">
        <f>ROUND(VLOOKUP($C$2,'[40]ERU-1'!$A$6:$BE$17,AL$2,FALSE),3)</f>
        <v>0</v>
      </c>
      <c r="AM47" s="15">
        <f>ROUND(VLOOKUP($C$2,'[40]ERU-1'!$A$6:$BE$17,AM$2,FALSE),3)</f>
        <v>12.987</v>
      </c>
      <c r="AN47" s="15">
        <f>ROUND(VLOOKUP($C$2,'[40]ERU-1'!$A$6:$BE$17,AN$2,FALSE),3)</f>
        <v>0</v>
      </c>
      <c r="AO47" s="15">
        <f>ROUND(VLOOKUP($C$2,'[40]ERU-1'!$A$6:$BE$17,AO$2,FALSE),3)</f>
        <v>0</v>
      </c>
      <c r="AP47" s="15">
        <f>ROUND(VLOOKUP($C$2,'[40]ERU-1'!$A$6:$BE$17,AP$2,FALSE),3)</f>
        <v>0</v>
      </c>
      <c r="AQ47" s="15">
        <f>ROUND(VLOOKUP($C$2,'[40]ERU-1'!$A$6:$BE$17,AQ$2,FALSE),3)</f>
        <v>0</v>
      </c>
      <c r="AR47" s="15">
        <f>ROUND(VLOOKUP($C$2,'[40]ERU-1'!$A$6:$BE$17,AR$2,FALSE),3)</f>
        <v>0</v>
      </c>
      <c r="AS47" s="15">
        <f>ROUND(VLOOKUP($C$2,'[40]ERU-1'!$A$6:$BE$17,AS$2,FALSE),3)</f>
        <v>6.8390000000000004</v>
      </c>
      <c r="AT47" s="15">
        <f>ROUND(VLOOKUP($C$2,'[40]ERU-1'!$A$6:$BE$17,AT$2,FALSE),3)</f>
        <v>0</v>
      </c>
      <c r="AU47" s="15">
        <f>ROUND(VLOOKUP($C$2,'[40]ERU-1'!$A$6:$BE$17,AU$2,FALSE),3)</f>
        <v>0</v>
      </c>
      <c r="AV47" s="15">
        <f>ROUND(VLOOKUP($C$2,'[40]ERU-1'!$A$6:$BE$17,AV$2,FALSE),3)</f>
        <v>140</v>
      </c>
      <c r="AW47" s="15">
        <f>ROUND(VLOOKUP($C$2,'[40]ERU-1'!$A$6:$BE$17,AW$2,FALSE),3)</f>
        <v>0</v>
      </c>
      <c r="AX47" s="15">
        <f>ROUND(VLOOKUP($C$2,'[40]ERU-1'!$A$6:$BE$17,AX$2,FALSE),3)</f>
        <v>0</v>
      </c>
      <c r="AY47" s="15">
        <f>ROUND(VLOOKUP($C$2,'[40]ERU-1'!$A$6:$BE$17,AY$2,FALSE),3)</f>
        <v>0</v>
      </c>
      <c r="AZ47" s="15">
        <f>ROUND(VLOOKUP($C$2,'[40]ERU-1'!$A$6:$BE$17,AZ$2,FALSE),3)</f>
        <v>0</v>
      </c>
      <c r="BA47" s="15">
        <f>ROUND(VLOOKUP($C$2,'[40]ERU-1'!$A$6:$BE$17,BA$2,FALSE),3)</f>
        <v>0</v>
      </c>
      <c r="BB47" s="15">
        <f>ROUND(VLOOKUP($C$2,'[40]ERU-1'!$A$6:$BE$17,BB$2,FALSE),3)</f>
        <v>0</v>
      </c>
      <c r="BC47" s="15">
        <f>ROUND(VLOOKUP($C$2,'[40]ERU-1'!$A$6:$BE$17,BC$2,FALSE),3)</f>
        <v>0</v>
      </c>
      <c r="BD47" s="15">
        <f>ROUND(VLOOKUP($C$2,'[40]ERU-1'!$A$6:$BE$17,BD$2,FALSE),3)</f>
        <v>0</v>
      </c>
      <c r="BE47" s="15">
        <f>ROUND(VLOOKUP($C$2,'[40]ERU-1'!$A$6:$BE$17,BE$2,FALSE),3)</f>
        <v>19.826000000000001</v>
      </c>
      <c r="BF47" s="15">
        <f>ROUND(VLOOKUP($C$2,'[40]ERU-1'!$A$6:$BE$17,BF$2,FALSE),3)</f>
        <v>140</v>
      </c>
      <c r="BG47" s="15">
        <f>ROUND(VLOOKUP($C$2,'[40]ERU-1'!$A$6:$BE$17,BG$2,FALSE),3)</f>
        <v>73.055999999999997</v>
      </c>
      <c r="BH47" s="15"/>
      <c r="BI47" s="15"/>
      <c r="BJ47" s="15" t="s">
        <v>741</v>
      </c>
      <c r="BK47" s="15" t="str">
        <f>INDEX(Licence!$I$2:$I$180,MATCH(Data!BJ47,Licence!$C$2:$C$180,0))</f>
        <v>Hlavní město Praha</v>
      </c>
      <c r="BL47" s="15">
        <f>INDEX(Licence!$G$2:$G$180,MATCH(Data!BJ47,Licence!$C$2:$C$180,0))/1000</f>
        <v>0.03</v>
      </c>
      <c r="BM47" s="15">
        <f>INDEX(Licence!$F$2:$F$180,MATCH(Data!BJ47,Licence!$C$2:$C$180,0))/1000</f>
        <v>6.2E-2</v>
      </c>
      <c r="BN47" s="15" t="str">
        <f>INDEX(Licence!$K$2:$K$180,MATCH(Data!BJ47,Licence!$C$2:$C$180,0))</f>
        <v>PREdistribuce, a.s.</v>
      </c>
      <c r="BO47" s="15"/>
      <c r="BP47" s="16">
        <f t="shared" si="5"/>
        <v>80.369701172920614</v>
      </c>
      <c r="BS47" t="str">
        <f t="shared" si="14"/>
        <v>Kotelna - ZŠ Velká Chuchle</v>
      </c>
    </row>
    <row r="48" spans="1:71" ht="19.5" thickBot="1" x14ac:dyDescent="0.35">
      <c r="A48" s="15">
        <v>3522</v>
      </c>
      <c r="B48" s="25">
        <f t="shared" si="3"/>
        <v>44</v>
      </c>
      <c r="C48" s="14" t="s">
        <v>643</v>
      </c>
      <c r="D48" s="15" t="str">
        <f t="shared" si="6"/>
        <v>Prosinec</v>
      </c>
      <c r="E48" s="37" t="str">
        <f t="shared" si="6"/>
        <v>12</v>
      </c>
      <c r="F48" s="46">
        <f t="shared" si="7"/>
        <v>0</v>
      </c>
      <c r="G48" s="68">
        <f>_xlfn.IFNA(INDEX(import!$R$3:$Z$2000,MATCH(Data!$A48&amp;"#"&amp;$E48,import!$Q$3:$Q$2000,0),1),0)</f>
        <v>813.13900000000001</v>
      </c>
      <c r="H48" s="68">
        <f t="shared" si="8"/>
        <v>359.89400000000001</v>
      </c>
      <c r="I48" s="68">
        <f t="shared" si="9"/>
        <v>453.245</v>
      </c>
      <c r="J48" s="68">
        <f>_xlfn.IFNA(INDEX(import!$R$3:$Z$2000,MATCH(Data!$A48&amp;"#"&amp;$E48,import!$Q$3:$Q$2000,0),3),0)</f>
        <v>35.251200000000004</v>
      </c>
      <c r="K48" s="15">
        <f>ROUND(VLOOKUP($C$2,'[41]ERU-1'!$A$6:$BE$17,K$2,FALSE),3)</f>
        <v>0</v>
      </c>
      <c r="L48" s="15">
        <f>ROUND(VLOOKUP($C$2,'[41]ERU-1'!$A$6:$BE$17,L$2,FALSE),3)</f>
        <v>296</v>
      </c>
      <c r="M48" s="15">
        <f>ROUND(VLOOKUP($C$2,'[41]ERU-1'!$A$6:$BE$17,M$2,FALSE),3)</f>
        <v>3.597</v>
      </c>
      <c r="N48" s="15">
        <f t="shared" si="0"/>
        <v>4.5300000000000296</v>
      </c>
      <c r="O48" s="15">
        <f t="shared" si="1"/>
        <v>0</v>
      </c>
      <c r="P48" s="15">
        <f t="shared" si="10"/>
        <v>0</v>
      </c>
      <c r="Q48" s="15">
        <f>ROUND(VLOOKUP($C$2,'[41]ERU-1'!$A$6:$BE$17,Q$2,FALSE),3)</f>
        <v>287.87299999999999</v>
      </c>
      <c r="R48" s="42">
        <f t="shared" si="11"/>
        <v>0</v>
      </c>
      <c r="S48" s="15">
        <f>ROUND(VLOOKUP($C$2,'[41]ERU-1'!$A$6:$BE$17,S$2,FALSE),3)</f>
        <v>1342</v>
      </c>
      <c r="T48" s="15">
        <f>ROUND(VLOOKUP($C$2,'[41]ERU-1'!$A$6:$BE$17,T$2,FALSE),3)</f>
        <v>0</v>
      </c>
      <c r="U48" s="15">
        <f>ROUND(VLOOKUP($C$2,'[41]ERU-1'!$A$6:$BE$17,U$2,FALSE),3)</f>
        <v>0</v>
      </c>
      <c r="V48" s="15">
        <f>ROUND(VLOOKUP($C$2,'[41]ERU-1'!$A$6:$BE$17,V$2,FALSE),3)</f>
        <v>0</v>
      </c>
      <c r="W48" s="15">
        <f>ROUND(VLOOKUP($C$2,'[41]ERU-1'!$A$6:$BE$17,W$2,FALSE),3)</f>
        <v>0</v>
      </c>
      <c r="X48" s="15">
        <f>ROUND(VLOOKUP($C$2,'[41]ERU-1'!$A$6:$BE$17,X$2,FALSE),3)</f>
        <v>1342</v>
      </c>
      <c r="Y48" s="15">
        <f>ROUND(VLOOKUP($C$2,'[41]ERU-1'!$A$6:$BE$17,Y$2,FALSE),3)</f>
        <v>0</v>
      </c>
      <c r="Z48" s="15">
        <f>ROUND(VLOOKUP($C$2,'[41]ERU-1'!$A$6:$BE$17,Z$2,FALSE),3)</f>
        <v>0.56499999999999995</v>
      </c>
      <c r="AA48" s="15">
        <f>ROUND(VLOOKUP($C$2,'[41]ERU-1'!$A$6:$BE$17,AA$2,FALSE),3)</f>
        <v>296</v>
      </c>
      <c r="AB48" s="45">
        <f t="shared" si="4"/>
        <v>8.6920000000000286</v>
      </c>
      <c r="AC48" s="15">
        <f>ROUND(VLOOKUP($C$2,'[41]ERU-1'!$A$6:$BE$17,AC$2,FALSE),3)</f>
        <v>0</v>
      </c>
      <c r="AD48" s="15">
        <f>ROUND(VLOOKUP($C$2,'[41]ERU-1'!$A$6:$BE$17,AD$2,FALSE),3)</f>
        <v>0</v>
      </c>
      <c r="AE48" s="15">
        <f>ROUND(VLOOKUP($C$2,'[41]ERU-1'!$A$6:$BE$17,AE$2,FALSE),3)</f>
        <v>0</v>
      </c>
      <c r="AF48" s="15">
        <f>ROUND(VLOOKUP($C$2,'[41]ERU-1'!$A$6:$BE$17,AF$2,FALSE),3)</f>
        <v>0</v>
      </c>
      <c r="AG48" s="15">
        <f>ROUND(VLOOKUP($C$2,'[41]ERU-1'!$A$6:$BE$17,AG$2,FALSE),3)</f>
        <v>0</v>
      </c>
      <c r="AH48" s="15">
        <f>ROUND(VLOOKUP($C$2,'[41]ERU-1'!$A$6:$BE$17,AH$2,FALSE),3)</f>
        <v>1342</v>
      </c>
      <c r="AI48" s="15">
        <f>ROUND(VLOOKUP($C$2,'[41]ERU-1'!$A$6:$BE$17,AI$2,FALSE),3)</f>
        <v>0</v>
      </c>
      <c r="AJ48" s="15" t="s">
        <v>594</v>
      </c>
      <c r="AK48" s="15">
        <f>ROUND(VLOOKUP($C$2,'[41]ERU-1'!$A$6:$BE$17,AK$2,FALSE),3)</f>
        <v>0</v>
      </c>
      <c r="AL48" s="15">
        <f>ROUND(VLOOKUP($C$2,'[41]ERU-1'!$A$6:$BE$17,AL$2,FALSE),3)</f>
        <v>0</v>
      </c>
      <c r="AM48" s="15">
        <f>ROUND(VLOOKUP($C$2,'[41]ERU-1'!$A$6:$BE$17,AM$2,FALSE),3)</f>
        <v>287.87299999999999</v>
      </c>
      <c r="AN48" s="15">
        <f>ROUND(VLOOKUP($C$2,'[41]ERU-1'!$A$6:$BE$17,AN$2,FALSE),3)</f>
        <v>0</v>
      </c>
      <c r="AO48" s="15">
        <f>ROUND(VLOOKUP($C$2,'[41]ERU-1'!$A$6:$BE$17,AO$2,FALSE),3)</f>
        <v>0</v>
      </c>
      <c r="AP48" s="15">
        <f>ROUND(VLOOKUP($C$2,'[41]ERU-1'!$A$6:$BE$17,AP$2,FALSE),3)</f>
        <v>0</v>
      </c>
      <c r="AQ48" s="15">
        <f>ROUND(VLOOKUP($C$2,'[41]ERU-1'!$A$6:$BE$17,AQ$2,FALSE),3)</f>
        <v>0</v>
      </c>
      <c r="AR48" s="15">
        <f>ROUND(VLOOKUP($C$2,'[41]ERU-1'!$A$6:$BE$17,AR$2,FALSE),3)</f>
        <v>0</v>
      </c>
      <c r="AS48" s="15">
        <f>ROUND(VLOOKUP($C$2,'[41]ERU-1'!$A$6:$BE$17,AS$2,FALSE),3)</f>
        <v>0</v>
      </c>
      <c r="AT48" s="15">
        <f>ROUND(VLOOKUP($C$2,'[41]ERU-1'!$A$6:$BE$17,AT$2,FALSE),3)</f>
        <v>0</v>
      </c>
      <c r="AU48" s="15">
        <f>ROUND(VLOOKUP($C$2,'[41]ERU-1'!$A$6:$BE$17,AU$2,FALSE),3)</f>
        <v>0</v>
      </c>
      <c r="AV48" s="15">
        <f>ROUND(VLOOKUP($C$2,'[41]ERU-1'!$A$6:$BE$17,AV$2,FALSE),3)</f>
        <v>1342</v>
      </c>
      <c r="AW48" s="15">
        <f>ROUND(VLOOKUP($C$2,'[41]ERU-1'!$A$6:$BE$17,AW$2,FALSE),3)</f>
        <v>0</v>
      </c>
      <c r="AX48" s="15">
        <f>ROUND(VLOOKUP($C$2,'[41]ERU-1'!$A$6:$BE$17,AX$2,FALSE),3)</f>
        <v>0</v>
      </c>
      <c r="AY48" s="15">
        <f>ROUND(VLOOKUP($C$2,'[41]ERU-1'!$A$6:$BE$17,AY$2,FALSE),3)</f>
        <v>0</v>
      </c>
      <c r="AZ48" s="15">
        <f>ROUND(VLOOKUP($C$2,'[41]ERU-1'!$A$6:$BE$17,AZ$2,FALSE),3)</f>
        <v>0</v>
      </c>
      <c r="BA48" s="15">
        <f>ROUND(VLOOKUP($C$2,'[41]ERU-1'!$A$6:$BE$17,BA$2,FALSE),3)</f>
        <v>0</v>
      </c>
      <c r="BB48" s="15">
        <f>ROUND(VLOOKUP($C$2,'[41]ERU-1'!$A$6:$BE$17,BB$2,FALSE),3)</f>
        <v>0</v>
      </c>
      <c r="BC48" s="15">
        <f>ROUND(VLOOKUP($C$2,'[41]ERU-1'!$A$6:$BE$17,BC$2,FALSE),3)</f>
        <v>0</v>
      </c>
      <c r="BD48" s="15">
        <f>ROUND(VLOOKUP($C$2,'[41]ERU-1'!$A$6:$BE$17,BD$2,FALSE),3)</f>
        <v>0</v>
      </c>
      <c r="BE48" s="15">
        <f>ROUND(VLOOKUP($C$2,'[41]ERU-1'!$A$6:$BE$17,BE$2,FALSE),3)</f>
        <v>296</v>
      </c>
      <c r="BF48" s="15">
        <f>ROUND(VLOOKUP($C$2,'[41]ERU-1'!$A$6:$BE$17,BF$2,FALSE),3)</f>
        <v>1342</v>
      </c>
      <c r="BG48" s="68">
        <f>_xlfn.IFNA(INDEX(import!$R$3:$Z$2000,MATCH(Data!$A48&amp;"#"&amp;$E48,import!$Q$3:$Q$2000,0),2),0)</f>
        <v>731.82500000000005</v>
      </c>
      <c r="BH48" s="15"/>
      <c r="BI48" s="15"/>
      <c r="BJ48" s="15" t="s">
        <v>742</v>
      </c>
      <c r="BK48" s="15" t="str">
        <f>INDEX(Licence!$I$2:$I$180,MATCH(Data!BJ48,Licence!$C$2:$C$180,0))</f>
        <v>Karlovarský</v>
      </c>
      <c r="BL48" s="15">
        <f>INDEX(Licence!$G$2:$G$180,MATCH(Data!BJ48,Licence!$C$2:$C$180,0))/1000</f>
        <v>0.8</v>
      </c>
      <c r="BM48" s="15">
        <f>INDEX(Licence!$F$2:$F$180,MATCH(Data!BJ48,Licence!$C$2:$C$180,0))/1000</f>
        <v>1.046</v>
      </c>
      <c r="BN48" s="15" t="str">
        <f>INDEX(Licence!$K$2:$K$180,MATCH(Data!BJ48,Licence!$C$2:$C$180,0))</f>
        <v>ČEZ Distribuce, a.s.</v>
      </c>
      <c r="BO48" s="15"/>
      <c r="BP48" s="16">
        <f t="shared" si="5"/>
        <v>91.384931886417903</v>
      </c>
      <c r="BS48" t="str">
        <f t="shared" si="14"/>
        <v>KJ - Kraslice, Školní</v>
      </c>
    </row>
    <row r="49" spans="1:71" ht="19.5" thickBot="1" x14ac:dyDescent="0.35">
      <c r="A49" s="15">
        <v>3521</v>
      </c>
      <c r="B49" s="25">
        <f t="shared" si="3"/>
        <v>45</v>
      </c>
      <c r="C49" s="14" t="s">
        <v>644</v>
      </c>
      <c r="D49" s="15" t="str">
        <f t="shared" si="6"/>
        <v>Prosinec</v>
      </c>
      <c r="E49" s="37" t="str">
        <f t="shared" si="6"/>
        <v>12</v>
      </c>
      <c r="F49" s="46">
        <f t="shared" si="7"/>
        <v>0</v>
      </c>
      <c r="G49" s="68">
        <f>_xlfn.IFNA(INDEX(import!$R$3:$Z$2000,MATCH(Data!$A49&amp;"#"&amp;$E49,import!$Q$3:$Q$2000,0),1),0)</f>
        <v>1054.4680000000001</v>
      </c>
      <c r="H49" s="68">
        <f t="shared" si="8"/>
        <v>472.66899999999998</v>
      </c>
      <c r="I49" s="68">
        <f t="shared" si="9"/>
        <v>581.79899999999998</v>
      </c>
      <c r="J49" s="68">
        <f>_xlfn.IFNA(INDEX(import!$R$3:$Z$2000,MATCH(Data!$A49&amp;"#"&amp;$E49,import!$Q$3:$Q$2000,0),3),0)</f>
        <v>35.251200000000004</v>
      </c>
      <c r="K49" s="15">
        <f>ROUND(VLOOKUP($C$2,'[42]ERU-1'!$A$6:$BE$17,K$2,FALSE),3)</f>
        <v>0</v>
      </c>
      <c r="L49" s="15">
        <f>ROUND(VLOOKUP($C$2,'[42]ERU-1'!$A$6:$BE$17,L$2,FALSE),3)</f>
        <v>385</v>
      </c>
      <c r="M49" s="15">
        <f>ROUND(VLOOKUP($C$2,'[42]ERU-1'!$A$6:$BE$17,M$2,FALSE),3)</f>
        <v>3.4809999999999999</v>
      </c>
      <c r="N49" s="15">
        <f t="shared" si="0"/>
        <v>4.285000000000025</v>
      </c>
      <c r="O49" s="15">
        <f t="shared" si="1"/>
        <v>0</v>
      </c>
      <c r="P49" s="15">
        <f t="shared" si="10"/>
        <v>0</v>
      </c>
      <c r="Q49" s="15">
        <f>ROUND(VLOOKUP($C$2,'[42]ERU-1'!$A$6:$BE$17,Q$2,FALSE),3)</f>
        <v>377.23399999999998</v>
      </c>
      <c r="R49" s="42">
        <f t="shared" si="11"/>
        <v>0</v>
      </c>
      <c r="S49" s="15">
        <f>ROUND(VLOOKUP($C$2,'[42]ERU-1'!$A$6:$BE$17,S$2,FALSE),3)</f>
        <v>1706</v>
      </c>
      <c r="T49" s="15">
        <f>ROUND(VLOOKUP($C$2,'[42]ERU-1'!$A$6:$BE$17,T$2,FALSE),3)</f>
        <v>0</v>
      </c>
      <c r="U49" s="15">
        <f>ROUND(VLOOKUP($C$2,'[42]ERU-1'!$A$6:$BE$17,U$2,FALSE),3)</f>
        <v>0</v>
      </c>
      <c r="V49" s="15">
        <f>ROUND(VLOOKUP($C$2,'[42]ERU-1'!$A$6:$BE$17,V$2,FALSE),3)</f>
        <v>0</v>
      </c>
      <c r="W49" s="15">
        <f>ROUND(VLOOKUP($C$2,'[42]ERU-1'!$A$6:$BE$17,W$2,FALSE),3)</f>
        <v>0</v>
      </c>
      <c r="X49" s="15">
        <f>ROUND(VLOOKUP($C$2,'[42]ERU-1'!$A$6:$BE$17,X$2,FALSE),3)</f>
        <v>1706</v>
      </c>
      <c r="Y49" s="15">
        <f>ROUND(VLOOKUP($C$2,'[42]ERU-1'!$A$6:$BE$17,Y$2,FALSE),3)</f>
        <v>0</v>
      </c>
      <c r="Z49" s="15">
        <f>ROUND(VLOOKUP($C$2,'[42]ERU-1'!$A$6:$BE$17,Z$2,FALSE),3)</f>
        <v>1.7010000000000001</v>
      </c>
      <c r="AA49" s="15">
        <f>ROUND(VLOOKUP($C$2,'[42]ERU-1'!$A$6:$BE$17,AA$2,FALSE),3)</f>
        <v>385</v>
      </c>
      <c r="AB49" s="45">
        <f t="shared" si="4"/>
        <v>9.4670000000000254</v>
      </c>
      <c r="AC49" s="15">
        <f>ROUND(VLOOKUP($C$2,'[42]ERU-1'!$A$6:$BE$17,AC$2,FALSE),3)</f>
        <v>0</v>
      </c>
      <c r="AD49" s="15">
        <f>ROUND(VLOOKUP($C$2,'[42]ERU-1'!$A$6:$BE$17,AD$2,FALSE),3)</f>
        <v>0</v>
      </c>
      <c r="AE49" s="15">
        <f>ROUND(VLOOKUP($C$2,'[42]ERU-1'!$A$6:$BE$17,AE$2,FALSE),3)</f>
        <v>0</v>
      </c>
      <c r="AF49" s="15">
        <f>ROUND(VLOOKUP($C$2,'[42]ERU-1'!$A$6:$BE$17,AF$2,FALSE),3)</f>
        <v>0</v>
      </c>
      <c r="AG49" s="15">
        <f>ROUND(VLOOKUP($C$2,'[42]ERU-1'!$A$6:$BE$17,AG$2,FALSE),3)</f>
        <v>0</v>
      </c>
      <c r="AH49" s="15">
        <f>ROUND(VLOOKUP($C$2,'[42]ERU-1'!$A$6:$BE$17,AH$2,FALSE),3)</f>
        <v>1706</v>
      </c>
      <c r="AI49" s="15">
        <f>ROUND(VLOOKUP($C$2,'[42]ERU-1'!$A$6:$BE$17,AI$2,FALSE),3)</f>
        <v>0</v>
      </c>
      <c r="AJ49" s="15" t="s">
        <v>594</v>
      </c>
      <c r="AK49" s="15">
        <f>ROUND(VLOOKUP($C$2,'[42]ERU-1'!$A$6:$BE$17,AK$2,FALSE),3)</f>
        <v>0</v>
      </c>
      <c r="AL49" s="15">
        <f>ROUND(VLOOKUP($C$2,'[42]ERU-1'!$A$6:$BE$17,AL$2,FALSE),3)</f>
        <v>0</v>
      </c>
      <c r="AM49" s="15">
        <f>ROUND(VLOOKUP($C$2,'[42]ERU-1'!$A$6:$BE$17,AM$2,FALSE),3)</f>
        <v>377.23399999999998</v>
      </c>
      <c r="AN49" s="15">
        <f>ROUND(VLOOKUP($C$2,'[42]ERU-1'!$A$6:$BE$17,AN$2,FALSE),3)</f>
        <v>0</v>
      </c>
      <c r="AO49" s="15">
        <f>ROUND(VLOOKUP($C$2,'[42]ERU-1'!$A$6:$BE$17,AO$2,FALSE),3)</f>
        <v>0</v>
      </c>
      <c r="AP49" s="15">
        <f>ROUND(VLOOKUP($C$2,'[42]ERU-1'!$A$6:$BE$17,AP$2,FALSE),3)</f>
        <v>0</v>
      </c>
      <c r="AQ49" s="15">
        <f>ROUND(VLOOKUP($C$2,'[42]ERU-1'!$A$6:$BE$17,AQ$2,FALSE),3)</f>
        <v>0</v>
      </c>
      <c r="AR49" s="15">
        <f>ROUND(VLOOKUP($C$2,'[42]ERU-1'!$A$6:$BE$17,AR$2,FALSE),3)</f>
        <v>0</v>
      </c>
      <c r="AS49" s="15">
        <f>ROUND(VLOOKUP($C$2,'[42]ERU-1'!$A$6:$BE$17,AS$2,FALSE),3)</f>
        <v>0</v>
      </c>
      <c r="AT49" s="15">
        <f>ROUND(VLOOKUP($C$2,'[42]ERU-1'!$A$6:$BE$17,AT$2,FALSE),3)</f>
        <v>0</v>
      </c>
      <c r="AU49" s="15">
        <f>ROUND(VLOOKUP($C$2,'[42]ERU-1'!$A$6:$BE$17,AU$2,FALSE),3)</f>
        <v>0</v>
      </c>
      <c r="AV49" s="15">
        <f>ROUND(VLOOKUP($C$2,'[42]ERU-1'!$A$6:$BE$17,AV$2,FALSE),3)</f>
        <v>1706</v>
      </c>
      <c r="AW49" s="15">
        <f>ROUND(VLOOKUP($C$2,'[42]ERU-1'!$A$6:$BE$17,AW$2,FALSE),3)</f>
        <v>0</v>
      </c>
      <c r="AX49" s="15">
        <f>ROUND(VLOOKUP($C$2,'[42]ERU-1'!$A$6:$BE$17,AX$2,FALSE),3)</f>
        <v>0</v>
      </c>
      <c r="AY49" s="15">
        <f>ROUND(VLOOKUP($C$2,'[42]ERU-1'!$A$6:$BE$17,AY$2,FALSE),3)</f>
        <v>0</v>
      </c>
      <c r="AZ49" s="15">
        <f>ROUND(VLOOKUP($C$2,'[42]ERU-1'!$A$6:$BE$17,AZ$2,FALSE),3)</f>
        <v>0</v>
      </c>
      <c r="BA49" s="15">
        <f>ROUND(VLOOKUP($C$2,'[42]ERU-1'!$A$6:$BE$17,BA$2,FALSE),3)</f>
        <v>0</v>
      </c>
      <c r="BB49" s="15">
        <f>ROUND(VLOOKUP($C$2,'[42]ERU-1'!$A$6:$BE$17,BB$2,FALSE),3)</f>
        <v>0</v>
      </c>
      <c r="BC49" s="15">
        <f>ROUND(VLOOKUP($C$2,'[42]ERU-1'!$A$6:$BE$17,BC$2,FALSE),3)</f>
        <v>0</v>
      </c>
      <c r="BD49" s="15">
        <f>ROUND(VLOOKUP($C$2,'[42]ERU-1'!$A$6:$BE$17,BD$2,FALSE),3)</f>
        <v>0</v>
      </c>
      <c r="BE49" s="15">
        <f>ROUND(VLOOKUP($C$2,'[42]ERU-1'!$A$6:$BE$17,BE$2,FALSE),3)</f>
        <v>385</v>
      </c>
      <c r="BF49" s="15">
        <f>ROUND(VLOOKUP($C$2,'[42]ERU-1'!$A$6:$BE$17,BF$2,FALSE),3)</f>
        <v>1706</v>
      </c>
      <c r="BG49" s="68">
        <f>_xlfn.IFNA(INDEX(import!$R$3:$Z$2000,MATCH(Data!$A49&amp;"#"&amp;$E49,import!$Q$3:$Q$2000,0),2),0)</f>
        <v>949.02099999999996</v>
      </c>
      <c r="BH49" s="15"/>
      <c r="BI49" s="15"/>
      <c r="BJ49" s="15" t="s">
        <v>743</v>
      </c>
      <c r="BK49" s="15" t="str">
        <f>INDEX(Licence!$I$2:$I$180,MATCH(Data!BJ49,Licence!$C$2:$C$180,0))</f>
        <v>Karlovarský</v>
      </c>
      <c r="BL49" s="15">
        <f>INDEX(Licence!$G$2:$G$180,MATCH(Data!BJ49,Licence!$C$2:$C$180,0))/1000</f>
        <v>0.999</v>
      </c>
      <c r="BM49" s="15">
        <f>INDEX(Licence!$F$2:$F$180,MATCH(Data!BJ49,Licence!$C$2:$C$180,0))/1000</f>
        <v>1.274</v>
      </c>
      <c r="BN49" s="15" t="str">
        <f>INDEX(Licence!$K$2:$K$180,MATCH(Data!BJ49,Licence!$C$2:$C$180,0))</f>
        <v>ČEZ Distribuce, a.s.</v>
      </c>
      <c r="BO49" s="15"/>
      <c r="BP49" s="16">
        <f t="shared" si="5"/>
        <v>90.502622058825779</v>
      </c>
      <c r="BS49" t="str">
        <f t="shared" si="14"/>
        <v>KJ - Kraslice, Pohraniční stráže</v>
      </c>
    </row>
    <row r="50" spans="1:71" ht="19.5" thickBot="1" x14ac:dyDescent="0.35">
      <c r="A50" s="15">
        <v>3034</v>
      </c>
      <c r="B50" s="25">
        <f t="shared" si="3"/>
        <v>46</v>
      </c>
      <c r="C50" s="14" t="s">
        <v>645</v>
      </c>
      <c r="D50" s="15" t="str">
        <f t="shared" si="6"/>
        <v>Prosinec</v>
      </c>
      <c r="E50" s="37" t="str">
        <f t="shared" si="6"/>
        <v>12</v>
      </c>
      <c r="F50" s="46">
        <f t="shared" si="7"/>
        <v>0</v>
      </c>
      <c r="G50" s="68">
        <f>_xlfn.IFNA(INDEX(import!$R$3:$Z$2000,MATCH(Data!$A50&amp;"#"&amp;$E50,import!$Q$3:$Q$2000,0),1),0)</f>
        <v>1889.1769999999999</v>
      </c>
      <c r="H50" s="68">
        <f t="shared" si="8"/>
        <v>858.28</v>
      </c>
      <c r="I50" s="68">
        <f t="shared" si="9"/>
        <v>1030.8969999999999</v>
      </c>
      <c r="J50" s="68">
        <f>_xlfn.IFNA(INDEX(import!$R$3:$Z$2000,MATCH(Data!$A50&amp;"#"&amp;$E50,import!$Q$3:$Q$2000,0),3),0)</f>
        <v>35.296884000000006</v>
      </c>
      <c r="K50" s="15">
        <f>ROUND(VLOOKUP($C$2,'[43]ERU-1'!$A$6:$BE$17,K$2,FALSE),3)</f>
        <v>0</v>
      </c>
      <c r="L50" s="15">
        <f>ROUND(VLOOKUP($C$2,'[43]ERU-1'!$A$6:$BE$17,L$2,FALSE),3)</f>
        <v>648.70000000000005</v>
      </c>
      <c r="M50" s="15">
        <f>ROUND(VLOOKUP($C$2,'[43]ERU-1'!$A$6:$BE$17,M$2,FALSE),3)</f>
        <v>5.4480000000000004</v>
      </c>
      <c r="N50" s="15">
        <f t="shared" si="0"/>
        <v>6.5430000000001201</v>
      </c>
      <c r="O50" s="15">
        <f t="shared" si="1"/>
        <v>0</v>
      </c>
      <c r="P50" s="15">
        <f t="shared" si="10"/>
        <v>0</v>
      </c>
      <c r="Q50" s="15">
        <f>ROUND(VLOOKUP($C$2,'[43]ERU-1'!$A$6:$BE$17,Q$2,FALSE),3)</f>
        <v>636.70899999999995</v>
      </c>
      <c r="R50" s="42">
        <f t="shared" si="11"/>
        <v>0</v>
      </c>
      <c r="S50" s="15">
        <f>ROUND(VLOOKUP($C$2,'[43]ERU-1'!$A$6:$BE$17,S$2,FALSE),3)</f>
        <v>2805</v>
      </c>
      <c r="T50" s="15">
        <f>ROUND(VLOOKUP($C$2,'[43]ERU-1'!$A$6:$BE$17,T$2,FALSE),3)</f>
        <v>0</v>
      </c>
      <c r="U50" s="15">
        <f>ROUND(VLOOKUP($C$2,'[43]ERU-1'!$A$6:$BE$17,U$2,FALSE),3)</f>
        <v>0</v>
      </c>
      <c r="V50" s="15">
        <f>ROUND(VLOOKUP($C$2,'[43]ERU-1'!$A$6:$BE$17,V$2,FALSE),3)</f>
        <v>0</v>
      </c>
      <c r="W50" s="15">
        <f>ROUND(VLOOKUP($C$2,'[43]ERU-1'!$A$6:$BE$17,W$2,FALSE),3)</f>
        <v>0</v>
      </c>
      <c r="X50" s="15">
        <f>ROUND(VLOOKUP($C$2,'[43]ERU-1'!$A$6:$BE$17,X$2,FALSE),3)</f>
        <v>2805</v>
      </c>
      <c r="Y50" s="15">
        <f>ROUND(VLOOKUP($C$2,'[43]ERU-1'!$A$6:$BE$17,Y$2,FALSE),3)</f>
        <v>0</v>
      </c>
      <c r="Z50" s="15">
        <f>ROUND(VLOOKUP($C$2,'[43]ERU-1'!$A$6:$BE$17,Z$2,FALSE),3)</f>
        <v>1.407</v>
      </c>
      <c r="AA50" s="15">
        <f>ROUND(VLOOKUP($C$2,'[43]ERU-1'!$A$6:$BE$17,AA$2,FALSE),3)</f>
        <v>648.70000000000005</v>
      </c>
      <c r="AB50" s="45">
        <f t="shared" si="4"/>
        <v>13.39800000000012</v>
      </c>
      <c r="AC50" s="15">
        <f>ROUND(VLOOKUP($C$2,'[43]ERU-1'!$A$6:$BE$17,AC$2,FALSE),3)</f>
        <v>0</v>
      </c>
      <c r="AD50" s="15">
        <f>ROUND(VLOOKUP($C$2,'[43]ERU-1'!$A$6:$BE$17,AD$2,FALSE),3)</f>
        <v>0</v>
      </c>
      <c r="AE50" s="15">
        <f>ROUND(VLOOKUP($C$2,'[43]ERU-1'!$A$6:$BE$17,AE$2,FALSE),3)</f>
        <v>0</v>
      </c>
      <c r="AF50" s="15">
        <f>ROUND(VLOOKUP($C$2,'[43]ERU-1'!$A$6:$BE$17,AF$2,FALSE),3)</f>
        <v>0</v>
      </c>
      <c r="AG50" s="15">
        <f>ROUND(VLOOKUP($C$2,'[43]ERU-1'!$A$6:$BE$17,AG$2,FALSE),3)</f>
        <v>0</v>
      </c>
      <c r="AH50" s="15">
        <f>ROUND(VLOOKUP($C$2,'[43]ERU-1'!$A$6:$BE$17,AH$2,FALSE),3)</f>
        <v>2805</v>
      </c>
      <c r="AI50" s="15">
        <f>ROUND(VLOOKUP($C$2,'[43]ERU-1'!$A$6:$BE$17,AI$2,FALSE),3)</f>
        <v>0</v>
      </c>
      <c r="AJ50" s="15" t="s">
        <v>594</v>
      </c>
      <c r="AK50" s="15">
        <f>ROUND(VLOOKUP($C$2,'[43]ERU-1'!$A$6:$BE$17,AK$2,FALSE),3)</f>
        <v>0</v>
      </c>
      <c r="AL50" s="15">
        <f>ROUND(VLOOKUP($C$2,'[43]ERU-1'!$A$6:$BE$17,AL$2,FALSE),3)</f>
        <v>0</v>
      </c>
      <c r="AM50" s="15">
        <f>ROUND(VLOOKUP($C$2,'[43]ERU-1'!$A$6:$BE$17,AM$2,FALSE),3)</f>
        <v>636.70899999999995</v>
      </c>
      <c r="AN50" s="15">
        <f>ROUND(VLOOKUP($C$2,'[43]ERU-1'!$A$6:$BE$17,AN$2,FALSE),3)</f>
        <v>0</v>
      </c>
      <c r="AO50" s="15">
        <f>ROUND(VLOOKUP($C$2,'[43]ERU-1'!$A$6:$BE$17,AO$2,FALSE),3)</f>
        <v>0</v>
      </c>
      <c r="AP50" s="15">
        <f>ROUND(VLOOKUP($C$2,'[43]ERU-1'!$A$6:$BE$17,AP$2,FALSE),3)</f>
        <v>0</v>
      </c>
      <c r="AQ50" s="15">
        <f>ROUND(VLOOKUP($C$2,'[43]ERU-1'!$A$6:$BE$17,AQ$2,FALSE),3)</f>
        <v>0</v>
      </c>
      <c r="AR50" s="15">
        <f>ROUND(VLOOKUP($C$2,'[43]ERU-1'!$A$6:$BE$17,AR$2,FALSE),3)</f>
        <v>0</v>
      </c>
      <c r="AS50" s="15">
        <f>ROUND(VLOOKUP($C$2,'[43]ERU-1'!$A$6:$BE$17,AS$2,FALSE),3)</f>
        <v>0</v>
      </c>
      <c r="AT50" s="15">
        <f>ROUND(VLOOKUP($C$2,'[43]ERU-1'!$A$6:$BE$17,AT$2,FALSE),3)</f>
        <v>0</v>
      </c>
      <c r="AU50" s="15">
        <f>ROUND(VLOOKUP($C$2,'[43]ERU-1'!$A$6:$BE$17,AU$2,FALSE),3)</f>
        <v>0</v>
      </c>
      <c r="AV50" s="15">
        <f>ROUND(VLOOKUP($C$2,'[43]ERU-1'!$A$6:$BE$17,AV$2,FALSE),3)</f>
        <v>2805</v>
      </c>
      <c r="AW50" s="15">
        <f>ROUND(VLOOKUP($C$2,'[43]ERU-1'!$A$6:$BE$17,AW$2,FALSE),3)</f>
        <v>0</v>
      </c>
      <c r="AX50" s="15">
        <f>ROUND(VLOOKUP($C$2,'[43]ERU-1'!$A$6:$BE$17,AX$2,FALSE),3)</f>
        <v>0</v>
      </c>
      <c r="AY50" s="15">
        <f>ROUND(VLOOKUP($C$2,'[43]ERU-1'!$A$6:$BE$17,AY$2,FALSE),3)</f>
        <v>0</v>
      </c>
      <c r="AZ50" s="15">
        <f>ROUND(VLOOKUP($C$2,'[43]ERU-1'!$A$6:$BE$17,AZ$2,FALSE),3)</f>
        <v>0</v>
      </c>
      <c r="BA50" s="15">
        <f>ROUND(VLOOKUP($C$2,'[43]ERU-1'!$A$6:$BE$17,BA$2,FALSE),3)</f>
        <v>0</v>
      </c>
      <c r="BB50" s="15">
        <f>ROUND(VLOOKUP($C$2,'[43]ERU-1'!$A$6:$BE$17,BB$2,FALSE),3)</f>
        <v>0</v>
      </c>
      <c r="BC50" s="15">
        <f>ROUND(VLOOKUP($C$2,'[43]ERU-1'!$A$6:$BE$17,BC$2,FALSE),3)</f>
        <v>0</v>
      </c>
      <c r="BD50" s="15">
        <f>ROUND(VLOOKUP($C$2,'[43]ERU-1'!$A$6:$BE$17,BD$2,FALSE),3)</f>
        <v>0</v>
      </c>
      <c r="BE50" s="15">
        <f>ROUND(VLOOKUP($C$2,'[43]ERU-1'!$A$6:$BE$17,BE$2,FALSE),3)</f>
        <v>648.70000000000005</v>
      </c>
      <c r="BF50" s="15">
        <f>ROUND(VLOOKUP($C$2,'[43]ERU-1'!$A$6:$BE$17,BF$2,FALSE),3)</f>
        <v>2805</v>
      </c>
      <c r="BG50" s="68">
        <f>_xlfn.IFNA(INDEX(import!$R$3:$Z$2000,MATCH(Data!$A50&amp;"#"&amp;$E50,import!$Q$3:$Q$2000,0),2),0)</f>
        <v>1889.1769999999999</v>
      </c>
      <c r="BH50" s="15"/>
      <c r="BI50" s="15"/>
      <c r="BJ50" s="15" t="s">
        <v>744</v>
      </c>
      <c r="BK50" s="15" t="str">
        <f>INDEX(Licence!$I$2:$I$180,MATCH(Data!BJ50,Licence!$C$2:$C$180,0))</f>
        <v>Ústecký</v>
      </c>
      <c r="BL50" s="15">
        <f>INDEX(Licence!$G$2:$G$180,MATCH(Data!BJ50,Licence!$C$2:$C$180,0))/1000</f>
        <v>1.56</v>
      </c>
      <c r="BM50" s="15">
        <f>INDEX(Licence!$F$2:$F$180,MATCH(Data!BJ50,Licence!$C$2:$C$180,0))/1000</f>
        <v>1.9950000000000001</v>
      </c>
      <c r="BN50" s="15" t="str">
        <f>INDEX(Licence!$K$2:$K$180,MATCH(Data!BJ50,Licence!$C$2:$C$180,0))</f>
        <v>ČEZ Distribuce, a.s.</v>
      </c>
      <c r="BO50" s="15"/>
      <c r="BP50" s="16">
        <f t="shared" si="5"/>
        <v>75.581412788037696</v>
      </c>
      <c r="BS50" t="str">
        <f t="shared" si="14"/>
        <v>KJ - Krupka</v>
      </c>
    </row>
    <row r="51" spans="1:71" ht="19.5" thickBot="1" x14ac:dyDescent="0.35">
      <c r="A51" s="15">
        <v>2927</v>
      </c>
      <c r="B51" s="25">
        <f t="shared" si="3"/>
        <v>47</v>
      </c>
      <c r="C51" s="14" t="s">
        <v>646</v>
      </c>
      <c r="D51" s="15" t="str">
        <f t="shared" si="6"/>
        <v>Prosinec</v>
      </c>
      <c r="E51" s="37" t="str">
        <f t="shared" si="6"/>
        <v>12</v>
      </c>
      <c r="F51" s="46">
        <f t="shared" si="7"/>
        <v>0</v>
      </c>
      <c r="G51" s="15">
        <f>ROUND(VLOOKUP($C$2,'[44]ERU-1'!$A$6:$BE$17,G$2,FALSE),3)</f>
        <v>49.445999999999998</v>
      </c>
      <c r="H51" s="15">
        <f>ROUND(VLOOKUP($C$2,'[44]ERU-1'!$A$6:$BE$17,H$2,FALSE),3)</f>
        <v>16.681000000000001</v>
      </c>
      <c r="I51" s="15">
        <f>ROUND(VLOOKUP($C$2,'[44]ERU-1'!$A$6:$BE$17,I$2,FALSE),3)</f>
        <v>32.765000000000001</v>
      </c>
      <c r="J51" s="15">
        <f>ROUND(VLOOKUP($C$2,'[44]ERU-1'!$A$6:$BE$17,J$2,FALSE),3)</f>
        <v>35.195</v>
      </c>
      <c r="K51" s="15">
        <f>ROUND(VLOOKUP($C$2,'[44]ERU-1'!$A$6:$BE$17,K$2,FALSE),3)</f>
        <v>0</v>
      </c>
      <c r="L51" s="15">
        <f>ROUND(VLOOKUP($C$2,'[44]ERU-1'!$A$6:$BE$17,L$2,FALSE),3)</f>
        <v>14.284000000000001</v>
      </c>
      <c r="M51" s="15">
        <f>ROUND(VLOOKUP($C$2,'[44]ERU-1'!$A$6:$BE$17,M$2,FALSE),3)</f>
        <v>0</v>
      </c>
      <c r="N51" s="15">
        <f t="shared" si="0"/>
        <v>0</v>
      </c>
      <c r="O51" s="15">
        <f t="shared" si="1"/>
        <v>0</v>
      </c>
      <c r="P51" s="15">
        <f t="shared" si="10"/>
        <v>0</v>
      </c>
      <c r="Q51" s="15">
        <f>ROUND(VLOOKUP($C$2,'[44]ERU-1'!$A$6:$BE$17,Q$2,FALSE),3)</f>
        <v>14.284000000000001</v>
      </c>
      <c r="R51" s="42">
        <f t="shared" si="11"/>
        <v>0</v>
      </c>
      <c r="S51" s="15">
        <f>ROUND(VLOOKUP($C$2,'[44]ERU-1'!$A$6:$BE$17,S$2,FALSE),3)</f>
        <v>101</v>
      </c>
      <c r="T51" s="15">
        <f>ROUND(VLOOKUP($C$2,'[44]ERU-1'!$A$6:$BE$17,T$2,FALSE),3)</f>
        <v>0</v>
      </c>
      <c r="U51" s="15">
        <f>ROUND(VLOOKUP($C$2,'[44]ERU-1'!$A$6:$BE$17,U$2,FALSE),3)</f>
        <v>0</v>
      </c>
      <c r="V51" s="15">
        <f>ROUND(VLOOKUP($C$2,'[44]ERU-1'!$A$6:$BE$17,V$2,FALSE),3)</f>
        <v>0</v>
      </c>
      <c r="W51" s="15">
        <f>ROUND(VLOOKUP($C$2,'[44]ERU-1'!$A$6:$BE$17,W$2,FALSE),3)</f>
        <v>0</v>
      </c>
      <c r="X51" s="15">
        <f>ROUND(VLOOKUP($C$2,'[44]ERU-1'!$A$6:$BE$17,X$2,FALSE),3)</f>
        <v>101</v>
      </c>
      <c r="Y51" s="15">
        <f>ROUND(VLOOKUP($C$2,'[44]ERU-1'!$A$6:$BE$17,Y$2,FALSE),3)</f>
        <v>0</v>
      </c>
      <c r="Z51" s="15">
        <f>ROUND(VLOOKUP($C$2,'[44]ERU-1'!$A$6:$BE$17,Z$2,FALSE),3)</f>
        <v>4.5519999999999996</v>
      </c>
      <c r="AA51" s="15">
        <f>ROUND(VLOOKUP($C$2,'[44]ERU-1'!$A$6:$BE$17,AA$2,FALSE),3)</f>
        <v>14.284000000000001</v>
      </c>
      <c r="AB51" s="45">
        <f t="shared" si="4"/>
        <v>4.5519999999999996</v>
      </c>
      <c r="AC51" s="15">
        <f>ROUND(VLOOKUP($C$2,'[44]ERU-1'!$A$6:$BE$17,AC$2,FALSE),3)</f>
        <v>0</v>
      </c>
      <c r="AD51" s="15">
        <f>ROUND(VLOOKUP($C$2,'[44]ERU-1'!$A$6:$BE$17,AD$2,FALSE),3)</f>
        <v>0</v>
      </c>
      <c r="AE51" s="15">
        <f>ROUND(VLOOKUP($C$2,'[44]ERU-1'!$A$6:$BE$17,AE$2,FALSE),3)</f>
        <v>0</v>
      </c>
      <c r="AF51" s="15">
        <f>ROUND(VLOOKUP($C$2,'[44]ERU-1'!$A$6:$BE$17,AF$2,FALSE),3)</f>
        <v>0</v>
      </c>
      <c r="AG51" s="15">
        <f>ROUND(VLOOKUP($C$2,'[44]ERU-1'!$A$6:$BE$17,AG$2,FALSE),3)</f>
        <v>0</v>
      </c>
      <c r="AH51" s="15">
        <f>ROUND(VLOOKUP($C$2,'[44]ERU-1'!$A$6:$BE$17,AH$2,FALSE),3)</f>
        <v>101</v>
      </c>
      <c r="AI51" s="15">
        <f>ROUND(VLOOKUP($C$2,'[44]ERU-1'!$A$6:$BE$17,AI$2,FALSE),3)</f>
        <v>0</v>
      </c>
      <c r="AJ51" s="15" t="s">
        <v>594</v>
      </c>
      <c r="AK51" s="15">
        <f>ROUND(VLOOKUP($C$2,'[44]ERU-1'!$A$6:$BE$17,AK$2,FALSE),3)</f>
        <v>0</v>
      </c>
      <c r="AL51" s="15">
        <f>ROUND(VLOOKUP($C$2,'[44]ERU-1'!$A$6:$BE$17,AL$2,FALSE),3)</f>
        <v>0</v>
      </c>
      <c r="AM51" s="15">
        <f>ROUND(VLOOKUP($C$2,'[44]ERU-1'!$A$6:$BE$17,AM$2,FALSE),3)</f>
        <v>14.284000000000001</v>
      </c>
      <c r="AN51" s="15">
        <f>ROUND(VLOOKUP($C$2,'[44]ERU-1'!$A$6:$BE$17,AN$2,FALSE),3)</f>
        <v>0</v>
      </c>
      <c r="AO51" s="15">
        <f>ROUND(VLOOKUP($C$2,'[44]ERU-1'!$A$6:$BE$17,AO$2,FALSE),3)</f>
        <v>0</v>
      </c>
      <c r="AP51" s="15">
        <f>ROUND(VLOOKUP($C$2,'[44]ERU-1'!$A$6:$BE$17,AP$2,FALSE),3)</f>
        <v>0</v>
      </c>
      <c r="AQ51" s="15">
        <f>ROUND(VLOOKUP($C$2,'[44]ERU-1'!$A$6:$BE$17,AQ$2,FALSE),3)</f>
        <v>0</v>
      </c>
      <c r="AR51" s="15">
        <f>ROUND(VLOOKUP($C$2,'[44]ERU-1'!$A$6:$BE$17,AR$2,FALSE),3)</f>
        <v>0</v>
      </c>
      <c r="AS51" s="15">
        <f>ROUND(VLOOKUP($C$2,'[44]ERU-1'!$A$6:$BE$17,AS$2,FALSE),3)</f>
        <v>0</v>
      </c>
      <c r="AT51" s="15">
        <f>ROUND(VLOOKUP($C$2,'[44]ERU-1'!$A$6:$BE$17,AT$2,FALSE),3)</f>
        <v>0</v>
      </c>
      <c r="AU51" s="15">
        <f>ROUND(VLOOKUP($C$2,'[44]ERU-1'!$A$6:$BE$17,AU$2,FALSE),3)</f>
        <v>0</v>
      </c>
      <c r="AV51" s="15">
        <f>ROUND(VLOOKUP($C$2,'[44]ERU-1'!$A$6:$BE$17,AV$2,FALSE),3)</f>
        <v>101</v>
      </c>
      <c r="AW51" s="15">
        <f>ROUND(VLOOKUP($C$2,'[44]ERU-1'!$A$6:$BE$17,AW$2,FALSE),3)</f>
        <v>0</v>
      </c>
      <c r="AX51" s="15">
        <f>ROUND(VLOOKUP($C$2,'[44]ERU-1'!$A$6:$BE$17,AX$2,FALSE),3)</f>
        <v>0</v>
      </c>
      <c r="AY51" s="15">
        <f>ROUND(VLOOKUP($C$2,'[44]ERU-1'!$A$6:$BE$17,AY$2,FALSE),3)</f>
        <v>0</v>
      </c>
      <c r="AZ51" s="15">
        <f>ROUND(VLOOKUP($C$2,'[44]ERU-1'!$A$6:$BE$17,AZ$2,FALSE),3)</f>
        <v>0</v>
      </c>
      <c r="BA51" s="15">
        <f>ROUND(VLOOKUP($C$2,'[44]ERU-1'!$A$6:$BE$17,BA$2,FALSE),3)</f>
        <v>0</v>
      </c>
      <c r="BB51" s="15">
        <f>ROUND(VLOOKUP($C$2,'[44]ERU-1'!$A$6:$BE$17,BB$2,FALSE),3)</f>
        <v>0</v>
      </c>
      <c r="BC51" s="15">
        <f>ROUND(VLOOKUP($C$2,'[44]ERU-1'!$A$6:$BE$17,BC$2,FALSE),3)</f>
        <v>0</v>
      </c>
      <c r="BD51" s="15">
        <f>ROUND(VLOOKUP($C$2,'[44]ERU-1'!$A$6:$BE$17,BD$2,FALSE),3)</f>
        <v>0</v>
      </c>
      <c r="BE51" s="15">
        <f>ROUND(VLOOKUP($C$2,'[44]ERU-1'!$A$6:$BE$17,BE$2,FALSE),3)</f>
        <v>14.284000000000001</v>
      </c>
      <c r="BF51" s="15">
        <f>ROUND(VLOOKUP($C$2,'[44]ERU-1'!$A$6:$BE$17,BF$2,FALSE),3)</f>
        <v>101</v>
      </c>
      <c r="BG51" s="15">
        <f>ROUND(VLOOKUP($C$2,'[44]ERU-1'!$A$6:$BE$17,BG$2,FALSE),3)</f>
        <v>49.445999999999998</v>
      </c>
      <c r="BH51" s="15"/>
      <c r="BI51" s="15"/>
      <c r="BJ51" s="15" t="s">
        <v>745</v>
      </c>
      <c r="BK51" s="15" t="str">
        <f>INDEX(Licence!$I$2:$I$180,MATCH(Data!BJ51,Licence!$C$2:$C$180,0))</f>
        <v>Olomoucký</v>
      </c>
      <c r="BL51" s="15">
        <f>INDEX(Licence!$G$2:$G$180,MATCH(Data!BJ51,Licence!$C$2:$C$180,0))/1000</f>
        <v>0.03</v>
      </c>
      <c r="BM51" s="15">
        <f>INDEX(Licence!$F$2:$F$180,MATCH(Data!BJ51,Licence!$C$2:$C$180,0))/1000</f>
        <v>6.2E-2</v>
      </c>
      <c r="BN51" s="15" t="str">
        <f>INDEX(Licence!$K$2:$K$180,MATCH(Data!BJ51,Licence!$C$2:$C$180,0))</f>
        <v>ČEZ Distribuce, a.s.</v>
      </c>
      <c r="BO51" s="15"/>
      <c r="BP51" s="16">
        <f t="shared" si="5"/>
        <v>85.627867887302429</v>
      </c>
      <c r="BS51" t="str">
        <f t="shared" si="14"/>
        <v>KJ - Lipník nad Bečvou, ul. Hranická</v>
      </c>
    </row>
    <row r="52" spans="1:71" ht="19.5" thickBot="1" x14ac:dyDescent="0.35">
      <c r="A52" s="15">
        <v>2848</v>
      </c>
      <c r="B52" s="25">
        <f t="shared" si="3"/>
        <v>48</v>
      </c>
      <c r="C52" s="14" t="s">
        <v>647</v>
      </c>
      <c r="D52" s="15" t="str">
        <f t="shared" si="6"/>
        <v>Prosinec</v>
      </c>
      <c r="E52" s="37" t="str">
        <f t="shared" si="6"/>
        <v>12</v>
      </c>
      <c r="F52" s="46">
        <f t="shared" si="7"/>
        <v>0</v>
      </c>
      <c r="G52" s="68">
        <f>_xlfn.IFNA(INDEX(import!$R$3:$Z$2000,MATCH(Data!$A52&amp;"#"&amp;$E52,import!$Q$3:$Q$2000,0),1),0)</f>
        <v>1011.912</v>
      </c>
      <c r="H52" s="68">
        <f t="shared" si="8"/>
        <v>473.99</v>
      </c>
      <c r="I52" s="68">
        <f t="shared" si="9"/>
        <v>537.92200000000003</v>
      </c>
      <c r="J52" s="68">
        <f>_xlfn.IFNA(INDEX(import!$R$3:$Z$2000,MATCH(Data!$A52&amp;"#"&amp;$E52,import!$Q$3:$Q$2000,0),3),0)</f>
        <v>35.193528000000001</v>
      </c>
      <c r="K52" s="15">
        <f>ROUND(VLOOKUP($C$2,'[45]ERU-1'!$A$6:$BE$17,K$2,FALSE),3)</f>
        <v>0</v>
      </c>
      <c r="L52" s="15">
        <f>ROUND(VLOOKUP($C$2,'[45]ERU-1'!$A$6:$BE$17,L$2,FALSE),3)</f>
        <v>413.16199999999998</v>
      </c>
      <c r="M52" s="15">
        <f>ROUND(VLOOKUP($C$2,'[45]ERU-1'!$A$6:$BE$17,M$2,FALSE),3)</f>
        <v>6.2279999999999998</v>
      </c>
      <c r="N52" s="15">
        <f t="shared" si="0"/>
        <v>7.0669999999999504</v>
      </c>
      <c r="O52" s="15">
        <f t="shared" si="1"/>
        <v>0</v>
      </c>
      <c r="P52" s="15">
        <f t="shared" si="10"/>
        <v>0</v>
      </c>
      <c r="Q52" s="15">
        <f>ROUND(VLOOKUP($C$2,'[45]ERU-1'!$A$6:$BE$17,Q$2,FALSE),3)</f>
        <v>399.86700000000002</v>
      </c>
      <c r="R52" s="42">
        <f t="shared" si="11"/>
        <v>0</v>
      </c>
      <c r="S52" s="15">
        <f>ROUND(VLOOKUP($C$2,'[45]ERU-1'!$A$6:$BE$17,S$2,FALSE),3)</f>
        <v>1688</v>
      </c>
      <c r="T52" s="15">
        <f>ROUND(VLOOKUP($C$2,'[45]ERU-1'!$A$6:$BE$17,T$2,FALSE),3)</f>
        <v>0</v>
      </c>
      <c r="U52" s="15">
        <f>ROUND(VLOOKUP($C$2,'[45]ERU-1'!$A$6:$BE$17,U$2,FALSE),3)</f>
        <v>0</v>
      </c>
      <c r="V52" s="15">
        <f>ROUND(VLOOKUP($C$2,'[45]ERU-1'!$A$6:$BE$17,V$2,FALSE),3)</f>
        <v>0</v>
      </c>
      <c r="W52" s="15">
        <f>ROUND(VLOOKUP($C$2,'[45]ERU-1'!$A$6:$BE$17,W$2,FALSE),3)</f>
        <v>0</v>
      </c>
      <c r="X52" s="15">
        <f>ROUND(VLOOKUP($C$2,'[45]ERU-1'!$A$6:$BE$17,X$2,FALSE),3)</f>
        <v>1688</v>
      </c>
      <c r="Y52" s="15">
        <f>ROUND(VLOOKUP($C$2,'[45]ERU-1'!$A$6:$BE$17,Y$2,FALSE),3)</f>
        <v>0</v>
      </c>
      <c r="Z52" s="15">
        <f>ROUND(VLOOKUP($C$2,'[45]ERU-1'!$A$6:$BE$17,Z$2,FALSE),3)</f>
        <v>1.839</v>
      </c>
      <c r="AA52" s="15">
        <f>ROUND(VLOOKUP($C$2,'[45]ERU-1'!$A$6:$BE$17,AA$2,FALSE),3)</f>
        <v>413.16199999999998</v>
      </c>
      <c r="AB52" s="45">
        <f t="shared" si="4"/>
        <v>15.133999999999951</v>
      </c>
      <c r="AC52" s="15">
        <f>ROUND(VLOOKUP($C$2,'[45]ERU-1'!$A$6:$BE$17,AC$2,FALSE),3)</f>
        <v>0</v>
      </c>
      <c r="AD52" s="15">
        <f>ROUND(VLOOKUP($C$2,'[45]ERU-1'!$A$6:$BE$17,AD$2,FALSE),3)</f>
        <v>0</v>
      </c>
      <c r="AE52" s="15">
        <f>ROUND(VLOOKUP($C$2,'[45]ERU-1'!$A$6:$BE$17,AE$2,FALSE),3)</f>
        <v>0</v>
      </c>
      <c r="AF52" s="15">
        <f>ROUND(VLOOKUP($C$2,'[45]ERU-1'!$A$6:$BE$17,AF$2,FALSE),3)</f>
        <v>0</v>
      </c>
      <c r="AG52" s="15">
        <f>ROUND(VLOOKUP($C$2,'[45]ERU-1'!$A$6:$BE$17,AG$2,FALSE),3)</f>
        <v>0</v>
      </c>
      <c r="AH52" s="15">
        <f>ROUND(VLOOKUP($C$2,'[45]ERU-1'!$A$6:$BE$17,AH$2,FALSE),3)</f>
        <v>1688</v>
      </c>
      <c r="AI52" s="15">
        <f>ROUND(VLOOKUP($C$2,'[45]ERU-1'!$A$6:$BE$17,AI$2,FALSE),3)</f>
        <v>0</v>
      </c>
      <c r="AJ52" s="15" t="s">
        <v>594</v>
      </c>
      <c r="AK52" s="15">
        <f>ROUND(VLOOKUP($C$2,'[45]ERU-1'!$A$6:$BE$17,AK$2,FALSE),3)</f>
        <v>0</v>
      </c>
      <c r="AL52" s="15">
        <f>ROUND(VLOOKUP($C$2,'[45]ERU-1'!$A$6:$BE$17,AL$2,FALSE),3)</f>
        <v>0</v>
      </c>
      <c r="AM52" s="15">
        <f>ROUND(VLOOKUP($C$2,'[45]ERU-1'!$A$6:$BE$17,AM$2,FALSE),3)</f>
        <v>399.86700000000002</v>
      </c>
      <c r="AN52" s="15">
        <f>ROUND(VLOOKUP($C$2,'[45]ERU-1'!$A$6:$BE$17,AN$2,FALSE),3)</f>
        <v>0</v>
      </c>
      <c r="AO52" s="15">
        <f>ROUND(VLOOKUP($C$2,'[45]ERU-1'!$A$6:$BE$17,AO$2,FALSE),3)</f>
        <v>0</v>
      </c>
      <c r="AP52" s="15">
        <f>ROUND(VLOOKUP($C$2,'[45]ERU-1'!$A$6:$BE$17,AP$2,FALSE),3)</f>
        <v>0</v>
      </c>
      <c r="AQ52" s="15">
        <f>ROUND(VLOOKUP($C$2,'[45]ERU-1'!$A$6:$BE$17,AQ$2,FALSE),3)</f>
        <v>0</v>
      </c>
      <c r="AR52" s="15">
        <f>ROUND(VLOOKUP($C$2,'[45]ERU-1'!$A$6:$BE$17,AR$2,FALSE),3)</f>
        <v>0</v>
      </c>
      <c r="AS52" s="15">
        <f>ROUND(VLOOKUP($C$2,'[45]ERU-1'!$A$6:$BE$17,AS$2,FALSE),3)</f>
        <v>0</v>
      </c>
      <c r="AT52" s="15">
        <f>ROUND(VLOOKUP($C$2,'[45]ERU-1'!$A$6:$BE$17,AT$2,FALSE),3)</f>
        <v>0</v>
      </c>
      <c r="AU52" s="15">
        <f>ROUND(VLOOKUP($C$2,'[45]ERU-1'!$A$6:$BE$17,AU$2,FALSE),3)</f>
        <v>0</v>
      </c>
      <c r="AV52" s="15">
        <f>ROUND(VLOOKUP($C$2,'[45]ERU-1'!$A$6:$BE$17,AV$2,FALSE),3)</f>
        <v>1688</v>
      </c>
      <c r="AW52" s="15">
        <f>ROUND(VLOOKUP($C$2,'[45]ERU-1'!$A$6:$BE$17,AW$2,FALSE),3)</f>
        <v>0</v>
      </c>
      <c r="AX52" s="15">
        <f>ROUND(VLOOKUP($C$2,'[45]ERU-1'!$A$6:$BE$17,AX$2,FALSE),3)</f>
        <v>0</v>
      </c>
      <c r="AY52" s="15">
        <f>ROUND(VLOOKUP($C$2,'[45]ERU-1'!$A$6:$BE$17,AY$2,FALSE),3)</f>
        <v>0</v>
      </c>
      <c r="AZ52" s="15">
        <f>ROUND(VLOOKUP($C$2,'[45]ERU-1'!$A$6:$BE$17,AZ$2,FALSE),3)</f>
        <v>0</v>
      </c>
      <c r="BA52" s="15">
        <f>ROUND(VLOOKUP($C$2,'[45]ERU-1'!$A$6:$BE$17,BA$2,FALSE),3)</f>
        <v>0</v>
      </c>
      <c r="BB52" s="15">
        <f>ROUND(VLOOKUP($C$2,'[45]ERU-1'!$A$6:$BE$17,BB$2,FALSE),3)</f>
        <v>0</v>
      </c>
      <c r="BC52" s="15">
        <f>ROUND(VLOOKUP($C$2,'[45]ERU-1'!$A$6:$BE$17,BC$2,FALSE),3)</f>
        <v>0</v>
      </c>
      <c r="BD52" s="15">
        <f>ROUND(VLOOKUP($C$2,'[45]ERU-1'!$A$6:$BE$17,BD$2,FALSE),3)</f>
        <v>0</v>
      </c>
      <c r="BE52" s="15">
        <f>ROUND(VLOOKUP($C$2,'[45]ERU-1'!$A$6:$BE$17,BE$2,FALSE),3)</f>
        <v>413.16199999999998</v>
      </c>
      <c r="BF52" s="15">
        <f>ROUND(VLOOKUP($C$2,'[45]ERU-1'!$A$6:$BE$17,BF$2,FALSE),3)</f>
        <v>1688</v>
      </c>
      <c r="BG52" s="68">
        <f>_xlfn.IFNA(INDEX(import!$R$3:$Z$2000,MATCH(Data!$A52&amp;"#"&amp;$E52,import!$Q$3:$Q$2000,0),2),0)</f>
        <v>1011.912</v>
      </c>
      <c r="BH52" s="15"/>
      <c r="BI52" s="15"/>
      <c r="BJ52" s="15" t="s">
        <v>746</v>
      </c>
      <c r="BK52" s="15" t="str">
        <f>INDEX(Licence!$I$2:$I$180,MATCH(Data!BJ52,Licence!$C$2:$C$180,0))</f>
        <v>Olomoucký</v>
      </c>
      <c r="BL52" s="15">
        <f>INDEX(Licence!$G$2:$G$180,MATCH(Data!BJ52,Licence!$C$2:$C$180,0))/1000</f>
        <v>0.999</v>
      </c>
      <c r="BM52" s="15">
        <f>INDEX(Licence!$F$2:$F$180,MATCH(Data!BJ52,Licence!$C$2:$C$180,0))/1000</f>
        <v>1.1619999999999999</v>
      </c>
      <c r="BN52" s="15" t="str">
        <f>INDEX(Licence!$K$2:$K$180,MATCH(Data!BJ52,Licence!$C$2:$C$180,0))</f>
        <v>ČEZ Distribuce, a.s.</v>
      </c>
      <c r="BO52" s="15"/>
      <c r="BP52" s="16">
        <f t="shared" si="5"/>
        <v>87.166758462088481</v>
      </c>
      <c r="BS52" t="str">
        <f t="shared" si="14"/>
        <v>KJ - Lipník nad Bečvou, ul. Na Bečvě</v>
      </c>
    </row>
    <row r="53" spans="1:71" ht="19.5" thickBot="1" x14ac:dyDescent="0.35">
      <c r="A53" s="15">
        <v>3942</v>
      </c>
      <c r="B53" s="25">
        <f t="shared" si="3"/>
        <v>49</v>
      </c>
      <c r="C53" s="14" t="s">
        <v>648</v>
      </c>
      <c r="D53" s="15" t="str">
        <f t="shared" si="6"/>
        <v>Prosinec</v>
      </c>
      <c r="E53" s="37" t="str">
        <f t="shared" si="6"/>
        <v>12</v>
      </c>
      <c r="F53" s="46">
        <f t="shared" si="7"/>
        <v>0</v>
      </c>
      <c r="G53" s="15">
        <f>ROUND(VLOOKUP($C$2,'[46]ERU-1'!$A$6:$BE$17,G$2,FALSE),3)</f>
        <v>210.52</v>
      </c>
      <c r="H53" s="15">
        <f>ROUND(VLOOKUP($C$2,'[46]ERU-1'!$A$6:$BE$17,H$2,FALSE),3)</f>
        <v>91.066999999999993</v>
      </c>
      <c r="I53" s="15">
        <f>ROUND(VLOOKUP($C$2,'[46]ERU-1'!$A$6:$BE$17,I$2,FALSE),3)</f>
        <v>119.453</v>
      </c>
      <c r="J53" s="15">
        <f>ROUND(VLOOKUP($C$2,'[46]ERU-1'!$A$6:$BE$17,J$2,FALSE),3)</f>
        <v>35.304000000000002</v>
      </c>
      <c r="K53" s="15">
        <f>ROUND(VLOOKUP($C$2,'[46]ERU-1'!$A$6:$BE$17,K$2,FALSE),3)</f>
        <v>0</v>
      </c>
      <c r="L53" s="15">
        <f>ROUND(VLOOKUP($C$2,'[46]ERU-1'!$A$6:$BE$17,L$2,FALSE),3)</f>
        <v>78.989999999999995</v>
      </c>
      <c r="M53" s="15">
        <f>ROUND(VLOOKUP($C$2,'[46]ERU-1'!$A$6:$BE$17,M$2,FALSE),3)</f>
        <v>0.45800000000000002</v>
      </c>
      <c r="N53" s="15">
        <f t="shared" si="0"/>
        <v>0.59999999999999432</v>
      </c>
      <c r="O53" s="15">
        <f t="shared" si="1"/>
        <v>0</v>
      </c>
      <c r="P53" s="15">
        <f t="shared" si="10"/>
        <v>0</v>
      </c>
      <c r="Q53" s="15">
        <f>ROUND(VLOOKUP($C$2,'[46]ERU-1'!$A$6:$BE$17,Q$2,FALSE),3)</f>
        <v>77.932000000000002</v>
      </c>
      <c r="R53" s="42">
        <f t="shared" si="11"/>
        <v>0</v>
      </c>
      <c r="S53" s="15">
        <f>ROUND(VLOOKUP($C$2,'[46]ERU-1'!$A$6:$BE$17,S$2,FALSE),3)</f>
        <v>373</v>
      </c>
      <c r="T53" s="15">
        <f>ROUND(VLOOKUP($C$2,'[46]ERU-1'!$A$6:$BE$17,T$2,FALSE),3)</f>
        <v>0</v>
      </c>
      <c r="U53" s="15">
        <f>ROUND(VLOOKUP($C$2,'[46]ERU-1'!$A$6:$BE$17,U$2,FALSE),3)</f>
        <v>0</v>
      </c>
      <c r="V53" s="15">
        <f>ROUND(VLOOKUP($C$2,'[46]ERU-1'!$A$6:$BE$17,V$2,FALSE),3)</f>
        <v>0</v>
      </c>
      <c r="W53" s="15">
        <f>ROUND(VLOOKUP($C$2,'[46]ERU-1'!$A$6:$BE$17,W$2,FALSE),3)</f>
        <v>0</v>
      </c>
      <c r="X53" s="15">
        <f>ROUND(VLOOKUP($C$2,'[46]ERU-1'!$A$6:$BE$17,X$2,FALSE),3)</f>
        <v>373</v>
      </c>
      <c r="Y53" s="15">
        <f>ROUND(VLOOKUP($C$2,'[46]ERU-1'!$A$6:$BE$17,Y$2,FALSE),3)</f>
        <v>0</v>
      </c>
      <c r="Z53" s="15">
        <f>ROUND(VLOOKUP($C$2,'[46]ERU-1'!$A$6:$BE$17,Z$2,FALSE),3)</f>
        <v>7.0000000000000007E-2</v>
      </c>
      <c r="AA53" s="15">
        <f>ROUND(VLOOKUP($C$2,'[46]ERU-1'!$A$6:$BE$17,AA$2,FALSE),3)</f>
        <v>78.989999999999995</v>
      </c>
      <c r="AB53" s="45">
        <f t="shared" si="4"/>
        <v>1.1279999999999943</v>
      </c>
      <c r="AC53" s="15">
        <f>ROUND(VLOOKUP($C$2,'[46]ERU-1'!$A$6:$BE$17,AC$2,FALSE),3)</f>
        <v>0</v>
      </c>
      <c r="AD53" s="15">
        <f>ROUND(VLOOKUP($C$2,'[46]ERU-1'!$A$6:$BE$17,AD$2,FALSE),3)</f>
        <v>0</v>
      </c>
      <c r="AE53" s="15">
        <f>ROUND(VLOOKUP($C$2,'[46]ERU-1'!$A$6:$BE$17,AE$2,FALSE),3)</f>
        <v>0</v>
      </c>
      <c r="AF53" s="15">
        <f>ROUND(VLOOKUP($C$2,'[46]ERU-1'!$A$6:$BE$17,AF$2,FALSE),3)</f>
        <v>0</v>
      </c>
      <c r="AG53" s="15">
        <f>ROUND(VLOOKUP($C$2,'[46]ERU-1'!$A$6:$BE$17,AG$2,FALSE),3)</f>
        <v>0</v>
      </c>
      <c r="AH53" s="15">
        <f>ROUND(VLOOKUP($C$2,'[46]ERU-1'!$A$6:$BE$17,AH$2,FALSE),3)</f>
        <v>373</v>
      </c>
      <c r="AI53" s="15">
        <f>ROUND(VLOOKUP($C$2,'[46]ERU-1'!$A$6:$BE$17,AI$2,FALSE),3)</f>
        <v>0</v>
      </c>
      <c r="AJ53" s="15" t="s">
        <v>594</v>
      </c>
      <c r="AK53" s="15">
        <f>ROUND(VLOOKUP($C$2,'[46]ERU-1'!$A$6:$BE$17,AK$2,FALSE),3)</f>
        <v>0</v>
      </c>
      <c r="AL53" s="15">
        <f>ROUND(VLOOKUP($C$2,'[46]ERU-1'!$A$6:$BE$17,AL$2,FALSE),3)</f>
        <v>0</v>
      </c>
      <c r="AM53" s="15">
        <f>ROUND(VLOOKUP($C$2,'[46]ERU-1'!$A$6:$BE$17,AM$2,FALSE),3)</f>
        <v>77.932000000000002</v>
      </c>
      <c r="AN53" s="15">
        <f>ROUND(VLOOKUP($C$2,'[46]ERU-1'!$A$6:$BE$17,AN$2,FALSE),3)</f>
        <v>0</v>
      </c>
      <c r="AO53" s="15">
        <f>ROUND(VLOOKUP($C$2,'[46]ERU-1'!$A$6:$BE$17,AO$2,FALSE),3)</f>
        <v>0</v>
      </c>
      <c r="AP53" s="15">
        <f>ROUND(VLOOKUP($C$2,'[46]ERU-1'!$A$6:$BE$17,AP$2,FALSE),3)</f>
        <v>0</v>
      </c>
      <c r="AQ53" s="15">
        <f>ROUND(VLOOKUP($C$2,'[46]ERU-1'!$A$6:$BE$17,AQ$2,FALSE),3)</f>
        <v>0</v>
      </c>
      <c r="AR53" s="15">
        <f>ROUND(VLOOKUP($C$2,'[46]ERU-1'!$A$6:$BE$17,AR$2,FALSE),3)</f>
        <v>0</v>
      </c>
      <c r="AS53" s="15">
        <f>ROUND(VLOOKUP($C$2,'[46]ERU-1'!$A$6:$BE$17,AS$2,FALSE),3)</f>
        <v>0</v>
      </c>
      <c r="AT53" s="15">
        <f>ROUND(VLOOKUP($C$2,'[46]ERU-1'!$A$6:$BE$17,AT$2,FALSE),3)</f>
        <v>0</v>
      </c>
      <c r="AU53" s="15">
        <f>ROUND(VLOOKUP($C$2,'[46]ERU-1'!$A$6:$BE$17,AU$2,FALSE),3)</f>
        <v>0</v>
      </c>
      <c r="AV53" s="15">
        <f>ROUND(VLOOKUP($C$2,'[46]ERU-1'!$A$6:$BE$17,AV$2,FALSE),3)</f>
        <v>373</v>
      </c>
      <c r="AW53" s="15">
        <f>ROUND(VLOOKUP($C$2,'[46]ERU-1'!$A$6:$BE$17,AW$2,FALSE),3)</f>
        <v>0</v>
      </c>
      <c r="AX53" s="15">
        <f>ROUND(VLOOKUP($C$2,'[46]ERU-1'!$A$6:$BE$17,AX$2,FALSE),3)</f>
        <v>0</v>
      </c>
      <c r="AY53" s="15">
        <f>ROUND(VLOOKUP($C$2,'[46]ERU-1'!$A$6:$BE$17,AY$2,FALSE),3)</f>
        <v>0</v>
      </c>
      <c r="AZ53" s="15">
        <f>ROUND(VLOOKUP($C$2,'[46]ERU-1'!$A$6:$BE$17,AZ$2,FALSE),3)</f>
        <v>0</v>
      </c>
      <c r="BA53" s="15">
        <f>ROUND(VLOOKUP($C$2,'[46]ERU-1'!$A$6:$BE$17,BA$2,FALSE),3)</f>
        <v>0</v>
      </c>
      <c r="BB53" s="15">
        <f>ROUND(VLOOKUP($C$2,'[46]ERU-1'!$A$6:$BE$17,BB$2,FALSE),3)</f>
        <v>0</v>
      </c>
      <c r="BC53" s="15">
        <f>ROUND(VLOOKUP($C$2,'[46]ERU-1'!$A$6:$BE$17,BC$2,FALSE),3)</f>
        <v>0</v>
      </c>
      <c r="BD53" s="15">
        <f>ROUND(VLOOKUP($C$2,'[46]ERU-1'!$A$6:$BE$17,BD$2,FALSE),3)</f>
        <v>0</v>
      </c>
      <c r="BE53" s="15">
        <f>ROUND(VLOOKUP($C$2,'[46]ERU-1'!$A$6:$BE$17,BE$2,FALSE),3)</f>
        <v>78.989999999999995</v>
      </c>
      <c r="BF53" s="15">
        <f>ROUND(VLOOKUP($C$2,'[46]ERU-1'!$A$6:$BE$17,BF$2,FALSE),3)</f>
        <v>373</v>
      </c>
      <c r="BG53" s="15">
        <f>ROUND(VLOOKUP($C$2,'[46]ERU-1'!$A$6:$BE$17,BG$2,FALSE),3)</f>
        <v>210.52</v>
      </c>
      <c r="BH53" s="15"/>
      <c r="BI53" s="15"/>
      <c r="BJ53" s="15" t="s">
        <v>592</v>
      </c>
      <c r="BK53" s="15" t="str">
        <f>INDEX(Licence!$I$2:$I$180,MATCH(Data!BJ53,Licence!$C$2:$C$180,0))</f>
        <v>Pardubický</v>
      </c>
      <c r="BL53" s="15">
        <f>INDEX(Licence!$G$2:$G$180,MATCH(Data!BJ53,Licence!$C$2:$C$180,0))/1000</f>
        <v>0.2</v>
      </c>
      <c r="BM53" s="15">
        <f>INDEX(Licence!$F$2:$F$180,MATCH(Data!BJ53,Licence!$C$2:$C$180,0))/1000</f>
        <v>0.28599999999999998</v>
      </c>
      <c r="BN53" s="15" t="str">
        <f>INDEX(Licence!$K$2:$K$180,MATCH(Data!BJ53,Licence!$C$2:$C$180,0))</f>
        <v>ČEZ Distribuce, a.s.</v>
      </c>
      <c r="BO53" s="15"/>
      <c r="BP53" s="16">
        <f t="shared" si="5"/>
        <v>86.738129921675409</v>
      </c>
      <c r="BS53" t="str">
        <f t="shared" si="14"/>
        <v>KJ - Litomyšl</v>
      </c>
    </row>
    <row r="54" spans="1:71" ht="19.5" thickBot="1" x14ac:dyDescent="0.35">
      <c r="A54" s="39">
        <v>3691</v>
      </c>
      <c r="B54" s="25">
        <f t="shared" si="3"/>
        <v>50</v>
      </c>
      <c r="C54" s="14" t="s">
        <v>649</v>
      </c>
      <c r="D54" s="15" t="str">
        <f t="shared" si="6"/>
        <v>Prosinec</v>
      </c>
      <c r="E54" s="37" t="str">
        <f t="shared" si="6"/>
        <v>12</v>
      </c>
      <c r="F54" s="46">
        <f t="shared" si="7"/>
        <v>0</v>
      </c>
      <c r="G54" s="68">
        <f>_xlfn.IFNA(INDEX(import!$R$3:$Z$2000,MATCH(Data!$A54&amp;"#"&amp;$E54,import!$Q$3:$Q$2000,0),1),0)</f>
        <v>937.74699999999996</v>
      </c>
      <c r="H54" s="68">
        <f t="shared" si="8"/>
        <v>442.44600000000003</v>
      </c>
      <c r="I54" s="68">
        <f t="shared" si="9"/>
        <v>495.30099999999999</v>
      </c>
      <c r="J54" s="68">
        <f>_xlfn.IFNA(INDEX(import!$R$3:$Z$2000,MATCH(Data!$A54&amp;"#"&amp;$E54,import!$Q$3:$Q$2000,0),3),0)</f>
        <v>35.251200000000004</v>
      </c>
      <c r="K54" s="39">
        <f>ROUND(VLOOKUP($C$2,'[47]ERU-1'!$A$6:$BE$17,K$2,FALSE),3)</f>
        <v>0</v>
      </c>
      <c r="L54" s="39">
        <f>ROUND(VLOOKUP($C$2,'[47]ERU-1'!$A$6:$BE$17,L$2,FALSE),3)</f>
        <v>345.9</v>
      </c>
      <c r="M54" s="39">
        <f>ROUND(VLOOKUP($C$2,'[47]ERU-1'!$A$6:$BE$17,M$2,FALSE),3)</f>
        <v>2.21</v>
      </c>
      <c r="N54" s="15">
        <f t="shared" si="0"/>
        <v>2.4730000000000132</v>
      </c>
      <c r="O54" s="15">
        <f t="shared" si="1"/>
        <v>0</v>
      </c>
      <c r="P54" s="15">
        <f t="shared" si="10"/>
        <v>0</v>
      </c>
      <c r="Q54" s="39">
        <f>ROUND(VLOOKUP($C$2,'[47]ERU-1'!$A$6:$BE$17,Q$2,FALSE),3)</f>
        <v>341.21699999999998</v>
      </c>
      <c r="R54" s="42">
        <f t="shared" si="11"/>
        <v>0</v>
      </c>
      <c r="S54" s="39">
        <f>ROUND(VLOOKUP($C$2,'[47]ERU-1'!$A$6:$BE$17,S$2,FALSE),3)</f>
        <v>1394</v>
      </c>
      <c r="T54" s="39">
        <f>ROUND(VLOOKUP($C$2,'[47]ERU-1'!$A$6:$BE$17,T$2,FALSE),3)</f>
        <v>0</v>
      </c>
      <c r="U54" s="39">
        <f>ROUND(VLOOKUP($C$2,'[47]ERU-1'!$A$6:$BE$17,U$2,FALSE),3)</f>
        <v>0</v>
      </c>
      <c r="V54" s="39">
        <f>ROUND(VLOOKUP($C$2,'[47]ERU-1'!$A$6:$BE$17,V$2,FALSE),3)</f>
        <v>0</v>
      </c>
      <c r="W54" s="39">
        <f>ROUND(VLOOKUP($C$2,'[47]ERU-1'!$A$6:$BE$17,W$2,FALSE),3)</f>
        <v>0</v>
      </c>
      <c r="X54" s="39">
        <f>ROUND(VLOOKUP($C$2,'[47]ERU-1'!$A$6:$BE$17,X$2,FALSE),3)</f>
        <v>1394</v>
      </c>
      <c r="Y54" s="39">
        <f>ROUND(VLOOKUP($C$2,'[47]ERU-1'!$A$6:$BE$17,Y$2,FALSE),3)</f>
        <v>0</v>
      </c>
      <c r="Z54" s="39">
        <f>ROUND(VLOOKUP($C$2,'[47]ERU-1'!$A$6:$BE$17,Z$2,FALSE),3)</f>
        <v>1.673</v>
      </c>
      <c r="AA54" s="39">
        <f>ROUND(VLOOKUP($C$2,'[47]ERU-1'!$A$6:$BE$17,AA$2,FALSE),3)</f>
        <v>345.9</v>
      </c>
      <c r="AB54" s="45">
        <f t="shared" si="4"/>
        <v>6.3560000000000132</v>
      </c>
      <c r="AC54" s="39">
        <f>ROUND(VLOOKUP($C$2,'[47]ERU-1'!$A$6:$BE$17,AC$2,FALSE),3)</f>
        <v>0</v>
      </c>
      <c r="AD54" s="39">
        <f>ROUND(VLOOKUP($C$2,'[47]ERU-1'!$A$6:$BE$17,AD$2,FALSE),3)</f>
        <v>0</v>
      </c>
      <c r="AE54" s="39">
        <f>ROUND(VLOOKUP($C$2,'[47]ERU-1'!$A$6:$BE$17,AE$2,FALSE),3)</f>
        <v>0</v>
      </c>
      <c r="AF54" s="39">
        <f>ROUND(VLOOKUP($C$2,'[47]ERU-1'!$A$6:$BE$17,AF$2,FALSE),3)</f>
        <v>0</v>
      </c>
      <c r="AG54" s="39">
        <f>ROUND(VLOOKUP($C$2,'[47]ERU-1'!$A$6:$BE$17,AG$2,FALSE),3)</f>
        <v>0</v>
      </c>
      <c r="AH54" s="39">
        <f>ROUND(VLOOKUP($C$2,'[47]ERU-1'!$A$6:$BE$17,AH$2,FALSE),3)</f>
        <v>1394</v>
      </c>
      <c r="AI54" s="39">
        <f>ROUND(VLOOKUP($C$2,'[47]ERU-1'!$A$6:$BE$17,AI$2,FALSE),3)</f>
        <v>0</v>
      </c>
      <c r="AJ54" s="15" t="s">
        <v>594</v>
      </c>
      <c r="AK54" s="39">
        <f>ROUND(VLOOKUP($C$2,'[47]ERU-1'!$A$6:$BE$17,AK$2,FALSE),3)</f>
        <v>0</v>
      </c>
      <c r="AL54" s="39">
        <f>ROUND(VLOOKUP($C$2,'[47]ERU-1'!$A$6:$BE$17,AL$2,FALSE),3)</f>
        <v>0</v>
      </c>
      <c r="AM54" s="39">
        <f>ROUND(VLOOKUP($C$2,'[47]ERU-1'!$A$6:$BE$17,AM$2,FALSE),3)</f>
        <v>341.21699999999998</v>
      </c>
      <c r="AN54" s="39">
        <f>ROUND(VLOOKUP($C$2,'[47]ERU-1'!$A$6:$BE$17,AN$2,FALSE),3)</f>
        <v>0</v>
      </c>
      <c r="AO54" s="39">
        <f>ROUND(VLOOKUP($C$2,'[47]ERU-1'!$A$6:$BE$17,AO$2,FALSE),3)</f>
        <v>0</v>
      </c>
      <c r="AP54" s="39">
        <f>ROUND(VLOOKUP($C$2,'[47]ERU-1'!$A$6:$BE$17,AP$2,FALSE),3)</f>
        <v>0</v>
      </c>
      <c r="AQ54" s="39">
        <f>ROUND(VLOOKUP($C$2,'[47]ERU-1'!$A$6:$BE$17,AQ$2,FALSE),3)</f>
        <v>0</v>
      </c>
      <c r="AR54" s="39">
        <f>ROUND(VLOOKUP($C$2,'[47]ERU-1'!$A$6:$BE$17,AR$2,FALSE),3)</f>
        <v>0</v>
      </c>
      <c r="AS54" s="39">
        <f>ROUND(VLOOKUP($C$2,'[47]ERU-1'!$A$6:$BE$17,AS$2,FALSE),3)</f>
        <v>0</v>
      </c>
      <c r="AT54" s="39">
        <f>ROUND(VLOOKUP($C$2,'[47]ERU-1'!$A$6:$BE$17,AT$2,FALSE),3)</f>
        <v>0</v>
      </c>
      <c r="AU54" s="39">
        <f>ROUND(VLOOKUP($C$2,'[47]ERU-1'!$A$6:$BE$17,AU$2,FALSE),3)</f>
        <v>0</v>
      </c>
      <c r="AV54" s="39">
        <f>ROUND(VLOOKUP($C$2,'[47]ERU-1'!$A$6:$BE$17,AV$2,FALSE),3)</f>
        <v>0</v>
      </c>
      <c r="AW54" s="39">
        <f>ROUND(VLOOKUP($C$2,'[47]ERU-1'!$A$6:$BE$17,AW$2,FALSE),3)</f>
        <v>0</v>
      </c>
      <c r="AX54" s="39">
        <f>ROUND(VLOOKUP($C$2,'[47]ERU-1'!$A$6:$BE$17,AX$2,FALSE),3)</f>
        <v>1394</v>
      </c>
      <c r="AY54" s="39">
        <f>ROUND(VLOOKUP($C$2,'[47]ERU-1'!$A$6:$BE$17,AY$2,FALSE),3)</f>
        <v>0</v>
      </c>
      <c r="AZ54" s="39">
        <f>ROUND(VLOOKUP($C$2,'[47]ERU-1'!$A$6:$BE$17,AZ$2,FALSE),3)</f>
        <v>0</v>
      </c>
      <c r="BA54" s="39">
        <f>ROUND(VLOOKUP($C$2,'[47]ERU-1'!$A$6:$BE$17,BA$2,FALSE),3)</f>
        <v>0</v>
      </c>
      <c r="BB54" s="39">
        <f>ROUND(VLOOKUP($C$2,'[47]ERU-1'!$A$6:$BE$17,BB$2,FALSE),3)</f>
        <v>0</v>
      </c>
      <c r="BC54" s="39">
        <f>ROUND(VLOOKUP($C$2,'[47]ERU-1'!$A$6:$BE$17,BC$2,FALSE),3)</f>
        <v>0</v>
      </c>
      <c r="BD54" s="39">
        <f>ROUND(VLOOKUP($C$2,'[47]ERU-1'!$A$6:$BE$17,BD$2,FALSE),3)</f>
        <v>0</v>
      </c>
      <c r="BE54" s="39">
        <f>ROUND(VLOOKUP($C$2,'[47]ERU-1'!$A$6:$BE$17,BE$2,FALSE),3)</f>
        <v>345.9</v>
      </c>
      <c r="BF54" s="39">
        <f>ROUND(VLOOKUP($C$2,'[47]ERU-1'!$A$6:$BE$17,BF$2,FALSE),3)</f>
        <v>1394</v>
      </c>
      <c r="BG54" s="68">
        <f>_xlfn.IFNA(INDEX(import!$R$3:$Z$2000,MATCH(Data!$A54&amp;"#"&amp;$E54,import!$Q$3:$Q$2000,0),2),0)</f>
        <v>843.97199999999998</v>
      </c>
      <c r="BH54" s="39"/>
      <c r="BI54" s="39"/>
      <c r="BJ54" s="39" t="s">
        <v>599</v>
      </c>
      <c r="BK54" s="39" t="str">
        <f>INDEX(Licence!$I$2:$I$180,MATCH(Data!BJ54,Licence!$C$2:$C$180,0))</f>
        <v>Zlínský</v>
      </c>
      <c r="BL54" s="15">
        <f>INDEX(Licence!$G$2:$G$180,MATCH(Data!BJ54,Licence!$C$2:$C$180,0))/1000</f>
        <v>0.999</v>
      </c>
      <c r="BM54" s="15">
        <f>INDEX(Licence!$F$2:$F$180,MATCH(Data!BJ54,Licence!$C$2:$C$180,0))/1000</f>
        <v>1.274</v>
      </c>
      <c r="BN54" s="15" t="str">
        <f>INDEX(Licence!$K$2:$K$180,MATCH(Data!BJ54,Licence!$C$2:$C$180,0))</f>
        <v>EG.D, a.s.</v>
      </c>
      <c r="BO54" s="39"/>
      <c r="BP54" s="16">
        <f t="shared" si="5"/>
        <v>86.865704338795865</v>
      </c>
      <c r="BS54" t="str">
        <f t="shared" si="14"/>
        <v>KJ - Luhačovice (areál lázní)</v>
      </c>
    </row>
    <row r="55" spans="1:71" ht="19.5" thickBot="1" x14ac:dyDescent="0.35">
      <c r="A55" s="15">
        <v>4598</v>
      </c>
      <c r="B55" s="69">
        <f t="shared" si="3"/>
        <v>51</v>
      </c>
      <c r="C55" s="14" t="s">
        <v>650</v>
      </c>
      <c r="D55" s="15" t="str">
        <f t="shared" si="6"/>
        <v>Prosinec</v>
      </c>
      <c r="E55" s="37" t="str">
        <f t="shared" si="6"/>
        <v>12</v>
      </c>
      <c r="F55" s="46">
        <f t="shared" si="7"/>
        <v>0</v>
      </c>
      <c r="G55" s="15">
        <f>ROUND(VLOOKUP($C$2,'[48]ERU-1'!$A$6:$BE$17,G$2,FALSE),3)</f>
        <v>634.60299999999995</v>
      </c>
      <c r="H55" s="15">
        <f>ROUND(VLOOKUP($C$2,'[48]ERU-1'!$A$6:$BE$17,H$2,FALSE),3)</f>
        <v>288.56700000000001</v>
      </c>
      <c r="I55" s="15">
        <f>ROUND(VLOOKUP($C$2,'[48]ERU-1'!$A$6:$BE$17,I$2,FALSE),3)</f>
        <v>346.036</v>
      </c>
      <c r="J55" s="15">
        <f>ROUND(VLOOKUP($C$2,'[48]ERU-1'!$A$6:$BE$17,J$2,FALSE),3)</f>
        <v>35.268999999999998</v>
      </c>
      <c r="K55" s="15">
        <f>ROUND(VLOOKUP($C$2,'[48]ERU-1'!$A$6:$BE$17,K$2,FALSE),3)</f>
        <v>0</v>
      </c>
      <c r="L55" s="15">
        <f>ROUND(VLOOKUP($C$2,'[48]ERU-1'!$A$6:$BE$17,L$2,FALSE),3)</f>
        <v>219.6</v>
      </c>
      <c r="M55" s="15">
        <f>ROUND(VLOOKUP($C$2,'[48]ERU-1'!$A$6:$BE$17,M$2,FALSE),3)</f>
        <v>0.20699999999999999</v>
      </c>
      <c r="N55" s="15">
        <f t="shared" si="0"/>
        <v>0.24799999999999045</v>
      </c>
      <c r="O55" s="15">
        <f t="shared" si="1"/>
        <v>0</v>
      </c>
      <c r="P55" s="15">
        <f t="shared" si="10"/>
        <v>0</v>
      </c>
      <c r="Q55" s="15">
        <f>ROUND(VLOOKUP($C$2,'[48]ERU-1'!$A$6:$BE$17,Q$2,FALSE),3)</f>
        <v>219.14500000000001</v>
      </c>
      <c r="R55" s="42">
        <f t="shared" si="11"/>
        <v>0</v>
      </c>
      <c r="S55" s="15">
        <f>ROUND(VLOOKUP($C$2,'[48]ERU-1'!$A$6:$BE$17,S$2,FALSE),3)</f>
        <v>948</v>
      </c>
      <c r="T55" s="15">
        <f>ROUND(VLOOKUP($C$2,'[48]ERU-1'!$A$6:$BE$17,T$2,FALSE),3)</f>
        <v>0</v>
      </c>
      <c r="U55" s="15">
        <f>ROUND(VLOOKUP($C$2,'[48]ERU-1'!$A$6:$BE$17,U$2,FALSE),3)</f>
        <v>0</v>
      </c>
      <c r="V55" s="15">
        <f>ROUND(VLOOKUP($C$2,'[48]ERU-1'!$A$6:$BE$17,V$2,FALSE),3)</f>
        <v>0</v>
      </c>
      <c r="W55" s="15">
        <f>ROUND(VLOOKUP($C$2,'[48]ERU-1'!$A$6:$BE$17,W$2,FALSE),3)</f>
        <v>0</v>
      </c>
      <c r="X55" s="15">
        <f>ROUND(VLOOKUP($C$2,'[48]ERU-1'!$A$6:$BE$17,X$2,FALSE),3)</f>
        <v>948</v>
      </c>
      <c r="Y55" s="15">
        <f>ROUND(VLOOKUP($C$2,'[48]ERU-1'!$A$6:$BE$17,Y$2,FALSE),3)</f>
        <v>0</v>
      </c>
      <c r="Z55" s="15">
        <f>ROUND(VLOOKUP($C$2,'[48]ERU-1'!$A$6:$BE$17,Z$2,FALSE),3)</f>
        <v>1.0389999999999999</v>
      </c>
      <c r="AA55" s="15">
        <f>ROUND(VLOOKUP($C$2,'[48]ERU-1'!$A$6:$BE$17,AA$2,FALSE),3)</f>
        <v>219.6</v>
      </c>
      <c r="AB55" s="45">
        <f t="shared" si="4"/>
        <v>1.4939999999999904</v>
      </c>
      <c r="AC55" s="15">
        <f>ROUND(VLOOKUP($C$2,'[48]ERU-1'!$A$6:$BE$17,AC$2,FALSE),3)</f>
        <v>0</v>
      </c>
      <c r="AD55" s="15">
        <f>ROUND(VLOOKUP($C$2,'[48]ERU-1'!$A$6:$BE$17,AD$2,FALSE),3)</f>
        <v>0</v>
      </c>
      <c r="AE55" s="15">
        <f>ROUND(VLOOKUP($C$2,'[48]ERU-1'!$A$6:$BE$17,AE$2,FALSE),3)</f>
        <v>0</v>
      </c>
      <c r="AF55" s="15">
        <f>ROUND(VLOOKUP($C$2,'[48]ERU-1'!$A$6:$BE$17,AF$2,FALSE),3)</f>
        <v>0</v>
      </c>
      <c r="AG55" s="15">
        <f>ROUND(VLOOKUP($C$2,'[48]ERU-1'!$A$6:$BE$17,AG$2,FALSE),3)</f>
        <v>0</v>
      </c>
      <c r="AH55" s="15">
        <f>ROUND(VLOOKUP($C$2,'[48]ERU-1'!$A$6:$BE$17,AH$2,FALSE),3)</f>
        <v>948</v>
      </c>
      <c r="AI55" s="15">
        <f>ROUND(VLOOKUP($C$2,'[48]ERU-1'!$A$6:$BE$17,AI$2,FALSE),3)</f>
        <v>0</v>
      </c>
      <c r="AJ55" s="15" t="s">
        <v>594</v>
      </c>
      <c r="AK55" s="15">
        <f>ROUND(VLOOKUP($C$2,'[48]ERU-1'!$A$6:$BE$17,AK$2,FALSE),3)</f>
        <v>0</v>
      </c>
      <c r="AL55" s="15">
        <f>ROUND(VLOOKUP($C$2,'[48]ERU-1'!$A$6:$BE$17,AL$2,FALSE),3)</f>
        <v>0</v>
      </c>
      <c r="AM55" s="15">
        <f>ROUND(VLOOKUP($C$2,'[48]ERU-1'!$A$6:$BE$17,AM$2,FALSE),3)</f>
        <v>219.14500000000001</v>
      </c>
      <c r="AN55" s="15">
        <f>ROUND(VLOOKUP($C$2,'[48]ERU-1'!$A$6:$BE$17,AN$2,FALSE),3)</f>
        <v>0</v>
      </c>
      <c r="AO55" s="15">
        <f>ROUND(VLOOKUP($C$2,'[48]ERU-1'!$A$6:$BE$17,AO$2,FALSE),3)</f>
        <v>0</v>
      </c>
      <c r="AP55" s="15">
        <f>ROUND(VLOOKUP($C$2,'[48]ERU-1'!$A$6:$BE$17,AP$2,FALSE),3)</f>
        <v>0</v>
      </c>
      <c r="AQ55" s="15">
        <f>ROUND(VLOOKUP($C$2,'[48]ERU-1'!$A$6:$BE$17,AQ$2,FALSE),3)</f>
        <v>0</v>
      </c>
      <c r="AR55" s="15">
        <f>ROUND(VLOOKUP($C$2,'[48]ERU-1'!$A$6:$BE$17,AR$2,FALSE),3)</f>
        <v>0</v>
      </c>
      <c r="AS55" s="15">
        <f>ROUND(VLOOKUP($C$2,'[48]ERU-1'!$A$6:$BE$17,AS$2,FALSE),3)</f>
        <v>0</v>
      </c>
      <c r="AT55" s="15">
        <f>ROUND(VLOOKUP($C$2,'[48]ERU-1'!$A$6:$BE$17,AT$2,FALSE),3)</f>
        <v>0</v>
      </c>
      <c r="AU55" s="15">
        <f>ROUND(VLOOKUP($C$2,'[48]ERU-1'!$A$6:$BE$17,AU$2,FALSE),3)</f>
        <v>0</v>
      </c>
      <c r="AV55" s="15">
        <f>ROUND(VLOOKUP($C$2,'[48]ERU-1'!$A$6:$BE$17,AV$2,FALSE),3)</f>
        <v>948</v>
      </c>
      <c r="AW55" s="15">
        <f>ROUND(VLOOKUP($C$2,'[48]ERU-1'!$A$6:$BE$17,AW$2,FALSE),3)</f>
        <v>0</v>
      </c>
      <c r="AX55" s="15">
        <f>ROUND(VLOOKUP($C$2,'[48]ERU-1'!$A$6:$BE$17,AX$2,FALSE),3)</f>
        <v>0</v>
      </c>
      <c r="AY55" s="15">
        <f>ROUND(VLOOKUP($C$2,'[48]ERU-1'!$A$6:$BE$17,AY$2,FALSE),3)</f>
        <v>0</v>
      </c>
      <c r="AZ55" s="15">
        <f>ROUND(VLOOKUP($C$2,'[48]ERU-1'!$A$6:$BE$17,AZ$2,FALSE),3)</f>
        <v>0</v>
      </c>
      <c r="BA55" s="15">
        <f>ROUND(VLOOKUP($C$2,'[48]ERU-1'!$A$6:$BE$17,BA$2,FALSE),3)</f>
        <v>0</v>
      </c>
      <c r="BB55" s="15">
        <f>ROUND(VLOOKUP($C$2,'[48]ERU-1'!$A$6:$BE$17,BB$2,FALSE),3)</f>
        <v>0</v>
      </c>
      <c r="BC55" s="15">
        <f>ROUND(VLOOKUP($C$2,'[48]ERU-1'!$A$6:$BE$17,BC$2,FALSE),3)</f>
        <v>0</v>
      </c>
      <c r="BD55" s="15">
        <f>ROUND(VLOOKUP($C$2,'[48]ERU-1'!$A$6:$BE$17,BD$2,FALSE),3)</f>
        <v>0</v>
      </c>
      <c r="BE55" s="15">
        <f>ROUND(VLOOKUP($C$2,'[48]ERU-1'!$A$6:$BE$17,BE$2,FALSE),3)</f>
        <v>219.6</v>
      </c>
      <c r="BF55" s="15">
        <f>ROUND(VLOOKUP($C$2,'[48]ERU-1'!$A$6:$BE$17,BF$2,FALSE),3)</f>
        <v>948</v>
      </c>
      <c r="BG55" s="15">
        <f>ROUND(VLOOKUP($C$2,'[48]ERU-1'!$A$6:$BE$17,BG$2,FALSE),3)</f>
        <v>634.60299999999995</v>
      </c>
      <c r="BH55" s="15"/>
      <c r="BI55" s="15"/>
      <c r="BJ55" s="15" t="s">
        <v>747</v>
      </c>
      <c r="BK55" s="15" t="str">
        <f>INDEX(Licence!$I$2:$I$180,MATCH(Data!BJ55,Licence!$C$2:$C$180,0))</f>
        <v>Středočeský</v>
      </c>
      <c r="BL55" s="15">
        <f>INDEX(Licence!$G$2:$G$180,MATCH(Data!BJ55,Licence!$C$2:$C$180,0))/1000</f>
        <v>0.6</v>
      </c>
      <c r="BM55" s="15">
        <f>INDEX(Licence!$F$2:$F$180,MATCH(Data!BJ55,Licence!$C$2:$C$180,0))/1000</f>
        <v>0.72299999999999998</v>
      </c>
      <c r="BN55" s="15" t="str">
        <f>INDEX(Licence!$K$2:$K$180,MATCH(Data!BJ55,Licence!$C$2:$C$180,0))</f>
        <v>ČEZ Distribuce, a.s.</v>
      </c>
      <c r="BO55" s="15"/>
      <c r="BP55" s="16">
        <f t="shared" si="5"/>
        <v>76.100070963001016</v>
      </c>
      <c r="BR55" s="12"/>
      <c r="BS55" t="str">
        <f t="shared" si="14"/>
        <v>KJ - Malé nám., Votice</v>
      </c>
    </row>
    <row r="56" spans="1:71" ht="19.5" thickBot="1" x14ac:dyDescent="0.35">
      <c r="A56" s="15">
        <v>3339</v>
      </c>
      <c r="B56" s="25">
        <f t="shared" si="3"/>
        <v>52</v>
      </c>
      <c r="C56" s="14" t="s">
        <v>651</v>
      </c>
      <c r="D56" s="15" t="str">
        <f t="shared" si="6"/>
        <v>Prosinec</v>
      </c>
      <c r="E56" s="37" t="str">
        <f t="shared" si="6"/>
        <v>12</v>
      </c>
      <c r="F56" s="46">
        <f t="shared" si="7"/>
        <v>0</v>
      </c>
      <c r="G56" s="68">
        <f>_xlfn.IFNA(INDEX(import!$R$3:$Z$2000,MATCH(Data!$A56&amp;"#"&amp;$E56,import!$Q$3:$Q$2000,0),1),0)</f>
        <v>2522.1579999999999</v>
      </c>
      <c r="H56" s="68">
        <f t="shared" si="8"/>
        <v>1200.605</v>
      </c>
      <c r="I56" s="68">
        <f t="shared" si="9"/>
        <v>1321.5530000000001</v>
      </c>
      <c r="J56" s="68">
        <f>_xlfn.IFNA(INDEX(import!$R$3:$Z$2000,MATCH(Data!$A56&amp;"#"&amp;$E56,import!$Q$3:$Q$2000,0),3),0)</f>
        <v>35.251200000000004</v>
      </c>
      <c r="K56" s="15">
        <f>ROUND(VLOOKUP($C$2,'[49]ERU-1'!$A$6:$BE$17,K$2,FALSE),3)</f>
        <v>0</v>
      </c>
      <c r="L56" s="15">
        <f>ROUND(VLOOKUP($C$2,'[49]ERU-1'!$A$6:$BE$17,L$2,FALSE),3)</f>
        <v>949.11</v>
      </c>
      <c r="M56" s="15">
        <f>ROUND(VLOOKUP($C$2,'[49]ERU-1'!$A$6:$BE$17,M$2,FALSE),3)</f>
        <v>5.8789999999999996</v>
      </c>
      <c r="N56" s="15">
        <f>ROUND(VLOOKUP($C$2,'[49]ERU-1'!$A$6:$BE$17,N$2,FALSE),3)</f>
        <v>3.4430000000000001</v>
      </c>
      <c r="O56" s="15">
        <f t="shared" si="1"/>
        <v>3.0289999999999964</v>
      </c>
      <c r="P56" s="15">
        <f t="shared" si="10"/>
        <v>0</v>
      </c>
      <c r="Q56" s="15">
        <f>ROUND(VLOOKUP($C$2,'[49]ERU-1'!$A$6:$BE$17,Q$2,FALSE),3)</f>
        <v>936.75900000000001</v>
      </c>
      <c r="R56" s="42">
        <f t="shared" si="11"/>
        <v>0</v>
      </c>
      <c r="S56" s="15">
        <f>ROUND(VLOOKUP($C$2,'[49]ERU-1'!$A$6:$BE$17,S$2,FALSE),3)</f>
        <v>3761</v>
      </c>
      <c r="T56" s="15">
        <f>ROUND(VLOOKUP($C$2,'[49]ERU-1'!$A$6:$BE$17,T$2,FALSE),3)</f>
        <v>0</v>
      </c>
      <c r="U56" s="15">
        <f>ROUND(VLOOKUP($C$2,'[49]ERU-1'!$A$6:$BE$17,U$2,FALSE),3)</f>
        <v>0</v>
      </c>
      <c r="V56" s="15">
        <f>ROUND(VLOOKUP($C$2,'[49]ERU-1'!$A$6:$BE$17,V$2,FALSE),3)</f>
        <v>0</v>
      </c>
      <c r="W56" s="15">
        <f>ROUND(VLOOKUP($C$2,'[49]ERU-1'!$A$6:$BE$17,W$2,FALSE),3)</f>
        <v>0</v>
      </c>
      <c r="X56" s="15">
        <f>ROUND(VLOOKUP($C$2,'[49]ERU-1'!$A$6:$BE$17,X$2,FALSE),3)</f>
        <v>3761</v>
      </c>
      <c r="Y56" s="15">
        <f>ROUND(VLOOKUP($C$2,'[49]ERU-1'!$A$6:$BE$17,Y$2,FALSE),3)</f>
        <v>0</v>
      </c>
      <c r="Z56" s="15">
        <f>ROUND(VLOOKUP($C$2,'[49]ERU-1'!$A$6:$BE$17,Z$2,FALSE),3)</f>
        <v>3.4969999999999999</v>
      </c>
      <c r="AA56" s="15">
        <f>ROUND(VLOOKUP($C$2,'[49]ERU-1'!$A$6:$BE$17,AA$2,FALSE),3)</f>
        <v>949.11</v>
      </c>
      <c r="AB56" s="45">
        <f t="shared" si="4"/>
        <v>12.818999999999999</v>
      </c>
      <c r="AC56" s="15">
        <f>ROUND(VLOOKUP($C$2,'[49]ERU-1'!$A$6:$BE$17,AC$2,FALSE),3)</f>
        <v>0</v>
      </c>
      <c r="AD56" s="15">
        <f>ROUND(VLOOKUP($C$2,'[49]ERU-1'!$A$6:$BE$17,AD$2,FALSE),3)</f>
        <v>0</v>
      </c>
      <c r="AE56" s="15">
        <f>ROUND(VLOOKUP($C$2,'[49]ERU-1'!$A$6:$BE$17,AE$2,FALSE),3)</f>
        <v>0</v>
      </c>
      <c r="AF56" s="15">
        <f>ROUND(VLOOKUP($C$2,'[49]ERU-1'!$A$6:$BE$17,AF$2,FALSE),3)</f>
        <v>0</v>
      </c>
      <c r="AG56" s="15">
        <f>ROUND(VLOOKUP($C$2,'[49]ERU-1'!$A$6:$BE$17,AG$2,FALSE),3)</f>
        <v>0</v>
      </c>
      <c r="AH56" s="15">
        <f>ROUND(VLOOKUP($C$2,'[49]ERU-1'!$A$6:$BE$17,AH$2,FALSE),3)</f>
        <v>3761</v>
      </c>
      <c r="AI56" s="15">
        <f>ROUND(VLOOKUP($C$2,'[49]ERU-1'!$A$6:$BE$17,AI$2,FALSE),3)</f>
        <v>0</v>
      </c>
      <c r="AJ56" s="15" t="s">
        <v>594</v>
      </c>
      <c r="AK56" s="15">
        <f>ROUND(VLOOKUP($C$2,'[49]ERU-1'!$A$6:$BE$17,AK$2,FALSE),3)</f>
        <v>0</v>
      </c>
      <c r="AL56" s="15">
        <f>ROUND(VLOOKUP($C$2,'[49]ERU-1'!$A$6:$BE$17,AL$2,FALSE),3)</f>
        <v>0</v>
      </c>
      <c r="AM56" s="15">
        <f>ROUND(VLOOKUP($C$2,'[49]ERU-1'!$A$6:$BE$17,AM$2,FALSE),3)</f>
        <v>936.75900000000001</v>
      </c>
      <c r="AN56" s="15">
        <f>ROUND(VLOOKUP($C$2,'[49]ERU-1'!$A$6:$BE$17,AN$2,FALSE),3)</f>
        <v>0</v>
      </c>
      <c r="AO56" s="15">
        <f>ROUND(VLOOKUP($C$2,'[49]ERU-1'!$A$6:$BE$17,AO$2,FALSE),3)</f>
        <v>0</v>
      </c>
      <c r="AP56" s="15">
        <f>ROUND(VLOOKUP($C$2,'[49]ERU-1'!$A$6:$BE$17,AP$2,FALSE),3)</f>
        <v>0</v>
      </c>
      <c r="AQ56" s="15">
        <f>ROUND(VLOOKUP($C$2,'[49]ERU-1'!$A$6:$BE$17,AQ$2,FALSE),3)</f>
        <v>0</v>
      </c>
      <c r="AR56" s="15">
        <f>ROUND(VLOOKUP($C$2,'[49]ERU-1'!$A$6:$BE$17,AR$2,FALSE),3)</f>
        <v>0</v>
      </c>
      <c r="AS56" s="15">
        <f>ROUND(VLOOKUP($C$2,'[49]ERU-1'!$A$6:$BE$17,AS$2,FALSE),3)</f>
        <v>0</v>
      </c>
      <c r="AT56" s="15">
        <f>ROUND(VLOOKUP($C$2,'[49]ERU-1'!$A$6:$BE$17,AT$2,FALSE),3)</f>
        <v>0</v>
      </c>
      <c r="AU56" s="15">
        <f>ROUND(VLOOKUP($C$2,'[49]ERU-1'!$A$6:$BE$17,AU$2,FALSE),3)</f>
        <v>0</v>
      </c>
      <c r="AV56" s="15">
        <f>ROUND(VLOOKUP($C$2,'[49]ERU-1'!$A$6:$BE$17,AV$2,FALSE),3)</f>
        <v>3761</v>
      </c>
      <c r="AW56" s="15">
        <f>ROUND(VLOOKUP($C$2,'[49]ERU-1'!$A$6:$BE$17,AW$2,FALSE),3)</f>
        <v>0</v>
      </c>
      <c r="AX56" s="15">
        <f>ROUND(VLOOKUP($C$2,'[49]ERU-1'!$A$6:$BE$17,AX$2,FALSE),3)</f>
        <v>0</v>
      </c>
      <c r="AY56" s="15">
        <f>ROUND(VLOOKUP($C$2,'[49]ERU-1'!$A$6:$BE$17,AY$2,FALSE),3)</f>
        <v>0</v>
      </c>
      <c r="AZ56" s="15">
        <f>ROUND(VLOOKUP($C$2,'[49]ERU-1'!$A$6:$BE$17,AZ$2,FALSE),3)</f>
        <v>0</v>
      </c>
      <c r="BA56" s="15">
        <f>ROUND(VLOOKUP($C$2,'[49]ERU-1'!$A$6:$BE$17,BA$2,FALSE),3)</f>
        <v>0</v>
      </c>
      <c r="BB56" s="15">
        <f>ROUND(VLOOKUP($C$2,'[49]ERU-1'!$A$6:$BE$17,BB$2,FALSE),3)</f>
        <v>0</v>
      </c>
      <c r="BC56" s="15">
        <f>ROUND(VLOOKUP($C$2,'[49]ERU-1'!$A$6:$BE$17,BC$2,FALSE),3)</f>
        <v>0</v>
      </c>
      <c r="BD56" s="15">
        <f>ROUND(VLOOKUP($C$2,'[49]ERU-1'!$A$6:$BE$17,BD$2,FALSE),3)</f>
        <v>0</v>
      </c>
      <c r="BE56" s="15">
        <f>ROUND(VLOOKUP($C$2,'[49]ERU-1'!$A$6:$BE$17,BE$2,FALSE),3)</f>
        <v>949.11</v>
      </c>
      <c r="BF56" s="15">
        <f>ROUND(VLOOKUP($C$2,'[49]ERU-1'!$A$6:$BE$17,BF$2,FALSE),3)</f>
        <v>3761</v>
      </c>
      <c r="BG56" s="68">
        <f>_xlfn.IFNA(INDEX(import!$R$3:$Z$2000,MATCH(Data!$A56&amp;"#"&amp;$E56,import!$Q$3:$Q$2000,0),2),0)</f>
        <v>2269.942</v>
      </c>
      <c r="BH56" s="15"/>
      <c r="BI56" s="15"/>
      <c r="BJ56" s="15" t="s">
        <v>748</v>
      </c>
      <c r="BK56" s="15" t="str">
        <f>INDEX(Licence!$I$2:$I$180,MATCH(Data!BJ56,Licence!$C$2:$C$180,0))</f>
        <v>Ústecký</v>
      </c>
      <c r="BL56" s="15">
        <f>INDEX(Licence!$G$2:$G$180,MATCH(Data!BJ56,Licence!$C$2:$C$180,0))/1000</f>
        <v>3.12</v>
      </c>
      <c r="BM56" s="15">
        <f>INDEX(Licence!$F$2:$F$180,MATCH(Data!BJ56,Licence!$C$2:$C$180,0))/1000</f>
        <v>3.99</v>
      </c>
      <c r="BN56" s="15" t="str">
        <f>INDEX(Licence!$K$2:$K$180,MATCH(Data!BJ56,Licence!$C$2:$C$180,0))</f>
        <v>ČEZ Distribuce, a.s.</v>
      </c>
      <c r="BO56" s="15"/>
      <c r="BP56" s="16">
        <f t="shared" si="5"/>
        <v>87.83626287465593</v>
      </c>
      <c r="BS56" t="str">
        <f t="shared" si="14"/>
        <v>KJ - Meziboří</v>
      </c>
    </row>
    <row r="57" spans="1:71" ht="19.5" thickBot="1" x14ac:dyDescent="0.35">
      <c r="A57" s="15">
        <v>3144</v>
      </c>
      <c r="B57" s="25">
        <f t="shared" si="3"/>
        <v>53</v>
      </c>
      <c r="C57" s="14" t="s">
        <v>652</v>
      </c>
      <c r="D57" s="15" t="str">
        <f t="shared" si="6"/>
        <v>Prosinec</v>
      </c>
      <c r="E57" s="37" t="str">
        <f t="shared" si="6"/>
        <v>12</v>
      </c>
      <c r="F57" s="46">
        <f t="shared" si="7"/>
        <v>0</v>
      </c>
      <c r="G57" s="15">
        <f>ROUND(VLOOKUP($C$2,'[50]ERU-1'!$A$6:$BE$17,G$2,FALSE),3)</f>
        <v>687.69</v>
      </c>
      <c r="H57" s="15">
        <f>ROUND(VLOOKUP($C$2,'[50]ERU-1'!$A$6:$BE$17,H$2,FALSE),3)</f>
        <v>318.197</v>
      </c>
      <c r="I57" s="15">
        <f>ROUND(VLOOKUP($C$2,'[50]ERU-1'!$A$6:$BE$17,I$2,FALSE),3)</f>
        <v>369.49299999999999</v>
      </c>
      <c r="J57" s="15">
        <f>ROUND(VLOOKUP($C$2,'[50]ERU-1'!$A$6:$BE$17,J$2,FALSE),3)</f>
        <v>35.232999999999997</v>
      </c>
      <c r="K57" s="15">
        <f>ROUND(VLOOKUP($C$2,'[50]ERU-1'!$A$6:$BE$17,K$2,FALSE),3)</f>
        <v>0</v>
      </c>
      <c r="L57" s="15">
        <f>ROUND(VLOOKUP($C$2,'[50]ERU-1'!$A$6:$BE$17,L$2,FALSE),3)</f>
        <v>251.17500000000001</v>
      </c>
      <c r="M57" s="15">
        <f>ROUND(VLOOKUP($C$2,'[50]ERU-1'!$A$6:$BE$17,M$2,FALSE),3)</f>
        <v>2.9590000000000001</v>
      </c>
      <c r="N57" s="15">
        <f t="shared" si="0"/>
        <v>3.4370000000000118</v>
      </c>
      <c r="O57" s="15">
        <f t="shared" si="1"/>
        <v>0</v>
      </c>
      <c r="P57" s="15">
        <f t="shared" si="10"/>
        <v>0</v>
      </c>
      <c r="Q57" s="15">
        <f>ROUND(VLOOKUP($C$2,'[50]ERU-1'!$A$6:$BE$17,Q$2,FALSE),3)</f>
        <v>244.779</v>
      </c>
      <c r="R57" s="42">
        <f t="shared" si="11"/>
        <v>0</v>
      </c>
      <c r="S57" s="15">
        <f>ROUND(VLOOKUP($C$2,'[50]ERU-1'!$A$6:$BE$17,S$2,FALSE),3)</f>
        <v>1050</v>
      </c>
      <c r="T57" s="15">
        <f>ROUND(VLOOKUP($C$2,'[50]ERU-1'!$A$6:$BE$17,T$2,FALSE),3)</f>
        <v>0</v>
      </c>
      <c r="U57" s="15">
        <f>ROUND(VLOOKUP($C$2,'[50]ERU-1'!$A$6:$BE$17,U$2,FALSE),3)</f>
        <v>0</v>
      </c>
      <c r="V57" s="15">
        <f>ROUND(VLOOKUP($C$2,'[50]ERU-1'!$A$6:$BE$17,V$2,FALSE),3)</f>
        <v>0</v>
      </c>
      <c r="W57" s="15">
        <f>ROUND(VLOOKUP($C$2,'[50]ERU-1'!$A$6:$BE$17,W$2,FALSE),3)</f>
        <v>0</v>
      </c>
      <c r="X57" s="15">
        <f>ROUND(VLOOKUP($C$2,'[50]ERU-1'!$A$6:$BE$17,X$2,FALSE),3)</f>
        <v>1050</v>
      </c>
      <c r="Y57" s="15">
        <f>ROUND(VLOOKUP($C$2,'[50]ERU-1'!$A$6:$BE$17,Y$2,FALSE),3)</f>
        <v>0</v>
      </c>
      <c r="Z57" s="15">
        <f>ROUND(VLOOKUP($C$2,'[50]ERU-1'!$A$6:$BE$17,Z$2,FALSE),3)</f>
        <v>35.36</v>
      </c>
      <c r="AA57" s="15">
        <f>ROUND(VLOOKUP($C$2,'[50]ERU-1'!$A$6:$BE$17,AA$2,FALSE),3)</f>
        <v>251.17500000000001</v>
      </c>
      <c r="AB57" s="45">
        <f t="shared" si="4"/>
        <v>41.756000000000014</v>
      </c>
      <c r="AC57" s="15">
        <f>ROUND(VLOOKUP($C$2,'[50]ERU-1'!$A$6:$BE$17,AC$2,FALSE),3)</f>
        <v>0</v>
      </c>
      <c r="AD57" s="15">
        <f>ROUND(VLOOKUP($C$2,'[50]ERU-1'!$A$6:$BE$17,AD$2,FALSE),3)</f>
        <v>0</v>
      </c>
      <c r="AE57" s="15">
        <f>ROUND(VLOOKUP($C$2,'[50]ERU-1'!$A$6:$BE$17,AE$2,FALSE),3)</f>
        <v>0</v>
      </c>
      <c r="AF57" s="15">
        <f>ROUND(VLOOKUP($C$2,'[50]ERU-1'!$A$6:$BE$17,AF$2,FALSE),3)</f>
        <v>0</v>
      </c>
      <c r="AG57" s="15">
        <f>ROUND(VLOOKUP($C$2,'[50]ERU-1'!$A$6:$BE$17,AG$2,FALSE),3)</f>
        <v>0</v>
      </c>
      <c r="AH57" s="15">
        <f>ROUND(VLOOKUP($C$2,'[50]ERU-1'!$A$6:$BE$17,AH$2,FALSE),3)</f>
        <v>1050</v>
      </c>
      <c r="AI57" s="15">
        <f>ROUND(VLOOKUP($C$2,'[50]ERU-1'!$A$6:$BE$17,AI$2,FALSE),3)</f>
        <v>0</v>
      </c>
      <c r="AJ57" s="15" t="s">
        <v>594</v>
      </c>
      <c r="AK57" s="15">
        <f>ROUND(VLOOKUP($C$2,'[50]ERU-1'!$A$6:$BE$17,AK$2,FALSE),3)</f>
        <v>0</v>
      </c>
      <c r="AL57" s="15">
        <f>ROUND(VLOOKUP($C$2,'[50]ERU-1'!$A$6:$BE$17,AL$2,FALSE),3)</f>
        <v>0</v>
      </c>
      <c r="AM57" s="15">
        <f>ROUND(VLOOKUP($C$2,'[50]ERU-1'!$A$6:$BE$17,AM$2,FALSE),3)</f>
        <v>238.64099999999999</v>
      </c>
      <c r="AN57" s="15">
        <f>ROUND(VLOOKUP($C$2,'[50]ERU-1'!$A$6:$BE$17,AN$2,FALSE),3)</f>
        <v>6.1379999999999999</v>
      </c>
      <c r="AO57" s="15">
        <f>ROUND(VLOOKUP($C$2,'[50]ERU-1'!$A$6:$BE$17,AO$2,FALSE),3)</f>
        <v>0</v>
      </c>
      <c r="AP57" s="15">
        <f>ROUND(VLOOKUP($C$2,'[50]ERU-1'!$A$6:$BE$17,AP$2,FALSE),3)</f>
        <v>0</v>
      </c>
      <c r="AQ57" s="15">
        <f>ROUND(VLOOKUP($C$2,'[50]ERU-1'!$A$6:$BE$17,AQ$2,FALSE),3)</f>
        <v>0</v>
      </c>
      <c r="AR57" s="15">
        <f>ROUND(VLOOKUP($C$2,'[50]ERU-1'!$A$6:$BE$17,AR$2,FALSE),3)</f>
        <v>0</v>
      </c>
      <c r="AS57" s="15">
        <f>ROUND(VLOOKUP($C$2,'[50]ERU-1'!$A$6:$BE$17,AS$2,FALSE),3)</f>
        <v>0</v>
      </c>
      <c r="AT57" s="15">
        <f>ROUND(VLOOKUP($C$2,'[50]ERU-1'!$A$6:$BE$17,AT$2,FALSE),3)</f>
        <v>0</v>
      </c>
      <c r="AU57" s="15">
        <f>ROUND(VLOOKUP($C$2,'[50]ERU-1'!$A$6:$BE$17,AU$2,FALSE),3)</f>
        <v>0</v>
      </c>
      <c r="AV57" s="15">
        <f>ROUND(VLOOKUP($C$2,'[50]ERU-1'!$A$6:$BE$17,AV$2,FALSE),3)</f>
        <v>1050</v>
      </c>
      <c r="AW57" s="15">
        <f>ROUND(VLOOKUP($C$2,'[50]ERU-1'!$A$6:$BE$17,AW$2,FALSE),3)</f>
        <v>0</v>
      </c>
      <c r="AX57" s="15">
        <f>ROUND(VLOOKUP($C$2,'[50]ERU-1'!$A$6:$BE$17,AX$2,FALSE),3)</f>
        <v>0</v>
      </c>
      <c r="AY57" s="15">
        <f>ROUND(VLOOKUP($C$2,'[50]ERU-1'!$A$6:$BE$17,AY$2,FALSE),3)</f>
        <v>0</v>
      </c>
      <c r="AZ57" s="15">
        <f>ROUND(VLOOKUP($C$2,'[50]ERU-1'!$A$6:$BE$17,AZ$2,FALSE),3)</f>
        <v>0</v>
      </c>
      <c r="BA57" s="15">
        <f>ROUND(VLOOKUP($C$2,'[50]ERU-1'!$A$6:$BE$17,BA$2,FALSE),3)</f>
        <v>0</v>
      </c>
      <c r="BB57" s="15">
        <f>ROUND(VLOOKUP($C$2,'[50]ERU-1'!$A$6:$BE$17,BB$2,FALSE),3)</f>
        <v>0</v>
      </c>
      <c r="BC57" s="15">
        <f>ROUND(VLOOKUP($C$2,'[50]ERU-1'!$A$6:$BE$17,BC$2,FALSE),3)</f>
        <v>0</v>
      </c>
      <c r="BD57" s="15">
        <f>ROUND(VLOOKUP($C$2,'[50]ERU-1'!$A$6:$BE$17,BD$2,FALSE),3)</f>
        <v>0</v>
      </c>
      <c r="BE57" s="15">
        <f>ROUND(VLOOKUP($C$2,'[50]ERU-1'!$A$6:$BE$17,BE$2,FALSE),3)</f>
        <v>251.17500000000001</v>
      </c>
      <c r="BF57" s="15">
        <f>ROUND(VLOOKUP($C$2,'[50]ERU-1'!$A$6:$BE$17,BF$2,FALSE),3)</f>
        <v>1050</v>
      </c>
      <c r="BG57" s="15">
        <f>ROUND(VLOOKUP($C$2,'[50]ERU-1'!$A$6:$BE$17,BG$2,FALSE),3)</f>
        <v>687.69</v>
      </c>
      <c r="BH57" s="15"/>
      <c r="BI57" s="15"/>
      <c r="BJ57" s="15" t="s">
        <v>749</v>
      </c>
      <c r="BK57" s="15" t="str">
        <f>INDEX(Licence!$I$2:$I$180,MATCH(Data!BJ57,Licence!$C$2:$C$180,0))</f>
        <v>Olomoucký</v>
      </c>
      <c r="BL57" s="15">
        <f>INDEX(Licence!$G$2:$G$180,MATCH(Data!BJ57,Licence!$C$2:$C$180,0))/1000</f>
        <v>2</v>
      </c>
      <c r="BM57" s="15">
        <f>INDEX(Licence!$F$2:$F$180,MATCH(Data!BJ57,Licence!$C$2:$C$180,0))/1000</f>
        <v>2.3580000000000001</v>
      </c>
      <c r="BN57" s="15" t="str">
        <f>INDEX(Licence!$K$2:$K$180,MATCH(Data!BJ57,Licence!$C$2:$C$180,0))</f>
        <v>ČEZ Distribuce, a.s.</v>
      </c>
      <c r="BO57" s="15"/>
      <c r="BP57" s="16">
        <f t="shared" si="5"/>
        <v>78.936972570004897</v>
      </c>
      <c r="BS57" t="str">
        <f t="shared" si="14"/>
        <v>KJ - Mohelnice</v>
      </c>
    </row>
    <row r="58" spans="1:71" ht="19.5" thickBot="1" x14ac:dyDescent="0.35">
      <c r="A58" s="15">
        <v>3882</v>
      </c>
      <c r="B58" s="25">
        <f t="shared" si="3"/>
        <v>54</v>
      </c>
      <c r="C58" s="14" t="s">
        <v>653</v>
      </c>
      <c r="D58" s="15" t="str">
        <f t="shared" si="6"/>
        <v>Prosinec</v>
      </c>
      <c r="E58" s="37" t="str">
        <f t="shared" si="6"/>
        <v>12</v>
      </c>
      <c r="F58" s="46">
        <f t="shared" si="7"/>
        <v>0</v>
      </c>
      <c r="G58" s="68">
        <f>_xlfn.IFNA(INDEX(import!$R$3:$Z$2000,MATCH(Data!$A58&amp;"#"&amp;$E58,import!$Q$3:$Q$2000,0),1),0)</f>
        <v>921.62099999999998</v>
      </c>
      <c r="H58" s="68">
        <f t="shared" si="8"/>
        <v>437.452</v>
      </c>
      <c r="I58" s="68">
        <f t="shared" si="9"/>
        <v>484.16899999999998</v>
      </c>
      <c r="J58" s="68">
        <f>_xlfn.IFNA(INDEX(import!$R$3:$Z$2000,MATCH(Data!$A58&amp;"#"&amp;$E58,import!$Q$3:$Q$2000,0),3),0)</f>
        <v>35.195796000000001</v>
      </c>
      <c r="K58" s="15">
        <f>ROUND(VLOOKUP($C$2,'[51]ERU-1'!$A$6:$BE$17,K$2,FALSE),3)</f>
        <v>0</v>
      </c>
      <c r="L58" s="15">
        <f>ROUND(VLOOKUP($C$2,'[51]ERU-1'!$A$6:$BE$17,L$2,FALSE),3)</f>
        <v>378.47</v>
      </c>
      <c r="M58" s="15">
        <f>ROUND(VLOOKUP($C$2,'[51]ERU-1'!$A$6:$BE$17,M$2,FALSE),3)</f>
        <v>3.5209999999999999</v>
      </c>
      <c r="N58" s="15">
        <f t="shared" si="0"/>
        <v>3.8980000000000246</v>
      </c>
      <c r="O58" s="15">
        <f t="shared" si="1"/>
        <v>0</v>
      </c>
      <c r="P58" s="15">
        <f t="shared" si="10"/>
        <v>0</v>
      </c>
      <c r="Q58" s="15">
        <f>ROUND(VLOOKUP($C$2,'[51]ERU-1'!$A$6:$BE$17,Q$2,FALSE),3)</f>
        <v>371.05099999999999</v>
      </c>
      <c r="R58" s="42">
        <f t="shared" si="11"/>
        <v>0</v>
      </c>
      <c r="S58" s="15">
        <f>ROUND(VLOOKUP($C$2,'[51]ERU-1'!$A$6:$BE$17,S$2,FALSE),3)</f>
        <v>1508</v>
      </c>
      <c r="T58" s="15">
        <f>ROUND(VLOOKUP($C$2,'[51]ERU-1'!$A$6:$BE$17,T$2,FALSE),3)</f>
        <v>0</v>
      </c>
      <c r="U58" s="15">
        <f>ROUND(VLOOKUP($C$2,'[51]ERU-1'!$A$6:$BE$17,U$2,FALSE),3)</f>
        <v>0</v>
      </c>
      <c r="V58" s="15">
        <f>ROUND(VLOOKUP($C$2,'[51]ERU-1'!$A$6:$BE$17,V$2,FALSE),3)</f>
        <v>0</v>
      </c>
      <c r="W58" s="15">
        <f>ROUND(VLOOKUP($C$2,'[51]ERU-1'!$A$6:$BE$17,W$2,FALSE),3)</f>
        <v>0</v>
      </c>
      <c r="X58" s="15">
        <f>ROUND(VLOOKUP($C$2,'[51]ERU-1'!$A$6:$BE$17,X$2,FALSE),3)</f>
        <v>1508</v>
      </c>
      <c r="Y58" s="15">
        <f>ROUND(VLOOKUP($C$2,'[51]ERU-1'!$A$6:$BE$17,Y$2,FALSE),3)</f>
        <v>0</v>
      </c>
      <c r="Z58" s="15">
        <f>ROUND(VLOOKUP($C$2,'[51]ERU-1'!$A$6:$BE$17,Z$2,FALSE),3)</f>
        <v>1.1919999999999999</v>
      </c>
      <c r="AA58" s="15">
        <f>ROUND(VLOOKUP($C$2,'[51]ERU-1'!$A$6:$BE$17,AA$2,FALSE),3)</f>
        <v>378.47</v>
      </c>
      <c r="AB58" s="45">
        <f t="shared" si="4"/>
        <v>8.6110000000000237</v>
      </c>
      <c r="AC58" s="15">
        <f>ROUND(VLOOKUP($C$2,'[51]ERU-1'!$A$6:$BE$17,AC$2,FALSE),3)</f>
        <v>0</v>
      </c>
      <c r="AD58" s="15">
        <f>ROUND(VLOOKUP($C$2,'[51]ERU-1'!$A$6:$BE$17,AD$2,FALSE),3)</f>
        <v>0</v>
      </c>
      <c r="AE58" s="15">
        <f>ROUND(VLOOKUP($C$2,'[51]ERU-1'!$A$6:$BE$17,AE$2,FALSE),3)</f>
        <v>0</v>
      </c>
      <c r="AF58" s="15">
        <f>ROUND(VLOOKUP($C$2,'[51]ERU-1'!$A$6:$BE$17,AF$2,FALSE),3)</f>
        <v>0</v>
      </c>
      <c r="AG58" s="15">
        <f>ROUND(VLOOKUP($C$2,'[51]ERU-1'!$A$6:$BE$17,AG$2,FALSE),3)</f>
        <v>0</v>
      </c>
      <c r="AH58" s="15">
        <f>ROUND(VLOOKUP($C$2,'[51]ERU-1'!$A$6:$BE$17,AH$2,FALSE),3)</f>
        <v>1508</v>
      </c>
      <c r="AI58" s="15">
        <f>ROUND(VLOOKUP($C$2,'[51]ERU-1'!$A$6:$BE$17,AI$2,FALSE),3)</f>
        <v>0</v>
      </c>
      <c r="AJ58" s="15" t="s">
        <v>594</v>
      </c>
      <c r="AK58" s="15">
        <f>ROUND(VLOOKUP($C$2,'[51]ERU-1'!$A$6:$BE$17,AK$2,FALSE),3)</f>
        <v>0</v>
      </c>
      <c r="AL58" s="15">
        <f>ROUND(VLOOKUP($C$2,'[51]ERU-1'!$A$6:$BE$17,AL$2,FALSE),3)</f>
        <v>0</v>
      </c>
      <c r="AM58" s="15">
        <f>ROUND(VLOOKUP($C$2,'[51]ERU-1'!$A$6:$BE$17,AM$2,FALSE),3)</f>
        <v>371.05099999999999</v>
      </c>
      <c r="AN58" s="15">
        <f>ROUND(VLOOKUP($C$2,'[51]ERU-1'!$A$6:$BE$17,AN$2,FALSE),3)</f>
        <v>0</v>
      </c>
      <c r="AO58" s="15">
        <f>ROUND(VLOOKUP($C$2,'[51]ERU-1'!$A$6:$BE$17,AO$2,FALSE),3)</f>
        <v>0</v>
      </c>
      <c r="AP58" s="15">
        <f>ROUND(VLOOKUP($C$2,'[51]ERU-1'!$A$6:$BE$17,AP$2,FALSE),3)</f>
        <v>0</v>
      </c>
      <c r="AQ58" s="15">
        <f>ROUND(VLOOKUP($C$2,'[51]ERU-1'!$A$6:$BE$17,AQ$2,FALSE),3)</f>
        <v>0</v>
      </c>
      <c r="AR58" s="15">
        <f>ROUND(VLOOKUP($C$2,'[51]ERU-1'!$A$6:$BE$17,AR$2,FALSE),3)</f>
        <v>0</v>
      </c>
      <c r="AS58" s="15">
        <f>ROUND(VLOOKUP($C$2,'[51]ERU-1'!$A$6:$BE$17,AS$2,FALSE),3)</f>
        <v>0</v>
      </c>
      <c r="AT58" s="15">
        <f>ROUND(VLOOKUP($C$2,'[51]ERU-1'!$A$6:$BE$17,AT$2,FALSE),3)</f>
        <v>0</v>
      </c>
      <c r="AU58" s="15">
        <f>ROUND(VLOOKUP($C$2,'[51]ERU-1'!$A$6:$BE$17,AU$2,FALSE),3)</f>
        <v>0</v>
      </c>
      <c r="AV58" s="15">
        <f>ROUND(VLOOKUP($C$2,'[51]ERU-1'!$A$6:$BE$17,AV$2,FALSE),3)</f>
        <v>1508</v>
      </c>
      <c r="AW58" s="15">
        <f>ROUND(VLOOKUP($C$2,'[51]ERU-1'!$A$6:$BE$17,AW$2,FALSE),3)</f>
        <v>0</v>
      </c>
      <c r="AX58" s="15">
        <f>ROUND(VLOOKUP($C$2,'[51]ERU-1'!$A$6:$BE$17,AX$2,FALSE),3)</f>
        <v>0</v>
      </c>
      <c r="AY58" s="15">
        <f>ROUND(VLOOKUP($C$2,'[51]ERU-1'!$A$6:$BE$17,AY$2,FALSE),3)</f>
        <v>0</v>
      </c>
      <c r="AZ58" s="15">
        <f>ROUND(VLOOKUP($C$2,'[51]ERU-1'!$A$6:$BE$17,AZ$2,FALSE),3)</f>
        <v>0</v>
      </c>
      <c r="BA58" s="15">
        <f>ROUND(VLOOKUP($C$2,'[51]ERU-1'!$A$6:$BE$17,BA$2,FALSE),3)</f>
        <v>0</v>
      </c>
      <c r="BB58" s="15">
        <f>ROUND(VLOOKUP($C$2,'[51]ERU-1'!$A$6:$BE$17,BB$2,FALSE),3)</f>
        <v>0</v>
      </c>
      <c r="BC58" s="15">
        <f>ROUND(VLOOKUP($C$2,'[51]ERU-1'!$A$6:$BE$17,BC$2,FALSE),3)</f>
        <v>0</v>
      </c>
      <c r="BD58" s="15">
        <f>ROUND(VLOOKUP($C$2,'[51]ERU-1'!$A$6:$BE$17,BD$2,FALSE),3)</f>
        <v>0</v>
      </c>
      <c r="BE58" s="15">
        <f>ROUND(VLOOKUP($C$2,'[51]ERU-1'!$A$6:$BE$17,BE$2,FALSE),3)</f>
        <v>378.47</v>
      </c>
      <c r="BF58" s="15">
        <f>ROUND(VLOOKUP($C$2,'[51]ERU-1'!$A$6:$BE$17,BF$2,FALSE),3)</f>
        <v>1508</v>
      </c>
      <c r="BG58" s="68">
        <f>_xlfn.IFNA(INDEX(import!$R$3:$Z$2000,MATCH(Data!$A58&amp;"#"&amp;$E58,import!$Q$3:$Q$2000,0),2),0)</f>
        <v>921.62099999999998</v>
      </c>
      <c r="BH58" s="15"/>
      <c r="BI58" s="15"/>
      <c r="BJ58" s="15" t="s">
        <v>577</v>
      </c>
      <c r="BK58" s="37" t="str">
        <f>INDEX(Licence!$I$2:$I$180,MATCH(Data!BJ58,Licence!$C$2:$C$180,0))</f>
        <v>Olomoucký</v>
      </c>
      <c r="BL58" s="15">
        <f>INDEX(Licence!$G$2:$G$180,MATCH(Data!BJ58,Licence!$C$2:$C$180,0))/1000</f>
        <v>0.999</v>
      </c>
      <c r="BM58" s="15">
        <f>INDEX(Licence!$F$2:$F$180,MATCH(Data!BJ58,Licence!$C$2:$C$180,0))/1000</f>
        <v>1.2450000000000001</v>
      </c>
      <c r="BN58" s="15" t="str">
        <f>INDEX(Licence!$K$2:$K$180,MATCH(Data!BJ58,Licence!$C$2:$C$180,0))</f>
        <v>ČEZ Distribuce, a.s.</v>
      </c>
      <c r="BO58" s="15"/>
      <c r="BP58" s="16">
        <f t="shared" si="5"/>
        <v>86.517005242815543</v>
      </c>
      <c r="BS58" t="str">
        <f t="shared" si="14"/>
        <v>KJ - Moravský Beroun</v>
      </c>
    </row>
    <row r="59" spans="1:71" ht="19.5" thickBot="1" x14ac:dyDescent="0.35">
      <c r="A59" s="15">
        <v>2598</v>
      </c>
      <c r="B59" s="25">
        <f t="shared" si="3"/>
        <v>55</v>
      </c>
      <c r="C59" s="14" t="s">
        <v>654</v>
      </c>
      <c r="D59" s="15" t="str">
        <f t="shared" si="6"/>
        <v>Prosinec</v>
      </c>
      <c r="E59" s="37" t="str">
        <f t="shared" si="6"/>
        <v>12</v>
      </c>
      <c r="F59" s="46">
        <f t="shared" si="7"/>
        <v>0</v>
      </c>
      <c r="G59" s="68">
        <f>_xlfn.IFNA(INDEX(import!$R$3:$Z$2000,MATCH(Data!$A59&amp;"#"&amp;$E59,import!$Q$3:$Q$2000,0),1),0)</f>
        <v>756.37800000000004</v>
      </c>
      <c r="H59" s="68">
        <f t="shared" si="8"/>
        <v>351.12900000000002</v>
      </c>
      <c r="I59" s="68">
        <f t="shared" si="9"/>
        <v>405.24900000000002</v>
      </c>
      <c r="J59" s="68">
        <f>_xlfn.IFNA(INDEX(import!$R$3:$Z$2000,MATCH(Data!$A59&amp;"#"&amp;$E59,import!$Q$3:$Q$2000,0),3),0)</f>
        <v>35.251200000000004</v>
      </c>
      <c r="K59" s="15">
        <f>ROUND(VLOOKUP($C$2,'[52]ERU-1'!$A$6:$BE$17,K$2,FALSE),3)</f>
        <v>0</v>
      </c>
      <c r="L59" s="15">
        <f>ROUND(VLOOKUP($C$2,'[52]ERU-1'!$A$6:$BE$17,L$2,FALSE),3)</f>
        <v>282.07900000000001</v>
      </c>
      <c r="M59" s="15">
        <f>ROUND(VLOOKUP($C$2,'[52]ERU-1'!$A$6:$BE$17,M$2,FALSE),3)</f>
        <v>3.3610000000000002</v>
      </c>
      <c r="N59" s="15">
        <f t="shared" si="0"/>
        <v>3.8780000000000427</v>
      </c>
      <c r="O59" s="15">
        <f t="shared" si="1"/>
        <v>0</v>
      </c>
      <c r="P59" s="15">
        <f t="shared" si="10"/>
        <v>0</v>
      </c>
      <c r="Q59" s="15">
        <f>ROUND(VLOOKUP($C$2,'[52]ERU-1'!$A$6:$BE$17,Q$2,FALSE),3)</f>
        <v>274.83999999999997</v>
      </c>
      <c r="R59" s="42">
        <f t="shared" si="11"/>
        <v>0</v>
      </c>
      <c r="S59" s="15">
        <f>ROUND(VLOOKUP($C$2,'[52]ERU-1'!$A$6:$BE$17,S$2,FALSE),3)</f>
        <v>1172</v>
      </c>
      <c r="T59" s="15">
        <f>ROUND(VLOOKUP($C$2,'[52]ERU-1'!$A$6:$BE$17,T$2,FALSE),3)</f>
        <v>0</v>
      </c>
      <c r="U59" s="15">
        <f>ROUND(VLOOKUP($C$2,'[52]ERU-1'!$A$6:$BE$17,U$2,FALSE),3)</f>
        <v>0</v>
      </c>
      <c r="V59" s="15">
        <f>ROUND(VLOOKUP($C$2,'[52]ERU-1'!$A$6:$BE$17,V$2,FALSE),3)</f>
        <v>0</v>
      </c>
      <c r="W59" s="15">
        <f>ROUND(VLOOKUP($C$2,'[52]ERU-1'!$A$6:$BE$17,W$2,FALSE),3)</f>
        <v>0</v>
      </c>
      <c r="X59" s="15">
        <f>ROUND(VLOOKUP($C$2,'[52]ERU-1'!$A$6:$BE$17,X$2,FALSE),3)</f>
        <v>1172</v>
      </c>
      <c r="Y59" s="15">
        <f>ROUND(VLOOKUP($C$2,'[52]ERU-1'!$A$6:$BE$17,Y$2,FALSE),3)</f>
        <v>0</v>
      </c>
      <c r="Z59" s="15">
        <f>ROUND(VLOOKUP($C$2,'[52]ERU-1'!$A$6:$BE$17,Z$2,FALSE),3)</f>
        <v>1.534</v>
      </c>
      <c r="AA59" s="15">
        <f>ROUND(VLOOKUP($C$2,'[52]ERU-1'!$A$6:$BE$17,AA$2,FALSE),3)</f>
        <v>282.07900000000001</v>
      </c>
      <c r="AB59" s="45">
        <f t="shared" si="4"/>
        <v>8.7730000000000441</v>
      </c>
      <c r="AC59" s="15">
        <f>ROUND(VLOOKUP($C$2,'[52]ERU-1'!$A$6:$BE$17,AC$2,FALSE),3)</f>
        <v>0</v>
      </c>
      <c r="AD59" s="15">
        <f>ROUND(VLOOKUP($C$2,'[52]ERU-1'!$A$6:$BE$17,AD$2,FALSE),3)</f>
        <v>0</v>
      </c>
      <c r="AE59" s="15">
        <f>ROUND(VLOOKUP($C$2,'[52]ERU-1'!$A$6:$BE$17,AE$2,FALSE),3)</f>
        <v>0</v>
      </c>
      <c r="AF59" s="15">
        <f>ROUND(VLOOKUP($C$2,'[52]ERU-1'!$A$6:$BE$17,AF$2,FALSE),3)</f>
        <v>0</v>
      </c>
      <c r="AG59" s="15">
        <f>ROUND(VLOOKUP($C$2,'[52]ERU-1'!$A$6:$BE$17,AG$2,FALSE),3)</f>
        <v>0</v>
      </c>
      <c r="AH59" s="15">
        <f>ROUND(VLOOKUP($C$2,'[52]ERU-1'!$A$6:$BE$17,AH$2,FALSE),3)</f>
        <v>1172</v>
      </c>
      <c r="AI59" s="15">
        <f>ROUND(VLOOKUP($C$2,'[52]ERU-1'!$A$6:$BE$17,AI$2,FALSE),3)</f>
        <v>0</v>
      </c>
      <c r="AJ59" s="15" t="s">
        <v>594</v>
      </c>
      <c r="AK59" s="15">
        <f>ROUND(VLOOKUP($C$2,'[52]ERU-1'!$A$6:$BE$17,AK$2,FALSE),3)</f>
        <v>0</v>
      </c>
      <c r="AL59" s="15">
        <f>ROUND(VLOOKUP($C$2,'[52]ERU-1'!$A$6:$BE$17,AL$2,FALSE),3)</f>
        <v>0</v>
      </c>
      <c r="AM59" s="15">
        <f>ROUND(VLOOKUP($C$2,'[52]ERU-1'!$A$6:$BE$17,AM$2,FALSE),3)</f>
        <v>274.83999999999997</v>
      </c>
      <c r="AN59" s="15">
        <f>ROUND(VLOOKUP($C$2,'[52]ERU-1'!$A$6:$BE$17,AN$2,FALSE),3)</f>
        <v>0</v>
      </c>
      <c r="AO59" s="15">
        <f>ROUND(VLOOKUP($C$2,'[52]ERU-1'!$A$6:$BE$17,AO$2,FALSE),3)</f>
        <v>0</v>
      </c>
      <c r="AP59" s="15">
        <f>ROUND(VLOOKUP($C$2,'[52]ERU-1'!$A$6:$BE$17,AP$2,FALSE),3)</f>
        <v>0</v>
      </c>
      <c r="AQ59" s="15">
        <f>ROUND(VLOOKUP($C$2,'[52]ERU-1'!$A$6:$BE$17,AQ$2,FALSE),3)</f>
        <v>0</v>
      </c>
      <c r="AR59" s="15">
        <f>ROUND(VLOOKUP($C$2,'[52]ERU-1'!$A$6:$BE$17,AR$2,FALSE),3)</f>
        <v>0</v>
      </c>
      <c r="AS59" s="15">
        <f>ROUND(VLOOKUP($C$2,'[52]ERU-1'!$A$6:$BE$17,AS$2,FALSE),3)</f>
        <v>0</v>
      </c>
      <c r="AT59" s="15">
        <f>ROUND(VLOOKUP($C$2,'[52]ERU-1'!$A$6:$BE$17,AT$2,FALSE),3)</f>
        <v>0</v>
      </c>
      <c r="AU59" s="15">
        <f>ROUND(VLOOKUP($C$2,'[52]ERU-1'!$A$6:$BE$17,AU$2,FALSE),3)</f>
        <v>0</v>
      </c>
      <c r="AV59" s="15">
        <f>ROUND(VLOOKUP($C$2,'[52]ERU-1'!$A$6:$BE$17,AV$2,FALSE),3)</f>
        <v>1172</v>
      </c>
      <c r="AW59" s="15">
        <f>ROUND(VLOOKUP($C$2,'[52]ERU-1'!$A$6:$BE$17,AW$2,FALSE),3)</f>
        <v>0</v>
      </c>
      <c r="AX59" s="15">
        <f>ROUND(VLOOKUP($C$2,'[52]ERU-1'!$A$6:$BE$17,AX$2,FALSE),3)</f>
        <v>0</v>
      </c>
      <c r="AY59" s="15">
        <f>ROUND(VLOOKUP($C$2,'[52]ERU-1'!$A$6:$BE$17,AY$2,FALSE),3)</f>
        <v>0</v>
      </c>
      <c r="AZ59" s="15">
        <f>ROUND(VLOOKUP($C$2,'[52]ERU-1'!$A$6:$BE$17,AZ$2,FALSE),3)</f>
        <v>0</v>
      </c>
      <c r="BA59" s="15">
        <f>ROUND(VLOOKUP($C$2,'[52]ERU-1'!$A$6:$BE$17,BA$2,FALSE),3)</f>
        <v>0</v>
      </c>
      <c r="BB59" s="15">
        <f>ROUND(VLOOKUP($C$2,'[52]ERU-1'!$A$6:$BE$17,BB$2,FALSE),3)</f>
        <v>0</v>
      </c>
      <c r="BC59" s="15">
        <f>ROUND(VLOOKUP($C$2,'[52]ERU-1'!$A$6:$BE$17,BC$2,FALSE),3)</f>
        <v>0</v>
      </c>
      <c r="BD59" s="15">
        <f>ROUND(VLOOKUP($C$2,'[52]ERU-1'!$A$6:$BE$17,BD$2,FALSE),3)</f>
        <v>0</v>
      </c>
      <c r="BE59" s="15">
        <f>ROUND(VLOOKUP($C$2,'[52]ERU-1'!$A$6:$BE$17,BE$2,FALSE),3)</f>
        <v>282.07900000000001</v>
      </c>
      <c r="BF59" s="15">
        <f>ROUND(VLOOKUP($C$2,'[52]ERU-1'!$A$6:$BE$17,BF$2,FALSE),3)</f>
        <v>1172</v>
      </c>
      <c r="BG59" s="68">
        <f>_xlfn.IFNA(INDEX(import!$R$3:$Z$2000,MATCH(Data!$A59&amp;"#"&amp;$E59,import!$Q$3:$Q$2000,0),2),0)</f>
        <v>680.74</v>
      </c>
      <c r="BH59" s="15"/>
      <c r="BI59" s="15"/>
      <c r="BJ59" s="15" t="s">
        <v>750</v>
      </c>
      <c r="BK59" s="15" t="str">
        <f>INDEX(Licence!$I$2:$I$180,MATCH(Data!BJ59,Licence!$C$2:$C$180,0))</f>
        <v>Jihomoravský</v>
      </c>
      <c r="BL59" s="15">
        <f>INDEX(Licence!$G$2:$G$180,MATCH(Data!BJ59,Licence!$C$2:$C$180,0))/1000</f>
        <v>0.8</v>
      </c>
      <c r="BM59" s="15">
        <f>INDEX(Licence!$F$2:$F$180,MATCH(Data!BJ59,Licence!$C$2:$C$180,0))/1000</f>
        <v>0.95199999999999996</v>
      </c>
      <c r="BN59" s="15" t="str">
        <f>INDEX(Licence!$K$2:$K$180,MATCH(Data!BJ59,Licence!$C$2:$C$180,0))</f>
        <v>EG.D, a.s.</v>
      </c>
      <c r="BO59" s="15"/>
      <c r="BP59" s="16">
        <f t="shared" si="5"/>
        <v>89.260886029255744</v>
      </c>
      <c r="BS59" t="str">
        <f t="shared" si="14"/>
        <v>KJ - Moravský Krumlov</v>
      </c>
    </row>
    <row r="60" spans="1:71" ht="19.5" thickBot="1" x14ac:dyDescent="0.35">
      <c r="A60" s="15">
        <v>3106</v>
      </c>
      <c r="B60" s="25">
        <f t="shared" si="3"/>
        <v>56</v>
      </c>
      <c r="C60" s="14" t="s">
        <v>655</v>
      </c>
      <c r="D60" s="15" t="str">
        <f t="shared" si="6"/>
        <v>Prosinec</v>
      </c>
      <c r="E60" s="37" t="str">
        <f t="shared" si="6"/>
        <v>12</v>
      </c>
      <c r="F60" s="46">
        <f t="shared" si="7"/>
        <v>0</v>
      </c>
      <c r="G60" s="15">
        <f>ROUND(VLOOKUP($C$2,'[53]ERU-1'!$A$6:$BE$17,G$2,FALSE),3)</f>
        <v>150.643</v>
      </c>
      <c r="H60" s="15">
        <f>ROUND(VLOOKUP($C$2,'[53]ERU-1'!$A$6:$BE$17,H$2,FALSE),3)</f>
        <v>57.488</v>
      </c>
      <c r="I60" s="15">
        <f>ROUND(VLOOKUP($C$2,'[53]ERU-1'!$A$6:$BE$17,I$2,FALSE),3)</f>
        <v>93.155000000000001</v>
      </c>
      <c r="J60" s="15">
        <f>ROUND(VLOOKUP($C$2,'[53]ERU-1'!$A$6:$BE$17,J$2,FALSE),3)</f>
        <v>35.253</v>
      </c>
      <c r="K60" s="15">
        <f>ROUND(VLOOKUP($C$2,'[53]ERU-1'!$A$6:$BE$17,K$2,FALSE),3)</f>
        <v>0</v>
      </c>
      <c r="L60" s="15">
        <f>ROUND(VLOOKUP($C$2,'[53]ERU-1'!$A$6:$BE$17,L$2,FALSE),3)</f>
        <v>46.798000000000002</v>
      </c>
      <c r="M60" s="15">
        <f>ROUND(VLOOKUP($C$2,'[53]ERU-1'!$A$6:$BE$17,M$2,FALSE),3)</f>
        <v>1.2889999999999999</v>
      </c>
      <c r="N60" s="15">
        <f t="shared" si="0"/>
        <v>2.0889999999999986</v>
      </c>
      <c r="O60" s="15">
        <f t="shared" si="1"/>
        <v>0</v>
      </c>
      <c r="P60" s="15">
        <f t="shared" si="10"/>
        <v>0</v>
      </c>
      <c r="Q60" s="15">
        <f>ROUND(VLOOKUP($C$2,'[53]ERU-1'!$A$6:$BE$17,Q$2,FALSE),3)</f>
        <v>43.42</v>
      </c>
      <c r="R60" s="42">
        <f t="shared" si="11"/>
        <v>0</v>
      </c>
      <c r="S60" s="15">
        <f>ROUND(VLOOKUP($C$2,'[53]ERU-1'!$A$6:$BE$17,S$2,FALSE),3)</f>
        <v>273</v>
      </c>
      <c r="T60" s="15">
        <f>ROUND(VLOOKUP($C$2,'[53]ERU-1'!$A$6:$BE$17,T$2,FALSE),3)</f>
        <v>0</v>
      </c>
      <c r="U60" s="15">
        <f>ROUND(VLOOKUP($C$2,'[53]ERU-1'!$A$6:$BE$17,U$2,FALSE),3)</f>
        <v>0</v>
      </c>
      <c r="V60" s="15">
        <f>ROUND(VLOOKUP($C$2,'[53]ERU-1'!$A$6:$BE$17,V$2,FALSE),3)</f>
        <v>0</v>
      </c>
      <c r="W60" s="15">
        <f>ROUND(VLOOKUP($C$2,'[53]ERU-1'!$A$6:$BE$17,W$2,FALSE),3)</f>
        <v>0</v>
      </c>
      <c r="X60" s="15">
        <f>ROUND(VLOOKUP($C$2,'[53]ERU-1'!$A$6:$BE$17,X$2,FALSE),3)</f>
        <v>273</v>
      </c>
      <c r="Y60" s="15">
        <f>ROUND(VLOOKUP($C$2,'[53]ERU-1'!$A$6:$BE$17,Y$2,FALSE),3)</f>
        <v>0</v>
      </c>
      <c r="Z60" s="15">
        <f>ROUND(VLOOKUP($C$2,'[53]ERU-1'!$A$6:$BE$17,Z$2,FALSE),3)</f>
        <v>3.5999999999999997E-2</v>
      </c>
      <c r="AA60" s="15">
        <f>ROUND(VLOOKUP($C$2,'[53]ERU-1'!$A$6:$BE$17,AA$2,FALSE),3)</f>
        <v>46.798000000000002</v>
      </c>
      <c r="AB60" s="45">
        <f t="shared" si="4"/>
        <v>3.4139999999999984</v>
      </c>
      <c r="AC60" s="15">
        <f>ROUND(VLOOKUP($C$2,'[53]ERU-1'!$A$6:$BE$17,AC$2,FALSE),3)</f>
        <v>0</v>
      </c>
      <c r="AD60" s="15">
        <f>ROUND(VLOOKUP($C$2,'[53]ERU-1'!$A$6:$BE$17,AD$2,FALSE),3)</f>
        <v>0</v>
      </c>
      <c r="AE60" s="15">
        <f>ROUND(VLOOKUP($C$2,'[53]ERU-1'!$A$6:$BE$17,AE$2,FALSE),3)</f>
        <v>0</v>
      </c>
      <c r="AF60" s="15">
        <f>ROUND(VLOOKUP($C$2,'[53]ERU-1'!$A$6:$BE$17,AF$2,FALSE),3)</f>
        <v>0</v>
      </c>
      <c r="AG60" s="15">
        <f>ROUND(VLOOKUP($C$2,'[53]ERU-1'!$A$6:$BE$17,AG$2,FALSE),3)</f>
        <v>0</v>
      </c>
      <c r="AH60" s="15">
        <f>ROUND(VLOOKUP($C$2,'[53]ERU-1'!$A$6:$BE$17,AH$2,FALSE),3)</f>
        <v>273</v>
      </c>
      <c r="AI60" s="15">
        <f>ROUND(VLOOKUP($C$2,'[53]ERU-1'!$A$6:$BE$17,AI$2,FALSE),3)</f>
        <v>0</v>
      </c>
      <c r="AJ60" s="15" t="s">
        <v>594</v>
      </c>
      <c r="AK60" s="15">
        <f>ROUND(VLOOKUP($C$2,'[53]ERU-1'!$A$6:$BE$17,AK$2,FALSE),3)</f>
        <v>0</v>
      </c>
      <c r="AL60" s="15">
        <f>ROUND(VLOOKUP($C$2,'[53]ERU-1'!$A$6:$BE$17,AL$2,FALSE),3)</f>
        <v>0</v>
      </c>
      <c r="AM60" s="15">
        <f>ROUND(VLOOKUP($C$2,'[53]ERU-1'!$A$6:$BE$17,AM$2,FALSE),3)</f>
        <v>43.42</v>
      </c>
      <c r="AN60" s="15">
        <f>ROUND(VLOOKUP($C$2,'[53]ERU-1'!$A$6:$BE$17,AN$2,FALSE),3)</f>
        <v>0</v>
      </c>
      <c r="AO60" s="15">
        <f>ROUND(VLOOKUP($C$2,'[53]ERU-1'!$A$6:$BE$17,AO$2,FALSE),3)</f>
        <v>0</v>
      </c>
      <c r="AP60" s="15">
        <f>ROUND(VLOOKUP($C$2,'[53]ERU-1'!$A$6:$BE$17,AP$2,FALSE),3)</f>
        <v>0</v>
      </c>
      <c r="AQ60" s="15">
        <f>ROUND(VLOOKUP($C$2,'[53]ERU-1'!$A$6:$BE$17,AQ$2,FALSE),3)</f>
        <v>0</v>
      </c>
      <c r="AR60" s="15">
        <f>ROUND(VLOOKUP($C$2,'[53]ERU-1'!$A$6:$BE$17,AR$2,FALSE),3)</f>
        <v>0</v>
      </c>
      <c r="AS60" s="15">
        <f>ROUND(VLOOKUP($C$2,'[53]ERU-1'!$A$6:$BE$17,AS$2,FALSE),3)</f>
        <v>0</v>
      </c>
      <c r="AT60" s="15">
        <f>ROUND(VLOOKUP($C$2,'[53]ERU-1'!$A$6:$BE$17,AT$2,FALSE),3)</f>
        <v>0</v>
      </c>
      <c r="AU60" s="15">
        <f>ROUND(VLOOKUP($C$2,'[53]ERU-1'!$A$6:$BE$17,AU$2,FALSE),3)</f>
        <v>0</v>
      </c>
      <c r="AV60" s="15">
        <f>ROUND(VLOOKUP($C$2,'[53]ERU-1'!$A$6:$BE$17,AV$2,FALSE),3)</f>
        <v>273</v>
      </c>
      <c r="AW60" s="15">
        <f>ROUND(VLOOKUP($C$2,'[53]ERU-1'!$A$6:$BE$17,AW$2,FALSE),3)</f>
        <v>0</v>
      </c>
      <c r="AX60" s="15">
        <f>ROUND(VLOOKUP($C$2,'[53]ERU-1'!$A$6:$BE$17,AX$2,FALSE),3)</f>
        <v>0</v>
      </c>
      <c r="AY60" s="15">
        <f>ROUND(VLOOKUP($C$2,'[53]ERU-1'!$A$6:$BE$17,AY$2,FALSE),3)</f>
        <v>0</v>
      </c>
      <c r="AZ60" s="15">
        <f>ROUND(VLOOKUP($C$2,'[53]ERU-1'!$A$6:$BE$17,AZ$2,FALSE),3)</f>
        <v>0</v>
      </c>
      <c r="BA60" s="15">
        <f>ROUND(VLOOKUP($C$2,'[53]ERU-1'!$A$6:$BE$17,BA$2,FALSE),3)</f>
        <v>0</v>
      </c>
      <c r="BB60" s="15">
        <f>ROUND(VLOOKUP($C$2,'[53]ERU-1'!$A$6:$BE$17,BB$2,FALSE),3)</f>
        <v>0</v>
      </c>
      <c r="BC60" s="15">
        <f>ROUND(VLOOKUP($C$2,'[53]ERU-1'!$A$6:$BE$17,BC$2,FALSE),3)</f>
        <v>0</v>
      </c>
      <c r="BD60" s="15">
        <f>ROUND(VLOOKUP($C$2,'[53]ERU-1'!$A$6:$BE$17,BD$2,FALSE),3)</f>
        <v>0</v>
      </c>
      <c r="BE60" s="15">
        <f>ROUND(VLOOKUP($C$2,'[53]ERU-1'!$A$6:$BE$17,BE$2,FALSE),3)</f>
        <v>46.798000000000002</v>
      </c>
      <c r="BF60" s="15">
        <f>ROUND(VLOOKUP($C$2,'[53]ERU-1'!$A$6:$BE$17,BF$2,FALSE),3)</f>
        <v>273</v>
      </c>
      <c r="BG60" s="15">
        <f>ROUND(VLOOKUP($C$2,'[53]ERU-1'!$A$6:$BE$17,BG$2,FALSE),3)</f>
        <v>150.643</v>
      </c>
      <c r="BH60" s="15"/>
      <c r="BI60" s="15"/>
      <c r="BJ60" s="15" t="s">
        <v>751</v>
      </c>
      <c r="BK60" s="15" t="str">
        <f>INDEX(Licence!$I$2:$I$180,MATCH(Data!BJ60,Licence!$C$2:$C$180,0))</f>
        <v>Jihočeský</v>
      </c>
      <c r="BL60" s="15">
        <f>INDEX(Licence!$G$2:$G$180,MATCH(Data!BJ60,Licence!$C$2:$C$180,0))/1000</f>
        <v>9.9000000000000005E-2</v>
      </c>
      <c r="BM60" s="15">
        <f>INDEX(Licence!$F$2:$F$180,MATCH(Data!BJ60,Licence!$C$2:$C$180,0))/1000</f>
        <v>0.16400000000000001</v>
      </c>
      <c r="BN60" s="15" t="str">
        <f>INDEX(Licence!$K$2:$K$180,MATCH(Data!BJ60,Licence!$C$2:$C$180,0))</f>
        <v>EG.D, a.s.</v>
      </c>
      <c r="BO60" s="15"/>
      <c r="BP60" s="16">
        <f t="shared" si="5"/>
        <v>81.405264986314222</v>
      </c>
      <c r="BS60" t="str">
        <f t="shared" si="14"/>
        <v>KJ - Nové Hrady</v>
      </c>
    </row>
    <row r="61" spans="1:71" ht="19.5" thickBot="1" x14ac:dyDescent="0.35">
      <c r="A61" s="15">
        <v>2672</v>
      </c>
      <c r="B61" s="25">
        <f t="shared" si="3"/>
        <v>57</v>
      </c>
      <c r="C61" s="14" t="s">
        <v>656</v>
      </c>
      <c r="D61" s="15" t="str">
        <f t="shared" si="6"/>
        <v>Prosinec</v>
      </c>
      <c r="E61" s="37" t="str">
        <f t="shared" si="6"/>
        <v>12</v>
      </c>
      <c r="F61" s="46">
        <f t="shared" si="7"/>
        <v>0</v>
      </c>
      <c r="G61" s="68">
        <f>_xlfn.IFNA(INDEX(import!$R$3:$Z$2000,MATCH(Data!$A61&amp;"#"&amp;$E61,import!$Q$3:$Q$2000,0),1),0)</f>
        <v>321.37099999999998</v>
      </c>
      <c r="H61" s="68">
        <f t="shared" si="8"/>
        <v>146.41499999999999</v>
      </c>
      <c r="I61" s="68">
        <f t="shared" si="9"/>
        <v>174.95599999999999</v>
      </c>
      <c r="J61" s="68">
        <f>_xlfn.IFNA(INDEX(import!$R$3:$Z$2000,MATCH(Data!$A61&amp;"#"&amp;$E61,import!$Q$3:$Q$2000,0),3),0)</f>
        <v>35.311140000000002</v>
      </c>
      <c r="K61" s="15">
        <f>ROUND(VLOOKUP($C$2,'[54]ERU-1'!$A$6:$BE$17,K$2,FALSE),3)</f>
        <v>0</v>
      </c>
      <c r="L61" s="15">
        <f>ROUND(VLOOKUP($C$2,'[54]ERU-1'!$A$6:$BE$17,L$2,FALSE),3)</f>
        <v>130.87700000000001</v>
      </c>
      <c r="M61" s="15">
        <f>ROUND(VLOOKUP($C$2,'[54]ERU-1'!$A$6:$BE$17,M$2,FALSE),3)</f>
        <v>1.569</v>
      </c>
      <c r="N61" s="15">
        <f t="shared" si="0"/>
        <v>1.8750000000000142</v>
      </c>
      <c r="O61" s="15">
        <f t="shared" si="1"/>
        <v>0</v>
      </c>
      <c r="P61" s="15">
        <f t="shared" si="10"/>
        <v>0</v>
      </c>
      <c r="Q61" s="15">
        <f>ROUND(VLOOKUP($C$2,'[54]ERU-1'!$A$6:$BE$17,Q$2,FALSE),3)</f>
        <v>127.43300000000001</v>
      </c>
      <c r="R61" s="42">
        <f t="shared" si="11"/>
        <v>0</v>
      </c>
      <c r="S61" s="15">
        <f>ROUND(VLOOKUP($C$2,'[54]ERU-1'!$A$6:$BE$17,S$2,FALSE),3)</f>
        <v>563</v>
      </c>
      <c r="T61" s="15">
        <f>ROUND(VLOOKUP($C$2,'[54]ERU-1'!$A$6:$BE$17,T$2,FALSE),3)</f>
        <v>0</v>
      </c>
      <c r="U61" s="15">
        <f>ROUND(VLOOKUP($C$2,'[54]ERU-1'!$A$6:$BE$17,U$2,FALSE),3)</f>
        <v>0</v>
      </c>
      <c r="V61" s="15">
        <f>ROUND(VLOOKUP($C$2,'[54]ERU-1'!$A$6:$BE$17,V$2,FALSE),3)</f>
        <v>0</v>
      </c>
      <c r="W61" s="15">
        <f>ROUND(VLOOKUP($C$2,'[54]ERU-1'!$A$6:$BE$17,W$2,FALSE),3)</f>
        <v>0</v>
      </c>
      <c r="X61" s="15">
        <f>ROUND(VLOOKUP($C$2,'[54]ERU-1'!$A$6:$BE$17,X$2,FALSE),3)</f>
        <v>563</v>
      </c>
      <c r="Y61" s="15">
        <f>ROUND(VLOOKUP($C$2,'[54]ERU-1'!$A$6:$BE$17,Y$2,FALSE),3)</f>
        <v>0</v>
      </c>
      <c r="Z61" s="15">
        <f>ROUND(VLOOKUP($C$2,'[54]ERU-1'!$A$6:$BE$17,Z$2,FALSE),3)</f>
        <v>1.1100000000000001</v>
      </c>
      <c r="AA61" s="15">
        <f>ROUND(VLOOKUP($C$2,'[54]ERU-1'!$A$6:$BE$17,AA$2,FALSE),3)</f>
        <v>130.87700000000001</v>
      </c>
      <c r="AB61" s="45">
        <f t="shared" si="4"/>
        <v>4.5540000000000145</v>
      </c>
      <c r="AC61" s="15">
        <f>ROUND(VLOOKUP($C$2,'[54]ERU-1'!$A$6:$BE$17,AC$2,FALSE),3)</f>
        <v>0</v>
      </c>
      <c r="AD61" s="15">
        <f>ROUND(VLOOKUP($C$2,'[54]ERU-1'!$A$6:$BE$17,AD$2,FALSE),3)</f>
        <v>0</v>
      </c>
      <c r="AE61" s="15">
        <f>ROUND(VLOOKUP($C$2,'[54]ERU-1'!$A$6:$BE$17,AE$2,FALSE),3)</f>
        <v>0</v>
      </c>
      <c r="AF61" s="15">
        <f>ROUND(VLOOKUP($C$2,'[54]ERU-1'!$A$6:$BE$17,AF$2,FALSE),3)</f>
        <v>0</v>
      </c>
      <c r="AG61" s="15">
        <f>ROUND(VLOOKUP($C$2,'[54]ERU-1'!$A$6:$BE$17,AG$2,FALSE),3)</f>
        <v>0</v>
      </c>
      <c r="AH61" s="15">
        <f>ROUND(VLOOKUP($C$2,'[54]ERU-1'!$A$6:$BE$17,AH$2,FALSE),3)</f>
        <v>563</v>
      </c>
      <c r="AI61" s="15">
        <f>ROUND(VLOOKUP($C$2,'[54]ERU-1'!$A$6:$BE$17,AI$2,FALSE),3)</f>
        <v>0</v>
      </c>
      <c r="AJ61" s="15" t="s">
        <v>594</v>
      </c>
      <c r="AK61" s="15">
        <f>ROUND(VLOOKUP($C$2,'[54]ERU-1'!$A$6:$BE$17,AK$2,FALSE),3)</f>
        <v>0</v>
      </c>
      <c r="AL61" s="15">
        <f>ROUND(VLOOKUP($C$2,'[54]ERU-1'!$A$6:$BE$17,AL$2,FALSE),3)</f>
        <v>0</v>
      </c>
      <c r="AM61" s="15">
        <f>ROUND(VLOOKUP($C$2,'[54]ERU-1'!$A$6:$BE$17,AM$2,FALSE),3)</f>
        <v>127.43300000000001</v>
      </c>
      <c r="AN61" s="15">
        <f>ROUND(VLOOKUP($C$2,'[54]ERU-1'!$A$6:$BE$17,AN$2,FALSE),3)</f>
        <v>0</v>
      </c>
      <c r="AO61" s="15">
        <f>ROUND(VLOOKUP($C$2,'[54]ERU-1'!$A$6:$BE$17,AO$2,FALSE),3)</f>
        <v>0</v>
      </c>
      <c r="AP61" s="15">
        <f>ROUND(VLOOKUP($C$2,'[54]ERU-1'!$A$6:$BE$17,AP$2,FALSE),3)</f>
        <v>0</v>
      </c>
      <c r="AQ61" s="15">
        <f>ROUND(VLOOKUP($C$2,'[54]ERU-1'!$A$6:$BE$17,AQ$2,FALSE),3)</f>
        <v>0</v>
      </c>
      <c r="AR61" s="15">
        <f>ROUND(VLOOKUP($C$2,'[54]ERU-1'!$A$6:$BE$17,AR$2,FALSE),3)</f>
        <v>0</v>
      </c>
      <c r="AS61" s="15">
        <f>ROUND(VLOOKUP($C$2,'[54]ERU-1'!$A$6:$BE$17,AS$2,FALSE),3)</f>
        <v>0</v>
      </c>
      <c r="AT61" s="15">
        <f>ROUND(VLOOKUP($C$2,'[54]ERU-1'!$A$6:$BE$17,AT$2,FALSE),3)</f>
        <v>0</v>
      </c>
      <c r="AU61" s="15">
        <f>ROUND(VLOOKUP($C$2,'[54]ERU-1'!$A$6:$BE$17,AU$2,FALSE),3)</f>
        <v>0</v>
      </c>
      <c r="AV61" s="15">
        <f>ROUND(VLOOKUP($C$2,'[54]ERU-1'!$A$6:$BE$17,AV$2,FALSE),3)</f>
        <v>563</v>
      </c>
      <c r="AW61" s="15">
        <f>ROUND(VLOOKUP($C$2,'[54]ERU-1'!$A$6:$BE$17,AW$2,FALSE),3)</f>
        <v>0</v>
      </c>
      <c r="AX61" s="15">
        <f>ROUND(VLOOKUP($C$2,'[54]ERU-1'!$A$6:$BE$17,AX$2,FALSE),3)</f>
        <v>0</v>
      </c>
      <c r="AY61" s="15">
        <f>ROUND(VLOOKUP($C$2,'[54]ERU-1'!$A$6:$BE$17,AY$2,FALSE),3)</f>
        <v>0</v>
      </c>
      <c r="AZ61" s="15">
        <f>ROUND(VLOOKUP($C$2,'[54]ERU-1'!$A$6:$BE$17,AZ$2,FALSE),3)</f>
        <v>0</v>
      </c>
      <c r="BA61" s="15">
        <f>ROUND(VLOOKUP($C$2,'[54]ERU-1'!$A$6:$BE$17,BA$2,FALSE),3)</f>
        <v>0</v>
      </c>
      <c r="BB61" s="15">
        <f>ROUND(VLOOKUP($C$2,'[54]ERU-1'!$A$6:$BE$17,BB$2,FALSE),3)</f>
        <v>0</v>
      </c>
      <c r="BC61" s="15">
        <f>ROUND(VLOOKUP($C$2,'[54]ERU-1'!$A$6:$BE$17,BC$2,FALSE),3)</f>
        <v>0</v>
      </c>
      <c r="BD61" s="15">
        <f>ROUND(VLOOKUP($C$2,'[54]ERU-1'!$A$6:$BE$17,BD$2,FALSE),3)</f>
        <v>0</v>
      </c>
      <c r="BE61" s="15">
        <f>ROUND(VLOOKUP($C$2,'[54]ERU-1'!$A$6:$BE$17,BE$2,FALSE),3)</f>
        <v>130.87700000000001</v>
      </c>
      <c r="BF61" s="15">
        <f>ROUND(VLOOKUP($C$2,'[54]ERU-1'!$A$6:$BE$17,BF$2,FALSE),3)</f>
        <v>563</v>
      </c>
      <c r="BG61" s="68">
        <f>_xlfn.IFNA(INDEX(import!$R$3:$Z$2000,MATCH(Data!$A61&amp;"#"&amp;$E61,import!$Q$3:$Q$2000,0),2),0)</f>
        <v>321.37099999999998</v>
      </c>
      <c r="BH61" s="15"/>
      <c r="BI61" s="15"/>
      <c r="BJ61" s="15" t="s">
        <v>752</v>
      </c>
      <c r="BK61" s="15" t="str">
        <f>INDEX(Licence!$I$2:$I$180,MATCH(Data!BJ61,Licence!$C$2:$C$180,0))</f>
        <v>Královéhradecký</v>
      </c>
      <c r="BL61" s="15">
        <f>INDEX(Licence!$G$2:$G$180,MATCH(Data!BJ61,Licence!$C$2:$C$180,0))/1000</f>
        <v>0.4</v>
      </c>
      <c r="BM61" s="15">
        <f>INDEX(Licence!$F$2:$F$180,MATCH(Data!BJ61,Licence!$C$2:$C$180,0))/1000</f>
        <v>0.47199999999999998</v>
      </c>
      <c r="BN61" s="15" t="str">
        <f>INDEX(Licence!$K$2:$K$180,MATCH(Data!BJ61,Licence!$C$2:$C$180,0))</f>
        <v>ČEZ Distribuce, a.s.</v>
      </c>
      <c r="BO61" s="15"/>
      <c r="BP61" s="16">
        <f t="shared" si="5"/>
        <v>89.38762019251547</v>
      </c>
      <c r="BS61" t="str">
        <f t="shared" si="14"/>
        <v>KJ - Nové Město nad Metují, Sokolská</v>
      </c>
    </row>
    <row r="62" spans="1:71" ht="19.5" thickBot="1" x14ac:dyDescent="0.35">
      <c r="A62" s="15">
        <v>2673</v>
      </c>
      <c r="B62" s="25">
        <f t="shared" si="3"/>
        <v>58</v>
      </c>
      <c r="C62" s="14" t="s">
        <v>657</v>
      </c>
      <c r="D62" s="15" t="str">
        <f t="shared" si="6"/>
        <v>Prosinec</v>
      </c>
      <c r="E62" s="37" t="str">
        <f t="shared" si="6"/>
        <v>12</v>
      </c>
      <c r="F62" s="46">
        <f t="shared" si="7"/>
        <v>0</v>
      </c>
      <c r="G62" s="68">
        <f>_xlfn.IFNA(INDEX(import!$R$3:$Z$2000,MATCH(Data!$A62&amp;"#"&amp;$E62,import!$Q$3:$Q$2000,0),1),0)</f>
        <v>445.32400000000001</v>
      </c>
      <c r="H62" s="68">
        <f t="shared" si="8"/>
        <v>209.26300000000001</v>
      </c>
      <c r="I62" s="68">
        <f t="shared" si="9"/>
        <v>236.06100000000001</v>
      </c>
      <c r="J62" s="68">
        <f>_xlfn.IFNA(INDEX(import!$R$3:$Z$2000,MATCH(Data!$A62&amp;"#"&amp;$E62,import!$Q$3:$Q$2000,0),3),0)</f>
        <v>35.310492000000004</v>
      </c>
      <c r="K62" s="15">
        <f>ROUND(VLOOKUP($C$2,'[55]ERU-1'!$A$6:$BE$17,K$2,FALSE),3)</f>
        <v>0</v>
      </c>
      <c r="L62" s="15">
        <f>ROUND(VLOOKUP($C$2,'[55]ERU-1'!$A$6:$BE$17,L$2,FALSE),3)</f>
        <v>180.989</v>
      </c>
      <c r="M62" s="15">
        <f>ROUND(VLOOKUP($C$2,'[55]ERU-1'!$A$6:$BE$17,M$2,FALSE),3)</f>
        <v>1.877</v>
      </c>
      <c r="N62" s="15">
        <f t="shared" si="0"/>
        <v>2.1169999999999902</v>
      </c>
      <c r="O62" s="15">
        <f t="shared" si="1"/>
        <v>0</v>
      </c>
      <c r="P62" s="15">
        <f t="shared" si="10"/>
        <v>0</v>
      </c>
      <c r="Q62" s="15">
        <f>ROUND(VLOOKUP($C$2,'[55]ERU-1'!$A$6:$BE$17,Q$2,FALSE),3)</f>
        <v>176.995</v>
      </c>
      <c r="R62" s="42">
        <f t="shared" si="11"/>
        <v>0</v>
      </c>
      <c r="S62" s="15">
        <f>ROUND(VLOOKUP($C$2,'[55]ERU-1'!$A$6:$BE$17,S$2,FALSE),3)</f>
        <v>735</v>
      </c>
      <c r="T62" s="15">
        <f>ROUND(VLOOKUP($C$2,'[55]ERU-1'!$A$6:$BE$17,T$2,FALSE),3)</f>
        <v>0</v>
      </c>
      <c r="U62" s="15">
        <f>ROUND(VLOOKUP($C$2,'[55]ERU-1'!$A$6:$BE$17,U$2,FALSE),3)</f>
        <v>0</v>
      </c>
      <c r="V62" s="15">
        <f>ROUND(VLOOKUP($C$2,'[55]ERU-1'!$A$6:$BE$17,V$2,FALSE),3)</f>
        <v>0</v>
      </c>
      <c r="W62" s="15">
        <f>ROUND(VLOOKUP($C$2,'[55]ERU-1'!$A$6:$BE$17,W$2,FALSE),3)</f>
        <v>0</v>
      </c>
      <c r="X62" s="15">
        <f>ROUND(VLOOKUP($C$2,'[55]ERU-1'!$A$6:$BE$17,X$2,FALSE),3)</f>
        <v>735</v>
      </c>
      <c r="Y62" s="15">
        <f>ROUND(VLOOKUP($C$2,'[55]ERU-1'!$A$6:$BE$17,Y$2,FALSE),3)</f>
        <v>0</v>
      </c>
      <c r="Z62" s="15">
        <f>ROUND(VLOOKUP($C$2,'[55]ERU-1'!$A$6:$BE$17,Z$2,FALSE),3)</f>
        <v>0.75800000000000001</v>
      </c>
      <c r="AA62" s="15">
        <f>ROUND(VLOOKUP($C$2,'[55]ERU-1'!$A$6:$BE$17,AA$2,FALSE),3)</f>
        <v>180.989</v>
      </c>
      <c r="AB62" s="45">
        <f t="shared" si="4"/>
        <v>4.75199999999999</v>
      </c>
      <c r="AC62" s="15">
        <f>ROUND(VLOOKUP($C$2,'[55]ERU-1'!$A$6:$BE$17,AC$2,FALSE),3)</f>
        <v>0</v>
      </c>
      <c r="AD62" s="15">
        <f>ROUND(VLOOKUP($C$2,'[55]ERU-1'!$A$6:$BE$17,AD$2,FALSE),3)</f>
        <v>0</v>
      </c>
      <c r="AE62" s="15">
        <f>ROUND(VLOOKUP($C$2,'[55]ERU-1'!$A$6:$BE$17,AE$2,FALSE),3)</f>
        <v>0</v>
      </c>
      <c r="AF62" s="15">
        <f>ROUND(VLOOKUP($C$2,'[55]ERU-1'!$A$6:$BE$17,AF$2,FALSE),3)</f>
        <v>0</v>
      </c>
      <c r="AG62" s="15">
        <f>ROUND(VLOOKUP($C$2,'[55]ERU-1'!$A$6:$BE$17,AG$2,FALSE),3)</f>
        <v>0</v>
      </c>
      <c r="AH62" s="15">
        <f>ROUND(VLOOKUP($C$2,'[55]ERU-1'!$A$6:$BE$17,AH$2,FALSE),3)</f>
        <v>735</v>
      </c>
      <c r="AI62" s="15">
        <f>ROUND(VLOOKUP($C$2,'[55]ERU-1'!$A$6:$BE$17,AI$2,FALSE),3)</f>
        <v>0</v>
      </c>
      <c r="AJ62" s="15" t="s">
        <v>594</v>
      </c>
      <c r="AK62" s="15">
        <f>ROUND(VLOOKUP($C$2,'[55]ERU-1'!$A$6:$BE$17,AK$2,FALSE),3)</f>
        <v>0</v>
      </c>
      <c r="AL62" s="15">
        <f>ROUND(VLOOKUP($C$2,'[55]ERU-1'!$A$6:$BE$17,AL$2,FALSE),3)</f>
        <v>0</v>
      </c>
      <c r="AM62" s="15">
        <f>ROUND(VLOOKUP($C$2,'[55]ERU-1'!$A$6:$BE$17,AM$2,FALSE),3)</f>
        <v>176.995</v>
      </c>
      <c r="AN62" s="15">
        <f>ROUND(VLOOKUP($C$2,'[55]ERU-1'!$A$6:$BE$17,AN$2,FALSE),3)</f>
        <v>0</v>
      </c>
      <c r="AO62" s="15">
        <f>ROUND(VLOOKUP($C$2,'[55]ERU-1'!$A$6:$BE$17,AO$2,FALSE),3)</f>
        <v>0</v>
      </c>
      <c r="AP62" s="15">
        <f>ROUND(VLOOKUP($C$2,'[55]ERU-1'!$A$6:$BE$17,AP$2,FALSE),3)</f>
        <v>0</v>
      </c>
      <c r="AQ62" s="15">
        <f>ROUND(VLOOKUP($C$2,'[55]ERU-1'!$A$6:$BE$17,AQ$2,FALSE),3)</f>
        <v>0</v>
      </c>
      <c r="AR62" s="15">
        <f>ROUND(VLOOKUP($C$2,'[55]ERU-1'!$A$6:$BE$17,AR$2,FALSE),3)</f>
        <v>0</v>
      </c>
      <c r="AS62" s="15">
        <f>ROUND(VLOOKUP($C$2,'[55]ERU-1'!$A$6:$BE$17,AS$2,FALSE),3)</f>
        <v>0</v>
      </c>
      <c r="AT62" s="15">
        <f>ROUND(VLOOKUP($C$2,'[55]ERU-1'!$A$6:$BE$17,AT$2,FALSE),3)</f>
        <v>0</v>
      </c>
      <c r="AU62" s="15">
        <f>ROUND(VLOOKUP($C$2,'[55]ERU-1'!$A$6:$BE$17,AU$2,FALSE),3)</f>
        <v>0</v>
      </c>
      <c r="AV62" s="15">
        <f>ROUND(VLOOKUP($C$2,'[55]ERU-1'!$A$6:$BE$17,AV$2,FALSE),3)</f>
        <v>735</v>
      </c>
      <c r="AW62" s="15">
        <f>ROUND(VLOOKUP($C$2,'[55]ERU-1'!$A$6:$BE$17,AW$2,FALSE),3)</f>
        <v>0</v>
      </c>
      <c r="AX62" s="15">
        <f>ROUND(VLOOKUP($C$2,'[55]ERU-1'!$A$6:$BE$17,AX$2,FALSE),3)</f>
        <v>0</v>
      </c>
      <c r="AY62" s="15">
        <f>ROUND(VLOOKUP($C$2,'[55]ERU-1'!$A$6:$BE$17,AY$2,FALSE),3)</f>
        <v>0</v>
      </c>
      <c r="AZ62" s="15">
        <f>ROUND(VLOOKUP($C$2,'[55]ERU-1'!$A$6:$BE$17,AZ$2,FALSE),3)</f>
        <v>0</v>
      </c>
      <c r="BA62" s="15">
        <f>ROUND(VLOOKUP($C$2,'[55]ERU-1'!$A$6:$BE$17,BA$2,FALSE),3)</f>
        <v>0</v>
      </c>
      <c r="BB62" s="15">
        <f>ROUND(VLOOKUP($C$2,'[55]ERU-1'!$A$6:$BE$17,BB$2,FALSE),3)</f>
        <v>0</v>
      </c>
      <c r="BC62" s="15">
        <f>ROUND(VLOOKUP($C$2,'[55]ERU-1'!$A$6:$BE$17,BC$2,FALSE),3)</f>
        <v>0</v>
      </c>
      <c r="BD62" s="15">
        <f>ROUND(VLOOKUP($C$2,'[55]ERU-1'!$A$6:$BE$17,BD$2,FALSE),3)</f>
        <v>0</v>
      </c>
      <c r="BE62" s="15">
        <f>ROUND(VLOOKUP($C$2,'[55]ERU-1'!$A$6:$BE$17,BE$2,FALSE),3)</f>
        <v>180.989</v>
      </c>
      <c r="BF62" s="15">
        <f>ROUND(VLOOKUP($C$2,'[55]ERU-1'!$A$6:$BE$17,BF$2,FALSE),3)</f>
        <v>735</v>
      </c>
      <c r="BG62" s="68">
        <f>_xlfn.IFNA(INDEX(import!$R$3:$Z$2000,MATCH(Data!$A62&amp;"#"&amp;$E62,import!$Q$3:$Q$2000,0),2),0)</f>
        <v>445.32400000000001</v>
      </c>
      <c r="BH62" s="15"/>
      <c r="BI62" s="15"/>
      <c r="BJ62" s="15" t="s">
        <v>753</v>
      </c>
      <c r="BK62" s="15" t="str">
        <f>INDEX(Licence!$I$2:$I$180,MATCH(Data!BJ62,Licence!$C$2:$C$180,0))</f>
        <v>Královéhradecký</v>
      </c>
      <c r="BL62" s="15">
        <f>INDEX(Licence!$G$2:$G$180,MATCH(Data!BJ62,Licence!$C$2:$C$180,0))/1000</f>
        <v>0.4</v>
      </c>
      <c r="BM62" s="15">
        <f>INDEX(Licence!$F$2:$F$180,MATCH(Data!BJ62,Licence!$C$2:$C$180,0))/1000</f>
        <v>0.47199999999999998</v>
      </c>
      <c r="BN62" s="15" t="str">
        <f>INDEX(Licence!$K$2:$K$180,MATCH(Data!BJ62,Licence!$C$2:$C$180,0))</f>
        <v>ČEZ Distribuce, a.s.</v>
      </c>
      <c r="BO62" s="15"/>
      <c r="BP62" s="16">
        <f t="shared" si="5"/>
        <v>86.488863539056211</v>
      </c>
      <c r="BS62" t="str">
        <f t="shared" si="14"/>
        <v>KJ - Nové Město nad Metují, Družstevní</v>
      </c>
    </row>
    <row r="63" spans="1:71" ht="19.5" thickBot="1" x14ac:dyDescent="0.35">
      <c r="A63" s="15">
        <v>2449</v>
      </c>
      <c r="B63" s="25">
        <f t="shared" si="3"/>
        <v>59</v>
      </c>
      <c r="C63" s="14" t="s">
        <v>658</v>
      </c>
      <c r="D63" s="15" t="str">
        <f t="shared" si="6"/>
        <v>Prosinec</v>
      </c>
      <c r="E63" s="37" t="str">
        <f t="shared" si="6"/>
        <v>12</v>
      </c>
      <c r="F63" s="46">
        <f t="shared" si="7"/>
        <v>0</v>
      </c>
      <c r="G63" s="68">
        <f>_xlfn.IFNA(INDEX(import!$R$3:$Z$2000,MATCH(Data!$A63&amp;"#"&amp;$E63,import!$Q$3:$Q$2000,0),1),0)</f>
        <v>642.75800000000004</v>
      </c>
      <c r="H63" s="68">
        <f t="shared" si="8"/>
        <v>295.935</v>
      </c>
      <c r="I63" s="68">
        <f t="shared" si="9"/>
        <v>346.82299999999998</v>
      </c>
      <c r="J63" s="68">
        <f>_xlfn.IFNA(INDEX(import!$R$3:$Z$2000,MATCH(Data!$A63&amp;"#"&amp;$E63,import!$Q$3:$Q$2000,0),3),0)</f>
        <v>35.251200000000004</v>
      </c>
      <c r="K63" s="15">
        <f>ROUND(VLOOKUP($C$2,'[56]ERU-1'!$A$6:$BE$17,K$2,FALSE),3)</f>
        <v>0</v>
      </c>
      <c r="L63" s="15">
        <f>ROUND(VLOOKUP($C$2,'[56]ERU-1'!$A$6:$BE$17,L$2,FALSE),3)</f>
        <v>231.80600000000001</v>
      </c>
      <c r="M63" s="15">
        <f>ROUND(VLOOKUP($C$2,'[56]ERU-1'!$A$6:$BE$17,M$2,FALSE),3)</f>
        <v>3.2090000000000001</v>
      </c>
      <c r="N63" s="15">
        <f t="shared" si="0"/>
        <v>3.7620000000000005</v>
      </c>
      <c r="O63" s="15">
        <f t="shared" si="1"/>
        <v>0</v>
      </c>
      <c r="P63" s="15">
        <f t="shared" si="10"/>
        <v>0</v>
      </c>
      <c r="Q63" s="15">
        <f>ROUND(VLOOKUP($C$2,'[56]ERU-1'!$A$6:$BE$17,Q$2,FALSE),3)</f>
        <v>224.83500000000001</v>
      </c>
      <c r="R63" s="42">
        <f t="shared" si="11"/>
        <v>0</v>
      </c>
      <c r="S63" s="15">
        <f>ROUND(VLOOKUP($C$2,'[56]ERU-1'!$A$6:$BE$17,S$2,FALSE),3)</f>
        <v>978</v>
      </c>
      <c r="T63" s="15">
        <f>ROUND(VLOOKUP($C$2,'[56]ERU-1'!$A$6:$BE$17,T$2,FALSE),3)</f>
        <v>0</v>
      </c>
      <c r="U63" s="15">
        <f>ROUND(VLOOKUP($C$2,'[56]ERU-1'!$A$6:$BE$17,U$2,FALSE),3)</f>
        <v>0</v>
      </c>
      <c r="V63" s="15">
        <f>ROUND(VLOOKUP($C$2,'[56]ERU-1'!$A$6:$BE$17,V$2,FALSE),3)</f>
        <v>0</v>
      </c>
      <c r="W63" s="15">
        <f>ROUND(VLOOKUP($C$2,'[56]ERU-1'!$A$6:$BE$17,W$2,FALSE),3)</f>
        <v>0</v>
      </c>
      <c r="X63" s="15">
        <f>ROUND(VLOOKUP($C$2,'[56]ERU-1'!$A$6:$BE$17,X$2,FALSE),3)</f>
        <v>978</v>
      </c>
      <c r="Y63" s="15">
        <f>ROUND(VLOOKUP($C$2,'[56]ERU-1'!$A$6:$BE$17,Y$2,FALSE),3)</f>
        <v>0</v>
      </c>
      <c r="Z63" s="15">
        <f>ROUND(VLOOKUP($C$2,'[56]ERU-1'!$A$6:$BE$17,Z$2,FALSE),3)</f>
        <v>0.90700000000000003</v>
      </c>
      <c r="AA63" s="15">
        <f>ROUND(VLOOKUP($C$2,'[56]ERU-1'!$A$6:$BE$17,AA$2,FALSE),3)</f>
        <v>231.80600000000001</v>
      </c>
      <c r="AB63" s="45">
        <f t="shared" si="4"/>
        <v>7.8780000000000001</v>
      </c>
      <c r="AC63" s="15">
        <f>ROUND(VLOOKUP($C$2,'[56]ERU-1'!$A$6:$BE$17,AC$2,FALSE),3)</f>
        <v>0</v>
      </c>
      <c r="AD63" s="15">
        <f>ROUND(VLOOKUP($C$2,'[56]ERU-1'!$A$6:$BE$17,AD$2,FALSE),3)</f>
        <v>0</v>
      </c>
      <c r="AE63" s="15">
        <f>ROUND(VLOOKUP($C$2,'[56]ERU-1'!$A$6:$BE$17,AE$2,FALSE),3)</f>
        <v>0</v>
      </c>
      <c r="AF63" s="15">
        <f>ROUND(VLOOKUP($C$2,'[56]ERU-1'!$A$6:$BE$17,AF$2,FALSE),3)</f>
        <v>0</v>
      </c>
      <c r="AG63" s="15">
        <f>ROUND(VLOOKUP($C$2,'[56]ERU-1'!$A$6:$BE$17,AG$2,FALSE),3)</f>
        <v>0</v>
      </c>
      <c r="AH63" s="15">
        <f>ROUND(VLOOKUP($C$2,'[56]ERU-1'!$A$6:$BE$17,AH$2,FALSE),3)</f>
        <v>978</v>
      </c>
      <c r="AI63" s="15">
        <f>ROUND(VLOOKUP($C$2,'[56]ERU-1'!$A$6:$BE$17,AI$2,FALSE),3)</f>
        <v>0</v>
      </c>
      <c r="AJ63" s="15" t="s">
        <v>594</v>
      </c>
      <c r="AK63" s="15">
        <f>ROUND(VLOOKUP($C$2,'[56]ERU-1'!$A$6:$BE$17,AK$2,FALSE),3)</f>
        <v>0</v>
      </c>
      <c r="AL63" s="15">
        <f>ROUND(VLOOKUP($C$2,'[56]ERU-1'!$A$6:$BE$17,AL$2,FALSE),3)</f>
        <v>0</v>
      </c>
      <c r="AM63" s="15">
        <f>ROUND(VLOOKUP($C$2,'[56]ERU-1'!$A$6:$BE$17,AM$2,FALSE),3)</f>
        <v>224.83500000000001</v>
      </c>
      <c r="AN63" s="15">
        <f>ROUND(VLOOKUP($C$2,'[56]ERU-1'!$A$6:$BE$17,AN$2,FALSE),3)</f>
        <v>0</v>
      </c>
      <c r="AO63" s="15">
        <f>ROUND(VLOOKUP($C$2,'[56]ERU-1'!$A$6:$BE$17,AO$2,FALSE),3)</f>
        <v>0</v>
      </c>
      <c r="AP63" s="15">
        <f>ROUND(VLOOKUP($C$2,'[56]ERU-1'!$A$6:$BE$17,AP$2,FALSE),3)</f>
        <v>0</v>
      </c>
      <c r="AQ63" s="15">
        <f>ROUND(VLOOKUP($C$2,'[56]ERU-1'!$A$6:$BE$17,AQ$2,FALSE),3)</f>
        <v>0</v>
      </c>
      <c r="AR63" s="15">
        <f>ROUND(VLOOKUP($C$2,'[56]ERU-1'!$A$6:$BE$17,AR$2,FALSE),3)</f>
        <v>0</v>
      </c>
      <c r="AS63" s="15">
        <f>ROUND(VLOOKUP($C$2,'[56]ERU-1'!$A$6:$BE$17,AS$2,FALSE),3)</f>
        <v>0</v>
      </c>
      <c r="AT63" s="15">
        <f>ROUND(VLOOKUP($C$2,'[56]ERU-1'!$A$6:$BE$17,AT$2,FALSE),3)</f>
        <v>0</v>
      </c>
      <c r="AU63" s="15">
        <f>ROUND(VLOOKUP($C$2,'[56]ERU-1'!$A$6:$BE$17,AU$2,FALSE),3)</f>
        <v>0</v>
      </c>
      <c r="AV63" s="15">
        <f>ROUND(VLOOKUP($C$2,'[56]ERU-1'!$A$6:$BE$17,AV$2,FALSE),3)</f>
        <v>978</v>
      </c>
      <c r="AW63" s="15">
        <f>ROUND(VLOOKUP($C$2,'[56]ERU-1'!$A$6:$BE$17,AW$2,FALSE),3)</f>
        <v>0</v>
      </c>
      <c r="AX63" s="15">
        <f>ROUND(VLOOKUP($C$2,'[56]ERU-1'!$A$6:$BE$17,AX$2,FALSE),3)</f>
        <v>0</v>
      </c>
      <c r="AY63" s="15">
        <f>ROUND(VLOOKUP($C$2,'[56]ERU-1'!$A$6:$BE$17,AY$2,FALSE),3)</f>
        <v>0</v>
      </c>
      <c r="AZ63" s="15">
        <f>ROUND(VLOOKUP($C$2,'[56]ERU-1'!$A$6:$BE$17,AZ$2,FALSE),3)</f>
        <v>0</v>
      </c>
      <c r="BA63" s="15">
        <f>ROUND(VLOOKUP($C$2,'[56]ERU-1'!$A$6:$BE$17,BA$2,FALSE),3)</f>
        <v>0</v>
      </c>
      <c r="BB63" s="15">
        <f>ROUND(VLOOKUP($C$2,'[56]ERU-1'!$A$6:$BE$17,BB$2,FALSE),3)</f>
        <v>0</v>
      </c>
      <c r="BC63" s="15">
        <f>ROUND(VLOOKUP($C$2,'[56]ERU-1'!$A$6:$BE$17,BC$2,FALSE),3)</f>
        <v>0</v>
      </c>
      <c r="BD63" s="15">
        <f>ROUND(VLOOKUP($C$2,'[56]ERU-1'!$A$6:$BE$17,BD$2,FALSE),3)</f>
        <v>0</v>
      </c>
      <c r="BE63" s="15">
        <f>ROUND(VLOOKUP($C$2,'[56]ERU-1'!$A$6:$BE$17,BE$2,FALSE),3)</f>
        <v>231.80600000000001</v>
      </c>
      <c r="BF63" s="15">
        <f>ROUND(VLOOKUP($C$2,'[56]ERU-1'!$A$6:$BE$17,BF$2,FALSE),3)</f>
        <v>978</v>
      </c>
      <c r="BG63" s="68">
        <f>_xlfn.IFNA(INDEX(import!$R$3:$Z$2000,MATCH(Data!$A63&amp;"#"&amp;$E63,import!$Q$3:$Q$2000,0),2),0)</f>
        <v>578.48199999999997</v>
      </c>
      <c r="BH63" s="15"/>
      <c r="BI63" s="15"/>
      <c r="BJ63" s="15" t="s">
        <v>754</v>
      </c>
      <c r="BK63" s="15" t="str">
        <f>INDEX(Licence!$I$2:$I$180,MATCH(Data!BJ63,Licence!$C$2:$C$180,0))</f>
        <v>Středočeský</v>
      </c>
      <c r="BL63" s="15">
        <f>INDEX(Licence!$G$2:$G$180,MATCH(Data!BJ63,Licence!$C$2:$C$180,0))/1000</f>
        <v>0.6</v>
      </c>
      <c r="BM63" s="15">
        <f>INDEX(Licence!$F$2:$F$180,MATCH(Data!BJ63,Licence!$C$2:$C$180,0))/1000</f>
        <v>0.72299999999999998</v>
      </c>
      <c r="BN63" s="15" t="str">
        <f>INDEX(Licence!$K$2:$K$180,MATCH(Data!BJ63,Licence!$C$2:$C$180,0))</f>
        <v>ČEZ Distribuce, a.s.</v>
      </c>
      <c r="BO63" s="15"/>
      <c r="BP63" s="16">
        <f t="shared" si="5"/>
        <v>87.033419651202053</v>
      </c>
      <c r="BS63" t="str">
        <f t="shared" si="14"/>
        <v>KJ - Nové Strašecí</v>
      </c>
    </row>
    <row r="64" spans="1:71" ht="19.5" thickBot="1" x14ac:dyDescent="0.35">
      <c r="A64" s="15">
        <v>3940</v>
      </c>
      <c r="B64" s="25">
        <f t="shared" si="3"/>
        <v>60</v>
      </c>
      <c r="C64" s="14" t="s">
        <v>659</v>
      </c>
      <c r="D64" s="15" t="str">
        <f t="shared" si="6"/>
        <v>Prosinec</v>
      </c>
      <c r="E64" s="37" t="str">
        <f t="shared" si="6"/>
        <v>12</v>
      </c>
      <c r="F64" s="46">
        <f t="shared" si="7"/>
        <v>0</v>
      </c>
      <c r="G64" s="68">
        <f>_xlfn.IFNA(INDEX(import!$R$3:$Z$2000,MATCH(Data!$A64&amp;"#"&amp;$E64,import!$Q$3:$Q$2000,0),1),0)</f>
        <v>187.50800000000001</v>
      </c>
      <c r="H64" s="68">
        <f t="shared" si="8"/>
        <v>81.103999999999999</v>
      </c>
      <c r="I64" s="68">
        <f t="shared" si="9"/>
        <v>106.404</v>
      </c>
      <c r="J64" s="68">
        <f>_xlfn.IFNA(INDEX(import!$R$3:$Z$2000,MATCH(Data!$A64&amp;"#"&amp;$E64,import!$Q$3:$Q$2000,0),3),0)</f>
        <v>35.297531999999997</v>
      </c>
      <c r="K64" s="15">
        <f>ROUND(VLOOKUP($C$2,'[57]ERU-1'!$A$6:$BE$17,K$2,FALSE),3)</f>
        <v>0</v>
      </c>
      <c r="L64" s="15">
        <f>ROUND(VLOOKUP($C$2,'[57]ERU-1'!$A$6:$BE$17,L$2,FALSE),3)</f>
        <v>70.081999999999994</v>
      </c>
      <c r="M64" s="15">
        <f>ROUND(VLOOKUP($C$2,'[57]ERU-1'!$A$6:$BE$17,M$2,FALSE),3)</f>
        <v>0.36499999999999999</v>
      </c>
      <c r="N64" s="15">
        <f t="shared" si="0"/>
        <v>0.47799999999999443</v>
      </c>
      <c r="O64" s="15">
        <f t="shared" si="1"/>
        <v>0</v>
      </c>
      <c r="P64" s="15">
        <f t="shared" si="10"/>
        <v>0</v>
      </c>
      <c r="Q64" s="15">
        <f>ROUND(VLOOKUP($C$2,'[57]ERU-1'!$A$6:$BE$17,Q$2,FALSE),3)</f>
        <v>69.239000000000004</v>
      </c>
      <c r="R64" s="42">
        <f t="shared" si="11"/>
        <v>0</v>
      </c>
      <c r="S64" s="15">
        <f>ROUND(VLOOKUP($C$2,'[57]ERU-1'!$A$6:$BE$17,S$2,FALSE),3)</f>
        <v>331</v>
      </c>
      <c r="T64" s="15">
        <f>ROUND(VLOOKUP($C$2,'[57]ERU-1'!$A$6:$BE$17,T$2,FALSE),3)</f>
        <v>0</v>
      </c>
      <c r="U64" s="15">
        <f>ROUND(VLOOKUP($C$2,'[57]ERU-1'!$A$6:$BE$17,U$2,FALSE),3)</f>
        <v>0</v>
      </c>
      <c r="V64" s="15">
        <f>ROUND(VLOOKUP($C$2,'[57]ERU-1'!$A$6:$BE$17,V$2,FALSE),3)</f>
        <v>0</v>
      </c>
      <c r="W64" s="15">
        <f>ROUND(VLOOKUP($C$2,'[57]ERU-1'!$A$6:$BE$17,W$2,FALSE),3)</f>
        <v>0</v>
      </c>
      <c r="X64" s="15">
        <f>ROUND(VLOOKUP($C$2,'[57]ERU-1'!$A$6:$BE$17,X$2,FALSE),3)</f>
        <v>331</v>
      </c>
      <c r="Y64" s="15">
        <f>ROUND(VLOOKUP($C$2,'[57]ERU-1'!$A$6:$BE$17,Y$2,FALSE),3)</f>
        <v>0</v>
      </c>
      <c r="Z64" s="15">
        <f>ROUND(VLOOKUP($C$2,'[57]ERU-1'!$A$6:$BE$17,Z$2,FALSE),3)</f>
        <v>0.106</v>
      </c>
      <c r="AA64" s="15">
        <f>ROUND(VLOOKUP($C$2,'[57]ERU-1'!$A$6:$BE$17,AA$2,FALSE),3)</f>
        <v>70.081999999999994</v>
      </c>
      <c r="AB64" s="45">
        <f t="shared" si="4"/>
        <v>0.9489999999999944</v>
      </c>
      <c r="AC64" s="15">
        <f>ROUND(VLOOKUP($C$2,'[57]ERU-1'!$A$6:$BE$17,AC$2,FALSE),3)</f>
        <v>0</v>
      </c>
      <c r="AD64" s="15">
        <f>ROUND(VLOOKUP($C$2,'[57]ERU-1'!$A$6:$BE$17,AD$2,FALSE),3)</f>
        <v>0</v>
      </c>
      <c r="AE64" s="15">
        <f>ROUND(VLOOKUP($C$2,'[57]ERU-1'!$A$6:$BE$17,AE$2,FALSE),3)</f>
        <v>0</v>
      </c>
      <c r="AF64" s="15">
        <f>ROUND(VLOOKUP($C$2,'[57]ERU-1'!$A$6:$BE$17,AF$2,FALSE),3)</f>
        <v>0</v>
      </c>
      <c r="AG64" s="15">
        <f>ROUND(VLOOKUP($C$2,'[57]ERU-1'!$A$6:$BE$17,AG$2,FALSE),3)</f>
        <v>0</v>
      </c>
      <c r="AH64" s="15">
        <f>ROUND(VLOOKUP($C$2,'[57]ERU-1'!$A$6:$BE$17,AH$2,FALSE),3)</f>
        <v>331</v>
      </c>
      <c r="AI64" s="15">
        <f>ROUND(VLOOKUP($C$2,'[57]ERU-1'!$A$6:$BE$17,AI$2,FALSE),3)</f>
        <v>0</v>
      </c>
      <c r="AJ64" s="15" t="s">
        <v>594</v>
      </c>
      <c r="AK64" s="15">
        <f>ROUND(VLOOKUP($C$2,'[57]ERU-1'!$A$6:$BE$17,AK$2,FALSE),3)</f>
        <v>0</v>
      </c>
      <c r="AL64" s="15">
        <f>ROUND(VLOOKUP($C$2,'[57]ERU-1'!$A$6:$BE$17,AL$2,FALSE),3)</f>
        <v>0</v>
      </c>
      <c r="AM64" s="15">
        <f>ROUND(VLOOKUP($C$2,'[57]ERU-1'!$A$6:$BE$17,AM$2,FALSE),3)</f>
        <v>69.239000000000004</v>
      </c>
      <c r="AN64" s="15">
        <f>ROUND(VLOOKUP($C$2,'[57]ERU-1'!$A$6:$BE$17,AN$2,FALSE),3)</f>
        <v>0</v>
      </c>
      <c r="AO64" s="15">
        <f>ROUND(VLOOKUP($C$2,'[57]ERU-1'!$A$6:$BE$17,AO$2,FALSE),3)</f>
        <v>0</v>
      </c>
      <c r="AP64" s="15">
        <f>ROUND(VLOOKUP($C$2,'[57]ERU-1'!$A$6:$BE$17,AP$2,FALSE),3)</f>
        <v>0</v>
      </c>
      <c r="AQ64" s="15">
        <f>ROUND(VLOOKUP($C$2,'[57]ERU-1'!$A$6:$BE$17,AQ$2,FALSE),3)</f>
        <v>0</v>
      </c>
      <c r="AR64" s="15">
        <f>ROUND(VLOOKUP($C$2,'[57]ERU-1'!$A$6:$BE$17,AR$2,FALSE),3)</f>
        <v>0</v>
      </c>
      <c r="AS64" s="15">
        <f>ROUND(VLOOKUP($C$2,'[57]ERU-1'!$A$6:$BE$17,AS$2,FALSE),3)</f>
        <v>0</v>
      </c>
      <c r="AT64" s="15">
        <f>ROUND(VLOOKUP($C$2,'[57]ERU-1'!$A$6:$BE$17,AT$2,FALSE),3)</f>
        <v>0</v>
      </c>
      <c r="AU64" s="15">
        <f>ROUND(VLOOKUP($C$2,'[57]ERU-1'!$A$6:$BE$17,AU$2,FALSE),3)</f>
        <v>0</v>
      </c>
      <c r="AV64" s="15">
        <f>ROUND(VLOOKUP($C$2,'[57]ERU-1'!$A$6:$BE$17,AV$2,FALSE),3)</f>
        <v>331</v>
      </c>
      <c r="AW64" s="15">
        <f>ROUND(VLOOKUP($C$2,'[57]ERU-1'!$A$6:$BE$17,AW$2,FALSE),3)</f>
        <v>0</v>
      </c>
      <c r="AX64" s="15">
        <f>ROUND(VLOOKUP($C$2,'[57]ERU-1'!$A$6:$BE$17,AX$2,FALSE),3)</f>
        <v>0</v>
      </c>
      <c r="AY64" s="15">
        <f>ROUND(VLOOKUP($C$2,'[57]ERU-1'!$A$6:$BE$17,AY$2,FALSE),3)</f>
        <v>0</v>
      </c>
      <c r="AZ64" s="15">
        <f>ROUND(VLOOKUP($C$2,'[57]ERU-1'!$A$6:$BE$17,AZ$2,FALSE),3)</f>
        <v>0</v>
      </c>
      <c r="BA64" s="15">
        <f>ROUND(VLOOKUP($C$2,'[57]ERU-1'!$A$6:$BE$17,BA$2,FALSE),3)</f>
        <v>0</v>
      </c>
      <c r="BB64" s="15">
        <f>ROUND(VLOOKUP($C$2,'[57]ERU-1'!$A$6:$BE$17,BB$2,FALSE),3)</f>
        <v>0</v>
      </c>
      <c r="BC64" s="15">
        <f>ROUND(VLOOKUP($C$2,'[57]ERU-1'!$A$6:$BE$17,BC$2,FALSE),3)</f>
        <v>0</v>
      </c>
      <c r="BD64" s="15">
        <f>ROUND(VLOOKUP($C$2,'[57]ERU-1'!$A$6:$BE$17,BD$2,FALSE),3)</f>
        <v>0</v>
      </c>
      <c r="BE64" s="15">
        <f>ROUND(VLOOKUP($C$2,'[57]ERU-1'!$A$6:$BE$17,BE$2,FALSE),3)</f>
        <v>70.081999999999994</v>
      </c>
      <c r="BF64" s="15">
        <f>ROUND(VLOOKUP($C$2,'[57]ERU-1'!$A$6:$BE$17,BF$2,FALSE),3)</f>
        <v>331</v>
      </c>
      <c r="BG64" s="68">
        <f>_xlfn.IFNA(INDEX(import!$R$3:$Z$2000,MATCH(Data!$A64&amp;"#"&amp;$E64,import!$Q$3:$Q$2000,0),2),0)</f>
        <v>187.50800000000001</v>
      </c>
      <c r="BH64" s="15"/>
      <c r="BI64" s="15"/>
      <c r="BJ64" s="15" t="s">
        <v>579</v>
      </c>
      <c r="BK64" s="15" t="str">
        <f>INDEX(Licence!$I$2:$I$180,MATCH(Data!BJ64,Licence!$C$2:$C$180,0))</f>
        <v>Liberecký</v>
      </c>
      <c r="BL64" s="15">
        <f>INDEX(Licence!$G$2:$G$180,MATCH(Data!BJ64,Licence!$C$2:$C$180,0))/1000</f>
        <v>0.2</v>
      </c>
      <c r="BM64" s="15">
        <f>INDEX(Licence!$F$2:$F$180,MATCH(Data!BJ64,Licence!$C$2:$C$180,0))/1000</f>
        <v>0.28599999999999998</v>
      </c>
      <c r="BN64" s="15" t="str">
        <f>INDEX(Licence!$K$2:$K$180,MATCH(Data!BJ64,Licence!$C$2:$C$180,0))</f>
        <v>ČEZ Distribuce, a.s.</v>
      </c>
      <c r="BO64" s="15"/>
      <c r="BP64" s="16">
        <f t="shared" si="5"/>
        <v>86.410416859251043</v>
      </c>
      <c r="BS64" t="str">
        <f t="shared" si="14"/>
        <v>KJ - Nový Bor, Rumburských hrdinů</v>
      </c>
    </row>
    <row r="65" spans="1:71" ht="19.5" thickBot="1" x14ac:dyDescent="0.35">
      <c r="A65" s="15">
        <v>3977</v>
      </c>
      <c r="B65" s="25">
        <f t="shared" si="3"/>
        <v>61</v>
      </c>
      <c r="C65" s="14" t="s">
        <v>660</v>
      </c>
      <c r="D65" s="15" t="str">
        <f t="shared" si="6"/>
        <v>Prosinec</v>
      </c>
      <c r="E65" s="37" t="str">
        <f t="shared" si="6"/>
        <v>12</v>
      </c>
      <c r="F65" s="46">
        <f t="shared" si="7"/>
        <v>0</v>
      </c>
      <c r="G65" s="68">
        <f>_xlfn.IFNA(INDEX(import!$R$3:$Z$2000,MATCH(Data!$A65&amp;"#"&amp;$E65,import!$Q$3:$Q$2000,0),1),0)</f>
        <v>1696.223</v>
      </c>
      <c r="H65" s="68">
        <f t="shared" si="8"/>
        <v>833.25400000000002</v>
      </c>
      <c r="I65" s="68">
        <f t="shared" si="9"/>
        <v>862.96900000000005</v>
      </c>
      <c r="J65" s="68">
        <f>_xlfn.IFNA(INDEX(import!$R$3:$Z$2000,MATCH(Data!$A65&amp;"#"&amp;$E65,import!$Q$3:$Q$2000,0),3),0)</f>
        <v>35.297531999999997</v>
      </c>
      <c r="K65" s="15">
        <f>ROUND(VLOOKUP($C$2,'[58]ERU-1'!$A$6:$BE$17,K$2,FALSE),3)</f>
        <v>0</v>
      </c>
      <c r="L65" s="15">
        <f>ROUND(VLOOKUP($C$2,'[58]ERU-1'!$A$6:$BE$17,L$2,FALSE),3)</f>
        <v>737.05</v>
      </c>
      <c r="M65" s="15">
        <f>ROUND(VLOOKUP($C$2,'[58]ERU-1'!$A$6:$BE$17,M$2,FALSE),3)</f>
        <v>13.904999999999999</v>
      </c>
      <c r="N65" s="15">
        <f t="shared" si="0"/>
        <v>14.399999999999977</v>
      </c>
      <c r="O65" s="15">
        <f t="shared" si="1"/>
        <v>0</v>
      </c>
      <c r="P65" s="15">
        <f t="shared" si="10"/>
        <v>0</v>
      </c>
      <c r="Q65" s="15">
        <f>ROUND(VLOOKUP($C$2,'[58]ERU-1'!$A$6:$BE$17,Q$2,FALSE),3)</f>
        <v>708.745</v>
      </c>
      <c r="R65" s="42">
        <f t="shared" si="11"/>
        <v>0</v>
      </c>
      <c r="S65" s="15">
        <f>ROUND(VLOOKUP($C$2,'[58]ERU-1'!$A$6:$BE$17,S$2,FALSE),3)</f>
        <v>2748</v>
      </c>
      <c r="T65" s="15">
        <f>ROUND(VLOOKUP($C$2,'[58]ERU-1'!$A$6:$BE$17,T$2,FALSE),3)</f>
        <v>0</v>
      </c>
      <c r="U65" s="15">
        <f>ROUND(VLOOKUP($C$2,'[58]ERU-1'!$A$6:$BE$17,U$2,FALSE),3)</f>
        <v>0</v>
      </c>
      <c r="V65" s="15">
        <f>ROUND(VLOOKUP($C$2,'[58]ERU-1'!$A$6:$BE$17,V$2,FALSE),3)</f>
        <v>0</v>
      </c>
      <c r="W65" s="15">
        <f>ROUND(VLOOKUP($C$2,'[58]ERU-1'!$A$6:$BE$17,W$2,FALSE),3)</f>
        <v>0</v>
      </c>
      <c r="X65" s="15">
        <f>ROUND(VLOOKUP($C$2,'[58]ERU-1'!$A$6:$BE$17,X$2,FALSE),3)</f>
        <v>2748</v>
      </c>
      <c r="Y65" s="15">
        <f>ROUND(VLOOKUP($C$2,'[58]ERU-1'!$A$6:$BE$17,Y$2,FALSE),3)</f>
        <v>0</v>
      </c>
      <c r="Z65" s="15">
        <f>ROUND(VLOOKUP($C$2,'[58]ERU-1'!$A$6:$BE$17,Z$2,FALSE),3)</f>
        <v>6.0049999999999999</v>
      </c>
      <c r="AA65" s="15">
        <f>ROUND(VLOOKUP($C$2,'[58]ERU-1'!$A$6:$BE$17,AA$2,FALSE),3)</f>
        <v>737.05</v>
      </c>
      <c r="AB65" s="45">
        <f t="shared" si="4"/>
        <v>34.309999999999981</v>
      </c>
      <c r="AC65" s="15">
        <f>ROUND(VLOOKUP($C$2,'[58]ERU-1'!$A$6:$BE$17,AC$2,FALSE),3)</f>
        <v>0</v>
      </c>
      <c r="AD65" s="15">
        <f>ROUND(VLOOKUP($C$2,'[58]ERU-1'!$A$6:$BE$17,AD$2,FALSE),3)</f>
        <v>0</v>
      </c>
      <c r="AE65" s="15">
        <f>ROUND(VLOOKUP($C$2,'[58]ERU-1'!$A$6:$BE$17,AE$2,FALSE),3)</f>
        <v>0</v>
      </c>
      <c r="AF65" s="15">
        <f>ROUND(VLOOKUP($C$2,'[58]ERU-1'!$A$6:$BE$17,AF$2,FALSE),3)</f>
        <v>0</v>
      </c>
      <c r="AG65" s="15">
        <f>ROUND(VLOOKUP($C$2,'[58]ERU-1'!$A$6:$BE$17,AG$2,FALSE),3)</f>
        <v>0</v>
      </c>
      <c r="AH65" s="15">
        <f>ROUND(VLOOKUP($C$2,'[58]ERU-1'!$A$6:$BE$17,AH$2,FALSE),3)</f>
        <v>2748</v>
      </c>
      <c r="AI65" s="15">
        <f>ROUND(VLOOKUP($C$2,'[58]ERU-1'!$A$6:$BE$17,AI$2,FALSE),3)</f>
        <v>0</v>
      </c>
      <c r="AJ65" s="15" t="s">
        <v>594</v>
      </c>
      <c r="AK65" s="15">
        <f>ROUND(VLOOKUP($C$2,'[58]ERU-1'!$A$6:$BE$17,AK$2,FALSE),3)</f>
        <v>0</v>
      </c>
      <c r="AL65" s="15">
        <f>ROUND(VLOOKUP($C$2,'[58]ERU-1'!$A$6:$BE$17,AL$2,FALSE),3)</f>
        <v>0</v>
      </c>
      <c r="AM65" s="15">
        <f>ROUND(VLOOKUP($C$2,'[58]ERU-1'!$A$6:$BE$17,AM$2,FALSE),3)</f>
        <v>708.745</v>
      </c>
      <c r="AN65" s="15">
        <f>ROUND(VLOOKUP($C$2,'[58]ERU-1'!$A$6:$BE$17,AN$2,FALSE),3)</f>
        <v>0</v>
      </c>
      <c r="AO65" s="15">
        <f>ROUND(VLOOKUP($C$2,'[58]ERU-1'!$A$6:$BE$17,AO$2,FALSE),3)</f>
        <v>0</v>
      </c>
      <c r="AP65" s="15">
        <f>ROUND(VLOOKUP($C$2,'[58]ERU-1'!$A$6:$BE$17,AP$2,FALSE),3)</f>
        <v>0</v>
      </c>
      <c r="AQ65" s="15">
        <f>ROUND(VLOOKUP($C$2,'[58]ERU-1'!$A$6:$BE$17,AQ$2,FALSE),3)</f>
        <v>0</v>
      </c>
      <c r="AR65" s="15">
        <f>ROUND(VLOOKUP($C$2,'[58]ERU-1'!$A$6:$BE$17,AR$2,FALSE),3)</f>
        <v>0</v>
      </c>
      <c r="AS65" s="15">
        <f>ROUND(VLOOKUP($C$2,'[58]ERU-1'!$A$6:$BE$17,AS$2,FALSE),3)</f>
        <v>0</v>
      </c>
      <c r="AT65" s="15">
        <f>ROUND(VLOOKUP($C$2,'[58]ERU-1'!$A$6:$BE$17,AT$2,FALSE),3)</f>
        <v>0</v>
      </c>
      <c r="AU65" s="15">
        <f>ROUND(VLOOKUP($C$2,'[58]ERU-1'!$A$6:$BE$17,AU$2,FALSE),3)</f>
        <v>0</v>
      </c>
      <c r="AV65" s="15">
        <f>ROUND(VLOOKUP($C$2,'[58]ERU-1'!$A$6:$BE$17,AV$2,FALSE),3)</f>
        <v>2748</v>
      </c>
      <c r="AW65" s="15">
        <f>ROUND(VLOOKUP($C$2,'[58]ERU-1'!$A$6:$BE$17,AW$2,FALSE),3)</f>
        <v>0</v>
      </c>
      <c r="AX65" s="15">
        <f>ROUND(VLOOKUP($C$2,'[58]ERU-1'!$A$6:$BE$17,AX$2,FALSE),3)</f>
        <v>0</v>
      </c>
      <c r="AY65" s="15">
        <f>ROUND(VLOOKUP($C$2,'[58]ERU-1'!$A$6:$BE$17,AY$2,FALSE),3)</f>
        <v>0</v>
      </c>
      <c r="AZ65" s="15">
        <f>ROUND(VLOOKUP($C$2,'[58]ERU-1'!$A$6:$BE$17,AZ$2,FALSE),3)</f>
        <v>0</v>
      </c>
      <c r="BA65" s="15">
        <f>ROUND(VLOOKUP($C$2,'[58]ERU-1'!$A$6:$BE$17,BA$2,FALSE),3)</f>
        <v>0</v>
      </c>
      <c r="BB65" s="15">
        <f>ROUND(VLOOKUP($C$2,'[58]ERU-1'!$A$6:$BE$17,BB$2,FALSE),3)</f>
        <v>0</v>
      </c>
      <c r="BC65" s="15">
        <f>ROUND(VLOOKUP($C$2,'[58]ERU-1'!$A$6:$BE$17,BC$2,FALSE),3)</f>
        <v>0</v>
      </c>
      <c r="BD65" s="15">
        <f>ROUND(VLOOKUP($C$2,'[58]ERU-1'!$A$6:$BE$17,BD$2,FALSE),3)</f>
        <v>0</v>
      </c>
      <c r="BE65" s="15">
        <f>ROUND(VLOOKUP($C$2,'[58]ERU-1'!$A$6:$BE$17,BE$2,FALSE),3)</f>
        <v>737.05</v>
      </c>
      <c r="BF65" s="15">
        <f>ROUND(VLOOKUP($C$2,'[58]ERU-1'!$A$6:$BE$17,BF$2,FALSE),3)</f>
        <v>2748</v>
      </c>
      <c r="BG65" s="68">
        <f>_xlfn.IFNA(INDEX(import!$R$3:$Z$2000,MATCH(Data!$A65&amp;"#"&amp;$E65,import!$Q$3:$Q$2000,0),2),0)</f>
        <v>1696.223</v>
      </c>
      <c r="BH65" s="15"/>
      <c r="BI65" s="15"/>
      <c r="BJ65" s="15" t="s">
        <v>593</v>
      </c>
      <c r="BK65" s="15" t="str">
        <f>INDEX(Licence!$I$2:$I$180,MATCH(Data!BJ65,Licence!$C$2:$C$180,0))</f>
        <v>Liberecký</v>
      </c>
      <c r="BL65" s="15">
        <f>INDEX(Licence!$G$2:$G$180,MATCH(Data!BJ65,Licence!$C$2:$C$180,0))/1000</f>
        <v>2</v>
      </c>
      <c r="BM65" s="15">
        <f>INDEX(Licence!$F$2:$F$180,MATCH(Data!BJ65,Licence!$C$2:$C$180,0))/1000</f>
        <v>2.4</v>
      </c>
      <c r="BN65" s="15" t="str">
        <f>INDEX(Licence!$K$2:$K$180,MATCH(Data!BJ65,Licence!$C$2:$C$180,0))</f>
        <v>ČEZ Distribuce, a.s.</v>
      </c>
      <c r="BO65" s="15"/>
      <c r="BP65" s="16">
        <f t="shared" si="5"/>
        <v>88.454367930002903</v>
      </c>
      <c r="BS65" t="str">
        <f t="shared" si="14"/>
        <v>KJ - Nový Bor, Wolkerova</v>
      </c>
    </row>
    <row r="66" spans="1:71" ht="19.5" thickBot="1" x14ac:dyDescent="0.35">
      <c r="A66" s="15">
        <v>2644</v>
      </c>
      <c r="B66" s="25">
        <f t="shared" si="3"/>
        <v>62</v>
      </c>
      <c r="C66" s="14" t="s">
        <v>661</v>
      </c>
      <c r="D66" s="15" t="str">
        <f t="shared" si="6"/>
        <v>Prosinec</v>
      </c>
      <c r="E66" s="37" t="str">
        <f t="shared" si="6"/>
        <v>12</v>
      </c>
      <c r="F66" s="46">
        <f t="shared" si="7"/>
        <v>0</v>
      </c>
      <c r="G66" s="68">
        <f>_xlfn.IFNA(INDEX(import!$R$3:$Z$2000,MATCH(Data!$A66&amp;"#"&amp;$E66,import!$Q$3:$Q$2000,0),1),0)</f>
        <v>3489.2049999999999</v>
      </c>
      <c r="H66" s="68">
        <f t="shared" si="8"/>
        <v>1589.1130000000001</v>
      </c>
      <c r="I66" s="68">
        <f t="shared" si="9"/>
        <v>1900.0920000000001</v>
      </c>
      <c r="J66" s="68">
        <f>_xlfn.IFNA(INDEX(import!$R$3:$Z$2000,MATCH(Data!$A66&amp;"#"&amp;$E66,import!$Q$3:$Q$2000,0),3),0)</f>
        <v>35.251200000000004</v>
      </c>
      <c r="K66" s="15">
        <f>ROUND(VLOOKUP($C$2,'[59]ERU-1'!$A$6:$BE$17,K$2,FALSE),3)</f>
        <v>0</v>
      </c>
      <c r="L66" s="15">
        <f>ROUND(VLOOKUP($C$2,'[59]ERU-1'!$A$6:$BE$17,L$2,FALSE),3)</f>
        <v>1307.47</v>
      </c>
      <c r="M66" s="15">
        <f>ROUND(VLOOKUP($C$2,'[59]ERU-1'!$A$6:$BE$17,M$2,FALSE),3)</f>
        <v>28.834</v>
      </c>
      <c r="N66" s="15">
        <f t="shared" si="0"/>
        <v>34.475999999999885</v>
      </c>
      <c r="O66" s="15">
        <f t="shared" si="1"/>
        <v>0</v>
      </c>
      <c r="P66" s="15">
        <f t="shared" si="10"/>
        <v>0</v>
      </c>
      <c r="Q66" s="15">
        <f>ROUND(VLOOKUP($C$2,'[59]ERU-1'!$A$6:$BE$17,Q$2,FALSE),3)</f>
        <v>1244.1600000000001</v>
      </c>
      <c r="R66" s="42">
        <f t="shared" si="11"/>
        <v>0</v>
      </c>
      <c r="S66" s="15">
        <f>ROUND(VLOOKUP($C$2,'[59]ERU-1'!$A$6:$BE$17,S$2,FALSE),3)</f>
        <v>5628</v>
      </c>
      <c r="T66" s="15">
        <f>ROUND(VLOOKUP($C$2,'[59]ERU-1'!$A$6:$BE$17,T$2,FALSE),3)</f>
        <v>0</v>
      </c>
      <c r="U66" s="15">
        <f>ROUND(VLOOKUP($C$2,'[59]ERU-1'!$A$6:$BE$17,U$2,FALSE),3)</f>
        <v>0</v>
      </c>
      <c r="V66" s="15">
        <f>ROUND(VLOOKUP($C$2,'[59]ERU-1'!$A$6:$BE$17,V$2,FALSE),3)</f>
        <v>0</v>
      </c>
      <c r="W66" s="15">
        <f>ROUND(VLOOKUP($C$2,'[59]ERU-1'!$A$6:$BE$17,W$2,FALSE),3)</f>
        <v>0</v>
      </c>
      <c r="X66" s="15">
        <f>ROUND(VLOOKUP($C$2,'[59]ERU-1'!$A$6:$BE$17,X$2,FALSE),3)</f>
        <v>5628</v>
      </c>
      <c r="Y66" s="15">
        <f>ROUND(VLOOKUP($C$2,'[59]ERU-1'!$A$6:$BE$17,Y$2,FALSE),3)</f>
        <v>0</v>
      </c>
      <c r="Z66" s="15">
        <f>ROUND(VLOOKUP($C$2,'[59]ERU-1'!$A$6:$BE$17,Z$2,FALSE),3)</f>
        <v>2.1709999999999998</v>
      </c>
      <c r="AA66" s="15">
        <f>ROUND(VLOOKUP($C$2,'[59]ERU-1'!$A$6:$BE$17,AA$2,FALSE),3)</f>
        <v>1307.47</v>
      </c>
      <c r="AB66" s="45">
        <f t="shared" si="4"/>
        <v>65.480999999999895</v>
      </c>
      <c r="AC66" s="15">
        <f>ROUND(VLOOKUP($C$2,'[59]ERU-1'!$A$6:$BE$17,AC$2,FALSE),3)</f>
        <v>0</v>
      </c>
      <c r="AD66" s="15">
        <f>ROUND(VLOOKUP($C$2,'[59]ERU-1'!$A$6:$BE$17,AD$2,FALSE),3)</f>
        <v>0</v>
      </c>
      <c r="AE66" s="15">
        <f>ROUND(VLOOKUP($C$2,'[59]ERU-1'!$A$6:$BE$17,AE$2,FALSE),3)</f>
        <v>0</v>
      </c>
      <c r="AF66" s="15">
        <f>ROUND(VLOOKUP($C$2,'[59]ERU-1'!$A$6:$BE$17,AF$2,FALSE),3)</f>
        <v>0</v>
      </c>
      <c r="AG66" s="15">
        <f>ROUND(VLOOKUP($C$2,'[59]ERU-1'!$A$6:$BE$17,AG$2,FALSE),3)</f>
        <v>0</v>
      </c>
      <c r="AH66" s="15">
        <f>ROUND(VLOOKUP($C$2,'[59]ERU-1'!$A$6:$BE$17,AH$2,FALSE),3)</f>
        <v>5628</v>
      </c>
      <c r="AI66" s="15">
        <f>ROUND(VLOOKUP($C$2,'[59]ERU-1'!$A$6:$BE$17,AI$2,FALSE),3)</f>
        <v>0</v>
      </c>
      <c r="AJ66" s="15" t="s">
        <v>594</v>
      </c>
      <c r="AK66" s="15">
        <f>ROUND(VLOOKUP($C$2,'[59]ERU-1'!$A$6:$BE$17,AK$2,FALSE),3)</f>
        <v>0</v>
      </c>
      <c r="AL66" s="15">
        <f>ROUND(VLOOKUP($C$2,'[59]ERU-1'!$A$6:$BE$17,AL$2,FALSE),3)</f>
        <v>0</v>
      </c>
      <c r="AM66" s="15">
        <f>ROUND(VLOOKUP($C$2,'[59]ERU-1'!$A$6:$BE$17,AM$2,FALSE),3)</f>
        <v>1244.1600000000001</v>
      </c>
      <c r="AN66" s="15">
        <f>ROUND(VLOOKUP($C$2,'[59]ERU-1'!$A$6:$BE$17,AN$2,FALSE),3)</f>
        <v>0</v>
      </c>
      <c r="AO66" s="15">
        <f>ROUND(VLOOKUP($C$2,'[59]ERU-1'!$A$6:$BE$17,AO$2,FALSE),3)</f>
        <v>0</v>
      </c>
      <c r="AP66" s="15">
        <f>ROUND(VLOOKUP($C$2,'[59]ERU-1'!$A$6:$BE$17,AP$2,FALSE),3)</f>
        <v>0</v>
      </c>
      <c r="AQ66" s="15">
        <f>ROUND(VLOOKUP($C$2,'[59]ERU-1'!$A$6:$BE$17,AQ$2,FALSE),3)</f>
        <v>0</v>
      </c>
      <c r="AR66" s="15">
        <f>ROUND(VLOOKUP($C$2,'[59]ERU-1'!$A$6:$BE$17,AR$2,FALSE),3)</f>
        <v>0</v>
      </c>
      <c r="AS66" s="15">
        <f>ROUND(VLOOKUP($C$2,'[59]ERU-1'!$A$6:$BE$17,AS$2,FALSE),3)</f>
        <v>0</v>
      </c>
      <c r="AT66" s="15">
        <f>ROUND(VLOOKUP($C$2,'[59]ERU-1'!$A$6:$BE$17,AT$2,FALSE),3)</f>
        <v>0</v>
      </c>
      <c r="AU66" s="15">
        <f>ROUND(VLOOKUP($C$2,'[59]ERU-1'!$A$6:$BE$17,AU$2,FALSE),3)</f>
        <v>0</v>
      </c>
      <c r="AV66" s="15">
        <f>ROUND(VLOOKUP($C$2,'[59]ERU-1'!$A$6:$BE$17,AV$2,FALSE),3)</f>
        <v>5628</v>
      </c>
      <c r="AW66" s="15">
        <f>ROUND(VLOOKUP($C$2,'[59]ERU-1'!$A$6:$BE$17,AW$2,FALSE),3)</f>
        <v>0</v>
      </c>
      <c r="AX66" s="15">
        <f>ROUND(VLOOKUP($C$2,'[59]ERU-1'!$A$6:$BE$17,AX$2,FALSE),3)</f>
        <v>0</v>
      </c>
      <c r="AY66" s="15">
        <f>ROUND(VLOOKUP($C$2,'[59]ERU-1'!$A$6:$BE$17,AY$2,FALSE),3)</f>
        <v>0</v>
      </c>
      <c r="AZ66" s="15">
        <f>ROUND(VLOOKUP($C$2,'[59]ERU-1'!$A$6:$BE$17,AZ$2,FALSE),3)</f>
        <v>0</v>
      </c>
      <c r="BA66" s="15">
        <f>ROUND(VLOOKUP($C$2,'[59]ERU-1'!$A$6:$BE$17,BA$2,FALSE),3)</f>
        <v>0</v>
      </c>
      <c r="BB66" s="15">
        <f>ROUND(VLOOKUP($C$2,'[59]ERU-1'!$A$6:$BE$17,BB$2,FALSE),3)</f>
        <v>0</v>
      </c>
      <c r="BC66" s="15">
        <f>ROUND(VLOOKUP($C$2,'[59]ERU-1'!$A$6:$BE$17,BC$2,FALSE),3)</f>
        <v>0</v>
      </c>
      <c r="BD66" s="15">
        <f>ROUND(VLOOKUP($C$2,'[59]ERU-1'!$A$6:$BE$17,BD$2,FALSE),3)</f>
        <v>0</v>
      </c>
      <c r="BE66" s="15">
        <f>ROUND(VLOOKUP($C$2,'[59]ERU-1'!$A$6:$BE$17,BE$2,FALSE),3)</f>
        <v>1307.47</v>
      </c>
      <c r="BF66" s="15">
        <f>ROUND(VLOOKUP($C$2,'[59]ERU-1'!$A$6:$BE$17,BF$2,FALSE),3)</f>
        <v>5628</v>
      </c>
      <c r="BG66" s="68">
        <f>_xlfn.IFNA(INDEX(import!$R$3:$Z$2000,MATCH(Data!$A66&amp;"#"&amp;$E66,import!$Q$3:$Q$2000,0),2),0)</f>
        <v>3140.2849999999999</v>
      </c>
      <c r="BH66" s="15"/>
      <c r="BI66" s="15"/>
      <c r="BJ66" s="15" t="s">
        <v>755</v>
      </c>
      <c r="BK66" s="15" t="str">
        <f>INDEX(Licence!$I$2:$I$180,MATCH(Data!BJ66,Licence!$C$2:$C$180,0))</f>
        <v>Středočeský</v>
      </c>
      <c r="BL66" s="15">
        <f>INDEX(Licence!$G$2:$G$180,MATCH(Data!BJ66,Licence!$C$2:$C$180,0))/1000</f>
        <v>4</v>
      </c>
      <c r="BM66" s="15">
        <f>INDEX(Licence!$F$2:$F$180,MATCH(Data!BJ66,Licence!$C$2:$C$180,0))/1000</f>
        <v>5.3280000000000003</v>
      </c>
      <c r="BN66" s="15" t="str">
        <f>INDEX(Licence!$K$2:$K$180,MATCH(Data!BJ66,Licence!$C$2:$C$180,0))</f>
        <v>ČEZ Distribuce, a.s.</v>
      </c>
      <c r="BO66" s="15"/>
      <c r="BP66" s="16">
        <f t="shared" si="5"/>
        <v>91.418560204992019</v>
      </c>
      <c r="BS66" t="str">
        <f t="shared" si="14"/>
        <v>KJ - Nymburk</v>
      </c>
    </row>
    <row r="67" spans="1:71" ht="19.5" thickBot="1" x14ac:dyDescent="0.35">
      <c r="A67" s="15">
        <v>2802</v>
      </c>
      <c r="B67" s="25">
        <f t="shared" si="3"/>
        <v>63</v>
      </c>
      <c r="C67" s="14" t="s">
        <v>662</v>
      </c>
      <c r="D67" s="15" t="str">
        <f t="shared" si="6"/>
        <v>Prosinec</v>
      </c>
      <c r="E67" s="37" t="str">
        <f t="shared" si="6"/>
        <v>12</v>
      </c>
      <c r="F67" s="46">
        <f t="shared" si="7"/>
        <v>0</v>
      </c>
      <c r="G67" s="68">
        <f>_xlfn.IFNA(INDEX(import!$R$3:$Z$2000,MATCH(Data!$A67&amp;"#"&amp;$E67,import!$Q$3:$Q$2000,0),1),0)</f>
        <v>486.46699999999998</v>
      </c>
      <c r="H67" s="68">
        <f t="shared" si="8"/>
        <v>237.631</v>
      </c>
      <c r="I67" s="68">
        <f t="shared" si="9"/>
        <v>248.83600000000001</v>
      </c>
      <c r="J67" s="68">
        <f>_xlfn.IFNA(INDEX(import!$R$3:$Z$2000,MATCH(Data!$A67&amp;"#"&amp;$E67,import!$Q$3:$Q$2000,0),3),0)</f>
        <v>35.266104000000006</v>
      </c>
      <c r="K67" s="15">
        <f>ROUND(VLOOKUP($C$2,'[60]ERU-1'!$A$6:$BE$17,K$2,FALSE),3)</f>
        <v>0</v>
      </c>
      <c r="L67" s="15">
        <f>ROUND(VLOOKUP($C$2,'[60]ERU-1'!$A$6:$BE$17,L$2,FALSE),3)</f>
        <v>196.3</v>
      </c>
      <c r="M67" s="15">
        <f>ROUND(VLOOKUP($C$2,'[60]ERU-1'!$A$6:$BE$17,M$2,FALSE),3)</f>
        <v>2.9529999999999998</v>
      </c>
      <c r="N67" s="15">
        <f t="shared" si="0"/>
        <v>3.0930000000000177</v>
      </c>
      <c r="O67" s="15">
        <f t="shared" si="1"/>
        <v>0</v>
      </c>
      <c r="P67" s="15">
        <f t="shared" si="10"/>
        <v>0</v>
      </c>
      <c r="Q67" s="15">
        <f>ROUND(VLOOKUP($C$2,'[60]ERU-1'!$A$6:$BE$17,Q$2,FALSE),3)</f>
        <v>190.25399999999999</v>
      </c>
      <c r="R67" s="42">
        <f t="shared" si="11"/>
        <v>0</v>
      </c>
      <c r="S67" s="15">
        <f>ROUND(VLOOKUP($C$2,'[60]ERU-1'!$A$6:$BE$17,S$2,FALSE),3)</f>
        <v>740</v>
      </c>
      <c r="T67" s="15">
        <f>ROUND(VLOOKUP($C$2,'[60]ERU-1'!$A$6:$BE$17,T$2,FALSE),3)</f>
        <v>0</v>
      </c>
      <c r="U67" s="15">
        <f>ROUND(VLOOKUP($C$2,'[60]ERU-1'!$A$6:$BE$17,U$2,FALSE),3)</f>
        <v>0</v>
      </c>
      <c r="V67" s="15">
        <f>ROUND(VLOOKUP($C$2,'[60]ERU-1'!$A$6:$BE$17,V$2,FALSE),3)</f>
        <v>0</v>
      </c>
      <c r="W67" s="15">
        <f>ROUND(VLOOKUP($C$2,'[60]ERU-1'!$A$6:$BE$17,W$2,FALSE),3)</f>
        <v>0</v>
      </c>
      <c r="X67" s="15">
        <f>ROUND(VLOOKUP($C$2,'[60]ERU-1'!$A$6:$BE$17,X$2,FALSE),3)</f>
        <v>740</v>
      </c>
      <c r="Y67" s="15">
        <f>ROUND(VLOOKUP($C$2,'[60]ERU-1'!$A$6:$BE$17,Y$2,FALSE),3)</f>
        <v>0</v>
      </c>
      <c r="Z67" s="15">
        <f>ROUND(VLOOKUP($C$2,'[60]ERU-1'!$A$6:$BE$17,Z$2,FALSE),3)</f>
        <v>1.323</v>
      </c>
      <c r="AA67" s="15">
        <f>ROUND(VLOOKUP($C$2,'[60]ERU-1'!$A$6:$BE$17,AA$2,FALSE),3)</f>
        <v>196.3</v>
      </c>
      <c r="AB67" s="45">
        <f t="shared" si="4"/>
        <v>7.3690000000000175</v>
      </c>
      <c r="AC67" s="15">
        <f>ROUND(VLOOKUP($C$2,'[60]ERU-1'!$A$6:$BE$17,AC$2,FALSE),3)</f>
        <v>0</v>
      </c>
      <c r="AD67" s="15">
        <f>ROUND(VLOOKUP($C$2,'[60]ERU-1'!$A$6:$BE$17,AD$2,FALSE),3)</f>
        <v>0</v>
      </c>
      <c r="AE67" s="15">
        <f>ROUND(VLOOKUP($C$2,'[60]ERU-1'!$A$6:$BE$17,AE$2,FALSE),3)</f>
        <v>0</v>
      </c>
      <c r="AF67" s="15">
        <f>ROUND(VLOOKUP($C$2,'[60]ERU-1'!$A$6:$BE$17,AF$2,FALSE),3)</f>
        <v>0</v>
      </c>
      <c r="AG67" s="15">
        <f>ROUND(VLOOKUP($C$2,'[60]ERU-1'!$A$6:$BE$17,AG$2,FALSE),3)</f>
        <v>0</v>
      </c>
      <c r="AH67" s="15">
        <f>ROUND(VLOOKUP($C$2,'[60]ERU-1'!$A$6:$BE$17,AH$2,FALSE),3)</f>
        <v>740</v>
      </c>
      <c r="AI67" s="15">
        <f>ROUND(VLOOKUP($C$2,'[60]ERU-1'!$A$6:$BE$17,AI$2,FALSE),3)</f>
        <v>0</v>
      </c>
      <c r="AJ67" s="15" t="s">
        <v>594</v>
      </c>
      <c r="AK67" s="15">
        <f>ROUND(VLOOKUP($C$2,'[60]ERU-1'!$A$6:$BE$17,AK$2,FALSE),3)</f>
        <v>0</v>
      </c>
      <c r="AL67" s="15">
        <f>ROUND(VLOOKUP($C$2,'[60]ERU-1'!$A$6:$BE$17,AL$2,FALSE),3)</f>
        <v>0</v>
      </c>
      <c r="AM67" s="15">
        <f>ROUND(VLOOKUP($C$2,'[60]ERU-1'!$A$6:$BE$17,AM$2,FALSE),3)</f>
        <v>190.25399999999999</v>
      </c>
      <c r="AN67" s="15">
        <f>ROUND(VLOOKUP($C$2,'[60]ERU-1'!$A$6:$BE$17,AN$2,FALSE),3)</f>
        <v>0</v>
      </c>
      <c r="AO67" s="15">
        <f>ROUND(VLOOKUP($C$2,'[60]ERU-1'!$A$6:$BE$17,AO$2,FALSE),3)</f>
        <v>0</v>
      </c>
      <c r="AP67" s="15">
        <f>ROUND(VLOOKUP($C$2,'[60]ERU-1'!$A$6:$BE$17,AP$2,FALSE),3)</f>
        <v>0</v>
      </c>
      <c r="AQ67" s="15">
        <f>ROUND(VLOOKUP($C$2,'[60]ERU-1'!$A$6:$BE$17,AQ$2,FALSE),3)</f>
        <v>0</v>
      </c>
      <c r="AR67" s="15">
        <f>ROUND(VLOOKUP($C$2,'[60]ERU-1'!$A$6:$BE$17,AR$2,FALSE),3)</f>
        <v>0</v>
      </c>
      <c r="AS67" s="15">
        <f>ROUND(VLOOKUP($C$2,'[60]ERU-1'!$A$6:$BE$17,AS$2,FALSE),3)</f>
        <v>0</v>
      </c>
      <c r="AT67" s="15">
        <f>ROUND(VLOOKUP($C$2,'[60]ERU-1'!$A$6:$BE$17,AT$2,FALSE),3)</f>
        <v>0</v>
      </c>
      <c r="AU67" s="15">
        <f>ROUND(VLOOKUP($C$2,'[60]ERU-1'!$A$6:$BE$17,AU$2,FALSE),3)</f>
        <v>0</v>
      </c>
      <c r="AV67" s="15">
        <f>ROUND(VLOOKUP($C$2,'[60]ERU-1'!$A$6:$BE$17,AV$2,FALSE),3)</f>
        <v>740</v>
      </c>
      <c r="AW67" s="15">
        <f>ROUND(VLOOKUP($C$2,'[60]ERU-1'!$A$6:$BE$17,AW$2,FALSE),3)</f>
        <v>0</v>
      </c>
      <c r="AX67" s="15">
        <f>ROUND(VLOOKUP($C$2,'[60]ERU-1'!$A$6:$BE$17,AX$2,FALSE),3)</f>
        <v>0</v>
      </c>
      <c r="AY67" s="15">
        <f>ROUND(VLOOKUP($C$2,'[60]ERU-1'!$A$6:$BE$17,AY$2,FALSE),3)</f>
        <v>0</v>
      </c>
      <c r="AZ67" s="15">
        <f>ROUND(VLOOKUP($C$2,'[60]ERU-1'!$A$6:$BE$17,AZ$2,FALSE),3)</f>
        <v>0</v>
      </c>
      <c r="BA67" s="15">
        <f>ROUND(VLOOKUP($C$2,'[60]ERU-1'!$A$6:$BE$17,BA$2,FALSE),3)</f>
        <v>0</v>
      </c>
      <c r="BB67" s="15">
        <f>ROUND(VLOOKUP($C$2,'[60]ERU-1'!$A$6:$BE$17,BB$2,FALSE),3)</f>
        <v>0</v>
      </c>
      <c r="BC67" s="15">
        <f>ROUND(VLOOKUP($C$2,'[60]ERU-1'!$A$6:$BE$17,BC$2,FALSE),3)</f>
        <v>0</v>
      </c>
      <c r="BD67" s="15">
        <f>ROUND(VLOOKUP($C$2,'[60]ERU-1'!$A$6:$BE$17,BD$2,FALSE),3)</f>
        <v>0</v>
      </c>
      <c r="BE67" s="15">
        <f>ROUND(VLOOKUP($C$2,'[60]ERU-1'!$A$6:$BE$17,BE$2,FALSE),3)</f>
        <v>196.3</v>
      </c>
      <c r="BF67" s="15">
        <f>ROUND(VLOOKUP($C$2,'[60]ERU-1'!$A$6:$BE$17,BF$2,FALSE),3)</f>
        <v>740</v>
      </c>
      <c r="BG67" s="68">
        <f>_xlfn.IFNA(INDEX(import!$R$3:$Z$2000,MATCH(Data!$A67&amp;"#"&amp;$E67,import!$Q$3:$Q$2000,0),2),0)</f>
        <v>486.46699999999998</v>
      </c>
      <c r="BH67" s="15"/>
      <c r="BI67" s="15"/>
      <c r="BJ67" s="15" t="s">
        <v>756</v>
      </c>
      <c r="BK67" s="15" t="str">
        <f>INDEX(Licence!$I$2:$I$180,MATCH(Data!BJ67,Licence!$C$2:$C$180,0))</f>
        <v>Plzeňský</v>
      </c>
      <c r="BL67" s="15">
        <f>INDEX(Licence!$G$2:$G$180,MATCH(Data!BJ67,Licence!$C$2:$C$180,0))/1000</f>
        <v>0.6</v>
      </c>
      <c r="BM67" s="15">
        <f>INDEX(Licence!$F$2:$F$180,MATCH(Data!BJ67,Licence!$C$2:$C$180,0))/1000</f>
        <v>0.72299999999999998</v>
      </c>
      <c r="BN67" s="15" t="str">
        <f>INDEX(Licence!$K$2:$K$180,MATCH(Data!BJ67,Licence!$C$2:$C$180,0))</f>
        <v>ČEZ Distribuce, a.s.</v>
      </c>
      <c r="BO67" s="15"/>
      <c r="BP67" s="16">
        <f t="shared" si="5"/>
        <v>82.606950842617394</v>
      </c>
      <c r="BS67" t="str">
        <f t="shared" ref="BS67:BS98" si="15">C67</f>
        <v>KJ - Nýřany, Komenského</v>
      </c>
    </row>
    <row r="68" spans="1:71" ht="19.5" thickBot="1" x14ac:dyDescent="0.35">
      <c r="A68" s="15">
        <v>2803</v>
      </c>
      <c r="B68" s="25">
        <f t="shared" si="3"/>
        <v>64</v>
      </c>
      <c r="C68" s="14" t="s">
        <v>663</v>
      </c>
      <c r="D68" s="15" t="str">
        <f t="shared" si="6"/>
        <v>Prosinec</v>
      </c>
      <c r="E68" s="37" t="str">
        <f t="shared" si="6"/>
        <v>12</v>
      </c>
      <c r="F68" s="46">
        <f t="shared" si="7"/>
        <v>0</v>
      </c>
      <c r="G68" s="68">
        <f>_xlfn.IFNA(INDEX(import!$R$3:$Z$2000,MATCH(Data!$A68&amp;"#"&amp;$E68,import!$Q$3:$Q$2000,0),1),0)</f>
        <v>486.94299999999998</v>
      </c>
      <c r="H68" s="68">
        <f t="shared" si="8"/>
        <v>227.303</v>
      </c>
      <c r="I68" s="68">
        <f t="shared" si="9"/>
        <v>259.64</v>
      </c>
      <c r="J68" s="68">
        <f>_xlfn.IFNA(INDEX(import!$R$3:$Z$2000,MATCH(Data!$A68&amp;"#"&amp;$E68,import!$Q$3:$Q$2000,0),3),0)</f>
        <v>35.268696000000006</v>
      </c>
      <c r="K68" s="15">
        <f>ROUND(VLOOKUP($C$2,'[61]ERU-1'!$A$6:$BE$17,K$2,FALSE),3)</f>
        <v>0</v>
      </c>
      <c r="L68" s="15">
        <f>ROUND(VLOOKUP($C$2,'[61]ERU-1'!$A$6:$BE$17,L$2,FALSE),3)</f>
        <v>197.221</v>
      </c>
      <c r="M68" s="15">
        <f>ROUND(VLOOKUP($C$2,'[61]ERU-1'!$A$6:$BE$17,M$2,FALSE),3)</f>
        <v>2.5619999999999998</v>
      </c>
      <c r="N68" s="15">
        <f t="shared" si="0"/>
        <v>2.9259999999999877</v>
      </c>
      <c r="O68" s="15">
        <f t="shared" si="1"/>
        <v>0</v>
      </c>
      <c r="P68" s="15">
        <f t="shared" si="10"/>
        <v>0</v>
      </c>
      <c r="Q68" s="15">
        <f>ROUND(VLOOKUP($C$2,'[61]ERU-1'!$A$6:$BE$17,Q$2,FALSE),3)</f>
        <v>191.733</v>
      </c>
      <c r="R68" s="42">
        <f t="shared" si="11"/>
        <v>0</v>
      </c>
      <c r="S68" s="15">
        <f>ROUND(VLOOKUP($C$2,'[61]ERU-1'!$A$6:$BE$17,S$2,FALSE),3)</f>
        <v>811</v>
      </c>
      <c r="T68" s="15">
        <f>ROUND(VLOOKUP($C$2,'[61]ERU-1'!$A$6:$BE$17,T$2,FALSE),3)</f>
        <v>0</v>
      </c>
      <c r="U68" s="15">
        <f>ROUND(VLOOKUP($C$2,'[61]ERU-1'!$A$6:$BE$17,U$2,FALSE),3)</f>
        <v>0</v>
      </c>
      <c r="V68" s="15">
        <f>ROUND(VLOOKUP($C$2,'[61]ERU-1'!$A$6:$BE$17,V$2,FALSE),3)</f>
        <v>0</v>
      </c>
      <c r="W68" s="15">
        <f>ROUND(VLOOKUP($C$2,'[61]ERU-1'!$A$6:$BE$17,W$2,FALSE),3)</f>
        <v>0</v>
      </c>
      <c r="X68" s="15">
        <f>ROUND(VLOOKUP($C$2,'[61]ERU-1'!$A$6:$BE$17,X$2,FALSE),3)</f>
        <v>811</v>
      </c>
      <c r="Y68" s="15">
        <f>ROUND(VLOOKUP($C$2,'[61]ERU-1'!$A$6:$BE$17,Y$2,FALSE),3)</f>
        <v>0</v>
      </c>
      <c r="Z68" s="15">
        <f>ROUND(VLOOKUP($C$2,'[61]ERU-1'!$A$6:$BE$17,Z$2,FALSE),3)</f>
        <v>1.5149999999999999</v>
      </c>
      <c r="AA68" s="15">
        <f>ROUND(VLOOKUP($C$2,'[61]ERU-1'!$A$6:$BE$17,AA$2,FALSE),3)</f>
        <v>197.221</v>
      </c>
      <c r="AB68" s="45">
        <f t="shared" si="4"/>
        <v>7.0029999999999868</v>
      </c>
      <c r="AC68" s="15">
        <f>ROUND(VLOOKUP($C$2,'[61]ERU-1'!$A$6:$BE$17,AC$2,FALSE),3)</f>
        <v>0</v>
      </c>
      <c r="AD68" s="15">
        <f>ROUND(VLOOKUP($C$2,'[61]ERU-1'!$A$6:$BE$17,AD$2,FALSE),3)</f>
        <v>0</v>
      </c>
      <c r="AE68" s="15">
        <f>ROUND(VLOOKUP($C$2,'[61]ERU-1'!$A$6:$BE$17,AE$2,FALSE),3)</f>
        <v>0</v>
      </c>
      <c r="AF68" s="15">
        <f>ROUND(VLOOKUP($C$2,'[61]ERU-1'!$A$6:$BE$17,AF$2,FALSE),3)</f>
        <v>0</v>
      </c>
      <c r="AG68" s="15">
        <f>ROUND(VLOOKUP($C$2,'[61]ERU-1'!$A$6:$BE$17,AG$2,FALSE),3)</f>
        <v>0</v>
      </c>
      <c r="AH68" s="15">
        <f>ROUND(VLOOKUP($C$2,'[61]ERU-1'!$A$6:$BE$17,AH$2,FALSE),3)</f>
        <v>811</v>
      </c>
      <c r="AI68" s="15">
        <f>ROUND(VLOOKUP($C$2,'[61]ERU-1'!$A$6:$BE$17,AI$2,FALSE),3)</f>
        <v>0</v>
      </c>
      <c r="AJ68" s="15" t="s">
        <v>594</v>
      </c>
      <c r="AK68" s="15">
        <f>ROUND(VLOOKUP($C$2,'[61]ERU-1'!$A$6:$BE$17,AK$2,FALSE),3)</f>
        <v>0</v>
      </c>
      <c r="AL68" s="15">
        <f>ROUND(VLOOKUP($C$2,'[61]ERU-1'!$A$6:$BE$17,AL$2,FALSE),3)</f>
        <v>0</v>
      </c>
      <c r="AM68" s="15">
        <f>ROUND(VLOOKUP($C$2,'[61]ERU-1'!$A$6:$BE$17,AM$2,FALSE),3)</f>
        <v>191.733</v>
      </c>
      <c r="AN68" s="15">
        <f>ROUND(VLOOKUP($C$2,'[61]ERU-1'!$A$6:$BE$17,AN$2,FALSE),3)</f>
        <v>0</v>
      </c>
      <c r="AO68" s="15">
        <f>ROUND(VLOOKUP($C$2,'[61]ERU-1'!$A$6:$BE$17,AO$2,FALSE),3)</f>
        <v>0</v>
      </c>
      <c r="AP68" s="15">
        <f>ROUND(VLOOKUP($C$2,'[61]ERU-1'!$A$6:$BE$17,AP$2,FALSE),3)</f>
        <v>0</v>
      </c>
      <c r="AQ68" s="15">
        <f>ROUND(VLOOKUP($C$2,'[61]ERU-1'!$A$6:$BE$17,AQ$2,FALSE),3)</f>
        <v>0</v>
      </c>
      <c r="AR68" s="15">
        <f>ROUND(VLOOKUP($C$2,'[61]ERU-1'!$A$6:$BE$17,AR$2,FALSE),3)</f>
        <v>0</v>
      </c>
      <c r="AS68" s="15">
        <f>ROUND(VLOOKUP($C$2,'[61]ERU-1'!$A$6:$BE$17,AS$2,FALSE),3)</f>
        <v>0</v>
      </c>
      <c r="AT68" s="15">
        <f>ROUND(VLOOKUP($C$2,'[61]ERU-1'!$A$6:$BE$17,AT$2,FALSE),3)</f>
        <v>0</v>
      </c>
      <c r="AU68" s="15">
        <f>ROUND(VLOOKUP($C$2,'[61]ERU-1'!$A$6:$BE$17,AU$2,FALSE),3)</f>
        <v>0</v>
      </c>
      <c r="AV68" s="15">
        <f>ROUND(VLOOKUP($C$2,'[61]ERU-1'!$A$6:$BE$17,AV$2,FALSE),3)</f>
        <v>811</v>
      </c>
      <c r="AW68" s="15">
        <f>ROUND(VLOOKUP($C$2,'[61]ERU-1'!$A$6:$BE$17,AW$2,FALSE),3)</f>
        <v>0</v>
      </c>
      <c r="AX68" s="15">
        <f>ROUND(VLOOKUP($C$2,'[61]ERU-1'!$A$6:$BE$17,AX$2,FALSE),3)</f>
        <v>0</v>
      </c>
      <c r="AY68" s="15">
        <f>ROUND(VLOOKUP($C$2,'[61]ERU-1'!$A$6:$BE$17,AY$2,FALSE),3)</f>
        <v>0</v>
      </c>
      <c r="AZ68" s="15">
        <f>ROUND(VLOOKUP($C$2,'[61]ERU-1'!$A$6:$BE$17,AZ$2,FALSE),3)</f>
        <v>0</v>
      </c>
      <c r="BA68" s="15">
        <f>ROUND(VLOOKUP($C$2,'[61]ERU-1'!$A$6:$BE$17,BA$2,FALSE),3)</f>
        <v>0</v>
      </c>
      <c r="BB68" s="15">
        <f>ROUND(VLOOKUP($C$2,'[61]ERU-1'!$A$6:$BE$17,BB$2,FALSE),3)</f>
        <v>0</v>
      </c>
      <c r="BC68" s="15">
        <f>ROUND(VLOOKUP($C$2,'[61]ERU-1'!$A$6:$BE$17,BC$2,FALSE),3)</f>
        <v>0</v>
      </c>
      <c r="BD68" s="15">
        <f>ROUND(VLOOKUP($C$2,'[61]ERU-1'!$A$6:$BE$17,BD$2,FALSE),3)</f>
        <v>0</v>
      </c>
      <c r="BE68" s="15">
        <f>ROUND(VLOOKUP($C$2,'[61]ERU-1'!$A$6:$BE$17,BE$2,FALSE),3)</f>
        <v>197.221</v>
      </c>
      <c r="BF68" s="15">
        <f>ROUND(VLOOKUP($C$2,'[61]ERU-1'!$A$6:$BE$17,BF$2,FALSE),3)</f>
        <v>811</v>
      </c>
      <c r="BG68" s="68">
        <f>_xlfn.IFNA(INDEX(import!$R$3:$Z$2000,MATCH(Data!$A68&amp;"#"&amp;$E68,import!$Q$3:$Q$2000,0),2),0)</f>
        <v>486.94299999999998</v>
      </c>
      <c r="BH68" s="15"/>
      <c r="BI68" s="15"/>
      <c r="BJ68" s="15" t="s">
        <v>757</v>
      </c>
      <c r="BK68" s="15" t="str">
        <f>INDEX(Licence!$I$2:$I$180,MATCH(Data!BJ68,Licence!$C$2:$C$180,0))</f>
        <v>Plzeňský</v>
      </c>
      <c r="BL68" s="15">
        <f>INDEX(Licence!$G$2:$G$180,MATCH(Data!BJ68,Licence!$C$2:$C$180,0))/1000</f>
        <v>0.8</v>
      </c>
      <c r="BM68" s="15">
        <f>INDEX(Licence!$F$2:$F$180,MATCH(Data!BJ68,Licence!$C$2:$C$180,0))/1000</f>
        <v>0.95199999999999996</v>
      </c>
      <c r="BN68" s="15" t="str">
        <f>INDEX(Licence!$K$2:$K$180,MATCH(Data!BJ68,Licence!$C$2:$C$180,0))</f>
        <v>ČEZ Distribuce, a.s.</v>
      </c>
      <c r="BO68" s="15"/>
      <c r="BP68" s="16">
        <f t="shared" si="5"/>
        <v>86.765551158508856</v>
      </c>
      <c r="BS68" t="str">
        <f t="shared" si="15"/>
        <v>KJ - Nýřany, Luční</v>
      </c>
    </row>
    <row r="69" spans="1:71" ht="19.5" thickBot="1" x14ac:dyDescent="0.35">
      <c r="A69" s="15">
        <v>3560</v>
      </c>
      <c r="B69" s="25">
        <f t="shared" si="3"/>
        <v>65</v>
      </c>
      <c r="C69" s="14" t="s">
        <v>664</v>
      </c>
      <c r="D69" s="15" t="str">
        <f t="shared" si="6"/>
        <v>Prosinec</v>
      </c>
      <c r="E69" s="37" t="str">
        <f t="shared" si="6"/>
        <v>12</v>
      </c>
      <c r="F69" s="46">
        <f t="shared" ref="F69:F133" si="16">K69+R69+Y69</f>
        <v>0</v>
      </c>
      <c r="G69" s="68">
        <f>_xlfn.IFNA(INDEX(import!$R$3:$Z$2000,MATCH(Data!$A69&amp;"#"&amp;$E69,import!$Q$3:$Q$2000,0),1),0)</f>
        <v>1650.616</v>
      </c>
      <c r="H69" s="68">
        <f t="shared" si="8"/>
        <v>789.21699999999998</v>
      </c>
      <c r="I69" s="68">
        <f t="shared" si="9"/>
        <v>861.399</v>
      </c>
      <c r="J69" s="68">
        <f>_xlfn.IFNA(INDEX(import!$R$3:$Z$2000,MATCH(Data!$A69&amp;"#"&amp;$E69,import!$Q$3:$Q$2000,0),3),0)</f>
        <v>35.251200000000004</v>
      </c>
      <c r="K69" s="15">
        <f>ROUND(VLOOKUP($C$2,'[62]ERU-1'!$A$6:$BE$17,K$2,FALSE),3)</f>
        <v>0</v>
      </c>
      <c r="L69" s="15">
        <f>ROUND(VLOOKUP($C$2,'[62]ERU-1'!$A$6:$BE$17,L$2,FALSE),3)</f>
        <v>622</v>
      </c>
      <c r="M69" s="15">
        <f>ROUND(VLOOKUP($C$2,'[62]ERU-1'!$A$6:$BE$17,M$2,FALSE),3)</f>
        <v>4.5069999999999997</v>
      </c>
      <c r="N69" s="15">
        <f t="shared" ref="N69:N132" si="17">L69-M69-Q69</f>
        <v>4.9200000000000728</v>
      </c>
      <c r="O69" s="15">
        <f t="shared" ref="O69:O132" si="18">L69-M69-N69-Q69</f>
        <v>0</v>
      </c>
      <c r="P69" s="15">
        <f t="shared" si="10"/>
        <v>0</v>
      </c>
      <c r="Q69" s="15">
        <f>ROUND(VLOOKUP($C$2,'[62]ERU-1'!$A$6:$BE$17,Q$2,FALSE),3)</f>
        <v>612.57299999999998</v>
      </c>
      <c r="R69" s="42">
        <f t="shared" si="11"/>
        <v>0</v>
      </c>
      <c r="S69" s="15">
        <f>ROUND(VLOOKUP($C$2,'[62]ERU-1'!$A$6:$BE$17,S$2,FALSE),3)</f>
        <v>2444</v>
      </c>
      <c r="T69" s="15">
        <f>ROUND(VLOOKUP($C$2,'[62]ERU-1'!$A$6:$BE$17,T$2,FALSE),3)</f>
        <v>0</v>
      </c>
      <c r="U69" s="15">
        <f>ROUND(VLOOKUP($C$2,'[62]ERU-1'!$A$6:$BE$17,U$2,FALSE),3)</f>
        <v>0</v>
      </c>
      <c r="V69" s="15">
        <f>ROUND(VLOOKUP($C$2,'[62]ERU-1'!$A$6:$BE$17,V$2,FALSE),3)</f>
        <v>0</v>
      </c>
      <c r="W69" s="15">
        <f>ROUND(VLOOKUP($C$2,'[62]ERU-1'!$A$6:$BE$17,W$2,FALSE),3)</f>
        <v>0</v>
      </c>
      <c r="X69" s="15">
        <f>ROUND(VLOOKUP($C$2,'[62]ERU-1'!$A$6:$BE$17,X$2,FALSE),3)</f>
        <v>2444</v>
      </c>
      <c r="Y69" s="15">
        <f>ROUND(VLOOKUP($C$2,'[62]ERU-1'!$A$6:$BE$17,Y$2,FALSE),3)</f>
        <v>0</v>
      </c>
      <c r="Z69" s="15">
        <f>ROUND(VLOOKUP($C$2,'[62]ERU-1'!$A$6:$BE$17,Z$2,FALSE),3)</f>
        <v>3.2149999999999999</v>
      </c>
      <c r="AA69" s="15">
        <f>ROUND(VLOOKUP($C$2,'[62]ERU-1'!$A$6:$BE$17,AA$2,FALSE),3)</f>
        <v>622</v>
      </c>
      <c r="AB69" s="45">
        <f t="shared" si="4"/>
        <v>12.642000000000072</v>
      </c>
      <c r="AC69" s="15">
        <f>ROUND(VLOOKUP($C$2,'[62]ERU-1'!$A$6:$BE$17,AC$2,FALSE),3)</f>
        <v>0</v>
      </c>
      <c r="AD69" s="15">
        <f>ROUND(VLOOKUP($C$2,'[62]ERU-1'!$A$6:$BE$17,AD$2,FALSE),3)</f>
        <v>0</v>
      </c>
      <c r="AE69" s="15">
        <f>ROUND(VLOOKUP($C$2,'[62]ERU-1'!$A$6:$BE$17,AE$2,FALSE),3)</f>
        <v>0</v>
      </c>
      <c r="AF69" s="15">
        <f>ROUND(VLOOKUP($C$2,'[62]ERU-1'!$A$6:$BE$17,AF$2,FALSE),3)</f>
        <v>0</v>
      </c>
      <c r="AG69" s="15">
        <f>ROUND(VLOOKUP($C$2,'[62]ERU-1'!$A$6:$BE$17,AG$2,FALSE),3)</f>
        <v>0</v>
      </c>
      <c r="AH69" s="15">
        <f>ROUND(VLOOKUP($C$2,'[62]ERU-1'!$A$6:$BE$17,AH$2,FALSE),3)</f>
        <v>2444</v>
      </c>
      <c r="AI69" s="15">
        <f>ROUND(VLOOKUP($C$2,'[62]ERU-1'!$A$6:$BE$17,AI$2,FALSE),3)</f>
        <v>0</v>
      </c>
      <c r="AJ69" s="15" t="s">
        <v>594</v>
      </c>
      <c r="AK69" s="15">
        <f>ROUND(VLOOKUP($C$2,'[62]ERU-1'!$A$6:$BE$17,AK$2,FALSE),3)</f>
        <v>0</v>
      </c>
      <c r="AL69" s="15">
        <f>ROUND(VLOOKUP($C$2,'[62]ERU-1'!$A$6:$BE$17,AL$2,FALSE),3)</f>
        <v>0</v>
      </c>
      <c r="AM69" s="15">
        <f>ROUND(VLOOKUP($C$2,'[62]ERU-1'!$A$6:$BE$17,AM$2,FALSE),3)</f>
        <v>612.57299999999998</v>
      </c>
      <c r="AN69" s="15">
        <f>ROUND(VLOOKUP($C$2,'[62]ERU-1'!$A$6:$BE$17,AN$2,FALSE),3)</f>
        <v>0</v>
      </c>
      <c r="AO69" s="15">
        <f>ROUND(VLOOKUP($C$2,'[62]ERU-1'!$A$6:$BE$17,AO$2,FALSE),3)</f>
        <v>0</v>
      </c>
      <c r="AP69" s="15">
        <f>ROUND(VLOOKUP($C$2,'[62]ERU-1'!$A$6:$BE$17,AP$2,FALSE),3)</f>
        <v>0</v>
      </c>
      <c r="AQ69" s="15">
        <f>ROUND(VLOOKUP($C$2,'[62]ERU-1'!$A$6:$BE$17,AQ$2,FALSE),3)</f>
        <v>0</v>
      </c>
      <c r="AR69" s="15">
        <f>ROUND(VLOOKUP($C$2,'[62]ERU-1'!$A$6:$BE$17,AR$2,FALSE),3)</f>
        <v>0</v>
      </c>
      <c r="AS69" s="15">
        <f>ROUND(VLOOKUP($C$2,'[62]ERU-1'!$A$6:$BE$17,AS$2,FALSE),3)</f>
        <v>0</v>
      </c>
      <c r="AT69" s="15">
        <f>ROUND(VLOOKUP($C$2,'[62]ERU-1'!$A$6:$BE$17,AT$2,FALSE),3)</f>
        <v>0</v>
      </c>
      <c r="AU69" s="15">
        <f>ROUND(VLOOKUP($C$2,'[62]ERU-1'!$A$6:$BE$17,AU$2,FALSE),3)</f>
        <v>0</v>
      </c>
      <c r="AV69" s="15">
        <f>ROUND(VLOOKUP($C$2,'[62]ERU-1'!$A$6:$BE$17,AV$2,FALSE),3)</f>
        <v>2444</v>
      </c>
      <c r="AW69" s="15">
        <f>ROUND(VLOOKUP($C$2,'[62]ERU-1'!$A$6:$BE$17,AW$2,FALSE),3)</f>
        <v>0</v>
      </c>
      <c r="AX69" s="15">
        <f>ROUND(VLOOKUP($C$2,'[62]ERU-1'!$A$6:$BE$17,AX$2,FALSE),3)</f>
        <v>0</v>
      </c>
      <c r="AY69" s="15">
        <f>ROUND(VLOOKUP($C$2,'[62]ERU-1'!$A$6:$BE$17,AY$2,FALSE),3)</f>
        <v>0</v>
      </c>
      <c r="AZ69" s="15">
        <f>ROUND(VLOOKUP($C$2,'[62]ERU-1'!$A$6:$BE$17,AZ$2,FALSE),3)</f>
        <v>0</v>
      </c>
      <c r="BA69" s="15">
        <f>ROUND(VLOOKUP($C$2,'[62]ERU-1'!$A$6:$BE$17,BA$2,FALSE),3)</f>
        <v>0</v>
      </c>
      <c r="BB69" s="15">
        <f>ROUND(VLOOKUP($C$2,'[62]ERU-1'!$A$6:$BE$17,BB$2,FALSE),3)</f>
        <v>0</v>
      </c>
      <c r="BC69" s="15">
        <f>ROUND(VLOOKUP($C$2,'[62]ERU-1'!$A$6:$BE$17,BC$2,FALSE),3)</f>
        <v>0</v>
      </c>
      <c r="BD69" s="15">
        <f>ROUND(VLOOKUP($C$2,'[62]ERU-1'!$A$6:$BE$17,BD$2,FALSE),3)</f>
        <v>0</v>
      </c>
      <c r="BE69" s="15">
        <f>ROUND(VLOOKUP($C$2,'[62]ERU-1'!$A$6:$BE$17,BE$2,FALSE),3)</f>
        <v>622</v>
      </c>
      <c r="BF69" s="15">
        <f>ROUND(VLOOKUP($C$2,'[62]ERU-1'!$A$6:$BE$17,BF$2,FALSE),3)</f>
        <v>2444</v>
      </c>
      <c r="BG69" s="68">
        <f>_xlfn.IFNA(INDEX(import!$R$3:$Z$2000,MATCH(Data!$A69&amp;"#"&amp;$E69,import!$Q$3:$Q$2000,0),2),0)</f>
        <v>1485.5540000000001</v>
      </c>
      <c r="BH69" s="15"/>
      <c r="BI69" s="15"/>
      <c r="BJ69" s="15" t="s">
        <v>758</v>
      </c>
      <c r="BK69" s="15" t="str">
        <f>INDEX(Licence!$I$2:$I$180,MATCH(Data!BJ69,Licence!$C$2:$C$180,0))</f>
        <v>Středočeský</v>
      </c>
      <c r="BL69" s="15">
        <f>INDEX(Licence!$G$2:$G$180,MATCH(Data!BJ69,Licence!$C$2:$C$180,0))/1000</f>
        <v>2</v>
      </c>
      <c r="BM69" s="15">
        <f>INDEX(Licence!$F$2:$F$180,MATCH(Data!BJ69,Licence!$C$2:$C$180,0))/1000</f>
        <v>2.4729999999999999</v>
      </c>
      <c r="BN69" s="15" t="str">
        <f>INDEX(Licence!$K$2:$K$180,MATCH(Data!BJ69,Licence!$C$2:$C$180,0))</f>
        <v>ČEZ Distribuce, a.s.</v>
      </c>
      <c r="BO69" s="15"/>
      <c r="BP69" s="16">
        <f t="shared" si="5"/>
        <v>87.569276437537027</v>
      </c>
      <c r="BS69" t="str">
        <f t="shared" si="15"/>
        <v>KJ - Odolena Voda (areál AERO Vodochody)</v>
      </c>
    </row>
    <row r="70" spans="1:71" ht="19.5" thickBot="1" x14ac:dyDescent="0.35">
      <c r="A70" s="15">
        <v>4507</v>
      </c>
      <c r="B70" s="25">
        <f t="shared" ref="B70:B133" si="19">B69+1</f>
        <v>66</v>
      </c>
      <c r="C70" s="14" t="s">
        <v>665</v>
      </c>
      <c r="D70" s="15" t="str">
        <f t="shared" si="6"/>
        <v>Prosinec</v>
      </c>
      <c r="E70" s="37" t="str">
        <f t="shared" si="6"/>
        <v>12</v>
      </c>
      <c r="F70" s="46">
        <f t="shared" si="16"/>
        <v>0</v>
      </c>
      <c r="G70" s="15">
        <f>ROUND(VLOOKUP($C$2,'[63]ERU-1'!$A$6:$BE$17,G$2,FALSE),3)</f>
        <v>154.96</v>
      </c>
      <c r="H70" s="15">
        <f>ROUND(VLOOKUP($C$2,'[63]ERU-1'!$A$6:$BE$17,H$2,FALSE),3)</f>
        <v>65.587000000000003</v>
      </c>
      <c r="I70" s="15">
        <f>ROUND(VLOOKUP($C$2,'[63]ERU-1'!$A$6:$BE$17,I$2,FALSE),3)</f>
        <v>89.373000000000005</v>
      </c>
      <c r="J70" s="15">
        <f>ROUND(VLOOKUP($C$2,'[63]ERU-1'!$A$6:$BE$17,J$2,FALSE),3)</f>
        <v>35.296999999999997</v>
      </c>
      <c r="K70" s="15">
        <f>ROUND(VLOOKUP($C$2,'[63]ERU-1'!$A$6:$BE$17,K$2,FALSE),3)</f>
        <v>0</v>
      </c>
      <c r="L70" s="15">
        <f>ROUND(VLOOKUP($C$2,'[63]ERU-1'!$A$6:$BE$17,L$2,FALSE),3)</f>
        <v>58.097000000000001</v>
      </c>
      <c r="M70" s="15">
        <f>ROUND(VLOOKUP($C$2,'[63]ERU-1'!$A$6:$BE$17,M$2,FALSE),3)</f>
        <v>0.36</v>
      </c>
      <c r="N70" s="15">
        <f t="shared" si="17"/>
        <v>0.49000000000000199</v>
      </c>
      <c r="O70" s="15">
        <f t="shared" si="18"/>
        <v>0</v>
      </c>
      <c r="P70" s="15">
        <f t="shared" si="10"/>
        <v>0</v>
      </c>
      <c r="Q70" s="15">
        <f>ROUND(VLOOKUP($C$2,'[63]ERU-1'!$A$6:$BE$17,Q$2,FALSE),3)</f>
        <v>57.247</v>
      </c>
      <c r="R70" s="42">
        <f t="shared" si="11"/>
        <v>0</v>
      </c>
      <c r="S70" s="15">
        <f>ROUND(VLOOKUP($C$2,'[63]ERU-1'!$A$6:$BE$17,S$2,FALSE),3)</f>
        <v>285</v>
      </c>
      <c r="T70" s="15">
        <f>ROUND(VLOOKUP($C$2,'[63]ERU-1'!$A$6:$BE$17,T$2,FALSE),3)</f>
        <v>0</v>
      </c>
      <c r="U70" s="15">
        <f>ROUND(VLOOKUP($C$2,'[63]ERU-1'!$A$6:$BE$17,U$2,FALSE),3)</f>
        <v>0</v>
      </c>
      <c r="V70" s="15">
        <f>ROUND(VLOOKUP($C$2,'[63]ERU-1'!$A$6:$BE$17,V$2,FALSE),3)</f>
        <v>0</v>
      </c>
      <c r="W70" s="15">
        <f>ROUND(VLOOKUP($C$2,'[63]ERU-1'!$A$6:$BE$17,W$2,FALSE),3)</f>
        <v>0</v>
      </c>
      <c r="X70" s="15">
        <f>ROUND(VLOOKUP($C$2,'[63]ERU-1'!$A$6:$BE$17,X$2,FALSE),3)</f>
        <v>285</v>
      </c>
      <c r="Y70" s="15">
        <f>ROUND(VLOOKUP($C$2,'[63]ERU-1'!$A$6:$BE$17,Y$2,FALSE),3)</f>
        <v>0</v>
      </c>
      <c r="Z70" s="15">
        <f>ROUND(VLOOKUP($C$2,'[63]ERU-1'!$A$6:$BE$17,Z$2,FALSE),3)</f>
        <v>0</v>
      </c>
      <c r="AA70" s="15">
        <f>ROUND(VLOOKUP($C$2,'[63]ERU-1'!$A$6:$BE$17,AA$2,FALSE),3)</f>
        <v>58.097000000000001</v>
      </c>
      <c r="AB70" s="45">
        <f t="shared" ref="AB70:AB133" si="20">M70+N70+Z70</f>
        <v>0.85000000000000198</v>
      </c>
      <c r="AC70" s="15">
        <f>ROUND(VLOOKUP($C$2,'[63]ERU-1'!$A$6:$BE$17,AC$2,FALSE),3)</f>
        <v>0</v>
      </c>
      <c r="AD70" s="15">
        <f>ROUND(VLOOKUP($C$2,'[63]ERU-1'!$A$6:$BE$17,AD$2,FALSE),3)</f>
        <v>0</v>
      </c>
      <c r="AE70" s="15">
        <f>ROUND(VLOOKUP($C$2,'[63]ERU-1'!$A$6:$BE$17,AE$2,FALSE),3)</f>
        <v>0</v>
      </c>
      <c r="AF70" s="15">
        <f>ROUND(VLOOKUP($C$2,'[63]ERU-1'!$A$6:$BE$17,AF$2,FALSE),3)</f>
        <v>0</v>
      </c>
      <c r="AG70" s="15">
        <f>ROUND(VLOOKUP($C$2,'[63]ERU-1'!$A$6:$BE$17,AG$2,FALSE),3)</f>
        <v>0</v>
      </c>
      <c r="AH70" s="15">
        <f>ROUND(VLOOKUP($C$2,'[63]ERU-1'!$A$6:$BE$17,AH$2,FALSE),3)</f>
        <v>285</v>
      </c>
      <c r="AI70" s="15">
        <f>ROUND(VLOOKUP($C$2,'[63]ERU-1'!$A$6:$BE$17,AI$2,FALSE),3)</f>
        <v>0</v>
      </c>
      <c r="AJ70" s="15" t="s">
        <v>594</v>
      </c>
      <c r="AK70" s="15">
        <f>ROUND(VLOOKUP($C$2,'[63]ERU-1'!$A$6:$BE$17,AK$2,FALSE),3)</f>
        <v>0</v>
      </c>
      <c r="AL70" s="15">
        <f>ROUND(VLOOKUP($C$2,'[63]ERU-1'!$A$6:$BE$17,AL$2,FALSE),3)</f>
        <v>0</v>
      </c>
      <c r="AM70" s="15">
        <f>ROUND(VLOOKUP($C$2,'[63]ERU-1'!$A$6:$BE$17,AM$2,FALSE),3)</f>
        <v>57.247</v>
      </c>
      <c r="AN70" s="15">
        <f>ROUND(VLOOKUP($C$2,'[63]ERU-1'!$A$6:$BE$17,AN$2,FALSE),3)</f>
        <v>0</v>
      </c>
      <c r="AO70" s="15">
        <f>ROUND(VLOOKUP($C$2,'[63]ERU-1'!$A$6:$BE$17,AO$2,FALSE),3)</f>
        <v>0</v>
      </c>
      <c r="AP70" s="15">
        <f>ROUND(VLOOKUP($C$2,'[63]ERU-1'!$A$6:$BE$17,AP$2,FALSE),3)</f>
        <v>0</v>
      </c>
      <c r="AQ70" s="15">
        <f>ROUND(VLOOKUP($C$2,'[63]ERU-1'!$A$6:$BE$17,AQ$2,FALSE),3)</f>
        <v>0</v>
      </c>
      <c r="AR70" s="15">
        <f>ROUND(VLOOKUP($C$2,'[63]ERU-1'!$A$6:$BE$17,AR$2,FALSE),3)</f>
        <v>0</v>
      </c>
      <c r="AS70" s="15">
        <f>ROUND(VLOOKUP($C$2,'[63]ERU-1'!$A$6:$BE$17,AS$2,FALSE),3)</f>
        <v>0</v>
      </c>
      <c r="AT70" s="15">
        <f>ROUND(VLOOKUP($C$2,'[63]ERU-1'!$A$6:$BE$17,AT$2,FALSE),3)</f>
        <v>0</v>
      </c>
      <c r="AU70" s="15">
        <f>ROUND(VLOOKUP($C$2,'[63]ERU-1'!$A$6:$BE$17,AU$2,FALSE),3)</f>
        <v>0</v>
      </c>
      <c r="AV70" s="15">
        <f>ROUND(VLOOKUP($C$2,'[63]ERU-1'!$A$6:$BE$17,AV$2,FALSE),3)</f>
        <v>285</v>
      </c>
      <c r="AW70" s="15">
        <f>ROUND(VLOOKUP($C$2,'[63]ERU-1'!$A$6:$BE$17,AW$2,FALSE),3)</f>
        <v>0</v>
      </c>
      <c r="AX70" s="15">
        <f>ROUND(VLOOKUP($C$2,'[63]ERU-1'!$A$6:$BE$17,AX$2,FALSE),3)</f>
        <v>0</v>
      </c>
      <c r="AY70" s="15">
        <f>ROUND(VLOOKUP($C$2,'[63]ERU-1'!$A$6:$BE$17,AY$2,FALSE),3)</f>
        <v>0</v>
      </c>
      <c r="AZ70" s="15">
        <f>ROUND(VLOOKUP($C$2,'[63]ERU-1'!$A$6:$BE$17,AZ$2,FALSE),3)</f>
        <v>0</v>
      </c>
      <c r="BA70" s="15">
        <f>ROUND(VLOOKUP($C$2,'[63]ERU-1'!$A$6:$BE$17,BA$2,FALSE),3)</f>
        <v>0</v>
      </c>
      <c r="BB70" s="15">
        <f>ROUND(VLOOKUP($C$2,'[63]ERU-1'!$A$6:$BE$17,BB$2,FALSE),3)</f>
        <v>0</v>
      </c>
      <c r="BC70" s="15">
        <f>ROUND(VLOOKUP($C$2,'[63]ERU-1'!$A$6:$BE$17,BC$2,FALSE),3)</f>
        <v>0</v>
      </c>
      <c r="BD70" s="15">
        <f>ROUND(VLOOKUP($C$2,'[63]ERU-1'!$A$6:$BE$17,BD$2,FALSE),3)</f>
        <v>0</v>
      </c>
      <c r="BE70" s="15">
        <f>ROUND(VLOOKUP($C$2,'[63]ERU-1'!$A$6:$BE$17,BE$2,FALSE),3)</f>
        <v>58.097000000000001</v>
      </c>
      <c r="BF70" s="15">
        <f>ROUND(VLOOKUP($C$2,'[63]ERU-1'!$A$6:$BE$17,BF$2,FALSE),3)</f>
        <v>285</v>
      </c>
      <c r="BG70" s="15">
        <f>ROUND(VLOOKUP($C$2,'[63]ERU-1'!$A$6:$BE$17,BG$2,FALSE),3)</f>
        <v>154.96</v>
      </c>
      <c r="BH70" s="15"/>
      <c r="BI70" s="15"/>
      <c r="BJ70" s="15" t="s">
        <v>759</v>
      </c>
      <c r="BK70" s="15" t="str">
        <f>INDEX(Licence!$I$2:$I$180,MATCH(Data!BJ70,Licence!$C$2:$C$180,0))</f>
        <v>Ústecký</v>
      </c>
      <c r="BL70" s="15">
        <f>INDEX(Licence!$G$2:$G$180,MATCH(Data!BJ70,Licence!$C$2:$C$180,0))/1000</f>
        <v>0.16400000000000001</v>
      </c>
      <c r="BM70" s="15">
        <f>INDEX(Licence!$F$2:$F$180,MATCH(Data!BJ70,Licence!$C$2:$C$180,0))/1000</f>
        <v>0.24199999999999999</v>
      </c>
      <c r="BN70" s="15" t="str">
        <f>INDEX(Licence!$K$2:$K$180,MATCH(Data!BJ70,Licence!$C$2:$C$180,0))</f>
        <v>ČEZ Distribuce, a.s.</v>
      </c>
      <c r="BO70" s="15"/>
      <c r="BP70" s="16">
        <f t="shared" ref="BP70:BP133" si="21">IFERROR((L70+S70/3.6)/BG70*100,0)</f>
        <v>88.580063672345545</v>
      </c>
      <c r="BS70" t="str">
        <f t="shared" si="15"/>
        <v>KJ - Osek</v>
      </c>
    </row>
    <row r="71" spans="1:71" ht="19.5" thickBot="1" x14ac:dyDescent="0.35">
      <c r="A71" s="15">
        <v>3934</v>
      </c>
      <c r="B71" s="25">
        <f t="shared" si="19"/>
        <v>67</v>
      </c>
      <c r="C71" s="14" t="s">
        <v>666</v>
      </c>
      <c r="D71" s="15" t="str">
        <f t="shared" ref="D71:E134" si="22">D70</f>
        <v>Prosinec</v>
      </c>
      <c r="E71" s="37" t="str">
        <f t="shared" si="22"/>
        <v>12</v>
      </c>
      <c r="F71" s="46">
        <f t="shared" si="16"/>
        <v>0</v>
      </c>
      <c r="G71" s="68">
        <f>_xlfn.IFNA(INDEX(import!$R$3:$Z$2000,MATCH(Data!$A71&amp;"#"&amp;$E71,import!$Q$3:$Q$2000,0),1),0)</f>
        <v>2989.0079999999998</v>
      </c>
      <c r="H71" s="68">
        <f t="shared" ref="H71:H134" si="23">IFERROR(ROUND(G71*(L71/(L71+(S71/3.6))),3),0)</f>
        <v>1410.338</v>
      </c>
      <c r="I71" s="68">
        <f t="shared" ref="I71:I134" si="24">IFERROR(ROUND(G71*((S71/3.6)/(L71+(S71/3.6))),3),0)</f>
        <v>1578.67</v>
      </c>
      <c r="J71" s="68">
        <f>_xlfn.IFNA(INDEX(import!$R$3:$Z$2000,MATCH(Data!$A71&amp;"#"&amp;$E71,import!$Q$3:$Q$2000,0),3),0)</f>
        <v>35.251200000000004</v>
      </c>
      <c r="K71" s="15">
        <f>ROUND(VLOOKUP($C$2,'[64]ERU-1'!$A$6:$BE$17,K$2,FALSE),3)</f>
        <v>0</v>
      </c>
      <c r="L71" s="15">
        <f>ROUND(VLOOKUP($C$2,'[64]ERU-1'!$A$6:$BE$17,L$2,FALSE),3)</f>
        <v>1076.76</v>
      </c>
      <c r="M71" s="15">
        <f>ROUND(VLOOKUP($C$2,'[64]ERU-1'!$A$6:$BE$17,M$2,FALSE),3)</f>
        <v>0</v>
      </c>
      <c r="N71" s="15">
        <f t="shared" si="17"/>
        <v>-14.143000000000029</v>
      </c>
      <c r="O71" s="15">
        <f t="shared" si="18"/>
        <v>0</v>
      </c>
      <c r="P71" s="15">
        <f t="shared" ref="P71:P134" si="25">L71-M71-N71-O71-Q71</f>
        <v>0</v>
      </c>
      <c r="Q71" s="15">
        <f>ROUND(VLOOKUP($C$2,'[64]ERU-1'!$A$6:$BE$17,Q$2,FALSE),3)</f>
        <v>1090.903</v>
      </c>
      <c r="R71" s="42">
        <f t="shared" ref="R71:R134" si="26">L71-M71-N71-O71-P71-Q71</f>
        <v>0</v>
      </c>
      <c r="S71" s="15">
        <f>ROUND(VLOOKUP($C$2,'[64]ERU-1'!$A$6:$BE$17,S$2,FALSE),3)</f>
        <v>4339</v>
      </c>
      <c r="T71" s="15">
        <f>ROUND(VLOOKUP($C$2,'[64]ERU-1'!$A$6:$BE$17,T$2,FALSE),3)</f>
        <v>0</v>
      </c>
      <c r="U71" s="15">
        <f>ROUND(VLOOKUP($C$2,'[64]ERU-1'!$A$6:$BE$17,U$2,FALSE),3)</f>
        <v>0</v>
      </c>
      <c r="V71" s="15">
        <f>ROUND(VLOOKUP($C$2,'[64]ERU-1'!$A$6:$BE$17,V$2,FALSE),3)</f>
        <v>0</v>
      </c>
      <c r="W71" s="15">
        <f>ROUND(VLOOKUP($C$2,'[64]ERU-1'!$A$6:$BE$17,W$2,FALSE),3)</f>
        <v>0</v>
      </c>
      <c r="X71" s="15">
        <f>ROUND(VLOOKUP($C$2,'[64]ERU-1'!$A$6:$BE$17,X$2,FALSE),3)</f>
        <v>4339</v>
      </c>
      <c r="Y71" s="15">
        <f>ROUND(VLOOKUP($C$2,'[64]ERU-1'!$A$6:$BE$17,Y$2,FALSE),3)</f>
        <v>0</v>
      </c>
      <c r="Z71" s="15">
        <f>ROUND(VLOOKUP($C$2,'[64]ERU-1'!$A$6:$BE$17,Z$2,FALSE),3)</f>
        <v>134.393</v>
      </c>
      <c r="AA71" s="15">
        <f>ROUND(VLOOKUP($C$2,'[64]ERU-1'!$A$6:$BE$17,AA$2,FALSE),3)</f>
        <v>1076.76</v>
      </c>
      <c r="AB71" s="45">
        <f t="shared" si="20"/>
        <v>120.24999999999997</v>
      </c>
      <c r="AC71" s="15">
        <f>ROUND(VLOOKUP($C$2,'[64]ERU-1'!$A$6:$BE$17,AC$2,FALSE),3)</f>
        <v>0</v>
      </c>
      <c r="AD71" s="15">
        <f>ROUND(VLOOKUP($C$2,'[64]ERU-1'!$A$6:$BE$17,AD$2,FALSE),3)</f>
        <v>0</v>
      </c>
      <c r="AE71" s="15">
        <f>ROUND(VLOOKUP($C$2,'[64]ERU-1'!$A$6:$BE$17,AE$2,FALSE),3)</f>
        <v>0</v>
      </c>
      <c r="AF71" s="15">
        <f>ROUND(VLOOKUP($C$2,'[64]ERU-1'!$A$6:$BE$17,AF$2,FALSE),3)</f>
        <v>0</v>
      </c>
      <c r="AG71" s="15">
        <f>ROUND(VLOOKUP($C$2,'[64]ERU-1'!$A$6:$BE$17,AG$2,FALSE),3)</f>
        <v>0</v>
      </c>
      <c r="AH71" s="15">
        <f>ROUND(VLOOKUP($C$2,'[64]ERU-1'!$A$6:$BE$17,AH$2,FALSE),3)</f>
        <v>4339</v>
      </c>
      <c r="AI71" s="15">
        <f>ROUND(VLOOKUP($C$2,'[64]ERU-1'!$A$6:$BE$17,AI$2,FALSE),3)</f>
        <v>0</v>
      </c>
      <c r="AJ71" s="15" t="s">
        <v>594</v>
      </c>
      <c r="AK71" s="15">
        <f>ROUND(VLOOKUP($C$2,'[64]ERU-1'!$A$6:$BE$17,AK$2,FALSE),3)</f>
        <v>0</v>
      </c>
      <c r="AL71" s="15">
        <f>ROUND(VLOOKUP($C$2,'[64]ERU-1'!$A$6:$BE$17,AL$2,FALSE),3)</f>
        <v>0</v>
      </c>
      <c r="AM71" s="15">
        <f>ROUND(VLOOKUP($C$2,'[64]ERU-1'!$A$6:$BE$17,AM$2,FALSE),3)</f>
        <v>1090.903</v>
      </c>
      <c r="AN71" s="15">
        <f>ROUND(VLOOKUP($C$2,'[64]ERU-1'!$A$6:$BE$17,AN$2,FALSE),3)</f>
        <v>0</v>
      </c>
      <c r="AO71" s="15">
        <f>ROUND(VLOOKUP($C$2,'[64]ERU-1'!$A$6:$BE$17,AO$2,FALSE),3)</f>
        <v>0</v>
      </c>
      <c r="AP71" s="15">
        <f>ROUND(VLOOKUP($C$2,'[64]ERU-1'!$A$6:$BE$17,AP$2,FALSE),3)</f>
        <v>0</v>
      </c>
      <c r="AQ71" s="15">
        <f>ROUND(VLOOKUP($C$2,'[64]ERU-1'!$A$6:$BE$17,AQ$2,FALSE),3)</f>
        <v>0</v>
      </c>
      <c r="AR71" s="15">
        <f>ROUND(VLOOKUP($C$2,'[64]ERU-1'!$A$6:$BE$17,AR$2,FALSE),3)</f>
        <v>0</v>
      </c>
      <c r="AS71" s="15">
        <f>ROUND(VLOOKUP($C$2,'[64]ERU-1'!$A$6:$BE$17,AS$2,FALSE),3)</f>
        <v>0</v>
      </c>
      <c r="AT71" s="15">
        <f>ROUND(VLOOKUP($C$2,'[64]ERU-1'!$A$6:$BE$17,AT$2,FALSE),3)</f>
        <v>0</v>
      </c>
      <c r="AU71" s="15">
        <f>ROUND(VLOOKUP($C$2,'[64]ERU-1'!$A$6:$BE$17,AU$2,FALSE),3)</f>
        <v>0</v>
      </c>
      <c r="AV71" s="15">
        <f>ROUND(VLOOKUP($C$2,'[64]ERU-1'!$A$6:$BE$17,AV$2,FALSE),3)</f>
        <v>4339</v>
      </c>
      <c r="AW71" s="15">
        <f>ROUND(VLOOKUP($C$2,'[64]ERU-1'!$A$6:$BE$17,AW$2,FALSE),3)</f>
        <v>0</v>
      </c>
      <c r="AX71" s="15">
        <f>ROUND(VLOOKUP($C$2,'[64]ERU-1'!$A$6:$BE$17,AX$2,FALSE),3)</f>
        <v>0</v>
      </c>
      <c r="AY71" s="15">
        <f>ROUND(VLOOKUP($C$2,'[64]ERU-1'!$A$6:$BE$17,AY$2,FALSE),3)</f>
        <v>0</v>
      </c>
      <c r="AZ71" s="15">
        <f>ROUND(VLOOKUP($C$2,'[64]ERU-1'!$A$6:$BE$17,AZ$2,FALSE),3)</f>
        <v>0</v>
      </c>
      <c r="BA71" s="15">
        <f>ROUND(VLOOKUP($C$2,'[64]ERU-1'!$A$6:$BE$17,BA$2,FALSE),3)</f>
        <v>0</v>
      </c>
      <c r="BB71" s="15">
        <f>ROUND(VLOOKUP($C$2,'[64]ERU-1'!$A$6:$BE$17,BB$2,FALSE),3)</f>
        <v>0</v>
      </c>
      <c r="BC71" s="15">
        <f>ROUND(VLOOKUP($C$2,'[64]ERU-1'!$A$6:$BE$17,BC$2,FALSE),3)</f>
        <v>0</v>
      </c>
      <c r="BD71" s="15">
        <f>ROUND(VLOOKUP($C$2,'[64]ERU-1'!$A$6:$BE$17,BD$2,FALSE),3)</f>
        <v>0</v>
      </c>
      <c r="BE71" s="15">
        <f>ROUND(VLOOKUP($C$2,'[64]ERU-1'!$A$6:$BE$17,BE$2,FALSE),3)</f>
        <v>1076.76</v>
      </c>
      <c r="BF71" s="15">
        <f>ROUND(VLOOKUP($C$2,'[64]ERU-1'!$A$6:$BE$17,BF$2,FALSE),3)</f>
        <v>4339</v>
      </c>
      <c r="BG71" s="68">
        <f>_xlfn.IFNA(INDEX(import!$R$3:$Z$2000,MATCH(Data!$A71&amp;"#"&amp;$E71,import!$Q$3:$Q$2000,0),2),0)</f>
        <v>2690.107</v>
      </c>
      <c r="BH71" s="15"/>
      <c r="BI71" s="15"/>
      <c r="BJ71" s="15" t="s">
        <v>760</v>
      </c>
      <c r="BK71" s="15" t="str">
        <f>INDEX(Licence!$I$2:$I$180,MATCH(Data!BJ71,Licence!$C$2:$C$180,0))</f>
        <v>Moravskoslezský</v>
      </c>
      <c r="BL71" s="15">
        <f>INDEX(Licence!$G$2:$G$180,MATCH(Data!BJ71,Licence!$C$2:$C$180,0))/1000</f>
        <v>4.1189999999999998</v>
      </c>
      <c r="BM71" s="15">
        <f>INDEX(Licence!$F$2:$F$180,MATCH(Data!BJ71,Licence!$C$2:$C$180,0))/1000</f>
        <v>4.99</v>
      </c>
      <c r="BN71" s="15" t="str">
        <f>INDEX(Licence!$K$2:$K$180,MATCH(Data!BJ71,Licence!$C$2:$C$180,0))</f>
        <v>ČEZ Distribuce, a.s.</v>
      </c>
      <c r="BO71" s="15"/>
      <c r="BP71" s="16">
        <f t="shared" si="21"/>
        <v>84.830743824605406</v>
      </c>
      <c r="BS71" t="str">
        <f t="shared" si="15"/>
        <v>Kotelna Vítkovice</v>
      </c>
    </row>
    <row r="72" spans="1:71" ht="19.5" thickBot="1" x14ac:dyDescent="0.35">
      <c r="A72" s="15">
        <v>2886</v>
      </c>
      <c r="B72" s="25">
        <f t="shared" si="19"/>
        <v>68</v>
      </c>
      <c r="C72" s="14" t="s">
        <v>667</v>
      </c>
      <c r="D72" s="15" t="str">
        <f t="shared" si="22"/>
        <v>Prosinec</v>
      </c>
      <c r="E72" s="37" t="str">
        <f t="shared" si="22"/>
        <v>12</v>
      </c>
      <c r="F72" s="46">
        <f t="shared" si="16"/>
        <v>0</v>
      </c>
      <c r="G72" s="68">
        <f>_xlfn.IFNA(INDEX(import!$R$3:$Z$2000,MATCH(Data!$A72&amp;"#"&amp;$E72,import!$Q$3:$Q$2000,0),1),0)</f>
        <v>409.00099999999998</v>
      </c>
      <c r="H72" s="68">
        <f t="shared" si="23"/>
        <v>195.64699999999999</v>
      </c>
      <c r="I72" s="68">
        <f t="shared" si="24"/>
        <v>213.35400000000001</v>
      </c>
      <c r="J72" s="68">
        <f>_xlfn.IFNA(INDEX(import!$R$3:$Z$2000,MATCH(Data!$A72&amp;"#"&amp;$E72,import!$Q$3:$Q$2000,0),3),0)</f>
        <v>35.251200000000004</v>
      </c>
      <c r="K72" s="15">
        <f>ROUND(VLOOKUP($C$2,'[65]ERU-1'!$A$6:$BE$17,K$2,FALSE),3)</f>
        <v>0</v>
      </c>
      <c r="L72" s="15">
        <f>ROUND(VLOOKUP($C$2,'[65]ERU-1'!$A$6:$BE$17,L$2,FALSE),3)</f>
        <v>151.30600000000001</v>
      </c>
      <c r="M72" s="15">
        <f>ROUND(VLOOKUP($C$2,'[65]ERU-1'!$A$6:$BE$17,M$2,FALSE),3)</f>
        <v>1.5</v>
      </c>
      <c r="N72" s="15">
        <f t="shared" si="17"/>
        <v>1.6350000000000193</v>
      </c>
      <c r="O72" s="15">
        <f t="shared" si="18"/>
        <v>0</v>
      </c>
      <c r="P72" s="15">
        <f t="shared" si="25"/>
        <v>0</v>
      </c>
      <c r="Q72" s="15">
        <f>ROUND(VLOOKUP($C$2,'[65]ERU-1'!$A$6:$BE$17,Q$2,FALSE),3)</f>
        <v>148.17099999999999</v>
      </c>
      <c r="R72" s="42">
        <f t="shared" si="26"/>
        <v>0</v>
      </c>
      <c r="S72" s="15">
        <f>ROUND(VLOOKUP($C$2,'[65]ERU-1'!$A$6:$BE$17,S$2,FALSE),3)</f>
        <v>594</v>
      </c>
      <c r="T72" s="15">
        <f>ROUND(VLOOKUP($C$2,'[65]ERU-1'!$A$6:$BE$17,T$2,FALSE),3)</f>
        <v>0</v>
      </c>
      <c r="U72" s="15">
        <f>ROUND(VLOOKUP($C$2,'[65]ERU-1'!$A$6:$BE$17,U$2,FALSE),3)</f>
        <v>0</v>
      </c>
      <c r="V72" s="15">
        <f>ROUND(VLOOKUP($C$2,'[65]ERU-1'!$A$6:$BE$17,V$2,FALSE),3)</f>
        <v>0</v>
      </c>
      <c r="W72" s="15">
        <f>ROUND(VLOOKUP($C$2,'[65]ERU-1'!$A$6:$BE$17,W$2,FALSE),3)</f>
        <v>0</v>
      </c>
      <c r="X72" s="15">
        <f>ROUND(VLOOKUP($C$2,'[65]ERU-1'!$A$6:$BE$17,X$2,FALSE),3)</f>
        <v>594</v>
      </c>
      <c r="Y72" s="15">
        <f>ROUND(VLOOKUP($C$2,'[65]ERU-1'!$A$6:$BE$17,Y$2,FALSE),3)</f>
        <v>0</v>
      </c>
      <c r="Z72" s="15">
        <f>ROUND(VLOOKUP($C$2,'[65]ERU-1'!$A$6:$BE$17,Z$2,FALSE),3)</f>
        <v>0.72699999999999998</v>
      </c>
      <c r="AA72" s="15">
        <f>ROUND(VLOOKUP($C$2,'[65]ERU-1'!$A$6:$BE$17,AA$2,FALSE),3)</f>
        <v>151.30600000000001</v>
      </c>
      <c r="AB72" s="45">
        <f t="shared" si="20"/>
        <v>3.8620000000000192</v>
      </c>
      <c r="AC72" s="15">
        <f>ROUND(VLOOKUP($C$2,'[65]ERU-1'!$A$6:$BE$17,AC$2,FALSE),3)</f>
        <v>0</v>
      </c>
      <c r="AD72" s="15">
        <f>ROUND(VLOOKUP($C$2,'[65]ERU-1'!$A$6:$BE$17,AD$2,FALSE),3)</f>
        <v>0</v>
      </c>
      <c r="AE72" s="15">
        <f>ROUND(VLOOKUP($C$2,'[65]ERU-1'!$A$6:$BE$17,AE$2,FALSE),3)</f>
        <v>0</v>
      </c>
      <c r="AF72" s="15">
        <f>ROUND(VLOOKUP($C$2,'[65]ERU-1'!$A$6:$BE$17,AF$2,FALSE),3)</f>
        <v>0</v>
      </c>
      <c r="AG72" s="15">
        <f>ROUND(VLOOKUP($C$2,'[65]ERU-1'!$A$6:$BE$17,AG$2,FALSE),3)</f>
        <v>0</v>
      </c>
      <c r="AH72" s="15">
        <f>ROUND(VLOOKUP($C$2,'[65]ERU-1'!$A$6:$BE$17,AH$2,FALSE),3)</f>
        <v>594</v>
      </c>
      <c r="AI72" s="15">
        <f>ROUND(VLOOKUP($C$2,'[65]ERU-1'!$A$6:$BE$17,AI$2,FALSE),3)</f>
        <v>0</v>
      </c>
      <c r="AJ72" s="15" t="s">
        <v>594</v>
      </c>
      <c r="AK72" s="15">
        <f>ROUND(VLOOKUP($C$2,'[65]ERU-1'!$A$6:$BE$17,AK$2,FALSE),3)</f>
        <v>0</v>
      </c>
      <c r="AL72" s="15">
        <f>ROUND(VLOOKUP($C$2,'[65]ERU-1'!$A$6:$BE$17,AL$2,FALSE),3)</f>
        <v>0</v>
      </c>
      <c r="AM72" s="15">
        <f>ROUND(VLOOKUP($C$2,'[65]ERU-1'!$A$6:$BE$17,AM$2,FALSE),3)</f>
        <v>148.17099999999999</v>
      </c>
      <c r="AN72" s="15">
        <f>ROUND(VLOOKUP($C$2,'[65]ERU-1'!$A$6:$BE$17,AN$2,FALSE),3)</f>
        <v>0</v>
      </c>
      <c r="AO72" s="15">
        <f>ROUND(VLOOKUP($C$2,'[65]ERU-1'!$A$6:$BE$17,AO$2,FALSE),3)</f>
        <v>0</v>
      </c>
      <c r="AP72" s="15">
        <f>ROUND(VLOOKUP($C$2,'[65]ERU-1'!$A$6:$BE$17,AP$2,FALSE),3)</f>
        <v>0</v>
      </c>
      <c r="AQ72" s="15">
        <f>ROUND(VLOOKUP($C$2,'[65]ERU-1'!$A$6:$BE$17,AQ$2,FALSE),3)</f>
        <v>0</v>
      </c>
      <c r="AR72" s="15">
        <f>ROUND(VLOOKUP($C$2,'[65]ERU-1'!$A$6:$BE$17,AR$2,FALSE),3)</f>
        <v>0</v>
      </c>
      <c r="AS72" s="15">
        <f>ROUND(VLOOKUP($C$2,'[65]ERU-1'!$A$6:$BE$17,AS$2,FALSE),3)</f>
        <v>0</v>
      </c>
      <c r="AT72" s="15">
        <f>ROUND(VLOOKUP($C$2,'[65]ERU-1'!$A$6:$BE$17,AT$2,FALSE),3)</f>
        <v>0</v>
      </c>
      <c r="AU72" s="15">
        <f>ROUND(VLOOKUP($C$2,'[65]ERU-1'!$A$6:$BE$17,AU$2,FALSE),3)</f>
        <v>0</v>
      </c>
      <c r="AV72" s="15">
        <f>ROUND(VLOOKUP($C$2,'[65]ERU-1'!$A$6:$BE$17,AV$2,FALSE),3)</f>
        <v>594</v>
      </c>
      <c r="AW72" s="15">
        <f>ROUND(VLOOKUP($C$2,'[65]ERU-1'!$A$6:$BE$17,AW$2,FALSE),3)</f>
        <v>0</v>
      </c>
      <c r="AX72" s="15">
        <f>ROUND(VLOOKUP($C$2,'[65]ERU-1'!$A$6:$BE$17,AX$2,FALSE),3)</f>
        <v>0</v>
      </c>
      <c r="AY72" s="15">
        <f>ROUND(VLOOKUP($C$2,'[65]ERU-1'!$A$6:$BE$17,AY$2,FALSE),3)</f>
        <v>0</v>
      </c>
      <c r="AZ72" s="15">
        <f>ROUND(VLOOKUP($C$2,'[65]ERU-1'!$A$6:$BE$17,AZ$2,FALSE),3)</f>
        <v>0</v>
      </c>
      <c r="BA72" s="15">
        <f>ROUND(VLOOKUP($C$2,'[65]ERU-1'!$A$6:$BE$17,BA$2,FALSE),3)</f>
        <v>0</v>
      </c>
      <c r="BB72" s="15">
        <f>ROUND(VLOOKUP($C$2,'[65]ERU-1'!$A$6:$BE$17,BB$2,FALSE),3)</f>
        <v>0</v>
      </c>
      <c r="BC72" s="15">
        <f>ROUND(VLOOKUP($C$2,'[65]ERU-1'!$A$6:$BE$17,BC$2,FALSE),3)</f>
        <v>0</v>
      </c>
      <c r="BD72" s="15">
        <f>ROUND(VLOOKUP($C$2,'[65]ERU-1'!$A$6:$BE$17,BD$2,FALSE),3)</f>
        <v>0</v>
      </c>
      <c r="BE72" s="15">
        <f>ROUND(VLOOKUP($C$2,'[65]ERU-1'!$A$6:$BE$17,BE$2,FALSE),3)</f>
        <v>151.30600000000001</v>
      </c>
      <c r="BF72" s="15">
        <f>ROUND(VLOOKUP($C$2,'[65]ERU-1'!$A$6:$BE$17,BF$2,FALSE),3)</f>
        <v>594</v>
      </c>
      <c r="BG72" s="68">
        <f>_xlfn.IFNA(INDEX(import!$R$3:$Z$2000,MATCH(Data!$A72&amp;"#"&amp;$E72,import!$Q$3:$Q$2000,0),2),0)</f>
        <v>368.101</v>
      </c>
      <c r="BH72" s="15"/>
      <c r="BI72" s="15"/>
      <c r="BJ72" s="15" t="s">
        <v>761</v>
      </c>
      <c r="BK72" s="15" t="str">
        <f>INDEX(Licence!$I$2:$I$180,MATCH(Data!BJ72,Licence!$C$2:$C$180,0))</f>
        <v>Pardubický</v>
      </c>
      <c r="BL72" s="15">
        <f>INDEX(Licence!$G$2:$G$180,MATCH(Data!BJ72,Licence!$C$2:$C$180,0))/1000</f>
        <v>0.4</v>
      </c>
      <c r="BM72" s="15">
        <f>INDEX(Licence!$F$2:$F$180,MATCH(Data!BJ72,Licence!$C$2:$C$180,0))/1000</f>
        <v>0.47199999999999998</v>
      </c>
      <c r="BN72" s="15" t="str">
        <f>INDEX(Licence!$K$2:$K$180,MATCH(Data!BJ72,Licence!$C$2:$C$180,0))</f>
        <v>ČEZ Distribuce, a.s.</v>
      </c>
      <c r="BO72" s="15"/>
      <c r="BP72" s="16">
        <f t="shared" si="21"/>
        <v>85.929133580185876</v>
      </c>
      <c r="BS72" t="str">
        <f t="shared" si="15"/>
        <v>KJ - Polička, Hegerova</v>
      </c>
    </row>
    <row r="73" spans="1:71" ht="19.5" thickBot="1" x14ac:dyDescent="0.35">
      <c r="A73" s="15">
        <v>3280</v>
      </c>
      <c r="B73" s="25">
        <f t="shared" si="19"/>
        <v>69</v>
      </c>
      <c r="C73" s="14" t="s">
        <v>668</v>
      </c>
      <c r="D73" s="15" t="str">
        <f t="shared" si="22"/>
        <v>Prosinec</v>
      </c>
      <c r="E73" s="37" t="str">
        <f t="shared" si="22"/>
        <v>12</v>
      </c>
      <c r="F73" s="46">
        <f t="shared" si="16"/>
        <v>0</v>
      </c>
      <c r="G73" s="68">
        <f>_xlfn.IFNA(INDEX(import!$R$3:$Z$2000,MATCH(Data!$A73&amp;"#"&amp;$E73,import!$Q$3:$Q$2000,0),1),0)</f>
        <v>224.672</v>
      </c>
      <c r="H73" s="68">
        <f t="shared" si="23"/>
        <v>96.234999999999999</v>
      </c>
      <c r="I73" s="68">
        <f t="shared" si="24"/>
        <v>128.43700000000001</v>
      </c>
      <c r="J73" s="68">
        <f>_xlfn.IFNA(INDEX(import!$R$3:$Z$2000,MATCH(Data!$A73&amp;"#"&amp;$E73,import!$Q$3:$Q$2000,0),3),0)</f>
        <v>35.251200000000004</v>
      </c>
      <c r="K73" s="15">
        <f>ROUND(VLOOKUP($C$2,'[66]ERU-1'!$A$6:$BE$17,K$2,FALSE),3)</f>
        <v>0</v>
      </c>
      <c r="L73" s="15">
        <f>ROUND(VLOOKUP($C$2,'[66]ERU-1'!$A$6:$BE$17,L$2,FALSE),3)</f>
        <v>75.968000000000004</v>
      </c>
      <c r="M73" s="15">
        <f>ROUND(VLOOKUP($C$2,'[66]ERU-1'!$A$6:$BE$17,M$2,FALSE),3)</f>
        <v>0.52800000000000002</v>
      </c>
      <c r="N73" s="15">
        <f t="shared" si="17"/>
        <v>0.70399999999999352</v>
      </c>
      <c r="O73" s="15">
        <f t="shared" si="18"/>
        <v>0</v>
      </c>
      <c r="P73" s="15">
        <f t="shared" si="25"/>
        <v>0</v>
      </c>
      <c r="Q73" s="15">
        <f>ROUND(VLOOKUP($C$2,'[66]ERU-1'!$A$6:$BE$17,Q$2,FALSE),3)</f>
        <v>74.736000000000004</v>
      </c>
      <c r="R73" s="42">
        <f t="shared" si="26"/>
        <v>0</v>
      </c>
      <c r="S73" s="15">
        <f>ROUND(VLOOKUP($C$2,'[66]ERU-1'!$A$6:$BE$17,S$2,FALSE),3)</f>
        <v>365</v>
      </c>
      <c r="T73" s="15">
        <f>ROUND(VLOOKUP($C$2,'[66]ERU-1'!$A$6:$BE$17,T$2,FALSE),3)</f>
        <v>0</v>
      </c>
      <c r="U73" s="15">
        <f>ROUND(VLOOKUP($C$2,'[66]ERU-1'!$A$6:$BE$17,U$2,FALSE),3)</f>
        <v>0</v>
      </c>
      <c r="V73" s="15">
        <f>ROUND(VLOOKUP($C$2,'[66]ERU-1'!$A$6:$BE$17,V$2,FALSE),3)</f>
        <v>0</v>
      </c>
      <c r="W73" s="15">
        <f>ROUND(VLOOKUP($C$2,'[66]ERU-1'!$A$6:$BE$17,W$2,FALSE),3)</f>
        <v>0</v>
      </c>
      <c r="X73" s="15">
        <f>ROUND(VLOOKUP($C$2,'[66]ERU-1'!$A$6:$BE$17,X$2,FALSE),3)</f>
        <v>365</v>
      </c>
      <c r="Y73" s="15">
        <f>ROUND(VLOOKUP($C$2,'[66]ERU-1'!$A$6:$BE$17,Y$2,FALSE),3)</f>
        <v>0</v>
      </c>
      <c r="Z73" s="15">
        <f>ROUND(VLOOKUP($C$2,'[66]ERU-1'!$A$6:$BE$17,Z$2,FALSE),3)</f>
        <v>2.1000000000000001E-2</v>
      </c>
      <c r="AA73" s="15">
        <f>ROUND(VLOOKUP($C$2,'[66]ERU-1'!$A$6:$BE$17,AA$2,FALSE),3)</f>
        <v>75.968000000000004</v>
      </c>
      <c r="AB73" s="45">
        <f t="shared" si="20"/>
        <v>1.2529999999999935</v>
      </c>
      <c r="AC73" s="15">
        <f>ROUND(VLOOKUP($C$2,'[66]ERU-1'!$A$6:$BE$17,AC$2,FALSE),3)</f>
        <v>0</v>
      </c>
      <c r="AD73" s="15">
        <f>ROUND(VLOOKUP($C$2,'[66]ERU-1'!$A$6:$BE$17,AD$2,FALSE),3)</f>
        <v>0</v>
      </c>
      <c r="AE73" s="15">
        <f>ROUND(VLOOKUP($C$2,'[66]ERU-1'!$A$6:$BE$17,AE$2,FALSE),3)</f>
        <v>0</v>
      </c>
      <c r="AF73" s="15">
        <f>ROUND(VLOOKUP($C$2,'[66]ERU-1'!$A$6:$BE$17,AF$2,FALSE),3)</f>
        <v>0</v>
      </c>
      <c r="AG73" s="15">
        <f>ROUND(VLOOKUP($C$2,'[66]ERU-1'!$A$6:$BE$17,AG$2,FALSE),3)</f>
        <v>0</v>
      </c>
      <c r="AH73" s="15">
        <f>ROUND(VLOOKUP($C$2,'[66]ERU-1'!$A$6:$BE$17,AH$2,FALSE),3)</f>
        <v>365</v>
      </c>
      <c r="AI73" s="15">
        <f>ROUND(VLOOKUP($C$2,'[66]ERU-1'!$A$6:$BE$17,AI$2,FALSE),3)</f>
        <v>0</v>
      </c>
      <c r="AJ73" s="15" t="s">
        <v>594</v>
      </c>
      <c r="AK73" s="15">
        <f>ROUND(VLOOKUP($C$2,'[66]ERU-1'!$A$6:$BE$17,AK$2,FALSE),3)</f>
        <v>0</v>
      </c>
      <c r="AL73" s="15">
        <f>ROUND(VLOOKUP($C$2,'[66]ERU-1'!$A$6:$BE$17,AL$2,FALSE),3)</f>
        <v>0</v>
      </c>
      <c r="AM73" s="15">
        <f>ROUND(VLOOKUP($C$2,'[66]ERU-1'!$A$6:$BE$17,AM$2,FALSE),3)</f>
        <v>74.736000000000004</v>
      </c>
      <c r="AN73" s="15">
        <f>ROUND(VLOOKUP($C$2,'[66]ERU-1'!$A$6:$BE$17,AN$2,FALSE),3)</f>
        <v>0</v>
      </c>
      <c r="AO73" s="15">
        <f>ROUND(VLOOKUP($C$2,'[66]ERU-1'!$A$6:$BE$17,AO$2,FALSE),3)</f>
        <v>0</v>
      </c>
      <c r="AP73" s="15">
        <f>ROUND(VLOOKUP($C$2,'[66]ERU-1'!$A$6:$BE$17,AP$2,FALSE),3)</f>
        <v>0</v>
      </c>
      <c r="AQ73" s="15">
        <f>ROUND(VLOOKUP($C$2,'[66]ERU-1'!$A$6:$BE$17,AQ$2,FALSE),3)</f>
        <v>0</v>
      </c>
      <c r="AR73" s="15">
        <f>ROUND(VLOOKUP($C$2,'[66]ERU-1'!$A$6:$BE$17,AR$2,FALSE),3)</f>
        <v>0</v>
      </c>
      <c r="AS73" s="15">
        <f>ROUND(VLOOKUP($C$2,'[66]ERU-1'!$A$6:$BE$17,AS$2,FALSE),3)</f>
        <v>0</v>
      </c>
      <c r="AT73" s="15">
        <f>ROUND(VLOOKUP($C$2,'[66]ERU-1'!$A$6:$BE$17,AT$2,FALSE),3)</f>
        <v>0</v>
      </c>
      <c r="AU73" s="15">
        <f>ROUND(VLOOKUP($C$2,'[66]ERU-1'!$A$6:$BE$17,AU$2,FALSE),3)</f>
        <v>0</v>
      </c>
      <c r="AV73" s="15">
        <f>ROUND(VLOOKUP($C$2,'[66]ERU-1'!$A$6:$BE$17,AV$2,FALSE),3)</f>
        <v>365</v>
      </c>
      <c r="AW73" s="15">
        <f>ROUND(VLOOKUP($C$2,'[66]ERU-1'!$A$6:$BE$17,AW$2,FALSE),3)</f>
        <v>0</v>
      </c>
      <c r="AX73" s="15">
        <f>ROUND(VLOOKUP($C$2,'[66]ERU-1'!$A$6:$BE$17,AX$2,FALSE),3)</f>
        <v>0</v>
      </c>
      <c r="AY73" s="15">
        <f>ROUND(VLOOKUP($C$2,'[66]ERU-1'!$A$6:$BE$17,AY$2,FALSE),3)</f>
        <v>0</v>
      </c>
      <c r="AZ73" s="15">
        <f>ROUND(VLOOKUP($C$2,'[66]ERU-1'!$A$6:$BE$17,AZ$2,FALSE),3)</f>
        <v>0</v>
      </c>
      <c r="BA73" s="15">
        <f>ROUND(VLOOKUP($C$2,'[66]ERU-1'!$A$6:$BE$17,BA$2,FALSE),3)</f>
        <v>0</v>
      </c>
      <c r="BB73" s="15">
        <f>ROUND(VLOOKUP($C$2,'[66]ERU-1'!$A$6:$BE$17,BB$2,FALSE),3)</f>
        <v>0</v>
      </c>
      <c r="BC73" s="15">
        <f>ROUND(VLOOKUP($C$2,'[66]ERU-1'!$A$6:$BE$17,BC$2,FALSE),3)</f>
        <v>0</v>
      </c>
      <c r="BD73" s="15">
        <f>ROUND(VLOOKUP($C$2,'[66]ERU-1'!$A$6:$BE$17,BD$2,FALSE),3)</f>
        <v>0</v>
      </c>
      <c r="BE73" s="15">
        <f>ROUND(VLOOKUP($C$2,'[66]ERU-1'!$A$6:$BE$17,BE$2,FALSE),3)</f>
        <v>75.968000000000004</v>
      </c>
      <c r="BF73" s="15">
        <f>ROUND(VLOOKUP($C$2,'[66]ERU-1'!$A$6:$BE$17,BF$2,FALSE),3)</f>
        <v>365</v>
      </c>
      <c r="BG73" s="68">
        <f>_xlfn.IFNA(INDEX(import!$R$3:$Z$2000,MATCH(Data!$A73&amp;"#"&amp;$E73,import!$Q$3:$Q$2000,0),2),0)</f>
        <v>202.20500000000001</v>
      </c>
      <c r="BH73" s="15"/>
      <c r="BI73" s="15"/>
      <c r="BJ73" s="15" t="s">
        <v>762</v>
      </c>
      <c r="BK73" s="15" t="str">
        <f>INDEX(Licence!$I$2:$I$180,MATCH(Data!BJ73,Licence!$C$2:$C$180,0))</f>
        <v>Pardubický</v>
      </c>
      <c r="BL73" s="15">
        <f>INDEX(Licence!$G$2:$G$180,MATCH(Data!BJ73,Licence!$C$2:$C$180,0))/1000</f>
        <v>0.2</v>
      </c>
      <c r="BM73" s="15">
        <f>INDEX(Licence!$F$2:$F$180,MATCH(Data!BJ73,Licence!$C$2:$C$180,0))/1000</f>
        <v>0.29099999999999998</v>
      </c>
      <c r="BN73" s="15" t="str">
        <f>INDEX(Licence!$K$2:$K$180,MATCH(Data!BJ73,Licence!$C$2:$C$180,0))</f>
        <v>ČEZ Distribuce, a.s.</v>
      </c>
      <c r="BO73" s="15"/>
      <c r="BP73" s="16">
        <f t="shared" si="21"/>
        <v>87.71142597309111</v>
      </c>
      <c r="BS73" t="str">
        <f t="shared" si="15"/>
        <v>KJ - Polička, Jiráskova</v>
      </c>
    </row>
    <row r="74" spans="1:71" ht="19.5" thickBot="1" x14ac:dyDescent="0.35">
      <c r="A74" s="15">
        <v>2885</v>
      </c>
      <c r="B74" s="25">
        <f t="shared" si="19"/>
        <v>70</v>
      </c>
      <c r="C74" s="14" t="s">
        <v>669</v>
      </c>
      <c r="D74" s="15" t="str">
        <f t="shared" si="22"/>
        <v>Prosinec</v>
      </c>
      <c r="E74" s="37" t="str">
        <f t="shared" si="22"/>
        <v>12</v>
      </c>
      <c r="F74" s="46">
        <f t="shared" si="16"/>
        <v>0</v>
      </c>
      <c r="G74" s="68">
        <f>_xlfn.IFNA(INDEX(import!$R$3:$Z$2000,MATCH(Data!$A74&amp;"#"&amp;$E74,import!$Q$3:$Q$2000,0),1),0)</f>
        <v>325.12700000000001</v>
      </c>
      <c r="H74" s="68">
        <f t="shared" si="23"/>
        <v>153.59800000000001</v>
      </c>
      <c r="I74" s="68">
        <f t="shared" si="24"/>
        <v>171.529</v>
      </c>
      <c r="J74" s="68">
        <f>_xlfn.IFNA(INDEX(import!$R$3:$Z$2000,MATCH(Data!$A74&amp;"#"&amp;$E74,import!$Q$3:$Q$2000,0),3),0)</f>
        <v>35.251200000000004</v>
      </c>
      <c r="K74" s="15">
        <f>ROUND(VLOOKUP($C$2,'[67]ERU-1'!$A$6:$BE$17,K$2,FALSE),3)</f>
        <v>0</v>
      </c>
      <c r="L74" s="15">
        <f>ROUND(VLOOKUP($C$2,'[67]ERU-1'!$A$6:$BE$17,L$2,FALSE),3)</f>
        <v>119.892</v>
      </c>
      <c r="M74" s="15">
        <f>ROUND(VLOOKUP($C$2,'[67]ERU-1'!$A$6:$BE$17,M$2,FALSE),3)</f>
        <v>1.4830000000000001</v>
      </c>
      <c r="N74" s="15">
        <f t="shared" si="17"/>
        <v>1.6559999999999917</v>
      </c>
      <c r="O74" s="15">
        <f t="shared" si="18"/>
        <v>0</v>
      </c>
      <c r="P74" s="15">
        <f t="shared" si="25"/>
        <v>0</v>
      </c>
      <c r="Q74" s="15">
        <f>ROUND(VLOOKUP($C$2,'[67]ERU-1'!$A$6:$BE$17,Q$2,FALSE),3)</f>
        <v>116.753</v>
      </c>
      <c r="R74" s="42">
        <f t="shared" si="26"/>
        <v>0</v>
      </c>
      <c r="S74" s="15">
        <f>ROUND(VLOOKUP($C$2,'[67]ERU-1'!$A$6:$BE$17,S$2,FALSE),3)</f>
        <v>482</v>
      </c>
      <c r="T74" s="15">
        <f>ROUND(VLOOKUP($C$2,'[67]ERU-1'!$A$6:$BE$17,T$2,FALSE),3)</f>
        <v>0</v>
      </c>
      <c r="U74" s="15">
        <f>ROUND(VLOOKUP($C$2,'[67]ERU-1'!$A$6:$BE$17,U$2,FALSE),3)</f>
        <v>0</v>
      </c>
      <c r="V74" s="15">
        <f>ROUND(VLOOKUP($C$2,'[67]ERU-1'!$A$6:$BE$17,V$2,FALSE),3)</f>
        <v>0</v>
      </c>
      <c r="W74" s="15">
        <f>ROUND(VLOOKUP($C$2,'[67]ERU-1'!$A$6:$BE$17,W$2,FALSE),3)</f>
        <v>0</v>
      </c>
      <c r="X74" s="15">
        <f>ROUND(VLOOKUP($C$2,'[67]ERU-1'!$A$6:$BE$17,X$2,FALSE),3)</f>
        <v>482</v>
      </c>
      <c r="Y74" s="15">
        <f>ROUND(VLOOKUP($C$2,'[67]ERU-1'!$A$6:$BE$17,Y$2,FALSE),3)</f>
        <v>0</v>
      </c>
      <c r="Z74" s="15">
        <f>ROUND(VLOOKUP($C$2,'[67]ERU-1'!$A$6:$BE$17,Z$2,FALSE),3)</f>
        <v>2.2810000000000001</v>
      </c>
      <c r="AA74" s="15">
        <f>ROUND(VLOOKUP($C$2,'[67]ERU-1'!$A$6:$BE$17,AA$2,FALSE),3)</f>
        <v>119.892</v>
      </c>
      <c r="AB74" s="45">
        <f t="shared" si="20"/>
        <v>5.4199999999999919</v>
      </c>
      <c r="AC74" s="15">
        <f>ROUND(VLOOKUP($C$2,'[67]ERU-1'!$A$6:$BE$17,AC$2,FALSE),3)</f>
        <v>0</v>
      </c>
      <c r="AD74" s="15">
        <f>ROUND(VLOOKUP($C$2,'[67]ERU-1'!$A$6:$BE$17,AD$2,FALSE),3)</f>
        <v>0</v>
      </c>
      <c r="AE74" s="15">
        <f>ROUND(VLOOKUP($C$2,'[67]ERU-1'!$A$6:$BE$17,AE$2,FALSE),3)</f>
        <v>0</v>
      </c>
      <c r="AF74" s="15">
        <f>ROUND(VLOOKUP($C$2,'[67]ERU-1'!$A$6:$BE$17,AF$2,FALSE),3)</f>
        <v>0</v>
      </c>
      <c r="AG74" s="15">
        <f>ROUND(VLOOKUP($C$2,'[67]ERU-1'!$A$6:$BE$17,AG$2,FALSE),3)</f>
        <v>0</v>
      </c>
      <c r="AH74" s="15">
        <f>ROUND(VLOOKUP($C$2,'[67]ERU-1'!$A$6:$BE$17,AH$2,FALSE),3)</f>
        <v>482</v>
      </c>
      <c r="AI74" s="15">
        <f>ROUND(VLOOKUP($C$2,'[67]ERU-1'!$A$6:$BE$17,AI$2,FALSE),3)</f>
        <v>0</v>
      </c>
      <c r="AJ74" s="15" t="s">
        <v>594</v>
      </c>
      <c r="AK74" s="15">
        <f>ROUND(VLOOKUP($C$2,'[67]ERU-1'!$A$6:$BE$17,AK$2,FALSE),3)</f>
        <v>0</v>
      </c>
      <c r="AL74" s="15">
        <f>ROUND(VLOOKUP($C$2,'[67]ERU-1'!$A$6:$BE$17,AL$2,FALSE),3)</f>
        <v>0</v>
      </c>
      <c r="AM74" s="15">
        <f>ROUND(VLOOKUP($C$2,'[67]ERU-1'!$A$6:$BE$17,AM$2,FALSE),3)</f>
        <v>116.753</v>
      </c>
      <c r="AN74" s="15">
        <f>ROUND(VLOOKUP($C$2,'[67]ERU-1'!$A$6:$BE$17,AN$2,FALSE),3)</f>
        <v>0</v>
      </c>
      <c r="AO74" s="15">
        <f>ROUND(VLOOKUP($C$2,'[67]ERU-1'!$A$6:$BE$17,AO$2,FALSE),3)</f>
        <v>0</v>
      </c>
      <c r="AP74" s="15">
        <f>ROUND(VLOOKUP($C$2,'[67]ERU-1'!$A$6:$BE$17,AP$2,FALSE),3)</f>
        <v>0</v>
      </c>
      <c r="AQ74" s="15">
        <f>ROUND(VLOOKUP($C$2,'[67]ERU-1'!$A$6:$BE$17,AQ$2,FALSE),3)</f>
        <v>0</v>
      </c>
      <c r="AR74" s="15">
        <f>ROUND(VLOOKUP($C$2,'[67]ERU-1'!$A$6:$BE$17,AR$2,FALSE),3)</f>
        <v>0</v>
      </c>
      <c r="AS74" s="15">
        <f>ROUND(VLOOKUP($C$2,'[67]ERU-1'!$A$6:$BE$17,AS$2,FALSE),3)</f>
        <v>0</v>
      </c>
      <c r="AT74" s="15">
        <f>ROUND(VLOOKUP($C$2,'[67]ERU-1'!$A$6:$BE$17,AT$2,FALSE),3)</f>
        <v>0</v>
      </c>
      <c r="AU74" s="15">
        <f>ROUND(VLOOKUP($C$2,'[67]ERU-1'!$A$6:$BE$17,AU$2,FALSE),3)</f>
        <v>0</v>
      </c>
      <c r="AV74" s="15">
        <f>ROUND(VLOOKUP($C$2,'[67]ERU-1'!$A$6:$BE$17,AV$2,FALSE),3)</f>
        <v>482</v>
      </c>
      <c r="AW74" s="15">
        <f>ROUND(VLOOKUP($C$2,'[67]ERU-1'!$A$6:$BE$17,AW$2,FALSE),3)</f>
        <v>0</v>
      </c>
      <c r="AX74" s="15">
        <f>ROUND(VLOOKUP($C$2,'[67]ERU-1'!$A$6:$BE$17,AX$2,FALSE),3)</f>
        <v>0</v>
      </c>
      <c r="AY74" s="15">
        <f>ROUND(VLOOKUP($C$2,'[67]ERU-1'!$A$6:$BE$17,AY$2,FALSE),3)</f>
        <v>0</v>
      </c>
      <c r="AZ74" s="15">
        <f>ROUND(VLOOKUP($C$2,'[67]ERU-1'!$A$6:$BE$17,AZ$2,FALSE),3)</f>
        <v>0</v>
      </c>
      <c r="BA74" s="15">
        <f>ROUND(VLOOKUP($C$2,'[67]ERU-1'!$A$6:$BE$17,BA$2,FALSE),3)</f>
        <v>0</v>
      </c>
      <c r="BB74" s="15">
        <f>ROUND(VLOOKUP($C$2,'[67]ERU-1'!$A$6:$BE$17,BB$2,FALSE),3)</f>
        <v>0</v>
      </c>
      <c r="BC74" s="15">
        <f>ROUND(VLOOKUP($C$2,'[67]ERU-1'!$A$6:$BE$17,BC$2,FALSE),3)</f>
        <v>0</v>
      </c>
      <c r="BD74" s="15">
        <f>ROUND(VLOOKUP($C$2,'[67]ERU-1'!$A$6:$BE$17,BD$2,FALSE),3)</f>
        <v>0</v>
      </c>
      <c r="BE74" s="15">
        <f>ROUND(VLOOKUP($C$2,'[67]ERU-1'!$A$6:$BE$17,BE$2,FALSE),3)</f>
        <v>119.892</v>
      </c>
      <c r="BF74" s="15">
        <f>ROUND(VLOOKUP($C$2,'[67]ERU-1'!$A$6:$BE$17,BF$2,FALSE),3)</f>
        <v>482</v>
      </c>
      <c r="BG74" s="68">
        <f>_xlfn.IFNA(INDEX(import!$R$3:$Z$2000,MATCH(Data!$A74&amp;"#"&amp;$E74,import!$Q$3:$Q$2000,0),2),0)</f>
        <v>292.61399999999998</v>
      </c>
      <c r="BH74" s="15"/>
      <c r="BI74" s="15"/>
      <c r="BJ74" s="15" t="s">
        <v>763</v>
      </c>
      <c r="BK74" s="15" t="str">
        <f>INDEX(Licence!$I$2:$I$180,MATCH(Data!BJ74,Licence!$C$2:$C$180,0))</f>
        <v>Pardubický</v>
      </c>
      <c r="BL74" s="15">
        <f>INDEX(Licence!$G$2:$G$180,MATCH(Data!BJ74,Licence!$C$2:$C$180,0))/1000</f>
        <v>0.4</v>
      </c>
      <c r="BM74" s="15">
        <f>INDEX(Licence!$F$2:$F$180,MATCH(Data!BJ74,Licence!$C$2:$C$180,0))/1000</f>
        <v>0.47199999999999998</v>
      </c>
      <c r="BN74" s="15" t="str">
        <f>INDEX(Licence!$K$2:$K$180,MATCH(Data!BJ74,Licence!$C$2:$C$180,0))</f>
        <v>ČEZ Distribuce, a.s.</v>
      </c>
      <c r="BO74" s="15"/>
      <c r="BP74" s="16">
        <f t="shared" si="21"/>
        <v>86.728895025148802</v>
      </c>
      <c r="BS74" t="str">
        <f t="shared" si="15"/>
        <v>KJ - Polička, Svépomoc</v>
      </c>
    </row>
    <row r="75" spans="1:71" ht="19.5" thickBot="1" x14ac:dyDescent="0.35">
      <c r="A75" s="15">
        <v>2696</v>
      </c>
      <c r="B75" s="25">
        <f t="shared" si="19"/>
        <v>71</v>
      </c>
      <c r="C75" s="14" t="s">
        <v>670</v>
      </c>
      <c r="D75" s="15" t="str">
        <f t="shared" si="22"/>
        <v>Prosinec</v>
      </c>
      <c r="E75" s="37" t="str">
        <f t="shared" si="22"/>
        <v>12</v>
      </c>
      <c r="F75" s="46">
        <f t="shared" si="16"/>
        <v>0</v>
      </c>
      <c r="G75" s="68">
        <f>_xlfn.IFNA(INDEX(import!$R$3:$Z$2000,MATCH(Data!$A75&amp;"#"&amp;$E75,import!$Q$3:$Q$2000,0),1),0)</f>
        <v>197.52</v>
      </c>
      <c r="H75" s="68">
        <f t="shared" si="23"/>
        <v>86.222999999999999</v>
      </c>
      <c r="I75" s="68">
        <f t="shared" si="24"/>
        <v>111.297</v>
      </c>
      <c r="J75" s="68">
        <f>_xlfn.IFNA(INDEX(import!$R$3:$Z$2000,MATCH(Data!$A75&amp;"#"&amp;$E75,import!$Q$3:$Q$2000,0),3),0)</f>
        <v>35.2836</v>
      </c>
      <c r="K75" s="15">
        <f>ROUND(VLOOKUP($C$2,'[68]ERU-1'!$A$6:$BE$17,K$2,FALSE),3)</f>
        <v>0</v>
      </c>
      <c r="L75" s="15">
        <f>ROUND(VLOOKUP($C$2,'[68]ERU-1'!$A$6:$BE$17,L$2,FALSE),3)</f>
        <v>72.090999999999994</v>
      </c>
      <c r="M75" s="15">
        <f>ROUND(VLOOKUP($C$2,'[68]ERU-1'!$A$6:$BE$17,M$2,FALSE),3)</f>
        <v>2.1829999999999998</v>
      </c>
      <c r="N75" s="15">
        <f t="shared" si="17"/>
        <v>2.8189999999999884</v>
      </c>
      <c r="O75" s="15">
        <f t="shared" si="18"/>
        <v>0</v>
      </c>
      <c r="P75" s="15">
        <f t="shared" si="25"/>
        <v>0</v>
      </c>
      <c r="Q75" s="15">
        <f>ROUND(VLOOKUP($C$2,'[68]ERU-1'!$A$6:$BE$17,Q$2,FALSE),3)</f>
        <v>67.088999999999999</v>
      </c>
      <c r="R75" s="42">
        <f t="shared" si="26"/>
        <v>0</v>
      </c>
      <c r="S75" s="15">
        <f>ROUND(VLOOKUP($C$2,'[68]ERU-1'!$A$6:$BE$17,S$2,FALSE),3)</f>
        <v>335</v>
      </c>
      <c r="T75" s="15">
        <f>ROUND(VLOOKUP($C$2,'[68]ERU-1'!$A$6:$BE$17,T$2,FALSE),3)</f>
        <v>0</v>
      </c>
      <c r="U75" s="15">
        <f>ROUND(VLOOKUP($C$2,'[68]ERU-1'!$A$6:$BE$17,U$2,FALSE),3)</f>
        <v>0</v>
      </c>
      <c r="V75" s="15">
        <f>ROUND(VLOOKUP($C$2,'[68]ERU-1'!$A$6:$BE$17,V$2,FALSE),3)</f>
        <v>0</v>
      </c>
      <c r="W75" s="15">
        <f>ROUND(VLOOKUP($C$2,'[68]ERU-1'!$A$6:$BE$17,W$2,FALSE),3)</f>
        <v>0</v>
      </c>
      <c r="X75" s="15">
        <f>ROUND(VLOOKUP($C$2,'[68]ERU-1'!$A$6:$BE$17,X$2,FALSE),3)</f>
        <v>335</v>
      </c>
      <c r="Y75" s="15">
        <f>ROUND(VLOOKUP($C$2,'[68]ERU-1'!$A$6:$BE$17,Y$2,FALSE),3)</f>
        <v>0</v>
      </c>
      <c r="Z75" s="15">
        <f>ROUND(VLOOKUP($C$2,'[68]ERU-1'!$A$6:$BE$17,Z$2,FALSE),3)</f>
        <v>1.32</v>
      </c>
      <c r="AA75" s="15">
        <f>ROUND(VLOOKUP($C$2,'[68]ERU-1'!$A$6:$BE$17,AA$2,FALSE),3)</f>
        <v>72.090999999999994</v>
      </c>
      <c r="AB75" s="45">
        <f t="shared" si="20"/>
        <v>6.3219999999999885</v>
      </c>
      <c r="AC75" s="15">
        <f>ROUND(VLOOKUP($C$2,'[68]ERU-1'!$A$6:$BE$17,AC$2,FALSE),3)</f>
        <v>0</v>
      </c>
      <c r="AD75" s="15">
        <f>ROUND(VLOOKUP($C$2,'[68]ERU-1'!$A$6:$BE$17,AD$2,FALSE),3)</f>
        <v>0</v>
      </c>
      <c r="AE75" s="15">
        <f>ROUND(VLOOKUP($C$2,'[68]ERU-1'!$A$6:$BE$17,AE$2,FALSE),3)</f>
        <v>0</v>
      </c>
      <c r="AF75" s="15">
        <f>ROUND(VLOOKUP($C$2,'[68]ERU-1'!$A$6:$BE$17,AF$2,FALSE),3)</f>
        <v>0</v>
      </c>
      <c r="AG75" s="15">
        <f>ROUND(VLOOKUP($C$2,'[68]ERU-1'!$A$6:$BE$17,AG$2,FALSE),3)</f>
        <v>0</v>
      </c>
      <c r="AH75" s="15">
        <f>ROUND(VLOOKUP($C$2,'[68]ERU-1'!$A$6:$BE$17,AH$2,FALSE),3)</f>
        <v>335</v>
      </c>
      <c r="AI75" s="15">
        <f>ROUND(VLOOKUP($C$2,'[68]ERU-1'!$A$6:$BE$17,AI$2,FALSE),3)</f>
        <v>0</v>
      </c>
      <c r="AJ75" s="15" t="s">
        <v>594</v>
      </c>
      <c r="AK75" s="15">
        <f>ROUND(VLOOKUP($C$2,'[68]ERU-1'!$A$6:$BE$17,AK$2,FALSE),3)</f>
        <v>0</v>
      </c>
      <c r="AL75" s="15">
        <f>ROUND(VLOOKUP($C$2,'[68]ERU-1'!$A$6:$BE$17,AL$2,FALSE),3)</f>
        <v>0</v>
      </c>
      <c r="AM75" s="15">
        <f>ROUND(VLOOKUP($C$2,'[68]ERU-1'!$A$6:$BE$17,AM$2,FALSE),3)</f>
        <v>67.088999999999999</v>
      </c>
      <c r="AN75" s="15">
        <f>ROUND(VLOOKUP($C$2,'[68]ERU-1'!$A$6:$BE$17,AN$2,FALSE),3)</f>
        <v>0</v>
      </c>
      <c r="AO75" s="15">
        <f>ROUND(VLOOKUP($C$2,'[68]ERU-1'!$A$6:$BE$17,AO$2,FALSE),3)</f>
        <v>0</v>
      </c>
      <c r="AP75" s="15">
        <f>ROUND(VLOOKUP($C$2,'[68]ERU-1'!$A$6:$BE$17,AP$2,FALSE),3)</f>
        <v>0</v>
      </c>
      <c r="AQ75" s="15">
        <f>ROUND(VLOOKUP($C$2,'[68]ERU-1'!$A$6:$BE$17,AQ$2,FALSE),3)</f>
        <v>0</v>
      </c>
      <c r="AR75" s="15">
        <f>ROUND(VLOOKUP($C$2,'[68]ERU-1'!$A$6:$BE$17,AR$2,FALSE),3)</f>
        <v>0</v>
      </c>
      <c r="AS75" s="15">
        <f>ROUND(VLOOKUP($C$2,'[68]ERU-1'!$A$6:$BE$17,AS$2,FALSE),3)</f>
        <v>0</v>
      </c>
      <c r="AT75" s="15">
        <f>ROUND(VLOOKUP($C$2,'[68]ERU-1'!$A$6:$BE$17,AT$2,FALSE),3)</f>
        <v>0</v>
      </c>
      <c r="AU75" s="15">
        <f>ROUND(VLOOKUP($C$2,'[68]ERU-1'!$A$6:$BE$17,AU$2,FALSE),3)</f>
        <v>0</v>
      </c>
      <c r="AV75" s="15">
        <f>ROUND(VLOOKUP($C$2,'[68]ERU-1'!$A$6:$BE$17,AV$2,FALSE),3)</f>
        <v>335</v>
      </c>
      <c r="AW75" s="15">
        <f>ROUND(VLOOKUP($C$2,'[68]ERU-1'!$A$6:$BE$17,AW$2,FALSE),3)</f>
        <v>0</v>
      </c>
      <c r="AX75" s="15">
        <f>ROUND(VLOOKUP($C$2,'[68]ERU-1'!$A$6:$BE$17,AX$2,FALSE),3)</f>
        <v>0</v>
      </c>
      <c r="AY75" s="15">
        <f>ROUND(VLOOKUP($C$2,'[68]ERU-1'!$A$6:$BE$17,AY$2,FALSE),3)</f>
        <v>0</v>
      </c>
      <c r="AZ75" s="15">
        <f>ROUND(VLOOKUP($C$2,'[68]ERU-1'!$A$6:$BE$17,AZ$2,FALSE),3)</f>
        <v>0</v>
      </c>
      <c r="BA75" s="15">
        <f>ROUND(VLOOKUP($C$2,'[68]ERU-1'!$A$6:$BE$17,BA$2,FALSE),3)</f>
        <v>0</v>
      </c>
      <c r="BB75" s="15">
        <f>ROUND(VLOOKUP($C$2,'[68]ERU-1'!$A$6:$BE$17,BB$2,FALSE),3)</f>
        <v>0</v>
      </c>
      <c r="BC75" s="15">
        <f>ROUND(VLOOKUP($C$2,'[68]ERU-1'!$A$6:$BE$17,BC$2,FALSE),3)</f>
        <v>0</v>
      </c>
      <c r="BD75" s="15">
        <f>ROUND(VLOOKUP($C$2,'[68]ERU-1'!$A$6:$BE$17,BD$2,FALSE),3)</f>
        <v>0</v>
      </c>
      <c r="BE75" s="15">
        <f>ROUND(VLOOKUP($C$2,'[68]ERU-1'!$A$6:$BE$17,BE$2,FALSE),3)</f>
        <v>72.090999999999994</v>
      </c>
      <c r="BF75" s="15">
        <f>ROUND(VLOOKUP($C$2,'[68]ERU-1'!$A$6:$BE$17,BF$2,FALSE),3)</f>
        <v>335</v>
      </c>
      <c r="BG75" s="68">
        <f>_xlfn.IFNA(INDEX(import!$R$3:$Z$2000,MATCH(Data!$A75&amp;"#"&amp;$E75,import!$Q$3:$Q$2000,0),2),0)</f>
        <v>197.52</v>
      </c>
      <c r="BH75" s="15"/>
      <c r="BI75" s="15"/>
      <c r="BJ75" s="15" t="s">
        <v>764</v>
      </c>
      <c r="BK75" s="15" t="str">
        <f>INDEX(Licence!$I$2:$I$180,MATCH(Data!BJ75,Licence!$C$2:$C$180,0))</f>
        <v>Ústecký</v>
      </c>
      <c r="BL75" s="15">
        <f>INDEX(Licence!$G$2:$G$180,MATCH(Data!BJ75,Licence!$C$2:$C$180,0))/1000</f>
        <v>0.2</v>
      </c>
      <c r="BM75" s="15">
        <f>INDEX(Licence!$F$2:$F$180,MATCH(Data!BJ75,Licence!$C$2:$C$180,0))/1000</f>
        <v>0.28599999999999998</v>
      </c>
      <c r="BN75" s="15" t="str">
        <f>INDEX(Licence!$K$2:$K$180,MATCH(Data!BJ75,Licence!$C$2:$C$180,0))</f>
        <v>ČEZ Distribuce, a.s.</v>
      </c>
      <c r="BO75" s="15"/>
      <c r="BP75" s="16">
        <f t="shared" si="21"/>
        <v>83.610042302326633</v>
      </c>
      <c r="BS75" t="str">
        <f t="shared" si="15"/>
        <v>KJ - Postoloprty, Draguš</v>
      </c>
    </row>
    <row r="76" spans="1:71" ht="19.5" thickBot="1" x14ac:dyDescent="0.35">
      <c r="A76" s="15">
        <v>2804</v>
      </c>
      <c r="B76" s="25">
        <f t="shared" si="19"/>
        <v>72</v>
      </c>
      <c r="C76" s="14" t="s">
        <v>671</v>
      </c>
      <c r="D76" s="15" t="str">
        <f t="shared" si="22"/>
        <v>Prosinec</v>
      </c>
      <c r="E76" s="37" t="str">
        <f t="shared" si="22"/>
        <v>12</v>
      </c>
      <c r="F76" s="46">
        <f t="shared" si="16"/>
        <v>0</v>
      </c>
      <c r="G76" s="68">
        <f>_xlfn.IFNA(INDEX(import!$R$3:$Z$2000,MATCH(Data!$A76&amp;"#"&amp;$E76,import!$Q$3:$Q$2000,0),1),0)</f>
        <v>872.78899999999999</v>
      </c>
      <c r="H76" s="68">
        <f t="shared" si="23"/>
        <v>399.85599999999999</v>
      </c>
      <c r="I76" s="68">
        <f t="shared" si="24"/>
        <v>472.93299999999999</v>
      </c>
      <c r="J76" s="68">
        <f>_xlfn.IFNA(INDEX(import!$R$3:$Z$2000,MATCH(Data!$A76&amp;"#"&amp;$E76,import!$Q$3:$Q$2000,0),3),0)</f>
        <v>35.2836</v>
      </c>
      <c r="K76" s="15">
        <f>ROUND(VLOOKUP($C$2,'[69]ERU-1'!$A$6:$BE$17,K$2,FALSE),3)</f>
        <v>0</v>
      </c>
      <c r="L76" s="15">
        <f>ROUND(VLOOKUP($C$2,'[69]ERU-1'!$A$6:$BE$17,L$2,FALSE),3)</f>
        <v>361.44400000000002</v>
      </c>
      <c r="M76" s="15">
        <f>ROUND(VLOOKUP($C$2,'[69]ERU-1'!$A$6:$BE$17,M$2,FALSE),3)</f>
        <v>5.8860000000000001</v>
      </c>
      <c r="N76" s="15">
        <f t="shared" si="17"/>
        <v>6.9619999999999891</v>
      </c>
      <c r="O76" s="15">
        <f t="shared" si="18"/>
        <v>0</v>
      </c>
      <c r="P76" s="15">
        <f t="shared" si="25"/>
        <v>0</v>
      </c>
      <c r="Q76" s="15">
        <f>ROUND(VLOOKUP($C$2,'[69]ERU-1'!$A$6:$BE$17,Q$2,FALSE),3)</f>
        <v>348.596</v>
      </c>
      <c r="R76" s="42">
        <f t="shared" si="26"/>
        <v>0</v>
      </c>
      <c r="S76" s="15">
        <f>ROUND(VLOOKUP($C$2,'[69]ERU-1'!$A$6:$BE$17,S$2,FALSE),3)</f>
        <v>1539</v>
      </c>
      <c r="T76" s="15">
        <f>ROUND(VLOOKUP($C$2,'[69]ERU-1'!$A$6:$BE$17,T$2,FALSE),3)</f>
        <v>0</v>
      </c>
      <c r="U76" s="15">
        <f>ROUND(VLOOKUP($C$2,'[69]ERU-1'!$A$6:$BE$17,U$2,FALSE),3)</f>
        <v>0</v>
      </c>
      <c r="V76" s="15">
        <f>ROUND(VLOOKUP($C$2,'[69]ERU-1'!$A$6:$BE$17,V$2,FALSE),3)</f>
        <v>0</v>
      </c>
      <c r="W76" s="15">
        <f>ROUND(VLOOKUP($C$2,'[69]ERU-1'!$A$6:$BE$17,W$2,FALSE),3)</f>
        <v>0</v>
      </c>
      <c r="X76" s="15">
        <f>ROUND(VLOOKUP($C$2,'[69]ERU-1'!$A$6:$BE$17,X$2,FALSE),3)</f>
        <v>1539</v>
      </c>
      <c r="Y76" s="15">
        <f>ROUND(VLOOKUP($C$2,'[69]ERU-1'!$A$6:$BE$17,Y$2,FALSE),3)</f>
        <v>0</v>
      </c>
      <c r="Z76" s="15">
        <f>ROUND(VLOOKUP($C$2,'[69]ERU-1'!$A$6:$BE$17,Z$2,FALSE),3)</f>
        <v>1.075</v>
      </c>
      <c r="AA76" s="15">
        <f>ROUND(VLOOKUP($C$2,'[69]ERU-1'!$A$6:$BE$17,AA$2,FALSE),3)</f>
        <v>361.44400000000002</v>
      </c>
      <c r="AB76" s="45">
        <f t="shared" si="20"/>
        <v>13.922999999999988</v>
      </c>
      <c r="AC76" s="15">
        <f>ROUND(VLOOKUP($C$2,'[69]ERU-1'!$A$6:$BE$17,AC$2,FALSE),3)</f>
        <v>0</v>
      </c>
      <c r="AD76" s="15">
        <f>ROUND(VLOOKUP($C$2,'[69]ERU-1'!$A$6:$BE$17,AD$2,FALSE),3)</f>
        <v>0</v>
      </c>
      <c r="AE76" s="15">
        <f>ROUND(VLOOKUP($C$2,'[69]ERU-1'!$A$6:$BE$17,AE$2,FALSE),3)</f>
        <v>0</v>
      </c>
      <c r="AF76" s="15">
        <f>ROUND(VLOOKUP($C$2,'[69]ERU-1'!$A$6:$BE$17,AF$2,FALSE),3)</f>
        <v>0</v>
      </c>
      <c r="AG76" s="15">
        <f>ROUND(VLOOKUP($C$2,'[69]ERU-1'!$A$6:$BE$17,AG$2,FALSE),3)</f>
        <v>0</v>
      </c>
      <c r="AH76" s="15">
        <f>ROUND(VLOOKUP($C$2,'[69]ERU-1'!$A$6:$BE$17,AH$2,FALSE),3)</f>
        <v>1539</v>
      </c>
      <c r="AI76" s="15">
        <f>ROUND(VLOOKUP($C$2,'[69]ERU-1'!$A$6:$BE$17,AI$2,FALSE),3)</f>
        <v>0</v>
      </c>
      <c r="AJ76" s="15" t="s">
        <v>594</v>
      </c>
      <c r="AK76" s="15">
        <f>ROUND(VLOOKUP($C$2,'[69]ERU-1'!$A$6:$BE$17,AK$2,FALSE),3)</f>
        <v>0</v>
      </c>
      <c r="AL76" s="15">
        <f>ROUND(VLOOKUP($C$2,'[69]ERU-1'!$A$6:$BE$17,AL$2,FALSE),3)</f>
        <v>0</v>
      </c>
      <c r="AM76" s="15">
        <f>ROUND(VLOOKUP($C$2,'[69]ERU-1'!$A$6:$BE$17,AM$2,FALSE),3)</f>
        <v>348.596</v>
      </c>
      <c r="AN76" s="15">
        <f>ROUND(VLOOKUP($C$2,'[69]ERU-1'!$A$6:$BE$17,AN$2,FALSE),3)</f>
        <v>0</v>
      </c>
      <c r="AO76" s="15">
        <f>ROUND(VLOOKUP($C$2,'[69]ERU-1'!$A$6:$BE$17,AO$2,FALSE),3)</f>
        <v>0</v>
      </c>
      <c r="AP76" s="15">
        <f>ROUND(VLOOKUP($C$2,'[69]ERU-1'!$A$6:$BE$17,AP$2,FALSE),3)</f>
        <v>0</v>
      </c>
      <c r="AQ76" s="15">
        <f>ROUND(VLOOKUP($C$2,'[69]ERU-1'!$A$6:$BE$17,AQ$2,FALSE),3)</f>
        <v>0</v>
      </c>
      <c r="AR76" s="15">
        <f>ROUND(VLOOKUP($C$2,'[69]ERU-1'!$A$6:$BE$17,AR$2,FALSE),3)</f>
        <v>0</v>
      </c>
      <c r="AS76" s="15">
        <f>ROUND(VLOOKUP($C$2,'[69]ERU-1'!$A$6:$BE$17,AS$2,FALSE),3)</f>
        <v>0</v>
      </c>
      <c r="AT76" s="15">
        <f>ROUND(VLOOKUP($C$2,'[69]ERU-1'!$A$6:$BE$17,AT$2,FALSE),3)</f>
        <v>0</v>
      </c>
      <c r="AU76" s="15">
        <f>ROUND(VLOOKUP($C$2,'[69]ERU-1'!$A$6:$BE$17,AU$2,FALSE),3)</f>
        <v>0</v>
      </c>
      <c r="AV76" s="15">
        <f>ROUND(VLOOKUP($C$2,'[69]ERU-1'!$A$6:$BE$17,AV$2,FALSE),3)</f>
        <v>1539</v>
      </c>
      <c r="AW76" s="15">
        <f>ROUND(VLOOKUP($C$2,'[69]ERU-1'!$A$6:$BE$17,AW$2,FALSE),3)</f>
        <v>0</v>
      </c>
      <c r="AX76" s="15">
        <f>ROUND(VLOOKUP($C$2,'[69]ERU-1'!$A$6:$BE$17,AX$2,FALSE),3)</f>
        <v>0</v>
      </c>
      <c r="AY76" s="15">
        <f>ROUND(VLOOKUP($C$2,'[69]ERU-1'!$A$6:$BE$17,AY$2,FALSE),3)</f>
        <v>0</v>
      </c>
      <c r="AZ76" s="15">
        <f>ROUND(VLOOKUP($C$2,'[69]ERU-1'!$A$6:$BE$17,AZ$2,FALSE),3)</f>
        <v>0</v>
      </c>
      <c r="BA76" s="15">
        <f>ROUND(VLOOKUP($C$2,'[69]ERU-1'!$A$6:$BE$17,BA$2,FALSE),3)</f>
        <v>0</v>
      </c>
      <c r="BB76" s="15">
        <f>ROUND(VLOOKUP($C$2,'[69]ERU-1'!$A$6:$BE$17,BB$2,FALSE),3)</f>
        <v>0</v>
      </c>
      <c r="BC76" s="15">
        <f>ROUND(VLOOKUP($C$2,'[69]ERU-1'!$A$6:$BE$17,BC$2,FALSE),3)</f>
        <v>0</v>
      </c>
      <c r="BD76" s="15">
        <f>ROUND(VLOOKUP($C$2,'[69]ERU-1'!$A$6:$BE$17,BD$2,FALSE),3)</f>
        <v>0</v>
      </c>
      <c r="BE76" s="15">
        <f>ROUND(VLOOKUP($C$2,'[69]ERU-1'!$A$6:$BE$17,BE$2,FALSE),3)</f>
        <v>361.44400000000002</v>
      </c>
      <c r="BF76" s="15">
        <f>ROUND(VLOOKUP($C$2,'[69]ERU-1'!$A$6:$BE$17,BF$2,FALSE),3)</f>
        <v>1539</v>
      </c>
      <c r="BG76" s="68">
        <f>_xlfn.IFNA(INDEX(import!$R$3:$Z$2000,MATCH(Data!$A76&amp;"#"&amp;$E76,import!$Q$3:$Q$2000,0),2),0)</f>
        <v>872.78899999999999</v>
      </c>
      <c r="BH76" s="15"/>
      <c r="BI76" s="15"/>
      <c r="BJ76" s="15" t="s">
        <v>765</v>
      </c>
      <c r="BK76" s="15" t="str">
        <f>INDEX(Licence!$I$2:$I$180,MATCH(Data!BJ76,Licence!$C$2:$C$180,0))</f>
        <v>Ústecký</v>
      </c>
      <c r="BL76" s="15">
        <f>INDEX(Licence!$G$2:$G$180,MATCH(Data!BJ76,Licence!$C$2:$C$180,0))/1000</f>
        <v>0.8</v>
      </c>
      <c r="BM76" s="15">
        <f>INDEX(Licence!$F$2:$F$180,MATCH(Data!BJ76,Licence!$C$2:$C$180,0))/1000</f>
        <v>1.0629999999999999</v>
      </c>
      <c r="BN76" s="15" t="str">
        <f>INDEX(Licence!$K$2:$K$180,MATCH(Data!BJ76,Licence!$C$2:$C$180,0))</f>
        <v>ČEZ Distribuce, a.s.</v>
      </c>
      <c r="BO76" s="15"/>
      <c r="BP76" s="16">
        <f t="shared" si="21"/>
        <v>90.393439880658434</v>
      </c>
      <c r="BS76" t="str">
        <f t="shared" si="15"/>
        <v>KJ - Postoloprty, Dvořákova</v>
      </c>
    </row>
    <row r="77" spans="1:71" ht="19.5" thickBot="1" x14ac:dyDescent="0.35">
      <c r="A77" s="15">
        <v>3614</v>
      </c>
      <c r="B77" s="25">
        <f t="shared" si="19"/>
        <v>73</v>
      </c>
      <c r="C77" s="14" t="s">
        <v>672</v>
      </c>
      <c r="D77" s="15" t="str">
        <f t="shared" si="22"/>
        <v>Prosinec</v>
      </c>
      <c r="E77" s="37" t="str">
        <f t="shared" si="22"/>
        <v>12</v>
      </c>
      <c r="F77" s="46">
        <f t="shared" si="16"/>
        <v>0</v>
      </c>
      <c r="G77" s="68">
        <f>_xlfn.IFNA(INDEX(import!$R$3:$Z$2000,MATCH(Data!$A77&amp;"#"&amp;$E77,import!$Q$3:$Q$2000,0),1),0)</f>
        <v>882.36800000000005</v>
      </c>
      <c r="H77" s="68">
        <f t="shared" si="23"/>
        <v>400.92</v>
      </c>
      <c r="I77" s="68">
        <f t="shared" si="24"/>
        <v>481.44799999999998</v>
      </c>
      <c r="J77" s="68">
        <f>_xlfn.IFNA(INDEX(import!$R$3:$Z$2000,MATCH(Data!$A77&amp;"#"&amp;$E77,import!$Q$3:$Q$2000,0),3),0)</f>
        <v>35.251200000000004</v>
      </c>
      <c r="K77" s="15">
        <f>ROUND(VLOOKUP($C$2,'[70]ERU-1'!$A$6:$BE$17,K$2,FALSE),3)</f>
        <v>0</v>
      </c>
      <c r="L77" s="15">
        <f>ROUND(VLOOKUP($C$2,'[70]ERU-1'!$A$6:$BE$17,L$2,FALSE),3)</f>
        <v>328.7</v>
      </c>
      <c r="M77" s="15">
        <f>ROUND(VLOOKUP($C$2,'[70]ERU-1'!$A$6:$BE$17,M$2,FALSE),3)</f>
        <v>5.407</v>
      </c>
      <c r="N77" s="15">
        <f t="shared" si="17"/>
        <v>6.4920000000000186</v>
      </c>
      <c r="O77" s="15">
        <f t="shared" si="18"/>
        <v>0</v>
      </c>
      <c r="P77" s="15">
        <f t="shared" si="25"/>
        <v>0</v>
      </c>
      <c r="Q77" s="15">
        <f>ROUND(VLOOKUP($C$2,'[70]ERU-1'!$A$6:$BE$17,Q$2,FALSE),3)</f>
        <v>316.80099999999999</v>
      </c>
      <c r="R77" s="42">
        <f t="shared" si="26"/>
        <v>0</v>
      </c>
      <c r="S77" s="15">
        <f>ROUND(VLOOKUP($C$2,'[70]ERU-1'!$A$6:$BE$17,S$2,FALSE),3)</f>
        <v>1421</v>
      </c>
      <c r="T77" s="15">
        <f>ROUND(VLOOKUP($C$2,'[70]ERU-1'!$A$6:$BE$17,T$2,FALSE),3)</f>
        <v>0</v>
      </c>
      <c r="U77" s="15">
        <f>ROUND(VLOOKUP($C$2,'[70]ERU-1'!$A$6:$BE$17,U$2,FALSE),3)</f>
        <v>0</v>
      </c>
      <c r="V77" s="15">
        <f>ROUND(VLOOKUP($C$2,'[70]ERU-1'!$A$6:$BE$17,V$2,FALSE),3)</f>
        <v>0</v>
      </c>
      <c r="W77" s="15">
        <f>ROUND(VLOOKUP($C$2,'[70]ERU-1'!$A$6:$BE$17,W$2,FALSE),3)</f>
        <v>0</v>
      </c>
      <c r="X77" s="15">
        <f>ROUND(VLOOKUP($C$2,'[70]ERU-1'!$A$6:$BE$17,X$2,FALSE),3)</f>
        <v>1421</v>
      </c>
      <c r="Y77" s="15">
        <f>ROUND(VLOOKUP($C$2,'[70]ERU-1'!$A$6:$BE$17,Y$2,FALSE),3)</f>
        <v>0</v>
      </c>
      <c r="Z77" s="15">
        <f>ROUND(VLOOKUP($C$2,'[70]ERU-1'!$A$6:$BE$17,Z$2,FALSE),3)</f>
        <v>22.268999999999998</v>
      </c>
      <c r="AA77" s="15">
        <f>ROUND(VLOOKUP($C$2,'[70]ERU-1'!$A$6:$BE$17,AA$2,FALSE),3)</f>
        <v>328.7</v>
      </c>
      <c r="AB77" s="45">
        <f t="shared" si="20"/>
        <v>34.168000000000021</v>
      </c>
      <c r="AC77" s="15">
        <f>ROUND(VLOOKUP($C$2,'[70]ERU-1'!$A$6:$BE$17,AC$2,FALSE),3)</f>
        <v>0</v>
      </c>
      <c r="AD77" s="15">
        <f>ROUND(VLOOKUP($C$2,'[70]ERU-1'!$A$6:$BE$17,AD$2,FALSE),3)</f>
        <v>0</v>
      </c>
      <c r="AE77" s="15">
        <f>ROUND(VLOOKUP($C$2,'[70]ERU-1'!$A$6:$BE$17,AE$2,FALSE),3)</f>
        <v>0</v>
      </c>
      <c r="AF77" s="15">
        <f>ROUND(VLOOKUP($C$2,'[70]ERU-1'!$A$6:$BE$17,AF$2,FALSE),3)</f>
        <v>0</v>
      </c>
      <c r="AG77" s="15">
        <f>ROUND(VLOOKUP($C$2,'[70]ERU-1'!$A$6:$BE$17,AG$2,FALSE),3)</f>
        <v>0</v>
      </c>
      <c r="AH77" s="15">
        <f>ROUND(VLOOKUP($C$2,'[70]ERU-1'!$A$6:$BE$17,AH$2,FALSE),3)</f>
        <v>1421</v>
      </c>
      <c r="AI77" s="15">
        <f>ROUND(VLOOKUP($C$2,'[70]ERU-1'!$A$6:$BE$17,AI$2,FALSE),3)</f>
        <v>0</v>
      </c>
      <c r="AJ77" s="15" t="s">
        <v>594</v>
      </c>
      <c r="AK77" s="15">
        <f>ROUND(VLOOKUP($C$2,'[70]ERU-1'!$A$6:$BE$17,AK$2,FALSE),3)</f>
        <v>0</v>
      </c>
      <c r="AL77" s="15">
        <f>ROUND(VLOOKUP($C$2,'[70]ERU-1'!$A$6:$BE$17,AL$2,FALSE),3)</f>
        <v>0</v>
      </c>
      <c r="AM77" s="15">
        <f>ROUND(VLOOKUP($C$2,'[70]ERU-1'!$A$6:$BE$17,AM$2,FALSE),3)</f>
        <v>316.80099999999999</v>
      </c>
      <c r="AN77" s="15">
        <f>ROUND(VLOOKUP($C$2,'[70]ERU-1'!$A$6:$BE$17,AN$2,FALSE),3)</f>
        <v>0</v>
      </c>
      <c r="AO77" s="15">
        <f>ROUND(VLOOKUP($C$2,'[70]ERU-1'!$A$6:$BE$17,AO$2,FALSE),3)</f>
        <v>0</v>
      </c>
      <c r="AP77" s="15">
        <f>ROUND(VLOOKUP($C$2,'[70]ERU-1'!$A$6:$BE$17,AP$2,FALSE),3)</f>
        <v>0</v>
      </c>
      <c r="AQ77" s="15">
        <f>ROUND(VLOOKUP($C$2,'[70]ERU-1'!$A$6:$BE$17,AQ$2,FALSE),3)</f>
        <v>0</v>
      </c>
      <c r="AR77" s="15">
        <f>ROUND(VLOOKUP($C$2,'[70]ERU-1'!$A$6:$BE$17,AR$2,FALSE),3)</f>
        <v>0</v>
      </c>
      <c r="AS77" s="15">
        <f>ROUND(VLOOKUP($C$2,'[70]ERU-1'!$A$6:$BE$17,AS$2,FALSE),3)</f>
        <v>0</v>
      </c>
      <c r="AT77" s="15">
        <f>ROUND(VLOOKUP($C$2,'[70]ERU-1'!$A$6:$BE$17,AT$2,FALSE),3)</f>
        <v>0</v>
      </c>
      <c r="AU77" s="15">
        <f>ROUND(VLOOKUP($C$2,'[70]ERU-1'!$A$6:$BE$17,AU$2,FALSE),3)</f>
        <v>0</v>
      </c>
      <c r="AV77" s="15">
        <f>ROUND(VLOOKUP($C$2,'[70]ERU-1'!$A$6:$BE$17,AV$2,FALSE),3)</f>
        <v>1421</v>
      </c>
      <c r="AW77" s="15">
        <f>ROUND(VLOOKUP($C$2,'[70]ERU-1'!$A$6:$BE$17,AW$2,FALSE),3)</f>
        <v>0</v>
      </c>
      <c r="AX77" s="15">
        <f>ROUND(VLOOKUP($C$2,'[70]ERU-1'!$A$6:$BE$17,AX$2,FALSE),3)</f>
        <v>0</v>
      </c>
      <c r="AY77" s="15">
        <f>ROUND(VLOOKUP($C$2,'[70]ERU-1'!$A$6:$BE$17,AY$2,FALSE),3)</f>
        <v>0</v>
      </c>
      <c r="AZ77" s="15">
        <f>ROUND(VLOOKUP($C$2,'[70]ERU-1'!$A$6:$BE$17,AZ$2,FALSE),3)</f>
        <v>0</v>
      </c>
      <c r="BA77" s="15">
        <f>ROUND(VLOOKUP($C$2,'[70]ERU-1'!$A$6:$BE$17,BA$2,FALSE),3)</f>
        <v>0</v>
      </c>
      <c r="BB77" s="15">
        <f>ROUND(VLOOKUP($C$2,'[70]ERU-1'!$A$6:$BE$17,BB$2,FALSE),3)</f>
        <v>0</v>
      </c>
      <c r="BC77" s="15">
        <f>ROUND(VLOOKUP($C$2,'[70]ERU-1'!$A$6:$BE$17,BC$2,FALSE),3)</f>
        <v>0</v>
      </c>
      <c r="BD77" s="15">
        <f>ROUND(VLOOKUP($C$2,'[70]ERU-1'!$A$6:$BE$17,BD$2,FALSE),3)</f>
        <v>0</v>
      </c>
      <c r="BE77" s="15">
        <f>ROUND(VLOOKUP($C$2,'[70]ERU-1'!$A$6:$BE$17,BE$2,FALSE),3)</f>
        <v>328.7</v>
      </c>
      <c r="BF77" s="15">
        <f>ROUND(VLOOKUP($C$2,'[70]ERU-1'!$A$6:$BE$17,BF$2,FALSE),3)</f>
        <v>1421</v>
      </c>
      <c r="BG77" s="68">
        <f>_xlfn.IFNA(INDEX(import!$R$3:$Z$2000,MATCH(Data!$A77&amp;"#"&amp;$E77,import!$Q$3:$Q$2000,0),2),0)</f>
        <v>794.13099999999997</v>
      </c>
      <c r="BH77" s="15"/>
      <c r="BI77" s="15"/>
      <c r="BJ77" s="15" t="s">
        <v>766</v>
      </c>
      <c r="BK77" s="15" t="str">
        <f>INDEX(Licence!$I$2:$I$180,MATCH(Data!BJ77,Licence!$C$2:$C$180,0))</f>
        <v>Olomoucký</v>
      </c>
      <c r="BL77" s="15">
        <f>INDEX(Licence!$G$2:$G$180,MATCH(Data!BJ77,Licence!$C$2:$C$180,0))/1000</f>
        <v>1.56</v>
      </c>
      <c r="BM77" s="15">
        <f>INDEX(Licence!$F$2:$F$180,MATCH(Data!BJ77,Licence!$C$2:$C$180,0))/1000</f>
        <v>1.964</v>
      </c>
      <c r="BN77" s="15" t="str">
        <f>INDEX(Licence!$K$2:$K$180,MATCH(Data!BJ77,Licence!$C$2:$C$180,0))</f>
        <v>EG.D, a.s.</v>
      </c>
      <c r="BO77" s="15"/>
      <c r="BP77" s="16">
        <f t="shared" si="21"/>
        <v>91.096081404985114</v>
      </c>
      <c r="BS77" t="str">
        <f t="shared" si="15"/>
        <v>KJ - Prostějov, B. Šmerala</v>
      </c>
    </row>
    <row r="78" spans="1:71" ht="19.5" thickBot="1" x14ac:dyDescent="0.35">
      <c r="A78" s="15">
        <v>3613</v>
      </c>
      <c r="B78" s="25">
        <f t="shared" si="19"/>
        <v>74</v>
      </c>
      <c r="C78" s="14" t="s">
        <v>673</v>
      </c>
      <c r="D78" s="15" t="str">
        <f t="shared" si="22"/>
        <v>Prosinec</v>
      </c>
      <c r="E78" s="37" t="str">
        <f t="shared" si="22"/>
        <v>12</v>
      </c>
      <c r="F78" s="46">
        <f t="shared" si="16"/>
        <v>0</v>
      </c>
      <c r="G78" s="68">
        <f>_xlfn.IFNA(INDEX(import!$R$3:$Z$2000,MATCH(Data!$A78&amp;"#"&amp;$E78,import!$Q$3:$Q$2000,0),1),0)</f>
        <v>1423.354</v>
      </c>
      <c r="H78" s="68">
        <f t="shared" si="23"/>
        <v>651.98599999999999</v>
      </c>
      <c r="I78" s="68">
        <f t="shared" si="24"/>
        <v>771.36800000000005</v>
      </c>
      <c r="J78" s="68">
        <f>_xlfn.IFNA(INDEX(import!$R$3:$Z$2000,MATCH(Data!$A78&amp;"#"&amp;$E78,import!$Q$3:$Q$2000,0),3),0)</f>
        <v>35.251200000000004</v>
      </c>
      <c r="K78" s="15">
        <f>ROUND(VLOOKUP($C$2,'[71]ERU-1'!$A$6:$BE$17,K$2,FALSE),3)</f>
        <v>0</v>
      </c>
      <c r="L78" s="15">
        <f>ROUND(VLOOKUP($C$2,'[71]ERU-1'!$A$6:$BE$17,L$2,FALSE),3)</f>
        <v>540.48</v>
      </c>
      <c r="M78" s="15">
        <f>ROUND(VLOOKUP($C$2,'[71]ERU-1'!$A$6:$BE$17,M$2,FALSE),3)</f>
        <v>13.797000000000001</v>
      </c>
      <c r="N78" s="15">
        <f t="shared" si="17"/>
        <v>16.322999999999979</v>
      </c>
      <c r="O78" s="15">
        <f t="shared" si="18"/>
        <v>0</v>
      </c>
      <c r="P78" s="15">
        <f t="shared" si="25"/>
        <v>0</v>
      </c>
      <c r="Q78" s="15">
        <f>ROUND(VLOOKUP($C$2,'[71]ERU-1'!$A$6:$BE$17,Q$2,FALSE),3)</f>
        <v>510.36</v>
      </c>
      <c r="R78" s="42">
        <f t="shared" si="26"/>
        <v>0</v>
      </c>
      <c r="S78" s="15">
        <f>ROUND(VLOOKUP($C$2,'[71]ERU-1'!$A$6:$BE$17,S$2,FALSE),3)</f>
        <v>2302</v>
      </c>
      <c r="T78" s="15">
        <f>ROUND(VLOOKUP($C$2,'[71]ERU-1'!$A$6:$BE$17,T$2,FALSE),3)</f>
        <v>0</v>
      </c>
      <c r="U78" s="15">
        <f>ROUND(VLOOKUP($C$2,'[71]ERU-1'!$A$6:$BE$17,U$2,FALSE),3)</f>
        <v>0</v>
      </c>
      <c r="V78" s="15">
        <f>ROUND(VLOOKUP($C$2,'[71]ERU-1'!$A$6:$BE$17,V$2,FALSE),3)</f>
        <v>0</v>
      </c>
      <c r="W78" s="15">
        <f>ROUND(VLOOKUP($C$2,'[71]ERU-1'!$A$6:$BE$17,W$2,FALSE),3)</f>
        <v>0</v>
      </c>
      <c r="X78" s="15">
        <f>ROUND(VLOOKUP($C$2,'[71]ERU-1'!$A$6:$BE$17,X$2,FALSE),3)</f>
        <v>2302</v>
      </c>
      <c r="Y78" s="15">
        <f>ROUND(VLOOKUP($C$2,'[71]ERU-1'!$A$6:$BE$17,Y$2,FALSE),3)</f>
        <v>0</v>
      </c>
      <c r="Z78" s="15">
        <f>ROUND(VLOOKUP($C$2,'[71]ERU-1'!$A$6:$BE$17,Z$2,FALSE),3)</f>
        <v>11.797000000000001</v>
      </c>
      <c r="AA78" s="15">
        <f>ROUND(VLOOKUP($C$2,'[71]ERU-1'!$A$6:$BE$17,AA$2,FALSE),3)</f>
        <v>540.48</v>
      </c>
      <c r="AB78" s="45">
        <f t="shared" si="20"/>
        <v>41.91699999999998</v>
      </c>
      <c r="AC78" s="15">
        <f>ROUND(VLOOKUP($C$2,'[71]ERU-1'!$A$6:$BE$17,AC$2,FALSE),3)</f>
        <v>0</v>
      </c>
      <c r="AD78" s="15">
        <f>ROUND(VLOOKUP($C$2,'[71]ERU-1'!$A$6:$BE$17,AD$2,FALSE),3)</f>
        <v>0</v>
      </c>
      <c r="AE78" s="15">
        <f>ROUND(VLOOKUP($C$2,'[71]ERU-1'!$A$6:$BE$17,AE$2,FALSE),3)</f>
        <v>0</v>
      </c>
      <c r="AF78" s="15">
        <f>ROUND(VLOOKUP($C$2,'[71]ERU-1'!$A$6:$BE$17,AF$2,FALSE),3)</f>
        <v>0</v>
      </c>
      <c r="AG78" s="15">
        <f>ROUND(VLOOKUP($C$2,'[71]ERU-1'!$A$6:$BE$17,AG$2,FALSE),3)</f>
        <v>0</v>
      </c>
      <c r="AH78" s="15">
        <f>ROUND(VLOOKUP($C$2,'[71]ERU-1'!$A$6:$BE$17,AH$2,FALSE),3)</f>
        <v>2302</v>
      </c>
      <c r="AI78" s="15">
        <f>ROUND(VLOOKUP($C$2,'[71]ERU-1'!$A$6:$BE$17,AI$2,FALSE),3)</f>
        <v>0</v>
      </c>
      <c r="AJ78" s="15" t="s">
        <v>594</v>
      </c>
      <c r="AK78" s="15">
        <f>ROUND(VLOOKUP($C$2,'[71]ERU-1'!$A$6:$BE$17,AK$2,FALSE),3)</f>
        <v>0</v>
      </c>
      <c r="AL78" s="15">
        <f>ROUND(VLOOKUP($C$2,'[71]ERU-1'!$A$6:$BE$17,AL$2,FALSE),3)</f>
        <v>0</v>
      </c>
      <c r="AM78" s="15">
        <f>ROUND(VLOOKUP($C$2,'[71]ERU-1'!$A$6:$BE$17,AM$2,FALSE),3)</f>
        <v>510.36</v>
      </c>
      <c r="AN78" s="15">
        <f>ROUND(VLOOKUP($C$2,'[71]ERU-1'!$A$6:$BE$17,AN$2,FALSE),3)</f>
        <v>0</v>
      </c>
      <c r="AO78" s="15">
        <f>ROUND(VLOOKUP($C$2,'[71]ERU-1'!$A$6:$BE$17,AO$2,FALSE),3)</f>
        <v>0</v>
      </c>
      <c r="AP78" s="15">
        <f>ROUND(VLOOKUP($C$2,'[71]ERU-1'!$A$6:$BE$17,AP$2,FALSE),3)</f>
        <v>0</v>
      </c>
      <c r="AQ78" s="15">
        <f>ROUND(VLOOKUP($C$2,'[71]ERU-1'!$A$6:$BE$17,AQ$2,FALSE),3)</f>
        <v>0</v>
      </c>
      <c r="AR78" s="15">
        <f>ROUND(VLOOKUP($C$2,'[71]ERU-1'!$A$6:$BE$17,AR$2,FALSE),3)</f>
        <v>0</v>
      </c>
      <c r="AS78" s="15">
        <f>ROUND(VLOOKUP($C$2,'[71]ERU-1'!$A$6:$BE$17,AS$2,FALSE),3)</f>
        <v>0</v>
      </c>
      <c r="AT78" s="15">
        <f>ROUND(VLOOKUP($C$2,'[71]ERU-1'!$A$6:$BE$17,AT$2,FALSE),3)</f>
        <v>0</v>
      </c>
      <c r="AU78" s="15">
        <f>ROUND(VLOOKUP($C$2,'[71]ERU-1'!$A$6:$BE$17,AU$2,FALSE),3)</f>
        <v>0</v>
      </c>
      <c r="AV78" s="15">
        <f>ROUND(VLOOKUP($C$2,'[71]ERU-1'!$A$6:$BE$17,AV$2,FALSE),3)</f>
        <v>2302</v>
      </c>
      <c r="AW78" s="15">
        <f>ROUND(VLOOKUP($C$2,'[71]ERU-1'!$A$6:$BE$17,AW$2,FALSE),3)</f>
        <v>0</v>
      </c>
      <c r="AX78" s="15">
        <f>ROUND(VLOOKUP($C$2,'[71]ERU-1'!$A$6:$BE$17,AX$2,FALSE),3)</f>
        <v>0</v>
      </c>
      <c r="AY78" s="15">
        <f>ROUND(VLOOKUP($C$2,'[71]ERU-1'!$A$6:$BE$17,AY$2,FALSE),3)</f>
        <v>0</v>
      </c>
      <c r="AZ78" s="15">
        <f>ROUND(VLOOKUP($C$2,'[71]ERU-1'!$A$6:$BE$17,AZ$2,FALSE),3)</f>
        <v>0</v>
      </c>
      <c r="BA78" s="15">
        <f>ROUND(VLOOKUP($C$2,'[71]ERU-1'!$A$6:$BE$17,BA$2,FALSE),3)</f>
        <v>0</v>
      </c>
      <c r="BB78" s="15">
        <f>ROUND(VLOOKUP($C$2,'[71]ERU-1'!$A$6:$BE$17,BB$2,FALSE),3)</f>
        <v>0</v>
      </c>
      <c r="BC78" s="15">
        <f>ROUND(VLOOKUP($C$2,'[71]ERU-1'!$A$6:$BE$17,BC$2,FALSE),3)</f>
        <v>0</v>
      </c>
      <c r="BD78" s="15">
        <f>ROUND(VLOOKUP($C$2,'[71]ERU-1'!$A$6:$BE$17,BD$2,FALSE),3)</f>
        <v>0</v>
      </c>
      <c r="BE78" s="15">
        <f>ROUND(VLOOKUP($C$2,'[71]ERU-1'!$A$6:$BE$17,BE$2,FALSE),3)</f>
        <v>540.48</v>
      </c>
      <c r="BF78" s="15">
        <f>ROUND(VLOOKUP($C$2,'[71]ERU-1'!$A$6:$BE$17,BF$2,FALSE),3)</f>
        <v>2302</v>
      </c>
      <c r="BG78" s="68">
        <f>_xlfn.IFNA(INDEX(import!$R$3:$Z$2000,MATCH(Data!$A78&amp;"#"&amp;$E78,import!$Q$3:$Q$2000,0),2),0)</f>
        <v>1281.019</v>
      </c>
      <c r="BH78" s="15"/>
      <c r="BI78" s="15"/>
      <c r="BJ78" s="15" t="s">
        <v>767</v>
      </c>
      <c r="BK78" s="15" t="str">
        <f>INDEX(Licence!$I$2:$I$180,MATCH(Data!BJ78,Licence!$C$2:$C$180,0))</f>
        <v>Olomoucký</v>
      </c>
      <c r="BL78" s="15">
        <f>INDEX(Licence!$G$2:$G$180,MATCH(Data!BJ78,Licence!$C$2:$C$180,0))/1000</f>
        <v>1.56</v>
      </c>
      <c r="BM78" s="15">
        <f>INDEX(Licence!$F$2:$F$180,MATCH(Data!BJ78,Licence!$C$2:$C$180,0))/1000</f>
        <v>1.964</v>
      </c>
      <c r="BN78" s="15" t="str">
        <f>INDEX(Licence!$K$2:$K$180,MATCH(Data!BJ78,Licence!$C$2:$C$180,0))</f>
        <v>EG.D, a.s.</v>
      </c>
      <c r="BO78" s="15"/>
      <c r="BP78" s="16">
        <f t="shared" si="21"/>
        <v>92.108270403830417</v>
      </c>
      <c r="BS78" t="str">
        <f t="shared" si="15"/>
        <v>KJ - Prostějov, S. Manharda</v>
      </c>
    </row>
    <row r="79" spans="1:71" ht="19.5" thickBot="1" x14ac:dyDescent="0.35">
      <c r="A79" s="15">
        <v>3611</v>
      </c>
      <c r="B79" s="25">
        <f t="shared" si="19"/>
        <v>75</v>
      </c>
      <c r="C79" s="14" t="s">
        <v>674</v>
      </c>
      <c r="D79" s="15" t="str">
        <f t="shared" si="22"/>
        <v>Prosinec</v>
      </c>
      <c r="E79" s="37" t="str">
        <f t="shared" si="22"/>
        <v>12</v>
      </c>
      <c r="F79" s="46">
        <f t="shared" si="16"/>
        <v>0</v>
      </c>
      <c r="G79" s="68">
        <f>_xlfn.IFNA(INDEX(import!$R$3:$Z$2000,MATCH(Data!$A79&amp;"#"&amp;$E79,import!$Q$3:$Q$2000,0),1),0)</f>
        <v>582.14499999999998</v>
      </c>
      <c r="H79" s="68">
        <f t="shared" si="23"/>
        <v>270.64800000000002</v>
      </c>
      <c r="I79" s="68">
        <f t="shared" si="24"/>
        <v>311.49700000000001</v>
      </c>
      <c r="J79" s="68">
        <f>_xlfn.IFNA(INDEX(import!$R$3:$Z$2000,MATCH(Data!$A79&amp;"#"&amp;$E79,import!$Q$3:$Q$2000,0),3),0)</f>
        <v>35.251200000000004</v>
      </c>
      <c r="K79" s="15">
        <f>ROUND(VLOOKUP($C$2,'[72]ERU-1'!$A$6:$BE$17,K$2,FALSE),3)</f>
        <v>0</v>
      </c>
      <c r="L79" s="15">
        <f>ROUND(VLOOKUP($C$2,'[72]ERU-1'!$A$6:$BE$17,L$2,FALSE),3)</f>
        <v>210.94</v>
      </c>
      <c r="M79" s="15">
        <f>ROUND(VLOOKUP($C$2,'[72]ERU-1'!$A$6:$BE$17,M$2,FALSE),3)</f>
        <v>1.84</v>
      </c>
      <c r="N79" s="15">
        <f t="shared" si="17"/>
        <v>2.1169999999999902</v>
      </c>
      <c r="O79" s="15">
        <f t="shared" si="18"/>
        <v>0</v>
      </c>
      <c r="P79" s="15">
        <f t="shared" si="25"/>
        <v>0</v>
      </c>
      <c r="Q79" s="15">
        <f>ROUND(VLOOKUP($C$2,'[72]ERU-1'!$A$6:$BE$17,Q$2,FALSE),3)</f>
        <v>206.983</v>
      </c>
      <c r="R79" s="42">
        <f t="shared" si="26"/>
        <v>0</v>
      </c>
      <c r="S79" s="15">
        <f>ROUND(VLOOKUP($C$2,'[72]ERU-1'!$A$6:$BE$17,S$2,FALSE),3)</f>
        <v>874</v>
      </c>
      <c r="T79" s="15">
        <f>ROUND(VLOOKUP($C$2,'[72]ERU-1'!$A$6:$BE$17,T$2,FALSE),3)</f>
        <v>0</v>
      </c>
      <c r="U79" s="15">
        <f>ROUND(VLOOKUP($C$2,'[72]ERU-1'!$A$6:$BE$17,U$2,FALSE),3)</f>
        <v>0</v>
      </c>
      <c r="V79" s="15">
        <f>ROUND(VLOOKUP($C$2,'[72]ERU-1'!$A$6:$BE$17,V$2,FALSE),3)</f>
        <v>0</v>
      </c>
      <c r="W79" s="15">
        <f>ROUND(VLOOKUP($C$2,'[72]ERU-1'!$A$6:$BE$17,W$2,FALSE),3)</f>
        <v>0</v>
      </c>
      <c r="X79" s="15">
        <f>ROUND(VLOOKUP($C$2,'[72]ERU-1'!$A$6:$BE$17,X$2,FALSE),3)</f>
        <v>874</v>
      </c>
      <c r="Y79" s="15">
        <f>ROUND(VLOOKUP($C$2,'[72]ERU-1'!$A$6:$BE$17,Y$2,FALSE),3)</f>
        <v>0</v>
      </c>
      <c r="Z79" s="15">
        <f>ROUND(VLOOKUP($C$2,'[72]ERU-1'!$A$6:$BE$17,Z$2,FALSE),3)</f>
        <v>5.0549999999999997</v>
      </c>
      <c r="AA79" s="15">
        <f>ROUND(VLOOKUP($C$2,'[72]ERU-1'!$A$6:$BE$17,AA$2,FALSE),3)</f>
        <v>210.94</v>
      </c>
      <c r="AB79" s="45">
        <f t="shared" si="20"/>
        <v>9.0119999999999898</v>
      </c>
      <c r="AC79" s="15">
        <f>ROUND(VLOOKUP($C$2,'[72]ERU-1'!$A$6:$BE$17,AC$2,FALSE),3)</f>
        <v>0</v>
      </c>
      <c r="AD79" s="15">
        <f>ROUND(VLOOKUP($C$2,'[72]ERU-1'!$A$6:$BE$17,AD$2,FALSE),3)</f>
        <v>0</v>
      </c>
      <c r="AE79" s="15">
        <f>ROUND(VLOOKUP($C$2,'[72]ERU-1'!$A$6:$BE$17,AE$2,FALSE),3)</f>
        <v>0</v>
      </c>
      <c r="AF79" s="15">
        <f>ROUND(VLOOKUP($C$2,'[72]ERU-1'!$A$6:$BE$17,AF$2,FALSE),3)</f>
        <v>0</v>
      </c>
      <c r="AG79" s="15">
        <f>ROUND(VLOOKUP($C$2,'[72]ERU-1'!$A$6:$BE$17,AG$2,FALSE),3)</f>
        <v>0</v>
      </c>
      <c r="AH79" s="15">
        <f>ROUND(VLOOKUP($C$2,'[72]ERU-1'!$A$6:$BE$17,AH$2,FALSE),3)</f>
        <v>874</v>
      </c>
      <c r="AI79" s="15">
        <f>ROUND(VLOOKUP($C$2,'[72]ERU-1'!$A$6:$BE$17,AI$2,FALSE),3)</f>
        <v>0</v>
      </c>
      <c r="AJ79" s="15" t="s">
        <v>594</v>
      </c>
      <c r="AK79" s="15">
        <f>ROUND(VLOOKUP($C$2,'[72]ERU-1'!$A$6:$BE$17,AK$2,FALSE),3)</f>
        <v>0</v>
      </c>
      <c r="AL79" s="15">
        <f>ROUND(VLOOKUP($C$2,'[72]ERU-1'!$A$6:$BE$17,AL$2,FALSE),3)</f>
        <v>0</v>
      </c>
      <c r="AM79" s="15">
        <f>ROUND(VLOOKUP($C$2,'[72]ERU-1'!$A$6:$BE$17,AM$2,FALSE),3)</f>
        <v>206.983</v>
      </c>
      <c r="AN79" s="15">
        <f>ROUND(VLOOKUP($C$2,'[72]ERU-1'!$A$6:$BE$17,AN$2,FALSE),3)</f>
        <v>0</v>
      </c>
      <c r="AO79" s="15">
        <f>ROUND(VLOOKUP($C$2,'[72]ERU-1'!$A$6:$BE$17,AO$2,FALSE),3)</f>
        <v>0</v>
      </c>
      <c r="AP79" s="15">
        <f>ROUND(VLOOKUP($C$2,'[72]ERU-1'!$A$6:$BE$17,AP$2,FALSE),3)</f>
        <v>0</v>
      </c>
      <c r="AQ79" s="15">
        <f>ROUND(VLOOKUP($C$2,'[72]ERU-1'!$A$6:$BE$17,AQ$2,FALSE),3)</f>
        <v>0</v>
      </c>
      <c r="AR79" s="15">
        <f>ROUND(VLOOKUP($C$2,'[72]ERU-1'!$A$6:$BE$17,AR$2,FALSE),3)</f>
        <v>0</v>
      </c>
      <c r="AS79" s="15">
        <f>ROUND(VLOOKUP($C$2,'[72]ERU-1'!$A$6:$BE$17,AS$2,FALSE),3)</f>
        <v>0</v>
      </c>
      <c r="AT79" s="15">
        <f>ROUND(VLOOKUP($C$2,'[72]ERU-1'!$A$6:$BE$17,AT$2,FALSE),3)</f>
        <v>0</v>
      </c>
      <c r="AU79" s="15">
        <f>ROUND(VLOOKUP($C$2,'[72]ERU-1'!$A$6:$BE$17,AU$2,FALSE),3)</f>
        <v>0</v>
      </c>
      <c r="AV79" s="15">
        <f>ROUND(VLOOKUP($C$2,'[72]ERU-1'!$A$6:$BE$17,AV$2,FALSE),3)</f>
        <v>874</v>
      </c>
      <c r="AW79" s="15">
        <f>ROUND(VLOOKUP($C$2,'[72]ERU-1'!$A$6:$BE$17,AW$2,FALSE),3)</f>
        <v>0</v>
      </c>
      <c r="AX79" s="15">
        <f>ROUND(VLOOKUP($C$2,'[72]ERU-1'!$A$6:$BE$17,AX$2,FALSE),3)</f>
        <v>0</v>
      </c>
      <c r="AY79" s="15">
        <f>ROUND(VLOOKUP($C$2,'[72]ERU-1'!$A$6:$BE$17,AY$2,FALSE),3)</f>
        <v>0</v>
      </c>
      <c r="AZ79" s="15">
        <f>ROUND(VLOOKUP($C$2,'[72]ERU-1'!$A$6:$BE$17,AZ$2,FALSE),3)</f>
        <v>0</v>
      </c>
      <c r="BA79" s="15">
        <f>ROUND(VLOOKUP($C$2,'[72]ERU-1'!$A$6:$BE$17,BA$2,FALSE),3)</f>
        <v>0</v>
      </c>
      <c r="BB79" s="15">
        <f>ROUND(VLOOKUP($C$2,'[72]ERU-1'!$A$6:$BE$17,BB$2,FALSE),3)</f>
        <v>0</v>
      </c>
      <c r="BC79" s="15">
        <f>ROUND(VLOOKUP($C$2,'[72]ERU-1'!$A$6:$BE$17,BC$2,FALSE),3)</f>
        <v>0</v>
      </c>
      <c r="BD79" s="15">
        <f>ROUND(VLOOKUP($C$2,'[72]ERU-1'!$A$6:$BE$17,BD$2,FALSE),3)</f>
        <v>0</v>
      </c>
      <c r="BE79" s="15">
        <f>ROUND(VLOOKUP($C$2,'[72]ERU-1'!$A$6:$BE$17,BE$2,FALSE),3)</f>
        <v>210.94</v>
      </c>
      <c r="BF79" s="15">
        <f>ROUND(VLOOKUP($C$2,'[72]ERU-1'!$A$6:$BE$17,BF$2,FALSE),3)</f>
        <v>874</v>
      </c>
      <c r="BG79" s="68">
        <f>_xlfn.IFNA(INDEX(import!$R$3:$Z$2000,MATCH(Data!$A79&amp;"#"&amp;$E79,import!$Q$3:$Q$2000,0),2),0)</f>
        <v>523.93100000000004</v>
      </c>
      <c r="BH79" s="15"/>
      <c r="BI79" s="15"/>
      <c r="BJ79" s="15" t="s">
        <v>768</v>
      </c>
      <c r="BK79" s="15" t="str">
        <f>INDEX(Licence!$I$2:$I$180,MATCH(Data!BJ79,Licence!$C$2:$C$180,0))</f>
        <v>Olomoucký</v>
      </c>
      <c r="BL79" s="15">
        <f>INDEX(Licence!$G$2:$G$180,MATCH(Data!BJ79,Licence!$C$2:$C$180,0))/1000</f>
        <v>0.6</v>
      </c>
      <c r="BM79" s="15">
        <f>INDEX(Licence!$F$2:$F$180,MATCH(Data!BJ79,Licence!$C$2:$C$180,0))/1000</f>
        <v>0.79700000000000004</v>
      </c>
      <c r="BN79" s="15" t="str">
        <f>INDEX(Licence!$K$2:$K$180,MATCH(Data!BJ79,Licence!$C$2:$C$180,0))</f>
        <v>EG.D, a.s.</v>
      </c>
      <c r="BO79" s="15"/>
      <c r="BP79" s="16">
        <f t="shared" si="21"/>
        <v>86.598765443880538</v>
      </c>
      <c r="BS79" t="str">
        <f t="shared" si="15"/>
        <v>KJ - Prostějov, Moravská</v>
      </c>
    </row>
    <row r="80" spans="1:71" ht="19.5" thickBot="1" x14ac:dyDescent="0.35">
      <c r="A80" s="15">
        <v>3314</v>
      </c>
      <c r="B80" s="25">
        <f t="shared" si="19"/>
        <v>76</v>
      </c>
      <c r="C80" s="14" t="s">
        <v>675</v>
      </c>
      <c r="D80" s="15" t="str">
        <f t="shared" si="22"/>
        <v>Prosinec</v>
      </c>
      <c r="E80" s="37" t="str">
        <f t="shared" si="22"/>
        <v>12</v>
      </c>
      <c r="F80" s="46">
        <f t="shared" si="16"/>
        <v>0</v>
      </c>
      <c r="G80" s="68">
        <f>_xlfn.IFNA(INDEX(import!$R$3:$Z$2000,MATCH(Data!$A80&amp;"#"&amp;$E80,import!$Q$3:$Q$2000,0),1),0)</f>
        <v>1857.423</v>
      </c>
      <c r="H80" s="68">
        <f t="shared" si="23"/>
        <v>884.66499999999996</v>
      </c>
      <c r="I80" s="68">
        <f t="shared" si="24"/>
        <v>972.75800000000004</v>
      </c>
      <c r="J80" s="68">
        <f>_xlfn.IFNA(INDEX(import!$R$3:$Z$2000,MATCH(Data!$A80&amp;"#"&amp;$E80,import!$Q$3:$Q$2000,0),3),0)</f>
        <v>35.251200000000004</v>
      </c>
      <c r="K80" s="15">
        <f>ROUND(VLOOKUP($C$2,'[73]ERU-1'!$A$6:$BE$17,K$2,FALSE),3)</f>
        <v>0</v>
      </c>
      <c r="L80" s="15">
        <f>ROUND(VLOOKUP($C$2,'[73]ERU-1'!$A$6:$BE$17,L$2,FALSE),3)</f>
        <v>693.70100000000002</v>
      </c>
      <c r="M80" s="15">
        <f>ROUND(VLOOKUP($C$2,'[73]ERU-1'!$A$6:$BE$17,M$2,FALSE),3)</f>
        <v>11.379</v>
      </c>
      <c r="N80" s="15">
        <f t="shared" si="17"/>
        <v>12.512000000000057</v>
      </c>
      <c r="O80" s="15">
        <f t="shared" si="18"/>
        <v>0</v>
      </c>
      <c r="P80" s="15">
        <f t="shared" si="25"/>
        <v>0</v>
      </c>
      <c r="Q80" s="15">
        <f>ROUND(VLOOKUP($C$2,'[73]ERU-1'!$A$6:$BE$17,Q$2,FALSE),3)</f>
        <v>669.81</v>
      </c>
      <c r="R80" s="42">
        <f t="shared" si="26"/>
        <v>0</v>
      </c>
      <c r="S80" s="15">
        <f>ROUND(VLOOKUP($C$2,'[73]ERU-1'!$A$6:$BE$17,S$2,FALSE),3)</f>
        <v>2746</v>
      </c>
      <c r="T80" s="15">
        <f>ROUND(VLOOKUP($C$2,'[73]ERU-1'!$A$6:$BE$17,T$2,FALSE),3)</f>
        <v>0</v>
      </c>
      <c r="U80" s="15">
        <f>ROUND(VLOOKUP($C$2,'[73]ERU-1'!$A$6:$BE$17,U$2,FALSE),3)</f>
        <v>0</v>
      </c>
      <c r="V80" s="15">
        <f>ROUND(VLOOKUP($C$2,'[73]ERU-1'!$A$6:$BE$17,V$2,FALSE),3)</f>
        <v>0</v>
      </c>
      <c r="W80" s="15">
        <f>ROUND(VLOOKUP($C$2,'[73]ERU-1'!$A$6:$BE$17,W$2,FALSE),3)</f>
        <v>0</v>
      </c>
      <c r="X80" s="15">
        <f>ROUND(VLOOKUP($C$2,'[73]ERU-1'!$A$6:$BE$17,X$2,FALSE),3)</f>
        <v>2746</v>
      </c>
      <c r="Y80" s="15">
        <f>ROUND(VLOOKUP($C$2,'[73]ERU-1'!$A$6:$BE$17,Y$2,FALSE),3)</f>
        <v>0</v>
      </c>
      <c r="Z80" s="15">
        <f>ROUND(VLOOKUP($C$2,'[73]ERU-1'!$A$6:$BE$17,Z$2,FALSE),3)</f>
        <v>1.4790000000000001</v>
      </c>
      <c r="AA80" s="15">
        <f>ROUND(VLOOKUP($C$2,'[73]ERU-1'!$A$6:$BE$17,AA$2,FALSE),3)</f>
        <v>693.70100000000002</v>
      </c>
      <c r="AB80" s="45">
        <f t="shared" si="20"/>
        <v>25.370000000000054</v>
      </c>
      <c r="AC80" s="15">
        <f>ROUND(VLOOKUP($C$2,'[73]ERU-1'!$A$6:$BE$17,AC$2,FALSE),3)</f>
        <v>0</v>
      </c>
      <c r="AD80" s="15">
        <f>ROUND(VLOOKUP($C$2,'[73]ERU-1'!$A$6:$BE$17,AD$2,FALSE),3)</f>
        <v>0</v>
      </c>
      <c r="AE80" s="15">
        <f>ROUND(VLOOKUP($C$2,'[73]ERU-1'!$A$6:$BE$17,AE$2,FALSE),3)</f>
        <v>0</v>
      </c>
      <c r="AF80" s="15">
        <f>ROUND(VLOOKUP($C$2,'[73]ERU-1'!$A$6:$BE$17,AF$2,FALSE),3)</f>
        <v>0</v>
      </c>
      <c r="AG80" s="15">
        <f>ROUND(VLOOKUP($C$2,'[73]ERU-1'!$A$6:$BE$17,AG$2,FALSE),3)</f>
        <v>0</v>
      </c>
      <c r="AH80" s="15">
        <f>ROUND(VLOOKUP($C$2,'[73]ERU-1'!$A$6:$BE$17,AH$2,FALSE),3)</f>
        <v>2746</v>
      </c>
      <c r="AI80" s="15">
        <f>ROUND(VLOOKUP($C$2,'[73]ERU-1'!$A$6:$BE$17,AI$2,FALSE),3)</f>
        <v>0</v>
      </c>
      <c r="AJ80" s="15" t="s">
        <v>594</v>
      </c>
      <c r="AK80" s="15">
        <f>ROUND(VLOOKUP($C$2,'[73]ERU-1'!$A$6:$BE$17,AK$2,FALSE),3)</f>
        <v>0</v>
      </c>
      <c r="AL80" s="15">
        <f>ROUND(VLOOKUP($C$2,'[73]ERU-1'!$A$6:$BE$17,AL$2,FALSE),3)</f>
        <v>0</v>
      </c>
      <c r="AM80" s="15">
        <f>ROUND(VLOOKUP($C$2,'[73]ERU-1'!$A$6:$BE$17,AM$2,FALSE),3)</f>
        <v>669.81</v>
      </c>
      <c r="AN80" s="15">
        <f>ROUND(VLOOKUP($C$2,'[73]ERU-1'!$A$6:$BE$17,AN$2,FALSE),3)</f>
        <v>0</v>
      </c>
      <c r="AO80" s="15">
        <f>ROUND(VLOOKUP($C$2,'[73]ERU-1'!$A$6:$BE$17,AO$2,FALSE),3)</f>
        <v>0</v>
      </c>
      <c r="AP80" s="15">
        <f>ROUND(VLOOKUP($C$2,'[73]ERU-1'!$A$6:$BE$17,AP$2,FALSE),3)</f>
        <v>0</v>
      </c>
      <c r="AQ80" s="15">
        <f>ROUND(VLOOKUP($C$2,'[73]ERU-1'!$A$6:$BE$17,AQ$2,FALSE),3)</f>
        <v>0</v>
      </c>
      <c r="AR80" s="15">
        <f>ROUND(VLOOKUP($C$2,'[73]ERU-1'!$A$6:$BE$17,AR$2,FALSE),3)</f>
        <v>0</v>
      </c>
      <c r="AS80" s="15">
        <f>ROUND(VLOOKUP($C$2,'[73]ERU-1'!$A$6:$BE$17,AS$2,FALSE),3)</f>
        <v>0</v>
      </c>
      <c r="AT80" s="15">
        <f>ROUND(VLOOKUP($C$2,'[73]ERU-1'!$A$6:$BE$17,AT$2,FALSE),3)</f>
        <v>0</v>
      </c>
      <c r="AU80" s="15">
        <f>ROUND(VLOOKUP($C$2,'[73]ERU-1'!$A$6:$BE$17,AU$2,FALSE),3)</f>
        <v>0</v>
      </c>
      <c r="AV80" s="15">
        <f>ROUND(VLOOKUP($C$2,'[73]ERU-1'!$A$6:$BE$17,AV$2,FALSE),3)</f>
        <v>2746</v>
      </c>
      <c r="AW80" s="15">
        <f>ROUND(VLOOKUP($C$2,'[73]ERU-1'!$A$6:$BE$17,AW$2,FALSE),3)</f>
        <v>0</v>
      </c>
      <c r="AX80" s="15">
        <f>ROUND(VLOOKUP($C$2,'[73]ERU-1'!$A$6:$BE$17,AX$2,FALSE),3)</f>
        <v>0</v>
      </c>
      <c r="AY80" s="15">
        <f>ROUND(VLOOKUP($C$2,'[73]ERU-1'!$A$6:$BE$17,AY$2,FALSE),3)</f>
        <v>0</v>
      </c>
      <c r="AZ80" s="15">
        <f>ROUND(VLOOKUP($C$2,'[73]ERU-1'!$A$6:$BE$17,AZ$2,FALSE),3)</f>
        <v>0</v>
      </c>
      <c r="BA80" s="15">
        <f>ROUND(VLOOKUP($C$2,'[73]ERU-1'!$A$6:$BE$17,BA$2,FALSE),3)</f>
        <v>0</v>
      </c>
      <c r="BB80" s="15">
        <f>ROUND(VLOOKUP($C$2,'[73]ERU-1'!$A$6:$BE$17,BB$2,FALSE),3)</f>
        <v>0</v>
      </c>
      <c r="BC80" s="15">
        <f>ROUND(VLOOKUP($C$2,'[73]ERU-1'!$A$6:$BE$17,BC$2,FALSE),3)</f>
        <v>0</v>
      </c>
      <c r="BD80" s="15">
        <f>ROUND(VLOOKUP($C$2,'[73]ERU-1'!$A$6:$BE$17,BD$2,FALSE),3)</f>
        <v>0</v>
      </c>
      <c r="BE80" s="15">
        <f>ROUND(VLOOKUP($C$2,'[73]ERU-1'!$A$6:$BE$17,BE$2,FALSE),3)</f>
        <v>693.70100000000002</v>
      </c>
      <c r="BF80" s="15">
        <f>ROUND(VLOOKUP($C$2,'[73]ERU-1'!$A$6:$BE$17,BF$2,FALSE),3)</f>
        <v>2746</v>
      </c>
      <c r="BG80" s="68">
        <f>_xlfn.IFNA(INDEX(import!$R$3:$Z$2000,MATCH(Data!$A80&amp;"#"&amp;$E80,import!$Q$3:$Q$2000,0),2),0)</f>
        <v>1671.68</v>
      </c>
      <c r="BH80" s="15"/>
      <c r="BI80" s="15"/>
      <c r="BJ80" s="15" t="s">
        <v>769</v>
      </c>
      <c r="BK80" s="15" t="str">
        <f>INDEX(Licence!$I$2:$I$180,MATCH(Data!BJ80,Licence!$C$2:$C$180,0))</f>
        <v>Olomoucký</v>
      </c>
      <c r="BL80" s="15">
        <f>INDEX(Licence!$G$2:$G$180,MATCH(Data!BJ80,Licence!$C$2:$C$180,0))/1000</f>
        <v>1.56</v>
      </c>
      <c r="BM80" s="15">
        <f>INDEX(Licence!$F$2:$F$180,MATCH(Data!BJ80,Licence!$C$2:$C$180,0))/1000</f>
        <v>1.9950000000000001</v>
      </c>
      <c r="BN80" s="15" t="str">
        <f>INDEX(Licence!$K$2:$K$180,MATCH(Data!BJ80,Licence!$C$2:$C$180,0))</f>
        <v>EG.D, a.s.</v>
      </c>
      <c r="BO80" s="15"/>
      <c r="BP80" s="16">
        <f t="shared" si="21"/>
        <v>87.12664970435597</v>
      </c>
      <c r="BS80" t="str">
        <f t="shared" si="15"/>
        <v>KJ - Prostějov nemocnice</v>
      </c>
    </row>
    <row r="81" spans="1:73" ht="19.5" thickBot="1" x14ac:dyDescent="0.35">
      <c r="A81" s="15">
        <v>3315</v>
      </c>
      <c r="B81" s="25">
        <f t="shared" si="19"/>
        <v>77</v>
      </c>
      <c r="C81" s="14" t="s">
        <v>676</v>
      </c>
      <c r="D81" s="15" t="str">
        <f t="shared" si="22"/>
        <v>Prosinec</v>
      </c>
      <c r="E81" s="37" t="str">
        <f t="shared" si="22"/>
        <v>12</v>
      </c>
      <c r="F81" s="46">
        <f t="shared" si="16"/>
        <v>0</v>
      </c>
      <c r="G81" s="68">
        <f>_xlfn.IFNA(INDEX(import!$R$3:$Z$2000,MATCH(Data!$A81&amp;"#"&amp;$E81,import!$Q$3:$Q$2000,0),1),0)</f>
        <v>1420.65</v>
      </c>
      <c r="H81" s="68">
        <f t="shared" si="23"/>
        <v>666.173</v>
      </c>
      <c r="I81" s="68">
        <f t="shared" si="24"/>
        <v>754.47699999999998</v>
      </c>
      <c r="J81" s="68">
        <f>_xlfn.IFNA(INDEX(import!$R$3:$Z$2000,MATCH(Data!$A81&amp;"#"&amp;$E81,import!$Q$3:$Q$2000,0),3),0)</f>
        <v>35.299800000000005</v>
      </c>
      <c r="K81" s="15">
        <f>ROUND(VLOOKUP($C$2,'[74]ERU-1'!$A$6:$BE$17,K$2,FALSE),3)</f>
        <v>0</v>
      </c>
      <c r="L81" s="15">
        <f>ROUND(VLOOKUP($C$2,'[74]ERU-1'!$A$6:$BE$17,L$2,FALSE),3)</f>
        <v>598.45000000000005</v>
      </c>
      <c r="M81" s="15">
        <f>ROUND(VLOOKUP($C$2,'[74]ERU-1'!$A$6:$BE$17,M$2,FALSE),3)</f>
        <v>5.9240000000000004</v>
      </c>
      <c r="N81" s="15">
        <f t="shared" si="17"/>
        <v>6.70900000000006</v>
      </c>
      <c r="O81" s="15">
        <f t="shared" si="18"/>
        <v>0</v>
      </c>
      <c r="P81" s="15">
        <f t="shared" si="25"/>
        <v>0</v>
      </c>
      <c r="Q81" s="15">
        <f>ROUND(VLOOKUP($C$2,'[74]ERU-1'!$A$6:$BE$17,Q$2,FALSE),3)</f>
        <v>585.81700000000001</v>
      </c>
      <c r="R81" s="42">
        <f t="shared" si="26"/>
        <v>0</v>
      </c>
      <c r="S81" s="15">
        <f>ROUND(VLOOKUP($C$2,'[74]ERU-1'!$A$6:$BE$17,S$2,FALSE),3)</f>
        <v>2440</v>
      </c>
      <c r="T81" s="15">
        <f>ROUND(VLOOKUP($C$2,'[74]ERU-1'!$A$6:$BE$17,T$2,FALSE),3)</f>
        <v>0</v>
      </c>
      <c r="U81" s="15">
        <f>ROUND(VLOOKUP($C$2,'[74]ERU-1'!$A$6:$BE$17,U$2,FALSE),3)</f>
        <v>0</v>
      </c>
      <c r="V81" s="15">
        <f>ROUND(VLOOKUP($C$2,'[74]ERU-1'!$A$6:$BE$17,V$2,FALSE),3)</f>
        <v>0</v>
      </c>
      <c r="W81" s="15">
        <f>ROUND(VLOOKUP($C$2,'[74]ERU-1'!$A$6:$BE$17,W$2,FALSE),3)</f>
        <v>0</v>
      </c>
      <c r="X81" s="15">
        <f>ROUND(VLOOKUP($C$2,'[74]ERU-1'!$A$6:$BE$17,X$2,FALSE),3)</f>
        <v>2440</v>
      </c>
      <c r="Y81" s="15">
        <f>ROUND(VLOOKUP($C$2,'[74]ERU-1'!$A$6:$BE$17,Y$2,FALSE),3)</f>
        <v>0</v>
      </c>
      <c r="Z81" s="15">
        <f>ROUND(VLOOKUP($C$2,'[74]ERU-1'!$A$6:$BE$17,Z$2,FALSE),3)</f>
        <v>4.1689999999999996</v>
      </c>
      <c r="AA81" s="15">
        <f>ROUND(VLOOKUP($C$2,'[74]ERU-1'!$A$6:$BE$17,AA$2,FALSE),3)</f>
        <v>598.45000000000005</v>
      </c>
      <c r="AB81" s="45">
        <f t="shared" si="20"/>
        <v>16.80200000000006</v>
      </c>
      <c r="AC81" s="15">
        <f>ROUND(VLOOKUP($C$2,'[74]ERU-1'!$A$6:$BE$17,AC$2,FALSE),3)</f>
        <v>0</v>
      </c>
      <c r="AD81" s="15">
        <f>ROUND(VLOOKUP($C$2,'[74]ERU-1'!$A$6:$BE$17,AD$2,FALSE),3)</f>
        <v>0</v>
      </c>
      <c r="AE81" s="15">
        <f>ROUND(VLOOKUP($C$2,'[74]ERU-1'!$A$6:$BE$17,AE$2,FALSE),3)</f>
        <v>0</v>
      </c>
      <c r="AF81" s="15">
        <f>ROUND(VLOOKUP($C$2,'[74]ERU-1'!$A$6:$BE$17,AF$2,FALSE),3)</f>
        <v>0</v>
      </c>
      <c r="AG81" s="15">
        <f>ROUND(VLOOKUP($C$2,'[74]ERU-1'!$A$6:$BE$17,AG$2,FALSE),3)</f>
        <v>0</v>
      </c>
      <c r="AH81" s="15">
        <f>ROUND(VLOOKUP($C$2,'[74]ERU-1'!$A$6:$BE$17,AH$2,FALSE),3)</f>
        <v>2440</v>
      </c>
      <c r="AI81" s="15">
        <f>ROUND(VLOOKUP($C$2,'[74]ERU-1'!$A$6:$BE$17,AI$2,FALSE),3)</f>
        <v>0</v>
      </c>
      <c r="AJ81" s="15" t="s">
        <v>594</v>
      </c>
      <c r="AK81" s="15">
        <f>ROUND(VLOOKUP($C$2,'[74]ERU-1'!$A$6:$BE$17,AK$2,FALSE),3)</f>
        <v>0</v>
      </c>
      <c r="AL81" s="15">
        <f>ROUND(VLOOKUP($C$2,'[74]ERU-1'!$A$6:$BE$17,AL$2,FALSE),3)</f>
        <v>0</v>
      </c>
      <c r="AM81" s="15">
        <f>ROUND(VLOOKUP($C$2,'[74]ERU-1'!$A$6:$BE$17,AM$2,FALSE),3)</f>
        <v>585.81700000000001</v>
      </c>
      <c r="AN81" s="15">
        <f>ROUND(VLOOKUP($C$2,'[74]ERU-1'!$A$6:$BE$17,AN$2,FALSE),3)</f>
        <v>0</v>
      </c>
      <c r="AO81" s="15">
        <f>ROUND(VLOOKUP($C$2,'[74]ERU-1'!$A$6:$BE$17,AO$2,FALSE),3)</f>
        <v>0</v>
      </c>
      <c r="AP81" s="15">
        <f>ROUND(VLOOKUP($C$2,'[74]ERU-1'!$A$6:$BE$17,AP$2,FALSE),3)</f>
        <v>0</v>
      </c>
      <c r="AQ81" s="15">
        <f>ROUND(VLOOKUP($C$2,'[74]ERU-1'!$A$6:$BE$17,AQ$2,FALSE),3)</f>
        <v>0</v>
      </c>
      <c r="AR81" s="15">
        <f>ROUND(VLOOKUP($C$2,'[74]ERU-1'!$A$6:$BE$17,AR$2,FALSE),3)</f>
        <v>0</v>
      </c>
      <c r="AS81" s="15">
        <f>ROUND(VLOOKUP($C$2,'[74]ERU-1'!$A$6:$BE$17,AS$2,FALSE),3)</f>
        <v>0</v>
      </c>
      <c r="AT81" s="15">
        <f>ROUND(VLOOKUP($C$2,'[74]ERU-1'!$A$6:$BE$17,AT$2,FALSE),3)</f>
        <v>0</v>
      </c>
      <c r="AU81" s="15">
        <f>ROUND(VLOOKUP($C$2,'[74]ERU-1'!$A$6:$BE$17,AU$2,FALSE),3)</f>
        <v>0</v>
      </c>
      <c r="AV81" s="15">
        <f>ROUND(VLOOKUP($C$2,'[74]ERU-1'!$A$6:$BE$17,AV$2,FALSE),3)</f>
        <v>2440</v>
      </c>
      <c r="AW81" s="15">
        <f>ROUND(VLOOKUP($C$2,'[74]ERU-1'!$A$6:$BE$17,AW$2,FALSE),3)</f>
        <v>0</v>
      </c>
      <c r="AX81" s="15">
        <f>ROUND(VLOOKUP($C$2,'[74]ERU-1'!$A$6:$BE$17,AX$2,FALSE),3)</f>
        <v>0</v>
      </c>
      <c r="AY81" s="15">
        <f>ROUND(VLOOKUP($C$2,'[74]ERU-1'!$A$6:$BE$17,AY$2,FALSE),3)</f>
        <v>0</v>
      </c>
      <c r="AZ81" s="15">
        <f>ROUND(VLOOKUP($C$2,'[74]ERU-1'!$A$6:$BE$17,AZ$2,FALSE),3)</f>
        <v>0</v>
      </c>
      <c r="BA81" s="15">
        <f>ROUND(VLOOKUP($C$2,'[74]ERU-1'!$A$6:$BE$17,BA$2,FALSE),3)</f>
        <v>0</v>
      </c>
      <c r="BB81" s="15">
        <f>ROUND(VLOOKUP($C$2,'[74]ERU-1'!$A$6:$BE$17,BB$2,FALSE),3)</f>
        <v>0</v>
      </c>
      <c r="BC81" s="15">
        <f>ROUND(VLOOKUP($C$2,'[74]ERU-1'!$A$6:$BE$17,BC$2,FALSE),3)</f>
        <v>0</v>
      </c>
      <c r="BD81" s="15">
        <f>ROUND(VLOOKUP($C$2,'[74]ERU-1'!$A$6:$BE$17,BD$2,FALSE),3)</f>
        <v>0</v>
      </c>
      <c r="BE81" s="15">
        <f>ROUND(VLOOKUP($C$2,'[74]ERU-1'!$A$6:$BE$17,BE$2,FALSE),3)</f>
        <v>598.45000000000005</v>
      </c>
      <c r="BF81" s="15">
        <f>ROUND(VLOOKUP($C$2,'[74]ERU-1'!$A$6:$BE$17,BF$2,FALSE),3)</f>
        <v>2440</v>
      </c>
      <c r="BG81" s="68">
        <f>_xlfn.IFNA(INDEX(import!$R$3:$Z$2000,MATCH(Data!$A81&amp;"#"&amp;$E81,import!$Q$3:$Q$2000,0),2),0)</f>
        <v>1420.65</v>
      </c>
      <c r="BH81" s="15"/>
      <c r="BI81" s="15"/>
      <c r="BJ81" s="15" t="s">
        <v>770</v>
      </c>
      <c r="BK81" s="15" t="str">
        <f>INDEX(Licence!$I$2:$I$180,MATCH(Data!BJ81,Licence!$C$2:$C$180,0))</f>
        <v>Olomoucký</v>
      </c>
      <c r="BL81" s="15">
        <f>INDEX(Licence!$G$2:$G$180,MATCH(Data!BJ81,Licence!$C$2:$C$180,0))/1000</f>
        <v>2</v>
      </c>
      <c r="BM81" s="15">
        <f>INDEX(Licence!$F$2:$F$180,MATCH(Data!BJ81,Licence!$C$2:$C$180,0))/1000</f>
        <v>2.5129999999999999</v>
      </c>
      <c r="BN81" s="15" t="str">
        <f>INDEX(Licence!$K$2:$K$180,MATCH(Data!BJ81,Licence!$C$2:$C$180,0))</f>
        <v>EG.D, a.s.</v>
      </c>
      <c r="BO81" s="15"/>
      <c r="BP81" s="16">
        <f t="shared" si="21"/>
        <v>89.834074386919909</v>
      </c>
      <c r="BS81" t="str">
        <f t="shared" si="15"/>
        <v>KJ - Prostějov sladovny</v>
      </c>
    </row>
    <row r="82" spans="1:73" ht="19.5" thickBot="1" x14ac:dyDescent="0.35">
      <c r="A82" s="15">
        <v>3612</v>
      </c>
      <c r="B82" s="25">
        <f t="shared" si="19"/>
        <v>78</v>
      </c>
      <c r="C82" s="14" t="s">
        <v>677</v>
      </c>
      <c r="D82" s="15" t="str">
        <f t="shared" si="22"/>
        <v>Prosinec</v>
      </c>
      <c r="E82" s="37" t="str">
        <f t="shared" si="22"/>
        <v>12</v>
      </c>
      <c r="F82" s="46">
        <f t="shared" si="16"/>
        <v>0</v>
      </c>
      <c r="G82" s="68">
        <f>_xlfn.IFNA(INDEX(import!$R$3:$Z$2000,MATCH(Data!$A82&amp;"#"&amp;$E82,import!$Q$3:$Q$2000,0),1),0)</f>
        <v>1021.371</v>
      </c>
      <c r="H82" s="68">
        <f t="shared" si="23"/>
        <v>495.45</v>
      </c>
      <c r="I82" s="68">
        <f t="shared" si="24"/>
        <v>525.92100000000005</v>
      </c>
      <c r="J82" s="68">
        <f>_xlfn.IFNA(INDEX(import!$R$3:$Z$2000,MATCH(Data!$A82&amp;"#"&amp;$E82,import!$Q$3:$Q$2000,0),3),0)</f>
        <v>35.251200000000004</v>
      </c>
      <c r="K82" s="15">
        <f>ROUND(VLOOKUP($C$2,'[75]ERU-1'!$A$6:$BE$17,K$2,FALSE),3)</f>
        <v>0</v>
      </c>
      <c r="L82" s="15">
        <f>ROUND(VLOOKUP($C$2,'[75]ERU-1'!$A$6:$BE$17,L$2,FALSE),3)</f>
        <v>380.75</v>
      </c>
      <c r="M82" s="15">
        <f>ROUND(VLOOKUP($C$2,'[75]ERU-1'!$A$6:$BE$17,M$2,FALSE),3)</f>
        <v>5.9820000000000002</v>
      </c>
      <c r="N82" s="15">
        <f t="shared" si="17"/>
        <v>6.3489999999999895</v>
      </c>
      <c r="O82" s="15">
        <f t="shared" si="18"/>
        <v>0</v>
      </c>
      <c r="P82" s="15">
        <f t="shared" si="25"/>
        <v>0</v>
      </c>
      <c r="Q82" s="15">
        <f>ROUND(VLOOKUP($C$2,'[75]ERU-1'!$A$6:$BE$17,Q$2,FALSE),3)</f>
        <v>368.41899999999998</v>
      </c>
      <c r="R82" s="42">
        <f t="shared" si="26"/>
        <v>0</v>
      </c>
      <c r="S82" s="15">
        <f>ROUND(VLOOKUP($C$2,'[75]ERU-1'!$A$6:$BE$17,S$2,FALSE),3)</f>
        <v>1455</v>
      </c>
      <c r="T82" s="15">
        <f>ROUND(VLOOKUP($C$2,'[75]ERU-1'!$A$6:$BE$17,T$2,FALSE),3)</f>
        <v>0</v>
      </c>
      <c r="U82" s="15">
        <f>ROUND(VLOOKUP($C$2,'[75]ERU-1'!$A$6:$BE$17,U$2,FALSE),3)</f>
        <v>0</v>
      </c>
      <c r="V82" s="15">
        <f>ROUND(VLOOKUP($C$2,'[75]ERU-1'!$A$6:$BE$17,V$2,FALSE),3)</f>
        <v>0</v>
      </c>
      <c r="W82" s="15">
        <f>ROUND(VLOOKUP($C$2,'[75]ERU-1'!$A$6:$BE$17,W$2,FALSE),3)</f>
        <v>0</v>
      </c>
      <c r="X82" s="15">
        <f>ROUND(VLOOKUP($C$2,'[75]ERU-1'!$A$6:$BE$17,X$2,FALSE),3)</f>
        <v>1455</v>
      </c>
      <c r="Y82" s="15">
        <f>ROUND(VLOOKUP($C$2,'[75]ERU-1'!$A$6:$BE$17,Y$2,FALSE),3)</f>
        <v>0</v>
      </c>
      <c r="Z82" s="15">
        <f>ROUND(VLOOKUP($C$2,'[75]ERU-1'!$A$6:$BE$17,Z$2,FALSE),3)</f>
        <v>6.0380000000000003</v>
      </c>
      <c r="AA82" s="15">
        <f>ROUND(VLOOKUP($C$2,'[75]ERU-1'!$A$6:$BE$17,AA$2,FALSE),3)</f>
        <v>380.75</v>
      </c>
      <c r="AB82" s="45">
        <f t="shared" si="20"/>
        <v>18.368999999999989</v>
      </c>
      <c r="AC82" s="15">
        <f>ROUND(VLOOKUP($C$2,'[75]ERU-1'!$A$6:$BE$17,AC$2,FALSE),3)</f>
        <v>0</v>
      </c>
      <c r="AD82" s="15">
        <f>ROUND(VLOOKUP($C$2,'[75]ERU-1'!$A$6:$BE$17,AD$2,FALSE),3)</f>
        <v>0</v>
      </c>
      <c r="AE82" s="15">
        <f>ROUND(VLOOKUP($C$2,'[75]ERU-1'!$A$6:$BE$17,AE$2,FALSE),3)</f>
        <v>0</v>
      </c>
      <c r="AF82" s="15">
        <f>ROUND(VLOOKUP($C$2,'[75]ERU-1'!$A$6:$BE$17,AF$2,FALSE),3)</f>
        <v>0</v>
      </c>
      <c r="AG82" s="15">
        <f>ROUND(VLOOKUP($C$2,'[75]ERU-1'!$A$6:$BE$17,AG$2,FALSE),3)</f>
        <v>0</v>
      </c>
      <c r="AH82" s="15">
        <f>ROUND(VLOOKUP($C$2,'[75]ERU-1'!$A$6:$BE$17,AH$2,FALSE),3)</f>
        <v>1455</v>
      </c>
      <c r="AI82" s="15">
        <f>ROUND(VLOOKUP($C$2,'[75]ERU-1'!$A$6:$BE$17,AI$2,FALSE),3)</f>
        <v>0</v>
      </c>
      <c r="AJ82" s="15" t="s">
        <v>594</v>
      </c>
      <c r="AK82" s="15">
        <f>ROUND(VLOOKUP($C$2,'[75]ERU-1'!$A$6:$BE$17,AK$2,FALSE),3)</f>
        <v>0</v>
      </c>
      <c r="AL82" s="15">
        <f>ROUND(VLOOKUP($C$2,'[75]ERU-1'!$A$6:$BE$17,AL$2,FALSE),3)</f>
        <v>0</v>
      </c>
      <c r="AM82" s="15">
        <f>ROUND(VLOOKUP($C$2,'[75]ERU-1'!$A$6:$BE$17,AM$2,FALSE),3)</f>
        <v>368.41899999999998</v>
      </c>
      <c r="AN82" s="15">
        <f>ROUND(VLOOKUP($C$2,'[75]ERU-1'!$A$6:$BE$17,AN$2,FALSE),3)</f>
        <v>0</v>
      </c>
      <c r="AO82" s="15">
        <f>ROUND(VLOOKUP($C$2,'[75]ERU-1'!$A$6:$BE$17,AO$2,FALSE),3)</f>
        <v>0</v>
      </c>
      <c r="AP82" s="15">
        <f>ROUND(VLOOKUP($C$2,'[75]ERU-1'!$A$6:$BE$17,AP$2,FALSE),3)</f>
        <v>0</v>
      </c>
      <c r="AQ82" s="15">
        <f>ROUND(VLOOKUP($C$2,'[75]ERU-1'!$A$6:$BE$17,AQ$2,FALSE),3)</f>
        <v>0</v>
      </c>
      <c r="AR82" s="15">
        <f>ROUND(VLOOKUP($C$2,'[75]ERU-1'!$A$6:$BE$17,AR$2,FALSE),3)</f>
        <v>0</v>
      </c>
      <c r="AS82" s="15">
        <f>ROUND(VLOOKUP($C$2,'[75]ERU-1'!$A$6:$BE$17,AS$2,FALSE),3)</f>
        <v>0</v>
      </c>
      <c r="AT82" s="15">
        <f>ROUND(VLOOKUP($C$2,'[75]ERU-1'!$A$6:$BE$17,AT$2,FALSE),3)</f>
        <v>0</v>
      </c>
      <c r="AU82" s="15">
        <f>ROUND(VLOOKUP($C$2,'[75]ERU-1'!$A$6:$BE$17,AU$2,FALSE),3)</f>
        <v>0</v>
      </c>
      <c r="AV82" s="15">
        <f>ROUND(VLOOKUP($C$2,'[75]ERU-1'!$A$6:$BE$17,AV$2,FALSE),3)</f>
        <v>1455</v>
      </c>
      <c r="AW82" s="15">
        <f>ROUND(VLOOKUP($C$2,'[75]ERU-1'!$A$6:$BE$17,AW$2,FALSE),3)</f>
        <v>0</v>
      </c>
      <c r="AX82" s="15">
        <f>ROUND(VLOOKUP($C$2,'[75]ERU-1'!$A$6:$BE$17,AX$2,FALSE),3)</f>
        <v>0</v>
      </c>
      <c r="AY82" s="15">
        <f>ROUND(VLOOKUP($C$2,'[75]ERU-1'!$A$6:$BE$17,AY$2,FALSE),3)</f>
        <v>0</v>
      </c>
      <c r="AZ82" s="15">
        <f>ROUND(VLOOKUP($C$2,'[75]ERU-1'!$A$6:$BE$17,AZ$2,FALSE),3)</f>
        <v>0</v>
      </c>
      <c r="BA82" s="15">
        <f>ROUND(VLOOKUP($C$2,'[75]ERU-1'!$A$6:$BE$17,BA$2,FALSE),3)</f>
        <v>0</v>
      </c>
      <c r="BB82" s="15">
        <f>ROUND(VLOOKUP($C$2,'[75]ERU-1'!$A$6:$BE$17,BB$2,FALSE),3)</f>
        <v>0</v>
      </c>
      <c r="BC82" s="15">
        <f>ROUND(VLOOKUP($C$2,'[75]ERU-1'!$A$6:$BE$17,BC$2,FALSE),3)</f>
        <v>0</v>
      </c>
      <c r="BD82" s="15">
        <f>ROUND(VLOOKUP($C$2,'[75]ERU-1'!$A$6:$BE$17,BD$2,FALSE),3)</f>
        <v>0</v>
      </c>
      <c r="BE82" s="15">
        <f>ROUND(VLOOKUP($C$2,'[75]ERU-1'!$A$6:$BE$17,BE$2,FALSE),3)</f>
        <v>380.75</v>
      </c>
      <c r="BF82" s="15">
        <f>ROUND(VLOOKUP($C$2,'[75]ERU-1'!$A$6:$BE$17,BF$2,FALSE),3)</f>
        <v>1455</v>
      </c>
      <c r="BG82" s="68">
        <f>_xlfn.IFNA(INDEX(import!$R$3:$Z$2000,MATCH(Data!$A82&amp;"#"&amp;$E82,import!$Q$3:$Q$2000,0),2),0)</f>
        <v>919.23400000000004</v>
      </c>
      <c r="BH82" s="15"/>
      <c r="BI82" s="15"/>
      <c r="BJ82" s="15" t="s">
        <v>575</v>
      </c>
      <c r="BK82" s="37" t="str">
        <f>INDEX(Licence!$I$2:$I$180,MATCH(Data!BJ82,Licence!$C$2:$C$180,0))</f>
        <v>Olomoucký</v>
      </c>
      <c r="BL82" s="15">
        <f>INDEX(Licence!$G$2:$G$180,MATCH(Data!BJ82,Licence!$C$2:$C$180,0))/1000</f>
        <v>0.999</v>
      </c>
      <c r="BM82" s="15">
        <f>INDEX(Licence!$F$2:$F$180,MATCH(Data!BJ82,Licence!$C$2:$C$180,0))/1000</f>
        <v>1.274</v>
      </c>
      <c r="BN82" s="15" t="str">
        <f>INDEX(Licence!$K$2:$K$180,MATCH(Data!BJ82,Licence!$C$2:$C$180,0))</f>
        <v>EG.D, a.s.</v>
      </c>
      <c r="BO82" s="15"/>
      <c r="BP82" s="16">
        <f t="shared" si="21"/>
        <v>85.388123879955117</v>
      </c>
      <c r="BS82" t="str">
        <f t="shared" si="15"/>
        <v>KJ - Prostějov, Tylova</v>
      </c>
    </row>
    <row r="83" spans="1:73" s="40" customFormat="1" ht="19.5" thickBot="1" x14ac:dyDescent="0.35">
      <c r="A83" s="39">
        <v>3279</v>
      </c>
      <c r="B83" s="25">
        <f t="shared" si="19"/>
        <v>79</v>
      </c>
      <c r="C83" s="14" t="s">
        <v>678</v>
      </c>
      <c r="D83" s="15" t="str">
        <f t="shared" si="22"/>
        <v>Prosinec</v>
      </c>
      <c r="E83" s="37" t="str">
        <f t="shared" si="22"/>
        <v>12</v>
      </c>
      <c r="F83" s="46">
        <f t="shared" si="16"/>
        <v>0</v>
      </c>
      <c r="G83" s="39">
        <f>ROUND(VLOOKUP($C$2,'[76]ERU-1'!$A$6:$BE$17,G$2,FALSE),3)</f>
        <v>238.685</v>
      </c>
      <c r="H83" s="39">
        <f>ROUND(VLOOKUP($C$2,'[76]ERU-1'!$A$6:$BE$17,H$2,FALSE),3)</f>
        <v>101.601</v>
      </c>
      <c r="I83" s="39">
        <f>ROUND(VLOOKUP($C$2,'[76]ERU-1'!$A$6:$BE$17,I$2,FALSE),3)</f>
        <v>137.084</v>
      </c>
      <c r="J83" s="39">
        <f>ROUND(VLOOKUP($C$2,'[76]ERU-1'!$A$6:$BE$17,J$2,FALSE),3)</f>
        <v>35.304000000000002</v>
      </c>
      <c r="K83" s="39">
        <f>ROUND(VLOOKUP($C$2,'[76]ERU-1'!$A$6:$BE$17,K$2,FALSE),3)</f>
        <v>0</v>
      </c>
      <c r="L83" s="39">
        <f>ROUND(VLOOKUP($C$2,'[76]ERU-1'!$A$6:$BE$17,L$2,FALSE),3)</f>
        <v>87.909000000000006</v>
      </c>
      <c r="M83" s="39">
        <f>ROUND(VLOOKUP($C$2,'[76]ERU-1'!$A$6:$BE$17,M$2,FALSE),3)</f>
        <v>0.442</v>
      </c>
      <c r="N83" s="15">
        <f t="shared" si="17"/>
        <v>0.59700000000000841</v>
      </c>
      <c r="O83" s="15">
        <f t="shared" si="18"/>
        <v>0</v>
      </c>
      <c r="P83" s="15">
        <f t="shared" si="25"/>
        <v>0</v>
      </c>
      <c r="Q83" s="39">
        <f>ROUND(VLOOKUP($C$2,'[76]ERU-1'!$A$6:$BE$17,Q$2,FALSE),3)</f>
        <v>86.87</v>
      </c>
      <c r="R83" s="42">
        <f t="shared" si="26"/>
        <v>0</v>
      </c>
      <c r="S83" s="39">
        <f>ROUND(VLOOKUP($C$2,'[76]ERU-1'!$A$6:$BE$17,S$2,FALSE),3)</f>
        <v>427</v>
      </c>
      <c r="T83" s="39">
        <f>ROUND(VLOOKUP($C$2,'[76]ERU-1'!$A$6:$BE$17,T$2,FALSE),3)</f>
        <v>0</v>
      </c>
      <c r="U83" s="39">
        <f>ROUND(VLOOKUP($C$2,'[76]ERU-1'!$A$6:$BE$17,U$2,FALSE),3)</f>
        <v>0</v>
      </c>
      <c r="V83" s="39">
        <f>ROUND(VLOOKUP($C$2,'[76]ERU-1'!$A$6:$BE$17,V$2,FALSE),3)</f>
        <v>0</v>
      </c>
      <c r="W83" s="39">
        <f>ROUND(VLOOKUP($C$2,'[76]ERU-1'!$A$6:$BE$17,W$2,FALSE),3)</f>
        <v>0</v>
      </c>
      <c r="X83" s="39">
        <f>ROUND(VLOOKUP($C$2,'[76]ERU-1'!$A$6:$BE$17,X$2,FALSE),3)</f>
        <v>427</v>
      </c>
      <c r="Y83" s="39">
        <f>ROUND(VLOOKUP($C$2,'[76]ERU-1'!$A$6:$BE$17,Y$2,FALSE),3)</f>
        <v>0</v>
      </c>
      <c r="Z83" s="39">
        <f>ROUND(VLOOKUP($C$2,'[76]ERU-1'!$A$6:$BE$17,Z$2,FALSE),3)</f>
        <v>1.0999999999999999E-2</v>
      </c>
      <c r="AA83" s="39">
        <f>ROUND(VLOOKUP($C$2,'[76]ERU-1'!$A$6:$BE$17,AA$2,FALSE),3)</f>
        <v>87.909000000000006</v>
      </c>
      <c r="AB83" s="45">
        <f t="shared" si="20"/>
        <v>1.0500000000000083</v>
      </c>
      <c r="AC83" s="39">
        <f>ROUND(VLOOKUP($C$2,'[76]ERU-1'!$A$6:$BE$17,AC$2,FALSE),3)</f>
        <v>0</v>
      </c>
      <c r="AD83" s="39">
        <f>ROUND(VLOOKUP($C$2,'[76]ERU-1'!$A$6:$BE$17,AD$2,FALSE),3)</f>
        <v>0</v>
      </c>
      <c r="AE83" s="39">
        <f>ROUND(VLOOKUP($C$2,'[76]ERU-1'!$A$6:$BE$17,AE$2,FALSE),3)</f>
        <v>0</v>
      </c>
      <c r="AF83" s="39">
        <f>ROUND(VLOOKUP($C$2,'[76]ERU-1'!$A$6:$BE$17,AF$2,FALSE),3)</f>
        <v>0</v>
      </c>
      <c r="AG83" s="39">
        <f>ROUND(VLOOKUP($C$2,'[76]ERU-1'!$A$6:$BE$17,AG$2,FALSE),3)</f>
        <v>0</v>
      </c>
      <c r="AH83" s="39">
        <f>ROUND(VLOOKUP($C$2,'[76]ERU-1'!$A$6:$BE$17,AH$2,FALSE),3)</f>
        <v>427</v>
      </c>
      <c r="AI83" s="39">
        <f>ROUND(VLOOKUP($C$2,'[76]ERU-1'!$A$6:$BE$17,AI$2,FALSE),3)</f>
        <v>0</v>
      </c>
      <c r="AJ83" s="15" t="s">
        <v>594</v>
      </c>
      <c r="AK83" s="39">
        <f>ROUND(VLOOKUP($C$2,'[76]ERU-1'!$A$6:$BE$17,AK$2,FALSE),3)</f>
        <v>0</v>
      </c>
      <c r="AL83" s="39">
        <f>ROUND(VLOOKUP($C$2,'[76]ERU-1'!$A$6:$BE$17,AL$2,FALSE),3)</f>
        <v>0</v>
      </c>
      <c r="AM83" s="39">
        <f>ROUND(VLOOKUP($C$2,'[76]ERU-1'!$A$6:$BE$17,AM$2,FALSE),3)</f>
        <v>86.87</v>
      </c>
      <c r="AN83" s="39">
        <f>ROUND(VLOOKUP($C$2,'[76]ERU-1'!$A$6:$BE$17,AN$2,FALSE),3)</f>
        <v>0</v>
      </c>
      <c r="AO83" s="39">
        <f>ROUND(VLOOKUP($C$2,'[76]ERU-1'!$A$6:$BE$17,AO$2,FALSE),3)</f>
        <v>0</v>
      </c>
      <c r="AP83" s="39">
        <f>ROUND(VLOOKUP($C$2,'[76]ERU-1'!$A$6:$BE$17,AP$2,FALSE),3)</f>
        <v>0</v>
      </c>
      <c r="AQ83" s="39">
        <f>ROUND(VLOOKUP($C$2,'[76]ERU-1'!$A$6:$BE$17,AQ$2,FALSE),3)</f>
        <v>0</v>
      </c>
      <c r="AR83" s="39">
        <f>ROUND(VLOOKUP($C$2,'[76]ERU-1'!$A$6:$BE$17,AR$2,FALSE),3)</f>
        <v>0</v>
      </c>
      <c r="AS83" s="39">
        <f>ROUND(VLOOKUP($C$2,'[76]ERU-1'!$A$6:$BE$17,AS$2,FALSE),3)</f>
        <v>0</v>
      </c>
      <c r="AT83" s="39">
        <f>ROUND(VLOOKUP($C$2,'[76]ERU-1'!$A$6:$BE$17,AT$2,FALSE),3)</f>
        <v>0</v>
      </c>
      <c r="AU83" s="39">
        <f>ROUND(VLOOKUP($C$2,'[76]ERU-1'!$A$6:$BE$17,AU$2,FALSE),3)</f>
        <v>0</v>
      </c>
      <c r="AV83" s="39">
        <f>ROUND(VLOOKUP($C$2,'[76]ERU-1'!$A$6:$BE$17,AV$2,FALSE),3)</f>
        <v>0</v>
      </c>
      <c r="AW83" s="39">
        <f>ROUND(VLOOKUP($C$2,'[76]ERU-1'!$A$6:$BE$17,AW$2,FALSE),3)</f>
        <v>0</v>
      </c>
      <c r="AX83" s="39">
        <f>ROUND(VLOOKUP($C$2,'[76]ERU-1'!$A$6:$BE$17,AX$2,FALSE),3)</f>
        <v>0</v>
      </c>
      <c r="AY83" s="39">
        <f>ROUND(VLOOKUP($C$2,'[76]ERU-1'!$A$6:$BE$17,AY$2,FALSE),3)</f>
        <v>0</v>
      </c>
      <c r="AZ83" s="39">
        <f>ROUND(VLOOKUP($C$2,'[76]ERU-1'!$A$6:$BE$17,AZ$2,FALSE),3)</f>
        <v>0</v>
      </c>
      <c r="BA83" s="39">
        <f>ROUND(VLOOKUP($C$2,'[76]ERU-1'!$A$6:$BE$17,BA$2,FALSE),3)</f>
        <v>0</v>
      </c>
      <c r="BB83" s="39">
        <f>ROUND(VLOOKUP($C$2,'[76]ERU-1'!$A$6:$BE$17,BB$2,FALSE),3)</f>
        <v>85</v>
      </c>
      <c r="BC83" s="39">
        <f>ROUND(VLOOKUP($C$2,'[76]ERU-1'!$A$6:$BE$17,BC$2,FALSE),3)</f>
        <v>342</v>
      </c>
      <c r="BD83" s="39">
        <f>ROUND(VLOOKUP($C$2,'[76]ERU-1'!$A$6:$BE$17,BD$2,FALSE),3)</f>
        <v>0</v>
      </c>
      <c r="BE83" s="39">
        <f>ROUND(VLOOKUP($C$2,'[76]ERU-1'!$A$6:$BE$17,BE$2,FALSE),3)</f>
        <v>87.909000000000006</v>
      </c>
      <c r="BF83" s="39">
        <f>ROUND(VLOOKUP($C$2,'[76]ERU-1'!$A$6:$BE$17,BF$2,FALSE),3)</f>
        <v>427</v>
      </c>
      <c r="BG83" s="39">
        <f>ROUND(VLOOKUP($C$2,'[76]ERU-1'!$A$6:$BE$17,BG$2,FALSE),3)</f>
        <v>238.685</v>
      </c>
      <c r="BH83" s="39"/>
      <c r="BI83" s="39"/>
      <c r="BJ83" s="39" t="s">
        <v>595</v>
      </c>
      <c r="BK83" s="39" t="str">
        <f>INDEX(Licence!$I$2:$I$180,MATCH(Data!BJ83,Licence!$C$2:$C$180,0))</f>
        <v>Pardubický</v>
      </c>
      <c r="BL83" s="15">
        <f>INDEX(Licence!$G$2:$G$180,MATCH(Data!BJ83,Licence!$C$2:$C$180,0))/1000</f>
        <v>0.2</v>
      </c>
      <c r="BM83" s="15">
        <f>INDEX(Licence!$F$2:$F$180,MATCH(Data!BJ83,Licence!$C$2:$C$180,0))/1000</f>
        <v>0.29099999999999998</v>
      </c>
      <c r="BN83" s="15" t="str">
        <f>INDEX(Licence!$K$2:$K$180,MATCH(Data!BJ83,Licence!$C$2:$C$180,0))</f>
        <v>ČEZ Distribuce, a.s.</v>
      </c>
      <c r="BO83" s="39"/>
      <c r="BP83" s="16">
        <f t="shared" si="21"/>
        <v>86.524126405560096</v>
      </c>
      <c r="BR83"/>
      <c r="BS83" t="str">
        <f t="shared" si="15"/>
        <v>KJ - Přelouč, 17. listopadu</v>
      </c>
      <c r="BU83"/>
    </row>
    <row r="84" spans="1:73" ht="19.5" thickBot="1" x14ac:dyDescent="0.35">
      <c r="A84" s="15">
        <v>2882</v>
      </c>
      <c r="B84" s="25">
        <f t="shared" si="19"/>
        <v>80</v>
      </c>
      <c r="C84" s="14" t="s">
        <v>679</v>
      </c>
      <c r="D84" s="15" t="str">
        <f t="shared" si="22"/>
        <v>Prosinec</v>
      </c>
      <c r="E84" s="37" t="str">
        <f t="shared" si="22"/>
        <v>12</v>
      </c>
      <c r="F84" s="46">
        <f t="shared" si="16"/>
        <v>0</v>
      </c>
      <c r="G84" s="68">
        <f>_xlfn.IFNA(INDEX(import!$R$3:$Z$2000,MATCH(Data!$A84&amp;"#"&amp;$E84,import!$Q$3:$Q$2000,0),1),0)</f>
        <v>1480.316</v>
      </c>
      <c r="H84" s="68">
        <f t="shared" si="23"/>
        <v>694.45399999999995</v>
      </c>
      <c r="I84" s="68">
        <f t="shared" si="24"/>
        <v>785.86199999999997</v>
      </c>
      <c r="J84" s="68">
        <f>_xlfn.IFNA(INDEX(import!$R$3:$Z$2000,MATCH(Data!$A84&amp;"#"&amp;$E84,import!$Q$3:$Q$2000,0),3),0)</f>
        <v>35.267076000000003</v>
      </c>
      <c r="K84" s="15">
        <f>ROUND(VLOOKUP($C$2,'[77]ERU-1'!$A$6:$BE$17,K$2,FALSE),3)</f>
        <v>0</v>
      </c>
      <c r="L84" s="15">
        <f>ROUND(VLOOKUP($C$2,'[77]ERU-1'!$A$6:$BE$17,L$2,FALSE),3)</f>
        <v>605.07899999999995</v>
      </c>
      <c r="M84" s="15">
        <f>ROUND(VLOOKUP($C$2,'[77]ERU-1'!$A$6:$BE$17,M$2,FALSE),3)</f>
        <v>8.3879999999999999</v>
      </c>
      <c r="N84" s="15">
        <f t="shared" si="17"/>
        <v>9.4909999999998718</v>
      </c>
      <c r="O84" s="15">
        <f t="shared" si="18"/>
        <v>0</v>
      </c>
      <c r="P84" s="15">
        <f t="shared" si="25"/>
        <v>0</v>
      </c>
      <c r="Q84" s="15">
        <f>ROUND(VLOOKUP($C$2,'[77]ERU-1'!$A$6:$BE$17,Q$2,FALSE),3)</f>
        <v>587.20000000000005</v>
      </c>
      <c r="R84" s="42">
        <f t="shared" si="26"/>
        <v>0</v>
      </c>
      <c r="S84" s="15">
        <f>ROUND(VLOOKUP($C$2,'[77]ERU-1'!$A$6:$BE$17,S$2,FALSE),3)</f>
        <v>2465</v>
      </c>
      <c r="T84" s="15">
        <f>ROUND(VLOOKUP($C$2,'[77]ERU-1'!$A$6:$BE$17,T$2,FALSE),3)</f>
        <v>0</v>
      </c>
      <c r="U84" s="15">
        <f>ROUND(VLOOKUP($C$2,'[77]ERU-1'!$A$6:$BE$17,U$2,FALSE),3)</f>
        <v>0</v>
      </c>
      <c r="V84" s="15">
        <f>ROUND(VLOOKUP($C$2,'[77]ERU-1'!$A$6:$BE$17,V$2,FALSE),3)</f>
        <v>0</v>
      </c>
      <c r="W84" s="15">
        <f>ROUND(VLOOKUP($C$2,'[77]ERU-1'!$A$6:$BE$17,W$2,FALSE),3)</f>
        <v>0</v>
      </c>
      <c r="X84" s="15">
        <f>ROUND(VLOOKUP($C$2,'[77]ERU-1'!$A$6:$BE$17,X$2,FALSE),3)</f>
        <v>2465</v>
      </c>
      <c r="Y84" s="15">
        <f>ROUND(VLOOKUP($C$2,'[77]ERU-1'!$A$6:$BE$17,Y$2,FALSE),3)</f>
        <v>0</v>
      </c>
      <c r="Z84" s="15">
        <f>ROUND(VLOOKUP($C$2,'[77]ERU-1'!$A$6:$BE$17,Z$2,FALSE),3)</f>
        <v>1.9079999999999999</v>
      </c>
      <c r="AA84" s="15">
        <f>ROUND(VLOOKUP($C$2,'[77]ERU-1'!$A$6:$BE$17,AA$2,FALSE),3)</f>
        <v>605.07899999999995</v>
      </c>
      <c r="AB84" s="45">
        <f t="shared" si="20"/>
        <v>19.786999999999871</v>
      </c>
      <c r="AC84" s="15">
        <f>ROUND(VLOOKUP($C$2,'[77]ERU-1'!$A$6:$BE$17,AC$2,FALSE),3)</f>
        <v>0</v>
      </c>
      <c r="AD84" s="15">
        <f>ROUND(VLOOKUP($C$2,'[77]ERU-1'!$A$6:$BE$17,AD$2,FALSE),3)</f>
        <v>0</v>
      </c>
      <c r="AE84" s="15">
        <f>ROUND(VLOOKUP($C$2,'[77]ERU-1'!$A$6:$BE$17,AE$2,FALSE),3)</f>
        <v>0</v>
      </c>
      <c r="AF84" s="15">
        <f>ROUND(VLOOKUP($C$2,'[77]ERU-1'!$A$6:$BE$17,AF$2,FALSE),3)</f>
        <v>0</v>
      </c>
      <c r="AG84" s="15">
        <f>ROUND(VLOOKUP($C$2,'[77]ERU-1'!$A$6:$BE$17,AG$2,FALSE),3)</f>
        <v>0</v>
      </c>
      <c r="AH84" s="15">
        <f>ROUND(VLOOKUP($C$2,'[77]ERU-1'!$A$6:$BE$17,AH$2,FALSE),3)</f>
        <v>2465</v>
      </c>
      <c r="AI84" s="15">
        <f>ROUND(VLOOKUP($C$2,'[77]ERU-1'!$A$6:$BE$17,AI$2,FALSE),3)</f>
        <v>0</v>
      </c>
      <c r="AJ84" s="15" t="s">
        <v>594</v>
      </c>
      <c r="AK84" s="15">
        <f>ROUND(VLOOKUP($C$2,'[77]ERU-1'!$A$6:$BE$17,AK$2,FALSE),3)</f>
        <v>0</v>
      </c>
      <c r="AL84" s="15">
        <f>ROUND(VLOOKUP($C$2,'[77]ERU-1'!$A$6:$BE$17,AL$2,FALSE),3)</f>
        <v>0</v>
      </c>
      <c r="AM84" s="15">
        <f>ROUND(VLOOKUP($C$2,'[77]ERU-1'!$A$6:$BE$17,AM$2,FALSE),3)</f>
        <v>587.20000000000005</v>
      </c>
      <c r="AN84" s="15">
        <f>ROUND(VLOOKUP($C$2,'[77]ERU-1'!$A$6:$BE$17,AN$2,FALSE),3)</f>
        <v>0</v>
      </c>
      <c r="AO84" s="15">
        <f>ROUND(VLOOKUP($C$2,'[77]ERU-1'!$A$6:$BE$17,AO$2,FALSE),3)</f>
        <v>0</v>
      </c>
      <c r="AP84" s="15">
        <f>ROUND(VLOOKUP($C$2,'[77]ERU-1'!$A$6:$BE$17,AP$2,FALSE),3)</f>
        <v>0</v>
      </c>
      <c r="AQ84" s="15">
        <f>ROUND(VLOOKUP($C$2,'[77]ERU-1'!$A$6:$BE$17,AQ$2,FALSE),3)</f>
        <v>0</v>
      </c>
      <c r="AR84" s="15">
        <f>ROUND(VLOOKUP($C$2,'[77]ERU-1'!$A$6:$BE$17,AR$2,FALSE),3)</f>
        <v>0</v>
      </c>
      <c r="AS84" s="15">
        <f>ROUND(VLOOKUP($C$2,'[77]ERU-1'!$A$6:$BE$17,AS$2,FALSE),3)</f>
        <v>0</v>
      </c>
      <c r="AT84" s="15">
        <f>ROUND(VLOOKUP($C$2,'[77]ERU-1'!$A$6:$BE$17,AT$2,FALSE),3)</f>
        <v>0</v>
      </c>
      <c r="AU84" s="15">
        <f>ROUND(VLOOKUP($C$2,'[77]ERU-1'!$A$6:$BE$17,AU$2,FALSE),3)</f>
        <v>0</v>
      </c>
      <c r="AV84" s="15">
        <f>ROUND(VLOOKUP($C$2,'[77]ERU-1'!$A$6:$BE$17,AV$2,FALSE),3)</f>
        <v>2465</v>
      </c>
      <c r="AW84" s="15">
        <f>ROUND(VLOOKUP($C$2,'[77]ERU-1'!$A$6:$BE$17,AW$2,FALSE),3)</f>
        <v>0</v>
      </c>
      <c r="AX84" s="15">
        <f>ROUND(VLOOKUP($C$2,'[77]ERU-1'!$A$6:$BE$17,AX$2,FALSE),3)</f>
        <v>0</v>
      </c>
      <c r="AY84" s="15">
        <f>ROUND(VLOOKUP($C$2,'[77]ERU-1'!$A$6:$BE$17,AY$2,FALSE),3)</f>
        <v>0</v>
      </c>
      <c r="AZ84" s="15">
        <f>ROUND(VLOOKUP($C$2,'[77]ERU-1'!$A$6:$BE$17,AZ$2,FALSE),3)</f>
        <v>0</v>
      </c>
      <c r="BA84" s="15">
        <f>ROUND(VLOOKUP($C$2,'[77]ERU-1'!$A$6:$BE$17,BA$2,FALSE),3)</f>
        <v>0</v>
      </c>
      <c r="BB84" s="15">
        <f>ROUND(VLOOKUP($C$2,'[77]ERU-1'!$A$6:$BE$17,BB$2,FALSE),3)</f>
        <v>0</v>
      </c>
      <c r="BC84" s="15">
        <f>ROUND(VLOOKUP($C$2,'[77]ERU-1'!$A$6:$BE$17,BC$2,FALSE),3)</f>
        <v>0</v>
      </c>
      <c r="BD84" s="15">
        <f>ROUND(VLOOKUP($C$2,'[77]ERU-1'!$A$6:$BE$17,BD$2,FALSE),3)</f>
        <v>0</v>
      </c>
      <c r="BE84" s="15">
        <f>ROUND(VLOOKUP($C$2,'[77]ERU-1'!$A$6:$BE$17,BE$2,FALSE),3)</f>
        <v>605.07899999999995</v>
      </c>
      <c r="BF84" s="15">
        <f>ROUND(VLOOKUP($C$2,'[77]ERU-1'!$A$6:$BE$17,BF$2,FALSE),3)</f>
        <v>2465</v>
      </c>
      <c r="BG84" s="68">
        <f>_xlfn.IFNA(INDEX(import!$R$3:$Z$2000,MATCH(Data!$A84&amp;"#"&amp;$E84,import!$Q$3:$Q$2000,0),2),0)</f>
        <v>1480.316</v>
      </c>
      <c r="BH84" s="15"/>
      <c r="BI84" s="15"/>
      <c r="BJ84" s="15" t="s">
        <v>771</v>
      </c>
      <c r="BK84" s="15" t="str">
        <f>INDEX(Licence!$I$2:$I$180,MATCH(Data!BJ84,Licence!$C$2:$C$180,0))</f>
        <v>Plzeňský</v>
      </c>
      <c r="BL84" s="15">
        <f>INDEX(Licence!$G$2:$G$180,MATCH(Data!BJ84,Licence!$C$2:$C$180,0))/1000</f>
        <v>1.56</v>
      </c>
      <c r="BM84" s="15">
        <f>INDEX(Licence!$F$2:$F$180,MATCH(Data!BJ84,Licence!$C$2:$C$180,0))/1000</f>
        <v>1.7909999999999999</v>
      </c>
      <c r="BN84" s="15" t="str">
        <f>INDEX(Licence!$K$2:$K$180,MATCH(Data!BJ84,Licence!$C$2:$C$180,0))</f>
        <v>ČEZ Distribuce, a.s.</v>
      </c>
      <c r="BO84" s="15"/>
      <c r="BP84" s="16">
        <f t="shared" si="21"/>
        <v>87.130127771517834</v>
      </c>
      <c r="BS84" t="str">
        <f t="shared" si="15"/>
        <v>KJ - Rokycany</v>
      </c>
    </row>
    <row r="85" spans="1:73" ht="19.5" thickBot="1" x14ac:dyDescent="0.35">
      <c r="A85" s="15">
        <v>3221</v>
      </c>
      <c r="B85" s="25">
        <f t="shared" si="19"/>
        <v>81</v>
      </c>
      <c r="C85" s="14" t="s">
        <v>680</v>
      </c>
      <c r="D85" s="15" t="str">
        <f t="shared" si="22"/>
        <v>Prosinec</v>
      </c>
      <c r="E85" s="37" t="str">
        <f t="shared" si="22"/>
        <v>12</v>
      </c>
      <c r="F85" s="46">
        <f t="shared" si="16"/>
        <v>0</v>
      </c>
      <c r="G85" s="68">
        <f>_xlfn.IFNA(INDEX(import!$R$3:$Z$2000,MATCH(Data!$A85&amp;"#"&amp;$E85,import!$Q$3:$Q$2000,0),1),0)</f>
        <v>235.791</v>
      </c>
      <c r="H85" s="68">
        <f t="shared" si="23"/>
        <v>102.62</v>
      </c>
      <c r="I85" s="68">
        <f t="shared" si="24"/>
        <v>133.17099999999999</v>
      </c>
      <c r="J85" s="68">
        <f>_xlfn.IFNA(INDEX(import!$R$3:$Z$2000,MATCH(Data!$A85&amp;"#"&amp;$E85,import!$Q$3:$Q$2000,0),3),0)</f>
        <v>35.251200000000004</v>
      </c>
      <c r="K85" s="15">
        <f>ROUND(VLOOKUP($C$2,'[78]ERU-1'!$A$6:$BE$17,K$2,FALSE),3)</f>
        <v>0</v>
      </c>
      <c r="L85" s="15">
        <f>ROUND(VLOOKUP($C$2,'[78]ERU-1'!$A$6:$BE$17,L$2,FALSE),3)</f>
        <v>79.628</v>
      </c>
      <c r="M85" s="15">
        <f>ROUND(VLOOKUP($C$2,'[78]ERU-1'!$A$6:$BE$17,M$2,FALSE),3)</f>
        <v>4.0540000000000003</v>
      </c>
      <c r="N85" s="15">
        <f t="shared" si="17"/>
        <v>5.2600000000000051</v>
      </c>
      <c r="O85" s="15">
        <f t="shared" si="18"/>
        <v>0</v>
      </c>
      <c r="P85" s="15">
        <f t="shared" si="25"/>
        <v>0</v>
      </c>
      <c r="Q85" s="15">
        <f>ROUND(VLOOKUP($C$2,'[78]ERU-1'!$A$6:$BE$17,Q$2,FALSE),3)</f>
        <v>70.313999999999993</v>
      </c>
      <c r="R85" s="42">
        <f t="shared" si="26"/>
        <v>0</v>
      </c>
      <c r="S85" s="15">
        <f>ROUND(VLOOKUP($C$2,'[78]ERU-1'!$A$6:$BE$17,S$2,FALSE),3)</f>
        <v>372</v>
      </c>
      <c r="T85" s="15">
        <f>ROUND(VLOOKUP($C$2,'[78]ERU-1'!$A$6:$BE$17,T$2,FALSE),3)</f>
        <v>0</v>
      </c>
      <c r="U85" s="15">
        <f>ROUND(VLOOKUP($C$2,'[78]ERU-1'!$A$6:$BE$17,U$2,FALSE),3)</f>
        <v>0</v>
      </c>
      <c r="V85" s="15">
        <f>ROUND(VLOOKUP($C$2,'[78]ERU-1'!$A$6:$BE$17,V$2,FALSE),3)</f>
        <v>0</v>
      </c>
      <c r="W85" s="15">
        <f>ROUND(VLOOKUP($C$2,'[78]ERU-1'!$A$6:$BE$17,W$2,FALSE),3)</f>
        <v>0</v>
      </c>
      <c r="X85" s="15">
        <f>ROUND(VLOOKUP($C$2,'[78]ERU-1'!$A$6:$BE$17,X$2,FALSE),3)</f>
        <v>372</v>
      </c>
      <c r="Y85" s="15">
        <f>ROUND(VLOOKUP($C$2,'[78]ERU-1'!$A$6:$BE$17,Y$2,FALSE),3)</f>
        <v>0</v>
      </c>
      <c r="Z85" s="15">
        <f>ROUND(VLOOKUP($C$2,'[78]ERU-1'!$A$6:$BE$17,Z$2,FALSE),3)</f>
        <v>0.154</v>
      </c>
      <c r="AA85" s="15">
        <f>ROUND(VLOOKUP($C$2,'[78]ERU-1'!$A$6:$BE$17,AA$2,FALSE),3)</f>
        <v>79.628</v>
      </c>
      <c r="AB85" s="45">
        <f t="shared" si="20"/>
        <v>9.4680000000000053</v>
      </c>
      <c r="AC85" s="15">
        <f>ROUND(VLOOKUP($C$2,'[78]ERU-1'!$A$6:$BE$17,AC$2,FALSE),3)</f>
        <v>0</v>
      </c>
      <c r="AD85" s="15">
        <f>ROUND(VLOOKUP($C$2,'[78]ERU-1'!$A$6:$BE$17,AD$2,FALSE),3)</f>
        <v>0</v>
      </c>
      <c r="AE85" s="15">
        <f>ROUND(VLOOKUP($C$2,'[78]ERU-1'!$A$6:$BE$17,AE$2,FALSE),3)</f>
        <v>0</v>
      </c>
      <c r="AF85" s="15">
        <f>ROUND(VLOOKUP($C$2,'[78]ERU-1'!$A$6:$BE$17,AF$2,FALSE),3)</f>
        <v>0</v>
      </c>
      <c r="AG85" s="15">
        <f>ROUND(VLOOKUP($C$2,'[78]ERU-1'!$A$6:$BE$17,AG$2,FALSE),3)</f>
        <v>0</v>
      </c>
      <c r="AH85" s="15">
        <f>ROUND(VLOOKUP($C$2,'[78]ERU-1'!$A$6:$BE$17,AH$2,FALSE),3)</f>
        <v>372</v>
      </c>
      <c r="AI85" s="15">
        <f>ROUND(VLOOKUP($C$2,'[78]ERU-1'!$A$6:$BE$17,AI$2,FALSE),3)</f>
        <v>0</v>
      </c>
      <c r="AJ85" s="15" t="s">
        <v>594</v>
      </c>
      <c r="AK85" s="15">
        <f>ROUND(VLOOKUP($C$2,'[78]ERU-1'!$A$6:$BE$17,AK$2,FALSE),3)</f>
        <v>0</v>
      </c>
      <c r="AL85" s="15">
        <f>ROUND(VLOOKUP($C$2,'[78]ERU-1'!$A$6:$BE$17,AL$2,FALSE),3)</f>
        <v>0</v>
      </c>
      <c r="AM85" s="15">
        <f>ROUND(VLOOKUP($C$2,'[78]ERU-1'!$A$6:$BE$17,AM$2,FALSE),3)</f>
        <v>70.313999999999993</v>
      </c>
      <c r="AN85" s="15">
        <f>ROUND(VLOOKUP($C$2,'[78]ERU-1'!$A$6:$BE$17,AN$2,FALSE),3)</f>
        <v>0</v>
      </c>
      <c r="AO85" s="15">
        <f>ROUND(VLOOKUP($C$2,'[78]ERU-1'!$A$6:$BE$17,AO$2,FALSE),3)</f>
        <v>0</v>
      </c>
      <c r="AP85" s="15">
        <f>ROUND(VLOOKUP($C$2,'[78]ERU-1'!$A$6:$BE$17,AP$2,FALSE),3)</f>
        <v>0</v>
      </c>
      <c r="AQ85" s="15">
        <f>ROUND(VLOOKUP($C$2,'[78]ERU-1'!$A$6:$BE$17,AQ$2,FALSE),3)</f>
        <v>0</v>
      </c>
      <c r="AR85" s="15">
        <f>ROUND(VLOOKUP($C$2,'[78]ERU-1'!$A$6:$BE$17,AR$2,FALSE),3)</f>
        <v>0</v>
      </c>
      <c r="AS85" s="15">
        <f>ROUND(VLOOKUP($C$2,'[78]ERU-1'!$A$6:$BE$17,AS$2,FALSE),3)</f>
        <v>0</v>
      </c>
      <c r="AT85" s="15">
        <f>ROUND(VLOOKUP($C$2,'[78]ERU-1'!$A$6:$BE$17,AT$2,FALSE),3)</f>
        <v>0</v>
      </c>
      <c r="AU85" s="15">
        <f>ROUND(VLOOKUP($C$2,'[78]ERU-1'!$A$6:$BE$17,AU$2,FALSE),3)</f>
        <v>0</v>
      </c>
      <c r="AV85" s="15">
        <f>ROUND(VLOOKUP($C$2,'[78]ERU-1'!$A$6:$BE$17,AV$2,FALSE),3)</f>
        <v>372</v>
      </c>
      <c r="AW85" s="15">
        <f>ROUND(VLOOKUP($C$2,'[78]ERU-1'!$A$6:$BE$17,AW$2,FALSE),3)</f>
        <v>0</v>
      </c>
      <c r="AX85" s="15">
        <f>ROUND(VLOOKUP($C$2,'[78]ERU-1'!$A$6:$BE$17,AX$2,FALSE),3)</f>
        <v>0</v>
      </c>
      <c r="AY85" s="15">
        <f>ROUND(VLOOKUP($C$2,'[78]ERU-1'!$A$6:$BE$17,AY$2,FALSE),3)</f>
        <v>0</v>
      </c>
      <c r="AZ85" s="15">
        <f>ROUND(VLOOKUP($C$2,'[78]ERU-1'!$A$6:$BE$17,AZ$2,FALSE),3)</f>
        <v>0</v>
      </c>
      <c r="BA85" s="15">
        <f>ROUND(VLOOKUP($C$2,'[78]ERU-1'!$A$6:$BE$17,BA$2,FALSE),3)</f>
        <v>0</v>
      </c>
      <c r="BB85" s="15">
        <f>ROUND(VLOOKUP($C$2,'[78]ERU-1'!$A$6:$BE$17,BB$2,FALSE),3)</f>
        <v>0</v>
      </c>
      <c r="BC85" s="15">
        <f>ROUND(VLOOKUP($C$2,'[78]ERU-1'!$A$6:$BE$17,BC$2,FALSE),3)</f>
        <v>0</v>
      </c>
      <c r="BD85" s="15">
        <f>ROUND(VLOOKUP($C$2,'[78]ERU-1'!$A$6:$BE$17,BD$2,FALSE),3)</f>
        <v>0</v>
      </c>
      <c r="BE85" s="15">
        <f>ROUND(VLOOKUP($C$2,'[78]ERU-1'!$A$6:$BE$17,BE$2,FALSE),3)</f>
        <v>79.628</v>
      </c>
      <c r="BF85" s="15">
        <f>ROUND(VLOOKUP($C$2,'[78]ERU-1'!$A$6:$BE$17,BF$2,FALSE),3)</f>
        <v>372</v>
      </c>
      <c r="BG85" s="68">
        <f>_xlfn.IFNA(INDEX(import!$R$3:$Z$2000,MATCH(Data!$A85&amp;"#"&amp;$E85,import!$Q$3:$Q$2000,0),2),0)</f>
        <v>212.21199999999999</v>
      </c>
      <c r="BH85" s="15"/>
      <c r="BI85" s="15"/>
      <c r="BJ85" s="15" t="s">
        <v>772</v>
      </c>
      <c r="BK85" s="15" t="str">
        <f>INDEX(Licence!$I$2:$I$180,MATCH(Data!BJ85,Licence!$C$2:$C$180,0))</f>
        <v>Ústecký</v>
      </c>
      <c r="BL85" s="15">
        <f>INDEX(Licence!$G$2:$G$180,MATCH(Data!BJ85,Licence!$C$2:$C$180,0))/1000</f>
        <v>0.2</v>
      </c>
      <c r="BM85" s="15">
        <f>INDEX(Licence!$F$2:$F$180,MATCH(Data!BJ85,Licence!$C$2:$C$180,0))/1000</f>
        <v>0.29099999999999998</v>
      </c>
      <c r="BN85" s="15" t="str">
        <f>INDEX(Licence!$K$2:$K$180,MATCH(Data!BJ85,Licence!$C$2:$C$180,0))</f>
        <v>ČEZ Distribuce, a.s.</v>
      </c>
      <c r="BO85" s="15"/>
      <c r="BP85" s="16">
        <f t="shared" si="21"/>
        <v>86.216299423846593</v>
      </c>
      <c r="BS85" t="str">
        <f t="shared" si="15"/>
        <v>KJ - Roudnice nad Labem</v>
      </c>
    </row>
    <row r="86" spans="1:73" ht="19.5" thickBot="1" x14ac:dyDescent="0.35">
      <c r="A86" s="15">
        <v>3867</v>
      </c>
      <c r="B86" s="25">
        <f t="shared" si="19"/>
        <v>82</v>
      </c>
      <c r="C86" s="14" t="s">
        <v>681</v>
      </c>
      <c r="D86" s="15" t="str">
        <f t="shared" si="22"/>
        <v>Prosinec</v>
      </c>
      <c r="E86" s="37" t="str">
        <f t="shared" si="22"/>
        <v>12</v>
      </c>
      <c r="F86" s="46">
        <f t="shared" si="16"/>
        <v>0</v>
      </c>
      <c r="G86" s="68">
        <f>_xlfn.IFNA(INDEX(import!$R$3:$Z$2000,MATCH(Data!$A86&amp;"#"&amp;$E86,import!$Q$3:$Q$2000,0),1),0)</f>
        <v>649.52499999999998</v>
      </c>
      <c r="H86" s="68">
        <f t="shared" si="23"/>
        <v>296.45400000000001</v>
      </c>
      <c r="I86" s="68">
        <f t="shared" si="24"/>
        <v>353.07100000000003</v>
      </c>
      <c r="J86" s="68">
        <f>_xlfn.IFNA(INDEX(import!$R$3:$Z$2000,MATCH(Data!$A86&amp;"#"&amp;$E86,import!$Q$3:$Q$2000,0),3),0)</f>
        <v>35.251200000000004</v>
      </c>
      <c r="K86" s="15">
        <f>ROUND(VLOOKUP($C$2,'[79]ERU-1'!$A$6:$BE$17,K$2,FALSE),3)</f>
        <v>0</v>
      </c>
      <c r="L86" s="15">
        <f>ROUND(VLOOKUP($C$2,'[79]ERU-1'!$A$6:$BE$17,L$2,FALSE),3)</f>
        <v>236.5</v>
      </c>
      <c r="M86" s="15">
        <f>ROUND(VLOOKUP($C$2,'[79]ERU-1'!$A$6:$BE$17,M$2,FALSE),3)</f>
        <v>2.3479999999999999</v>
      </c>
      <c r="N86" s="15">
        <f t="shared" si="17"/>
        <v>2.796999999999997</v>
      </c>
      <c r="O86" s="15">
        <f t="shared" si="18"/>
        <v>0</v>
      </c>
      <c r="P86" s="15">
        <f t="shared" si="25"/>
        <v>0</v>
      </c>
      <c r="Q86" s="15">
        <f>ROUND(VLOOKUP($C$2,'[79]ERU-1'!$A$6:$BE$17,Q$2,FALSE),3)</f>
        <v>231.35499999999999</v>
      </c>
      <c r="R86" s="42">
        <f t="shared" si="26"/>
        <v>0</v>
      </c>
      <c r="S86" s="15">
        <f>ROUND(VLOOKUP($C$2,'[79]ERU-1'!$A$6:$BE$17,S$2,FALSE),3)</f>
        <v>1014</v>
      </c>
      <c r="T86" s="15">
        <f>ROUND(VLOOKUP($C$2,'[79]ERU-1'!$A$6:$BE$17,T$2,FALSE),3)</f>
        <v>0</v>
      </c>
      <c r="U86" s="15">
        <f>ROUND(VLOOKUP($C$2,'[79]ERU-1'!$A$6:$BE$17,U$2,FALSE),3)</f>
        <v>0</v>
      </c>
      <c r="V86" s="15">
        <f>ROUND(VLOOKUP($C$2,'[79]ERU-1'!$A$6:$BE$17,V$2,FALSE),3)</f>
        <v>0</v>
      </c>
      <c r="W86" s="15">
        <f>ROUND(VLOOKUP($C$2,'[79]ERU-1'!$A$6:$BE$17,W$2,FALSE),3)</f>
        <v>0</v>
      </c>
      <c r="X86" s="15">
        <f>ROUND(VLOOKUP($C$2,'[79]ERU-1'!$A$6:$BE$17,X$2,FALSE),3)</f>
        <v>1014</v>
      </c>
      <c r="Y86" s="15">
        <f>ROUND(VLOOKUP($C$2,'[79]ERU-1'!$A$6:$BE$17,Y$2,FALSE),3)</f>
        <v>0</v>
      </c>
      <c r="Z86" s="15">
        <f>ROUND(VLOOKUP($C$2,'[79]ERU-1'!$A$6:$BE$17,Z$2,FALSE),3)</f>
        <v>1.036</v>
      </c>
      <c r="AA86" s="15">
        <f>ROUND(VLOOKUP($C$2,'[79]ERU-1'!$A$6:$BE$17,AA$2,FALSE),3)</f>
        <v>236.5</v>
      </c>
      <c r="AB86" s="45">
        <f t="shared" si="20"/>
        <v>6.1809999999999974</v>
      </c>
      <c r="AC86" s="15">
        <f>ROUND(VLOOKUP($C$2,'[79]ERU-1'!$A$6:$BE$17,AC$2,FALSE),3)</f>
        <v>0</v>
      </c>
      <c r="AD86" s="15">
        <f>ROUND(VLOOKUP($C$2,'[79]ERU-1'!$A$6:$BE$17,AD$2,FALSE),3)</f>
        <v>0</v>
      </c>
      <c r="AE86" s="15">
        <f>ROUND(VLOOKUP($C$2,'[79]ERU-1'!$A$6:$BE$17,AE$2,FALSE),3)</f>
        <v>0</v>
      </c>
      <c r="AF86" s="15">
        <f>ROUND(VLOOKUP($C$2,'[79]ERU-1'!$A$6:$BE$17,AF$2,FALSE),3)</f>
        <v>0</v>
      </c>
      <c r="AG86" s="15">
        <f>ROUND(VLOOKUP($C$2,'[79]ERU-1'!$A$6:$BE$17,AG$2,FALSE),3)</f>
        <v>0</v>
      </c>
      <c r="AH86" s="15">
        <f>ROUND(VLOOKUP($C$2,'[79]ERU-1'!$A$6:$BE$17,AH$2,FALSE),3)</f>
        <v>1014</v>
      </c>
      <c r="AI86" s="15">
        <f>ROUND(VLOOKUP($C$2,'[79]ERU-1'!$A$6:$BE$17,AI$2,FALSE),3)</f>
        <v>0</v>
      </c>
      <c r="AJ86" s="15" t="s">
        <v>594</v>
      </c>
      <c r="AK86" s="15">
        <f>ROUND(VLOOKUP($C$2,'[79]ERU-1'!$A$6:$BE$17,AK$2,FALSE),3)</f>
        <v>0</v>
      </c>
      <c r="AL86" s="15">
        <f>ROUND(VLOOKUP($C$2,'[79]ERU-1'!$A$6:$BE$17,AL$2,FALSE),3)</f>
        <v>0</v>
      </c>
      <c r="AM86" s="15">
        <f>ROUND(VLOOKUP($C$2,'[79]ERU-1'!$A$6:$BE$17,AM$2,FALSE),3)</f>
        <v>231.35499999999999</v>
      </c>
      <c r="AN86" s="15">
        <f>ROUND(VLOOKUP($C$2,'[79]ERU-1'!$A$6:$BE$17,AN$2,FALSE),3)</f>
        <v>0</v>
      </c>
      <c r="AO86" s="15">
        <f>ROUND(VLOOKUP($C$2,'[79]ERU-1'!$A$6:$BE$17,AO$2,FALSE),3)</f>
        <v>0</v>
      </c>
      <c r="AP86" s="15">
        <f>ROUND(VLOOKUP($C$2,'[79]ERU-1'!$A$6:$BE$17,AP$2,FALSE),3)</f>
        <v>0</v>
      </c>
      <c r="AQ86" s="15">
        <f>ROUND(VLOOKUP($C$2,'[79]ERU-1'!$A$6:$BE$17,AQ$2,FALSE),3)</f>
        <v>0</v>
      </c>
      <c r="AR86" s="15">
        <f>ROUND(VLOOKUP($C$2,'[79]ERU-1'!$A$6:$BE$17,AR$2,FALSE),3)</f>
        <v>0</v>
      </c>
      <c r="AS86" s="15">
        <f>ROUND(VLOOKUP($C$2,'[79]ERU-1'!$A$6:$BE$17,AS$2,FALSE),3)</f>
        <v>0</v>
      </c>
      <c r="AT86" s="15">
        <f>ROUND(VLOOKUP($C$2,'[79]ERU-1'!$A$6:$BE$17,AT$2,FALSE),3)</f>
        <v>0</v>
      </c>
      <c r="AU86" s="15">
        <f>ROUND(VLOOKUP($C$2,'[79]ERU-1'!$A$6:$BE$17,AU$2,FALSE),3)</f>
        <v>0</v>
      </c>
      <c r="AV86" s="15">
        <f>ROUND(VLOOKUP($C$2,'[79]ERU-1'!$A$6:$BE$17,AV$2,FALSE),3)</f>
        <v>1014</v>
      </c>
      <c r="AW86" s="15">
        <f>ROUND(VLOOKUP($C$2,'[79]ERU-1'!$A$6:$BE$17,AW$2,FALSE),3)</f>
        <v>0</v>
      </c>
      <c r="AX86" s="15">
        <f>ROUND(VLOOKUP($C$2,'[79]ERU-1'!$A$6:$BE$17,AX$2,FALSE),3)</f>
        <v>0</v>
      </c>
      <c r="AY86" s="15">
        <f>ROUND(VLOOKUP($C$2,'[79]ERU-1'!$A$6:$BE$17,AY$2,FALSE),3)</f>
        <v>0</v>
      </c>
      <c r="AZ86" s="15">
        <f>ROUND(VLOOKUP($C$2,'[79]ERU-1'!$A$6:$BE$17,AZ$2,FALSE),3)</f>
        <v>0</v>
      </c>
      <c r="BA86" s="15">
        <f>ROUND(VLOOKUP($C$2,'[79]ERU-1'!$A$6:$BE$17,BA$2,FALSE),3)</f>
        <v>0</v>
      </c>
      <c r="BB86" s="15">
        <f>ROUND(VLOOKUP($C$2,'[79]ERU-1'!$A$6:$BE$17,BB$2,FALSE),3)</f>
        <v>0</v>
      </c>
      <c r="BC86" s="15">
        <f>ROUND(VLOOKUP($C$2,'[79]ERU-1'!$A$6:$BE$17,BC$2,FALSE),3)</f>
        <v>0</v>
      </c>
      <c r="BD86" s="15">
        <f>ROUND(VLOOKUP($C$2,'[79]ERU-1'!$A$6:$BE$17,BD$2,FALSE),3)</f>
        <v>0</v>
      </c>
      <c r="BE86" s="15">
        <f>ROUND(VLOOKUP($C$2,'[79]ERU-1'!$A$6:$BE$17,BE$2,FALSE),3)</f>
        <v>236.5</v>
      </c>
      <c r="BF86" s="15">
        <f>ROUND(VLOOKUP($C$2,'[79]ERU-1'!$A$6:$BE$17,BF$2,FALSE),3)</f>
        <v>1014</v>
      </c>
      <c r="BG86" s="68">
        <f>_xlfn.IFNA(INDEX(import!$R$3:$Z$2000,MATCH(Data!$A86&amp;"#"&amp;$E86,import!$Q$3:$Q$2000,0),2),0)</f>
        <v>584.57299999999998</v>
      </c>
      <c r="BH86" s="15"/>
      <c r="BI86" s="15"/>
      <c r="BJ86" s="15" t="s">
        <v>571</v>
      </c>
      <c r="BK86" s="15" t="str">
        <f>INDEX(Licence!$I$2:$I$180,MATCH(Data!BJ86,Licence!$C$2:$C$180,0))</f>
        <v>Středočeský</v>
      </c>
      <c r="BL86" s="15">
        <f>INDEX(Licence!$G$2:$G$180,MATCH(Data!BJ86,Licence!$C$2:$C$180,0))/1000</f>
        <v>0.6</v>
      </c>
      <c r="BM86" s="15">
        <f>INDEX(Licence!$F$2:$F$180,MATCH(Data!BJ86,Licence!$C$2:$C$180,0))/1000</f>
        <v>0.77300000000000002</v>
      </c>
      <c r="BN86" s="15" t="str">
        <f>INDEX(Licence!$K$2:$K$180,MATCH(Data!BJ86,Licence!$C$2:$C$180,0))</f>
        <v>ČEZ Distribuce, a.s.</v>
      </c>
      <c r="BO86" s="15"/>
      <c r="BP86" s="16">
        <f t="shared" si="21"/>
        <v>88.640198344204535</v>
      </c>
      <c r="BS86" t="str">
        <f t="shared" si="15"/>
        <v>KJ - Sedlčany, Na Severním sídlišti</v>
      </c>
    </row>
    <row r="87" spans="1:73" ht="19.5" thickBot="1" x14ac:dyDescent="0.35">
      <c r="A87" s="15">
        <v>4582</v>
      </c>
      <c r="B87" s="25">
        <f t="shared" si="19"/>
        <v>83</v>
      </c>
      <c r="C87" s="14" t="s">
        <v>682</v>
      </c>
      <c r="D87" s="15" t="str">
        <f t="shared" si="22"/>
        <v>Prosinec</v>
      </c>
      <c r="E87" s="37" t="str">
        <f t="shared" si="22"/>
        <v>12</v>
      </c>
      <c r="F87" s="46">
        <v>0</v>
      </c>
      <c r="G87" s="68">
        <f>_xlfn.IFNA(INDEX(import!$R$3:$Z$2000,MATCH(Data!$A87&amp;"#"&amp;$E87,import!$Q$3:$Q$2000,0),1),0)</f>
        <v>571.49400000000003</v>
      </c>
      <c r="H87" s="68">
        <f t="shared" ref="H87" si="27">IFERROR(ROUND(G87*(L87/(L87+(S87/3.6))),3),0)</f>
        <v>246.804</v>
      </c>
      <c r="I87" s="68">
        <f t="shared" ref="I87" si="28">IFERROR(ROUND(G87*((S87/3.6)/(L87+(S87/3.6))),3),0)</f>
        <v>324.69</v>
      </c>
      <c r="J87" s="68">
        <f>_xlfn.IFNA(INDEX(import!$R$3:$Z$2000,MATCH(Data!$A87&amp;"#"&amp;$E87,import!$Q$3:$Q$2000,0),3),0)</f>
        <v>35.251200000000004</v>
      </c>
      <c r="K87" s="15">
        <f>ROUND(VLOOKUP($C$2,'[80]ERU-1'!$A$6:$BE$17,K$2,FALSE),3)</f>
        <v>0</v>
      </c>
      <c r="L87" s="15">
        <f>ROUND(VLOOKUP($C$2,'[80]ERU-1'!$A$6:$BE$17,L$2,FALSE),3)</f>
        <v>208.4</v>
      </c>
      <c r="M87" s="15">
        <f>ROUND(VLOOKUP($C$2,'[80]ERU-1'!$A$6:$BE$17,M$2,FALSE),3)</f>
        <v>2.165</v>
      </c>
      <c r="N87" s="15">
        <f t="shared" si="17"/>
        <v>2.8480000000000132</v>
      </c>
      <c r="O87" s="15">
        <f t="shared" si="18"/>
        <v>0</v>
      </c>
      <c r="P87" s="15">
        <f t="shared" si="25"/>
        <v>0</v>
      </c>
      <c r="Q87" s="15">
        <f>ROUND(VLOOKUP($C$2,'[80]ERU-1'!$A$6:$BE$17,Q$2,FALSE),3)</f>
        <v>203.387</v>
      </c>
      <c r="R87" s="42">
        <f t="shared" si="26"/>
        <v>0</v>
      </c>
      <c r="S87" s="15">
        <f>ROUND(VLOOKUP($C$2,'[80]ERU-1'!$A$6:$BE$17,S$2,FALSE),3)</f>
        <v>987</v>
      </c>
      <c r="T87" s="15">
        <f>ROUND(VLOOKUP($C$2,'[80]ERU-1'!$A$6:$BE$17,T$2,FALSE),3)</f>
        <v>0</v>
      </c>
      <c r="U87" s="15">
        <f>ROUND(VLOOKUP($C$2,'[80]ERU-1'!$A$6:$BE$17,U$2,FALSE),3)</f>
        <v>0</v>
      </c>
      <c r="V87" s="15">
        <f>ROUND(VLOOKUP($C$2,'[80]ERU-1'!$A$6:$BE$17,V$2,FALSE),3)</f>
        <v>0</v>
      </c>
      <c r="W87" s="15">
        <f>ROUND(VLOOKUP($C$2,'[80]ERU-1'!$A$6:$BE$17,W$2,FALSE),3)</f>
        <v>0</v>
      </c>
      <c r="X87" s="15">
        <f>ROUND(VLOOKUP($C$2,'[80]ERU-1'!$A$6:$BE$17,X$2,FALSE),3)</f>
        <v>987</v>
      </c>
      <c r="Y87" s="15">
        <f>ROUND(VLOOKUP($C$2,'[80]ERU-1'!$A$6:$BE$17,Y$2,FALSE),3)</f>
        <v>0</v>
      </c>
      <c r="Z87" s="15">
        <f>ROUND(VLOOKUP($C$2,'[80]ERU-1'!$A$6:$BE$17,Z$2,FALSE),3)</f>
        <v>0</v>
      </c>
      <c r="AA87" s="15">
        <f>ROUND(VLOOKUP($C$2,'[80]ERU-1'!$A$6:$BE$17,AA$2,FALSE),3)</f>
        <v>208.4</v>
      </c>
      <c r="AB87" s="45">
        <f t="shared" si="20"/>
        <v>5.0130000000000132</v>
      </c>
      <c r="AC87" s="15">
        <f>ROUND(VLOOKUP($C$2,'[80]ERU-1'!$A$6:$BE$17,AC$2,FALSE),3)</f>
        <v>0</v>
      </c>
      <c r="AD87" s="15">
        <f>ROUND(VLOOKUP($C$2,'[80]ERU-1'!$A$6:$BE$17,AD$2,FALSE),3)</f>
        <v>0</v>
      </c>
      <c r="AE87" s="15">
        <f>ROUND(VLOOKUP($C$2,'[80]ERU-1'!$A$6:$BE$17,AE$2,FALSE),3)</f>
        <v>0</v>
      </c>
      <c r="AF87" s="15">
        <f>ROUND(VLOOKUP($C$2,'[80]ERU-1'!$A$6:$BE$17,AF$2,FALSE),3)</f>
        <v>0</v>
      </c>
      <c r="AG87" s="15">
        <f>ROUND(VLOOKUP($C$2,'[80]ERU-1'!$A$6:$BE$17,AG$2,FALSE),3)</f>
        <v>0</v>
      </c>
      <c r="AH87" s="15">
        <f>ROUND(VLOOKUP($C$2,'[80]ERU-1'!$A$6:$BE$17,AH$2,FALSE),3)</f>
        <v>987</v>
      </c>
      <c r="AI87" s="15">
        <f>ROUND(VLOOKUP($C$2,'[80]ERU-1'!$A$6:$BE$17,AI$2,FALSE),3)</f>
        <v>0</v>
      </c>
      <c r="AJ87" s="15" t="s">
        <v>594</v>
      </c>
      <c r="AK87" s="15">
        <f>ROUND(VLOOKUP($C$2,'[80]ERU-1'!$A$6:$BE$17,AK$2,FALSE),3)</f>
        <v>0</v>
      </c>
      <c r="AL87" s="15">
        <f>ROUND(VLOOKUP($C$2,'[80]ERU-1'!$A$6:$BE$17,AL$2,FALSE),3)</f>
        <v>0</v>
      </c>
      <c r="AM87" s="15">
        <f>ROUND(VLOOKUP($C$2,'[80]ERU-1'!$A$6:$BE$17,AM$2,FALSE),3)</f>
        <v>203.387</v>
      </c>
      <c r="AN87" s="15">
        <f>ROUND(VLOOKUP($C$2,'[80]ERU-1'!$A$6:$BE$17,AN$2,FALSE),3)</f>
        <v>0</v>
      </c>
      <c r="AO87" s="15">
        <f>ROUND(VLOOKUP($C$2,'[80]ERU-1'!$A$6:$BE$17,AO$2,FALSE),3)</f>
        <v>0</v>
      </c>
      <c r="AP87" s="15">
        <f>ROUND(VLOOKUP($C$2,'[80]ERU-1'!$A$6:$BE$17,AP$2,FALSE),3)</f>
        <v>0</v>
      </c>
      <c r="AQ87" s="15">
        <f>ROUND(VLOOKUP($C$2,'[80]ERU-1'!$A$6:$BE$17,AQ$2,FALSE),3)</f>
        <v>0</v>
      </c>
      <c r="AR87" s="15">
        <f>ROUND(VLOOKUP($C$2,'[80]ERU-1'!$A$6:$BE$17,AR$2,FALSE),3)</f>
        <v>0</v>
      </c>
      <c r="AS87" s="15">
        <f>ROUND(VLOOKUP($C$2,'[80]ERU-1'!$A$6:$BE$17,AS$2,FALSE),3)</f>
        <v>0</v>
      </c>
      <c r="AT87" s="15">
        <f>ROUND(VLOOKUP($C$2,'[80]ERU-1'!$A$6:$BE$17,AT$2,FALSE),3)</f>
        <v>0</v>
      </c>
      <c r="AU87" s="15">
        <f>ROUND(VLOOKUP($C$2,'[80]ERU-1'!$A$6:$BE$17,AU$2,FALSE),3)</f>
        <v>0</v>
      </c>
      <c r="AV87" s="15">
        <f>ROUND(VLOOKUP($C$2,'[80]ERU-1'!$A$6:$BE$17,AV$2,FALSE),3)</f>
        <v>987</v>
      </c>
      <c r="AW87" s="15">
        <f>ROUND(VLOOKUP($C$2,'[80]ERU-1'!$A$6:$BE$17,AW$2,FALSE),3)</f>
        <v>0</v>
      </c>
      <c r="AX87" s="15">
        <f>ROUND(VLOOKUP($C$2,'[80]ERU-1'!$A$6:$BE$17,AX$2,FALSE),3)</f>
        <v>0</v>
      </c>
      <c r="AY87" s="15">
        <f>ROUND(VLOOKUP($C$2,'[80]ERU-1'!$A$6:$BE$17,AY$2,FALSE),3)</f>
        <v>0</v>
      </c>
      <c r="AZ87" s="15">
        <f>ROUND(VLOOKUP($C$2,'[80]ERU-1'!$A$6:$BE$17,AZ$2,FALSE),3)</f>
        <v>0</v>
      </c>
      <c r="BA87" s="15">
        <f>ROUND(VLOOKUP($C$2,'[80]ERU-1'!$A$6:$BE$17,BA$2,FALSE),3)</f>
        <v>0</v>
      </c>
      <c r="BB87" s="15">
        <f>ROUND(VLOOKUP($C$2,'[80]ERU-1'!$A$6:$BE$17,BB$2,FALSE),3)</f>
        <v>0</v>
      </c>
      <c r="BC87" s="15">
        <f>ROUND(VLOOKUP($C$2,'[80]ERU-1'!$A$6:$BE$17,BC$2,FALSE),3)</f>
        <v>0</v>
      </c>
      <c r="BD87" s="15">
        <f>ROUND(VLOOKUP($C$2,'[80]ERU-1'!$A$6:$BE$17,BD$2,FALSE),3)</f>
        <v>0</v>
      </c>
      <c r="BE87" s="15">
        <f>ROUND(VLOOKUP($C$2,'[80]ERU-1'!$A$6:$BE$17,BE$2,FALSE),3)</f>
        <v>208.4</v>
      </c>
      <c r="BF87" s="15">
        <f>ROUND(VLOOKUP($C$2,'[80]ERU-1'!$A$6:$BE$17,BF$2,FALSE),3)</f>
        <v>987</v>
      </c>
      <c r="BG87" s="68">
        <f>_xlfn.IFNA(INDEX(import!$R$3:$Z$2000,MATCH(Data!$A87&amp;"#"&amp;$E87,import!$Q$3:$Q$2000,0),2),0)</f>
        <v>514.34400000000005</v>
      </c>
      <c r="BH87" s="15"/>
      <c r="BI87" s="15"/>
      <c r="BJ87" s="15" t="s">
        <v>773</v>
      </c>
      <c r="BK87" s="15" t="str">
        <f>INDEX(Licence!$I$2:$I$180,MATCH(Data!BJ87,Licence!$C$2:$C$180,0))</f>
        <v>Plzeňský</v>
      </c>
      <c r="BL87" s="15">
        <f>INDEX(Licence!$G$2:$G$180,MATCH(Data!BJ87,Licence!$C$2:$C$180,0))/1000</f>
        <v>0.51500000000000001</v>
      </c>
      <c r="BM87" s="15">
        <f>INDEX(Licence!$F$2:$F$180,MATCH(Data!BJ87,Licence!$C$2:$C$180,0))/1000</f>
        <v>0.66300000000000003</v>
      </c>
      <c r="BN87" s="15" t="str">
        <f>INDEX(Licence!$K$2:$K$180,MATCH(Data!BJ87,Licence!$C$2:$C$180,0))</f>
        <v>ČEZ Distribuce, a.s.</v>
      </c>
      <c r="BO87" s="15"/>
      <c r="BP87" s="16">
        <f t="shared" si="21"/>
        <v>93.821774272989799</v>
      </c>
      <c r="BS87" t="str">
        <f t="shared" si="15"/>
        <v>KJ - Sušice, Kaštanová</v>
      </c>
    </row>
    <row r="88" spans="1:73" ht="19.5" thickBot="1" x14ac:dyDescent="0.35">
      <c r="A88" s="15">
        <v>3631</v>
      </c>
      <c r="B88" s="25">
        <f t="shared" si="19"/>
        <v>84</v>
      </c>
      <c r="C88" s="14" t="s">
        <v>683</v>
      </c>
      <c r="D88" s="15" t="str">
        <f t="shared" si="22"/>
        <v>Prosinec</v>
      </c>
      <c r="E88" s="37" t="str">
        <f t="shared" si="22"/>
        <v>12</v>
      </c>
      <c r="F88" s="46">
        <f t="shared" si="16"/>
        <v>0</v>
      </c>
      <c r="G88" s="68">
        <f>_xlfn.IFNA(INDEX(import!$R$3:$Z$2000,MATCH(Data!$A88&amp;"#"&amp;$E88,import!$Q$3:$Q$2000,0),1),0)</f>
        <v>283.62</v>
      </c>
      <c r="H88" s="68">
        <f t="shared" si="23"/>
        <v>119.443</v>
      </c>
      <c r="I88" s="68">
        <f t="shared" si="24"/>
        <v>164.17699999999999</v>
      </c>
      <c r="J88" s="68">
        <f>_xlfn.IFNA(INDEX(import!$R$3:$Z$2000,MATCH(Data!$A88&amp;"#"&amp;$E88,import!$Q$3:$Q$2000,0),3),0)</f>
        <v>35.251200000000004</v>
      </c>
      <c r="K88" s="15">
        <f>ROUND(VLOOKUP($C$2,'[81]ERU-1'!$A$6:$BE$17,K$2,FALSE),3)</f>
        <v>0</v>
      </c>
      <c r="L88" s="15">
        <f>ROUND(VLOOKUP($C$2,'[81]ERU-1'!$A$6:$BE$17,L$2,FALSE),3)</f>
        <v>97.61</v>
      </c>
      <c r="M88" s="15">
        <f>ROUND(VLOOKUP($C$2,'[81]ERU-1'!$A$6:$BE$17,M$2,FALSE),3)</f>
        <v>2.835</v>
      </c>
      <c r="N88" s="15">
        <f t="shared" si="17"/>
        <v>3.8960000000000008</v>
      </c>
      <c r="O88" s="15">
        <f t="shared" si="18"/>
        <v>0</v>
      </c>
      <c r="P88" s="15">
        <f t="shared" si="25"/>
        <v>0</v>
      </c>
      <c r="Q88" s="15">
        <f>ROUND(VLOOKUP($C$2,'[81]ERU-1'!$A$6:$BE$17,Q$2,FALSE),3)</f>
        <v>90.879000000000005</v>
      </c>
      <c r="R88" s="42">
        <f t="shared" si="26"/>
        <v>0</v>
      </c>
      <c r="S88" s="15">
        <f>ROUND(VLOOKUP($C$2,'[81]ERU-1'!$A$6:$BE$17,S$2,FALSE),3)</f>
        <v>483</v>
      </c>
      <c r="T88" s="15">
        <f>ROUND(VLOOKUP($C$2,'[81]ERU-1'!$A$6:$BE$17,T$2,FALSE),3)</f>
        <v>0</v>
      </c>
      <c r="U88" s="15">
        <f>ROUND(VLOOKUP($C$2,'[81]ERU-1'!$A$6:$BE$17,U$2,FALSE),3)</f>
        <v>0</v>
      </c>
      <c r="V88" s="15">
        <f>ROUND(VLOOKUP($C$2,'[81]ERU-1'!$A$6:$BE$17,V$2,FALSE),3)</f>
        <v>0</v>
      </c>
      <c r="W88" s="15">
        <f>ROUND(VLOOKUP($C$2,'[81]ERU-1'!$A$6:$BE$17,W$2,FALSE),3)</f>
        <v>0</v>
      </c>
      <c r="X88" s="15">
        <f>ROUND(VLOOKUP($C$2,'[81]ERU-1'!$A$6:$BE$17,X$2,FALSE),3)</f>
        <v>483</v>
      </c>
      <c r="Y88" s="15">
        <f>ROUND(VLOOKUP($C$2,'[81]ERU-1'!$A$6:$BE$17,Y$2,FALSE),3)</f>
        <v>0</v>
      </c>
      <c r="Z88" s="15">
        <f>ROUND(VLOOKUP($C$2,'[81]ERU-1'!$A$6:$BE$17,Z$2,FALSE),3)</f>
        <v>3.5999999999999997E-2</v>
      </c>
      <c r="AA88" s="15">
        <f>ROUND(VLOOKUP($C$2,'[81]ERU-1'!$A$6:$BE$17,AA$2,FALSE),3)</f>
        <v>97.61</v>
      </c>
      <c r="AB88" s="45">
        <f t="shared" si="20"/>
        <v>6.7670000000000003</v>
      </c>
      <c r="AC88" s="15">
        <f>ROUND(VLOOKUP($C$2,'[81]ERU-1'!$A$6:$BE$17,AC$2,FALSE),3)</f>
        <v>0</v>
      </c>
      <c r="AD88" s="15">
        <f>ROUND(VLOOKUP($C$2,'[81]ERU-1'!$A$6:$BE$17,AD$2,FALSE),3)</f>
        <v>0</v>
      </c>
      <c r="AE88" s="15">
        <f>ROUND(VLOOKUP($C$2,'[81]ERU-1'!$A$6:$BE$17,AE$2,FALSE),3)</f>
        <v>0</v>
      </c>
      <c r="AF88" s="15">
        <f>ROUND(VLOOKUP($C$2,'[81]ERU-1'!$A$6:$BE$17,AF$2,FALSE),3)</f>
        <v>0</v>
      </c>
      <c r="AG88" s="15">
        <f>ROUND(VLOOKUP($C$2,'[81]ERU-1'!$A$6:$BE$17,AG$2,FALSE),3)</f>
        <v>0</v>
      </c>
      <c r="AH88" s="15">
        <f>ROUND(VLOOKUP($C$2,'[81]ERU-1'!$A$6:$BE$17,AH$2,FALSE),3)</f>
        <v>483</v>
      </c>
      <c r="AI88" s="15">
        <f>ROUND(VLOOKUP($C$2,'[81]ERU-1'!$A$6:$BE$17,AI$2,FALSE),3)</f>
        <v>0</v>
      </c>
      <c r="AJ88" s="15" t="s">
        <v>594</v>
      </c>
      <c r="AK88" s="15">
        <f>ROUND(VLOOKUP($C$2,'[81]ERU-1'!$A$6:$BE$17,AK$2,FALSE),3)</f>
        <v>0</v>
      </c>
      <c r="AL88" s="15">
        <f>ROUND(VLOOKUP($C$2,'[81]ERU-1'!$A$6:$BE$17,AL$2,FALSE),3)</f>
        <v>0</v>
      </c>
      <c r="AM88" s="15">
        <f>ROUND(VLOOKUP($C$2,'[81]ERU-1'!$A$6:$BE$17,AM$2,FALSE),3)</f>
        <v>90.879000000000005</v>
      </c>
      <c r="AN88" s="15">
        <f>ROUND(VLOOKUP($C$2,'[81]ERU-1'!$A$6:$BE$17,AN$2,FALSE),3)</f>
        <v>0</v>
      </c>
      <c r="AO88" s="15">
        <f>ROUND(VLOOKUP($C$2,'[81]ERU-1'!$A$6:$BE$17,AO$2,FALSE),3)</f>
        <v>0</v>
      </c>
      <c r="AP88" s="15">
        <f>ROUND(VLOOKUP($C$2,'[81]ERU-1'!$A$6:$BE$17,AP$2,FALSE),3)</f>
        <v>0</v>
      </c>
      <c r="AQ88" s="15">
        <f>ROUND(VLOOKUP($C$2,'[81]ERU-1'!$A$6:$BE$17,AQ$2,FALSE),3)</f>
        <v>0</v>
      </c>
      <c r="AR88" s="15">
        <f>ROUND(VLOOKUP($C$2,'[81]ERU-1'!$A$6:$BE$17,AR$2,FALSE),3)</f>
        <v>0</v>
      </c>
      <c r="AS88" s="15">
        <f>ROUND(VLOOKUP($C$2,'[81]ERU-1'!$A$6:$BE$17,AS$2,FALSE),3)</f>
        <v>0</v>
      </c>
      <c r="AT88" s="15">
        <f>ROUND(VLOOKUP($C$2,'[81]ERU-1'!$A$6:$BE$17,AT$2,FALSE),3)</f>
        <v>0</v>
      </c>
      <c r="AU88" s="15">
        <f>ROUND(VLOOKUP($C$2,'[81]ERU-1'!$A$6:$BE$17,AU$2,FALSE),3)</f>
        <v>0</v>
      </c>
      <c r="AV88" s="15">
        <f>ROUND(VLOOKUP($C$2,'[81]ERU-1'!$A$6:$BE$17,AV$2,FALSE),3)</f>
        <v>0</v>
      </c>
      <c r="AW88" s="15">
        <f>ROUND(VLOOKUP($C$2,'[81]ERU-1'!$A$6:$BE$17,AW$2,FALSE),3)</f>
        <v>0</v>
      </c>
      <c r="AX88" s="15">
        <f>ROUND(VLOOKUP($C$2,'[81]ERU-1'!$A$6:$BE$17,AX$2,FALSE),3)</f>
        <v>483</v>
      </c>
      <c r="AY88" s="15">
        <f>ROUND(VLOOKUP($C$2,'[81]ERU-1'!$A$6:$BE$17,AY$2,FALSE),3)</f>
        <v>0</v>
      </c>
      <c r="AZ88" s="15">
        <f>ROUND(VLOOKUP($C$2,'[81]ERU-1'!$A$6:$BE$17,AZ$2,FALSE),3)</f>
        <v>0</v>
      </c>
      <c r="BA88" s="15">
        <f>ROUND(VLOOKUP($C$2,'[81]ERU-1'!$A$6:$BE$17,BA$2,FALSE),3)</f>
        <v>0</v>
      </c>
      <c r="BB88" s="15">
        <f>ROUND(VLOOKUP($C$2,'[81]ERU-1'!$A$6:$BE$17,BB$2,FALSE),3)</f>
        <v>0</v>
      </c>
      <c r="BC88" s="15">
        <f>ROUND(VLOOKUP($C$2,'[81]ERU-1'!$A$6:$BE$17,BC$2,FALSE),3)</f>
        <v>0</v>
      </c>
      <c r="BD88" s="15">
        <f>ROUND(VLOOKUP($C$2,'[81]ERU-1'!$A$6:$BE$17,BD$2,FALSE),3)</f>
        <v>0</v>
      </c>
      <c r="BE88" s="15">
        <f>ROUND(VLOOKUP($C$2,'[81]ERU-1'!$A$6:$BE$17,BE$2,FALSE),3)</f>
        <v>97.61</v>
      </c>
      <c r="BF88" s="15">
        <f>ROUND(VLOOKUP($C$2,'[81]ERU-1'!$A$6:$BE$17,BF$2,FALSE),3)</f>
        <v>483</v>
      </c>
      <c r="BG88" s="68">
        <f>_xlfn.IFNA(INDEX(import!$R$3:$Z$2000,MATCH(Data!$A88&amp;"#"&amp;$E88,import!$Q$3:$Q$2000,0),2),0)</f>
        <v>255.25800000000001</v>
      </c>
      <c r="BH88" s="15"/>
      <c r="BI88" s="15"/>
      <c r="BJ88" s="15" t="s">
        <v>574</v>
      </c>
      <c r="BK88" s="37" t="str">
        <f>INDEX(Licence!$I$2:$I$180,MATCH(Data!BJ88,Licence!$C$2:$C$180,0))</f>
        <v>Plzeňský</v>
      </c>
      <c r="BL88" s="15">
        <f>INDEX(Licence!$G$2:$G$180,MATCH(Data!BJ88,Licence!$C$2:$C$180,0))/1000</f>
        <v>0.2</v>
      </c>
      <c r="BM88" s="15">
        <f>INDEX(Licence!$F$2:$F$180,MATCH(Data!BJ88,Licence!$C$2:$C$180,0))/1000</f>
        <v>0.28599999999999998</v>
      </c>
      <c r="BN88" s="15" t="str">
        <f>INDEX(Licence!$K$2:$K$180,MATCH(Data!BJ88,Licence!$C$2:$C$180,0))</f>
        <v>ČEZ Distribuce, a.s.</v>
      </c>
      <c r="BO88" s="15"/>
      <c r="BP88" s="16">
        <f t="shared" si="21"/>
        <v>90.800941269878564</v>
      </c>
      <c r="BS88" t="str">
        <f t="shared" si="15"/>
        <v>KJ - Sušice, Studentská</v>
      </c>
    </row>
    <row r="89" spans="1:73" ht="19.5" thickBot="1" x14ac:dyDescent="0.35">
      <c r="A89" s="15">
        <v>4581</v>
      </c>
      <c r="B89" s="25">
        <f t="shared" si="19"/>
        <v>85</v>
      </c>
      <c r="C89" s="14" t="s">
        <v>684</v>
      </c>
      <c r="D89" s="15" t="str">
        <f t="shared" si="22"/>
        <v>Prosinec</v>
      </c>
      <c r="E89" s="37" t="str">
        <f t="shared" si="22"/>
        <v>12</v>
      </c>
      <c r="F89" s="46">
        <v>0</v>
      </c>
      <c r="G89" s="68">
        <f>_xlfn.IFNA(INDEX(import!$R$3:$Z$2000,MATCH(Data!$A89&amp;"#"&amp;$E89,import!$Q$3:$Q$2000,0),1),0)</f>
        <v>804.59799999999996</v>
      </c>
      <c r="H89" s="68">
        <f t="shared" si="23"/>
        <v>359.09500000000003</v>
      </c>
      <c r="I89" s="68">
        <f t="shared" si="24"/>
        <v>445.50299999999999</v>
      </c>
      <c r="J89" s="68">
        <f>_xlfn.IFNA(INDEX(import!$R$3:$Z$2000,MATCH(Data!$A89&amp;"#"&amp;$E89,import!$Q$3:$Q$2000,0),3),0)</f>
        <v>35.251200000000004</v>
      </c>
      <c r="K89" s="15">
        <f>ROUND(VLOOKUP($C$2,'[82]ERU-1'!$A$6:$BE$17,K$2,FALSE),3)</f>
        <v>0</v>
      </c>
      <c r="L89" s="15">
        <f>ROUND(VLOOKUP($C$2,'[82]ERU-1'!$A$6:$BE$17,L$2,FALSE),3)</f>
        <v>285.25</v>
      </c>
      <c r="M89" s="15">
        <f>ROUND(VLOOKUP($C$2,'[82]ERU-1'!$A$6:$BE$17,M$2,FALSE),3)</f>
        <v>4.4619999999999997</v>
      </c>
      <c r="N89" s="15">
        <f t="shared" si="17"/>
        <v>5.535000000000025</v>
      </c>
      <c r="O89" s="15">
        <f t="shared" si="18"/>
        <v>0</v>
      </c>
      <c r="P89" s="15">
        <f t="shared" si="25"/>
        <v>0</v>
      </c>
      <c r="Q89" s="15">
        <f>ROUND(VLOOKUP($C$2,'[82]ERU-1'!$A$6:$BE$17,Q$2,FALSE),3)</f>
        <v>275.25299999999999</v>
      </c>
      <c r="R89" s="42">
        <f t="shared" si="26"/>
        <v>0</v>
      </c>
      <c r="S89" s="15">
        <f>ROUND(VLOOKUP($C$2,'[82]ERU-1'!$A$6:$BE$17,S$2,FALSE),3)</f>
        <v>1274</v>
      </c>
      <c r="T89" s="15">
        <f>ROUND(VLOOKUP($C$2,'[82]ERU-1'!$A$6:$BE$17,T$2,FALSE),3)</f>
        <v>0</v>
      </c>
      <c r="U89" s="15">
        <f>ROUND(VLOOKUP($C$2,'[82]ERU-1'!$A$6:$BE$17,U$2,FALSE),3)</f>
        <v>0</v>
      </c>
      <c r="V89" s="15">
        <f>ROUND(VLOOKUP($C$2,'[82]ERU-1'!$A$6:$BE$17,V$2,FALSE),3)</f>
        <v>0</v>
      </c>
      <c r="W89" s="15">
        <f>ROUND(VLOOKUP($C$2,'[82]ERU-1'!$A$6:$BE$17,W$2,FALSE),3)</f>
        <v>0</v>
      </c>
      <c r="X89" s="15">
        <f>ROUND(VLOOKUP($C$2,'[82]ERU-1'!$A$6:$BE$17,X$2,FALSE),3)</f>
        <v>1274</v>
      </c>
      <c r="Y89" s="15">
        <f>ROUND(VLOOKUP($C$2,'[82]ERU-1'!$A$6:$BE$17,Y$2,FALSE),3)</f>
        <v>0</v>
      </c>
      <c r="Z89" s="15">
        <f>ROUND(VLOOKUP($C$2,'[82]ERU-1'!$A$6:$BE$17,Z$2,FALSE),3)</f>
        <v>0.499</v>
      </c>
      <c r="AA89" s="15">
        <f>ROUND(VLOOKUP($C$2,'[82]ERU-1'!$A$6:$BE$17,AA$2,FALSE),3)</f>
        <v>285.25</v>
      </c>
      <c r="AB89" s="45">
        <f t="shared" si="20"/>
        <v>10.496000000000025</v>
      </c>
      <c r="AC89" s="15">
        <f>ROUND(VLOOKUP($C$2,'[82]ERU-1'!$A$6:$BE$17,AC$2,FALSE),3)</f>
        <v>0</v>
      </c>
      <c r="AD89" s="15">
        <f>ROUND(VLOOKUP($C$2,'[82]ERU-1'!$A$6:$BE$17,AD$2,FALSE),3)</f>
        <v>0</v>
      </c>
      <c r="AE89" s="15">
        <f>ROUND(VLOOKUP($C$2,'[82]ERU-1'!$A$6:$BE$17,AE$2,FALSE),3)</f>
        <v>0</v>
      </c>
      <c r="AF89" s="15">
        <f>ROUND(VLOOKUP($C$2,'[82]ERU-1'!$A$6:$BE$17,AF$2,FALSE),3)</f>
        <v>0</v>
      </c>
      <c r="AG89" s="15">
        <f>ROUND(VLOOKUP($C$2,'[82]ERU-1'!$A$6:$BE$17,AG$2,FALSE),3)</f>
        <v>0</v>
      </c>
      <c r="AH89" s="15">
        <f>ROUND(VLOOKUP($C$2,'[82]ERU-1'!$A$6:$BE$17,AH$2,FALSE),3)</f>
        <v>1274</v>
      </c>
      <c r="AI89" s="15">
        <f>ROUND(VLOOKUP($C$2,'[82]ERU-1'!$A$6:$BE$17,AI$2,FALSE),3)</f>
        <v>0</v>
      </c>
      <c r="AJ89" s="15" t="s">
        <v>594</v>
      </c>
      <c r="AK89" s="15">
        <f>ROUND(VLOOKUP($C$2,'[82]ERU-1'!$A$6:$BE$17,AK$2,FALSE),3)</f>
        <v>0</v>
      </c>
      <c r="AL89" s="15">
        <f>ROUND(VLOOKUP($C$2,'[82]ERU-1'!$A$6:$BE$17,AL$2,FALSE),3)</f>
        <v>0</v>
      </c>
      <c r="AM89" s="15">
        <f>ROUND(VLOOKUP($C$2,'[82]ERU-1'!$A$6:$BE$17,AM$2,FALSE),3)</f>
        <v>275.25299999999999</v>
      </c>
      <c r="AN89" s="15">
        <f>ROUND(VLOOKUP($C$2,'[82]ERU-1'!$A$6:$BE$17,AN$2,FALSE),3)</f>
        <v>0</v>
      </c>
      <c r="AO89" s="15">
        <f>ROUND(VLOOKUP($C$2,'[82]ERU-1'!$A$6:$BE$17,AO$2,FALSE),3)</f>
        <v>0</v>
      </c>
      <c r="AP89" s="15">
        <f>ROUND(VLOOKUP($C$2,'[82]ERU-1'!$A$6:$BE$17,AP$2,FALSE),3)</f>
        <v>0</v>
      </c>
      <c r="AQ89" s="15">
        <f>ROUND(VLOOKUP($C$2,'[82]ERU-1'!$A$6:$BE$17,AQ$2,FALSE),3)</f>
        <v>0</v>
      </c>
      <c r="AR89" s="15">
        <f>ROUND(VLOOKUP($C$2,'[82]ERU-1'!$A$6:$BE$17,AR$2,FALSE),3)</f>
        <v>0</v>
      </c>
      <c r="AS89" s="15">
        <f>ROUND(VLOOKUP($C$2,'[82]ERU-1'!$A$6:$BE$17,AS$2,FALSE),3)</f>
        <v>0</v>
      </c>
      <c r="AT89" s="15">
        <f>ROUND(VLOOKUP($C$2,'[82]ERU-1'!$A$6:$BE$17,AT$2,FALSE),3)</f>
        <v>0</v>
      </c>
      <c r="AU89" s="15">
        <f>ROUND(VLOOKUP($C$2,'[82]ERU-1'!$A$6:$BE$17,AU$2,FALSE),3)</f>
        <v>0</v>
      </c>
      <c r="AV89" s="15">
        <f>ROUND(VLOOKUP($C$2,'[82]ERU-1'!$A$6:$BE$17,AV$2,FALSE),3)</f>
        <v>1274</v>
      </c>
      <c r="AW89" s="15">
        <f>ROUND(VLOOKUP($C$2,'[82]ERU-1'!$A$6:$BE$17,AW$2,FALSE),3)</f>
        <v>0</v>
      </c>
      <c r="AX89" s="15">
        <f>ROUND(VLOOKUP($C$2,'[82]ERU-1'!$A$6:$BE$17,AX$2,FALSE),3)</f>
        <v>0</v>
      </c>
      <c r="AY89" s="15">
        <f>ROUND(VLOOKUP($C$2,'[82]ERU-1'!$A$6:$BE$17,AY$2,FALSE),3)</f>
        <v>0</v>
      </c>
      <c r="AZ89" s="15">
        <f>ROUND(VLOOKUP($C$2,'[82]ERU-1'!$A$6:$BE$17,AZ$2,FALSE),3)</f>
        <v>0</v>
      </c>
      <c r="BA89" s="15">
        <f>ROUND(VLOOKUP($C$2,'[82]ERU-1'!$A$6:$BE$17,BA$2,FALSE),3)</f>
        <v>0</v>
      </c>
      <c r="BB89" s="15">
        <f>ROUND(VLOOKUP($C$2,'[82]ERU-1'!$A$6:$BE$17,BB$2,FALSE),3)</f>
        <v>0</v>
      </c>
      <c r="BC89" s="15">
        <f>ROUND(VLOOKUP($C$2,'[82]ERU-1'!$A$6:$BE$17,BC$2,FALSE),3)</f>
        <v>0</v>
      </c>
      <c r="BD89" s="15">
        <f>ROUND(VLOOKUP($C$2,'[82]ERU-1'!$A$6:$BE$17,BD$2,FALSE),3)</f>
        <v>0</v>
      </c>
      <c r="BE89" s="15">
        <f>ROUND(VLOOKUP($C$2,'[82]ERU-1'!$A$6:$BE$17,BE$2,FALSE),3)</f>
        <v>285.25</v>
      </c>
      <c r="BF89" s="15">
        <f>ROUND(VLOOKUP($C$2,'[82]ERU-1'!$A$6:$BE$17,BF$2,FALSE),3)</f>
        <v>1274</v>
      </c>
      <c r="BG89" s="68">
        <f>_xlfn.IFNA(INDEX(import!$R$3:$Z$2000,MATCH(Data!$A89&amp;"#"&amp;$E89,import!$Q$3:$Q$2000,0),2),0)</f>
        <v>724.13800000000003</v>
      </c>
      <c r="BH89" s="15"/>
      <c r="BI89" s="15"/>
      <c r="BJ89" s="15" t="s">
        <v>774</v>
      </c>
      <c r="BK89" s="15" t="str">
        <f>INDEX(Licence!$I$2:$I$180,MATCH(Data!BJ89,Licence!$C$2:$C$180,0))</f>
        <v>Plzeňský</v>
      </c>
      <c r="BL89" s="15">
        <f>INDEX(Licence!$G$2:$G$180,MATCH(Data!BJ89,Licence!$C$2:$C$180,0))/1000</f>
        <v>0.8</v>
      </c>
      <c r="BM89" s="15">
        <f>INDEX(Licence!$F$2:$F$180,MATCH(Data!BJ89,Licence!$C$2:$C$180,0))/1000</f>
        <v>1.0389999999999999</v>
      </c>
      <c r="BN89" s="15" t="str">
        <f>INDEX(Licence!$K$2:$K$180,MATCH(Data!BJ89,Licence!$C$2:$C$180,0))</f>
        <v>ČEZ Distribuce, a.s.</v>
      </c>
      <c r="BO89" s="15"/>
      <c r="BP89" s="16">
        <f t="shared" si="21"/>
        <v>88.262028631129553</v>
      </c>
      <c r="BS89" t="str">
        <f t="shared" si="15"/>
        <v>KJ - Sušice, Na Hrázi</v>
      </c>
    </row>
    <row r="90" spans="1:73" ht="19.5" thickBot="1" x14ac:dyDescent="0.35">
      <c r="A90" s="15">
        <v>4583</v>
      </c>
      <c r="B90" s="25">
        <f t="shared" si="19"/>
        <v>86</v>
      </c>
      <c r="C90" s="14" t="s">
        <v>685</v>
      </c>
      <c r="D90" s="15" t="str">
        <f t="shared" si="22"/>
        <v>Prosinec</v>
      </c>
      <c r="E90" s="37" t="str">
        <f t="shared" si="22"/>
        <v>12</v>
      </c>
      <c r="F90" s="46">
        <v>0</v>
      </c>
      <c r="G90" s="68">
        <f>_xlfn.IFNA(INDEX(import!$R$3:$Z$2000,MATCH(Data!$A90&amp;"#"&amp;$E90,import!$Q$3:$Q$2000,0),1),0)</f>
        <v>577.93499999999995</v>
      </c>
      <c r="H90" s="68">
        <f t="shared" ref="H90" si="29">IFERROR(ROUND(G90*(L90/(L90+(S90/3.6))),3),0)</f>
        <v>248.922</v>
      </c>
      <c r="I90" s="68">
        <f t="shared" ref="I90" si="30">IFERROR(ROUND(G90*((S90/3.6)/(L90+(S90/3.6))),3),0)</f>
        <v>329.01299999999998</v>
      </c>
      <c r="J90" s="68">
        <f>_xlfn.IFNA(INDEX(import!$R$3:$Z$2000,MATCH(Data!$A90&amp;"#"&amp;$E90,import!$Q$3:$Q$2000,0),3),0)</f>
        <v>35.251200000000004</v>
      </c>
      <c r="K90" s="15">
        <f>ROUND(VLOOKUP($C$2,'[83]ERU-1'!$A$6:$BE$17,K$2,FALSE),3)</f>
        <v>0</v>
      </c>
      <c r="L90" s="15">
        <f>ROUND(VLOOKUP($C$2,'[83]ERU-1'!$A$6:$BE$17,L$2,FALSE),3)</f>
        <v>210.79</v>
      </c>
      <c r="M90" s="15">
        <f>ROUND(VLOOKUP($C$2,'[83]ERU-1'!$A$6:$BE$17,M$2,FALSE),3)</f>
        <v>2.605</v>
      </c>
      <c r="N90" s="15">
        <f t="shared" si="17"/>
        <v>3.4420000000000073</v>
      </c>
      <c r="O90" s="15">
        <f t="shared" si="18"/>
        <v>0</v>
      </c>
      <c r="P90" s="15">
        <f t="shared" si="25"/>
        <v>0</v>
      </c>
      <c r="Q90" s="15">
        <f>ROUND(VLOOKUP($C$2,'[83]ERU-1'!$A$6:$BE$17,Q$2,FALSE),3)</f>
        <v>204.74299999999999</v>
      </c>
      <c r="R90" s="42">
        <f t="shared" si="26"/>
        <v>0</v>
      </c>
      <c r="S90" s="15">
        <f>ROUND(VLOOKUP($C$2,'[83]ERU-1'!$A$6:$BE$17,S$2,FALSE),3)</f>
        <v>1003</v>
      </c>
      <c r="T90" s="15">
        <f>ROUND(VLOOKUP($C$2,'[83]ERU-1'!$A$6:$BE$17,T$2,FALSE),3)</f>
        <v>0</v>
      </c>
      <c r="U90" s="15">
        <f>ROUND(VLOOKUP($C$2,'[83]ERU-1'!$A$6:$BE$17,U$2,FALSE),3)</f>
        <v>0</v>
      </c>
      <c r="V90" s="15">
        <f>ROUND(VLOOKUP($C$2,'[83]ERU-1'!$A$6:$BE$17,V$2,FALSE),3)</f>
        <v>0</v>
      </c>
      <c r="W90" s="15">
        <f>ROUND(VLOOKUP($C$2,'[83]ERU-1'!$A$6:$BE$17,W$2,FALSE),3)</f>
        <v>0</v>
      </c>
      <c r="X90" s="15">
        <f>ROUND(VLOOKUP($C$2,'[83]ERU-1'!$A$6:$BE$17,X$2,FALSE),3)</f>
        <v>1003</v>
      </c>
      <c r="Y90" s="15">
        <f>ROUND(VLOOKUP($C$2,'[83]ERU-1'!$A$6:$BE$17,Y$2,FALSE),3)</f>
        <v>0</v>
      </c>
      <c r="Z90" s="15">
        <f>ROUND(VLOOKUP($C$2,'[83]ERU-1'!$A$6:$BE$17,Z$2,FALSE),3)</f>
        <v>0</v>
      </c>
      <c r="AA90" s="15">
        <f>ROUND(VLOOKUP($C$2,'[83]ERU-1'!$A$6:$BE$17,AA$2,FALSE),3)</f>
        <v>210.79</v>
      </c>
      <c r="AB90" s="45">
        <f t="shared" si="20"/>
        <v>6.0470000000000077</v>
      </c>
      <c r="AC90" s="15">
        <f>ROUND(VLOOKUP($C$2,'[83]ERU-1'!$A$6:$BE$17,AC$2,FALSE),3)</f>
        <v>0</v>
      </c>
      <c r="AD90" s="15">
        <f>ROUND(VLOOKUP($C$2,'[83]ERU-1'!$A$6:$BE$17,AD$2,FALSE),3)</f>
        <v>0</v>
      </c>
      <c r="AE90" s="15">
        <f>ROUND(VLOOKUP($C$2,'[83]ERU-1'!$A$6:$BE$17,AE$2,FALSE),3)</f>
        <v>0</v>
      </c>
      <c r="AF90" s="15">
        <f>ROUND(VLOOKUP($C$2,'[83]ERU-1'!$A$6:$BE$17,AF$2,FALSE),3)</f>
        <v>0</v>
      </c>
      <c r="AG90" s="15">
        <f>ROUND(VLOOKUP($C$2,'[83]ERU-1'!$A$6:$BE$17,AG$2,FALSE),3)</f>
        <v>0</v>
      </c>
      <c r="AH90" s="15">
        <f>ROUND(VLOOKUP($C$2,'[83]ERU-1'!$A$6:$BE$17,AH$2,FALSE),3)</f>
        <v>1003</v>
      </c>
      <c r="AI90" s="15">
        <f>ROUND(VLOOKUP($C$2,'[83]ERU-1'!$A$6:$BE$17,AI$2,FALSE),3)</f>
        <v>0</v>
      </c>
      <c r="AJ90" s="15" t="s">
        <v>594</v>
      </c>
      <c r="AK90" s="15">
        <f>ROUND(VLOOKUP($C$2,'[83]ERU-1'!$A$6:$BE$17,AK$2,FALSE),3)</f>
        <v>0</v>
      </c>
      <c r="AL90" s="15">
        <f>ROUND(VLOOKUP($C$2,'[83]ERU-1'!$A$6:$BE$17,AL$2,FALSE),3)</f>
        <v>0</v>
      </c>
      <c r="AM90" s="15">
        <f>ROUND(VLOOKUP($C$2,'[83]ERU-1'!$A$6:$BE$17,AM$2,FALSE),3)</f>
        <v>204.74299999999999</v>
      </c>
      <c r="AN90" s="15">
        <f>ROUND(VLOOKUP($C$2,'[83]ERU-1'!$A$6:$BE$17,AN$2,FALSE),3)</f>
        <v>0</v>
      </c>
      <c r="AO90" s="15">
        <f>ROUND(VLOOKUP($C$2,'[83]ERU-1'!$A$6:$BE$17,AO$2,FALSE),3)</f>
        <v>0</v>
      </c>
      <c r="AP90" s="15">
        <f>ROUND(VLOOKUP($C$2,'[83]ERU-1'!$A$6:$BE$17,AP$2,FALSE),3)</f>
        <v>0</v>
      </c>
      <c r="AQ90" s="15">
        <f>ROUND(VLOOKUP($C$2,'[83]ERU-1'!$A$6:$BE$17,AQ$2,FALSE),3)</f>
        <v>0</v>
      </c>
      <c r="AR90" s="15">
        <f>ROUND(VLOOKUP($C$2,'[83]ERU-1'!$A$6:$BE$17,AR$2,FALSE),3)</f>
        <v>0</v>
      </c>
      <c r="AS90" s="15">
        <f>ROUND(VLOOKUP($C$2,'[83]ERU-1'!$A$6:$BE$17,AS$2,FALSE),3)</f>
        <v>0</v>
      </c>
      <c r="AT90" s="15">
        <f>ROUND(VLOOKUP($C$2,'[83]ERU-1'!$A$6:$BE$17,AT$2,FALSE),3)</f>
        <v>0</v>
      </c>
      <c r="AU90" s="15">
        <f>ROUND(VLOOKUP($C$2,'[83]ERU-1'!$A$6:$BE$17,AU$2,FALSE),3)</f>
        <v>0</v>
      </c>
      <c r="AV90" s="15">
        <f>ROUND(VLOOKUP($C$2,'[83]ERU-1'!$A$6:$BE$17,AV$2,FALSE),3)</f>
        <v>1003</v>
      </c>
      <c r="AW90" s="15">
        <f>ROUND(VLOOKUP($C$2,'[83]ERU-1'!$A$6:$BE$17,AW$2,FALSE),3)</f>
        <v>0</v>
      </c>
      <c r="AX90" s="15">
        <f>ROUND(VLOOKUP($C$2,'[83]ERU-1'!$A$6:$BE$17,AX$2,FALSE),3)</f>
        <v>0</v>
      </c>
      <c r="AY90" s="15">
        <f>ROUND(VLOOKUP($C$2,'[83]ERU-1'!$A$6:$BE$17,AY$2,FALSE),3)</f>
        <v>0</v>
      </c>
      <c r="AZ90" s="15">
        <f>ROUND(VLOOKUP($C$2,'[83]ERU-1'!$A$6:$BE$17,AZ$2,FALSE),3)</f>
        <v>0</v>
      </c>
      <c r="BA90" s="15">
        <f>ROUND(VLOOKUP($C$2,'[83]ERU-1'!$A$6:$BE$17,BA$2,FALSE),3)</f>
        <v>0</v>
      </c>
      <c r="BB90" s="15">
        <f>ROUND(VLOOKUP($C$2,'[83]ERU-1'!$A$6:$BE$17,BB$2,FALSE),3)</f>
        <v>0</v>
      </c>
      <c r="BC90" s="15">
        <f>ROUND(VLOOKUP($C$2,'[83]ERU-1'!$A$6:$BE$17,BC$2,FALSE),3)</f>
        <v>0</v>
      </c>
      <c r="BD90" s="15">
        <f>ROUND(VLOOKUP($C$2,'[83]ERU-1'!$A$6:$BE$17,BD$2,FALSE),3)</f>
        <v>0</v>
      </c>
      <c r="BE90" s="15">
        <f>ROUND(VLOOKUP($C$2,'[83]ERU-1'!$A$6:$BE$17,BE$2,FALSE),3)</f>
        <v>210.79</v>
      </c>
      <c r="BF90" s="15">
        <f>ROUND(VLOOKUP($C$2,'[83]ERU-1'!$A$6:$BE$17,BF$2,FALSE),3)</f>
        <v>1003</v>
      </c>
      <c r="BG90" s="68">
        <f>_xlfn.IFNA(INDEX(import!$R$3:$Z$2000,MATCH(Data!$A90&amp;"#"&amp;$E90,import!$Q$3:$Q$2000,0),2),0)</f>
        <v>520.14099999999996</v>
      </c>
      <c r="BH90" s="15"/>
      <c r="BI90" s="15"/>
      <c r="BJ90" s="15" t="s">
        <v>775</v>
      </c>
      <c r="BK90" s="15" t="str">
        <f>INDEX(Licence!$I$2:$I$180,MATCH(Data!BJ90,Licence!$C$2:$C$180,0))</f>
        <v>Plzeňský</v>
      </c>
      <c r="BL90" s="15">
        <f>INDEX(Licence!$G$2:$G$180,MATCH(Data!BJ90,Licence!$C$2:$C$180,0))/1000</f>
        <v>0.51500000000000001</v>
      </c>
      <c r="BM90" s="15">
        <f>INDEX(Licence!$F$2:$F$180,MATCH(Data!BJ90,Licence!$C$2:$C$180,0))/1000</f>
        <v>0.66300000000000003</v>
      </c>
      <c r="BN90" s="15" t="str">
        <f>INDEX(Licence!$K$2:$K$180,MATCH(Data!BJ90,Licence!$C$2:$C$180,0))</f>
        <v>ČEZ Distribuce, a.s.</v>
      </c>
      <c r="BO90" s="15"/>
      <c r="BP90" s="16">
        <f t="shared" si="21"/>
        <v>94.090085402056573</v>
      </c>
      <c r="BS90" t="str">
        <f t="shared" si="15"/>
        <v>KJ - Sušice, Pravdova</v>
      </c>
    </row>
    <row r="91" spans="1:73" s="40" customFormat="1" ht="19.5" thickBot="1" x14ac:dyDescent="0.35">
      <c r="A91" s="15">
        <v>4580</v>
      </c>
      <c r="B91" s="25">
        <f t="shared" si="19"/>
        <v>87</v>
      </c>
      <c r="C91" s="14" t="s">
        <v>686</v>
      </c>
      <c r="D91" s="15" t="str">
        <f t="shared" si="22"/>
        <v>Prosinec</v>
      </c>
      <c r="E91" s="37" t="str">
        <f t="shared" si="22"/>
        <v>12</v>
      </c>
      <c r="F91" s="46">
        <v>0</v>
      </c>
      <c r="G91" s="68">
        <f>_xlfn.IFNA(INDEX(import!$R$3:$Z$2000,MATCH(Data!$A91&amp;"#"&amp;$E91,import!$Q$3:$Q$2000,0),1),0)</f>
        <v>625.46900000000005</v>
      </c>
      <c r="H91" s="68">
        <f t="shared" si="23"/>
        <v>272.471</v>
      </c>
      <c r="I91" s="68">
        <f t="shared" si="24"/>
        <v>352.99799999999999</v>
      </c>
      <c r="J91" s="68">
        <f>_xlfn.IFNA(INDEX(import!$R$3:$Z$2000,MATCH(Data!$A91&amp;"#"&amp;$E91,import!$Q$3:$Q$2000,0),3),0)</f>
        <v>35.251200000000004</v>
      </c>
      <c r="K91" s="15">
        <f>ROUND(VLOOKUP($C$2,'[84]ERU-1'!$A$6:$BE$17,K$2,FALSE),3)</f>
        <v>0</v>
      </c>
      <c r="L91" s="15">
        <f>ROUND(VLOOKUP($C$2,'[84]ERU-1'!$A$6:$BE$17,L$2,FALSE),3)</f>
        <v>230.92</v>
      </c>
      <c r="M91" s="15">
        <f>ROUND(VLOOKUP($C$2,'[84]ERU-1'!$A$6:$BE$17,M$2,FALSE),3)</f>
        <v>2.0099999999999998</v>
      </c>
      <c r="N91" s="15">
        <f t="shared" si="17"/>
        <v>2.603999999999985</v>
      </c>
      <c r="O91" s="15">
        <f t="shared" si="18"/>
        <v>0</v>
      </c>
      <c r="P91" s="15">
        <f t="shared" si="25"/>
        <v>0</v>
      </c>
      <c r="Q91" s="15">
        <f>ROUND(VLOOKUP($C$2,'[84]ERU-1'!$A$6:$BE$17,Q$2,FALSE),3)</f>
        <v>226.30600000000001</v>
      </c>
      <c r="R91" s="42">
        <f t="shared" si="26"/>
        <v>0</v>
      </c>
      <c r="S91" s="15">
        <f>ROUND(VLOOKUP($C$2,'[84]ERU-1'!$A$6:$BE$17,S$2,FALSE),3)</f>
        <v>1077</v>
      </c>
      <c r="T91" s="15">
        <f>ROUND(VLOOKUP($C$2,'[84]ERU-1'!$A$6:$BE$17,T$2,FALSE),3)</f>
        <v>0</v>
      </c>
      <c r="U91" s="15">
        <f>ROUND(VLOOKUP($C$2,'[84]ERU-1'!$A$6:$BE$17,U$2,FALSE),3)</f>
        <v>0</v>
      </c>
      <c r="V91" s="15">
        <f>ROUND(VLOOKUP($C$2,'[84]ERU-1'!$A$6:$BE$17,V$2,FALSE),3)</f>
        <v>0</v>
      </c>
      <c r="W91" s="15">
        <f>ROUND(VLOOKUP($C$2,'[84]ERU-1'!$A$6:$BE$17,W$2,FALSE),3)</f>
        <v>0</v>
      </c>
      <c r="X91" s="15">
        <f>ROUND(VLOOKUP($C$2,'[84]ERU-1'!$A$6:$BE$17,X$2,FALSE),3)</f>
        <v>1077</v>
      </c>
      <c r="Y91" s="15">
        <f>ROUND(VLOOKUP($C$2,'[84]ERU-1'!$A$6:$BE$17,Y$2,FALSE),3)</f>
        <v>0</v>
      </c>
      <c r="Z91" s="15">
        <f>ROUND(VLOOKUP($C$2,'[84]ERU-1'!$A$6:$BE$17,Z$2,FALSE),3)</f>
        <v>0</v>
      </c>
      <c r="AA91" s="15">
        <f>ROUND(VLOOKUP($C$2,'[84]ERU-1'!$A$6:$BE$17,AA$2,FALSE),3)</f>
        <v>230.92</v>
      </c>
      <c r="AB91" s="45">
        <f t="shared" si="20"/>
        <v>4.6139999999999848</v>
      </c>
      <c r="AC91" s="15">
        <f>ROUND(VLOOKUP($C$2,'[84]ERU-1'!$A$6:$BE$17,AC$2,FALSE),3)</f>
        <v>0</v>
      </c>
      <c r="AD91" s="15">
        <f>ROUND(VLOOKUP($C$2,'[84]ERU-1'!$A$6:$BE$17,AD$2,FALSE),3)</f>
        <v>0</v>
      </c>
      <c r="AE91" s="15">
        <f>ROUND(VLOOKUP($C$2,'[84]ERU-1'!$A$6:$BE$17,AE$2,FALSE),3)</f>
        <v>0</v>
      </c>
      <c r="AF91" s="15">
        <f>ROUND(VLOOKUP($C$2,'[84]ERU-1'!$A$6:$BE$17,AF$2,FALSE),3)</f>
        <v>0</v>
      </c>
      <c r="AG91" s="15">
        <f>ROUND(VLOOKUP($C$2,'[84]ERU-1'!$A$6:$BE$17,AG$2,FALSE),3)</f>
        <v>0</v>
      </c>
      <c r="AH91" s="15">
        <f>ROUND(VLOOKUP($C$2,'[84]ERU-1'!$A$6:$BE$17,AH$2,FALSE),3)</f>
        <v>1077</v>
      </c>
      <c r="AI91" s="15">
        <f>ROUND(VLOOKUP($C$2,'[84]ERU-1'!$A$6:$BE$17,AI$2,FALSE),3)</f>
        <v>0</v>
      </c>
      <c r="AJ91" s="15" t="s">
        <v>594</v>
      </c>
      <c r="AK91" s="15">
        <f>ROUND(VLOOKUP($C$2,'[84]ERU-1'!$A$6:$BE$17,AK$2,FALSE),3)</f>
        <v>0</v>
      </c>
      <c r="AL91" s="15">
        <f>ROUND(VLOOKUP($C$2,'[84]ERU-1'!$A$6:$BE$17,AL$2,FALSE),3)</f>
        <v>0</v>
      </c>
      <c r="AM91" s="15">
        <f>ROUND(VLOOKUP($C$2,'[84]ERU-1'!$A$6:$BE$17,AM$2,FALSE),3)</f>
        <v>226.30600000000001</v>
      </c>
      <c r="AN91" s="15">
        <f>ROUND(VLOOKUP($C$2,'[84]ERU-1'!$A$6:$BE$17,AN$2,FALSE),3)</f>
        <v>0</v>
      </c>
      <c r="AO91" s="15">
        <f>ROUND(VLOOKUP($C$2,'[84]ERU-1'!$A$6:$BE$17,AO$2,FALSE),3)</f>
        <v>0</v>
      </c>
      <c r="AP91" s="15">
        <f>ROUND(VLOOKUP($C$2,'[84]ERU-1'!$A$6:$BE$17,AP$2,FALSE),3)</f>
        <v>0</v>
      </c>
      <c r="AQ91" s="15">
        <f>ROUND(VLOOKUP($C$2,'[84]ERU-1'!$A$6:$BE$17,AQ$2,FALSE),3)</f>
        <v>0</v>
      </c>
      <c r="AR91" s="15">
        <f>ROUND(VLOOKUP($C$2,'[84]ERU-1'!$A$6:$BE$17,AR$2,FALSE),3)</f>
        <v>0</v>
      </c>
      <c r="AS91" s="15">
        <f>ROUND(VLOOKUP($C$2,'[84]ERU-1'!$A$6:$BE$17,AS$2,FALSE),3)</f>
        <v>0</v>
      </c>
      <c r="AT91" s="15">
        <f>ROUND(VLOOKUP($C$2,'[84]ERU-1'!$A$6:$BE$17,AT$2,FALSE),3)</f>
        <v>0</v>
      </c>
      <c r="AU91" s="15">
        <f>ROUND(VLOOKUP($C$2,'[84]ERU-1'!$A$6:$BE$17,AU$2,FALSE),3)</f>
        <v>0</v>
      </c>
      <c r="AV91" s="15">
        <f>ROUND(VLOOKUP($C$2,'[84]ERU-1'!$A$6:$BE$17,AV$2,FALSE),3)</f>
        <v>1077</v>
      </c>
      <c r="AW91" s="15">
        <f>ROUND(VLOOKUP($C$2,'[84]ERU-1'!$A$6:$BE$17,AW$2,FALSE),3)</f>
        <v>0</v>
      </c>
      <c r="AX91" s="15">
        <f>ROUND(VLOOKUP($C$2,'[84]ERU-1'!$A$6:$BE$17,AX$2,FALSE),3)</f>
        <v>0</v>
      </c>
      <c r="AY91" s="15">
        <f>ROUND(VLOOKUP($C$2,'[84]ERU-1'!$A$6:$BE$17,AY$2,FALSE),3)</f>
        <v>0</v>
      </c>
      <c r="AZ91" s="15">
        <f>ROUND(VLOOKUP($C$2,'[84]ERU-1'!$A$6:$BE$17,AZ$2,FALSE),3)</f>
        <v>0</v>
      </c>
      <c r="BA91" s="15">
        <f>ROUND(VLOOKUP($C$2,'[84]ERU-1'!$A$6:$BE$17,BA$2,FALSE),3)</f>
        <v>0</v>
      </c>
      <c r="BB91" s="15">
        <f>ROUND(VLOOKUP($C$2,'[84]ERU-1'!$A$6:$BE$17,BB$2,FALSE),3)</f>
        <v>0</v>
      </c>
      <c r="BC91" s="15">
        <f>ROUND(VLOOKUP($C$2,'[84]ERU-1'!$A$6:$BE$17,BC$2,FALSE),3)</f>
        <v>0</v>
      </c>
      <c r="BD91" s="15">
        <f>ROUND(VLOOKUP($C$2,'[84]ERU-1'!$A$6:$BE$17,BD$2,FALSE),3)</f>
        <v>0</v>
      </c>
      <c r="BE91" s="15">
        <f>ROUND(VLOOKUP($C$2,'[84]ERU-1'!$A$6:$BE$17,BE$2,FALSE),3)</f>
        <v>230.92</v>
      </c>
      <c r="BF91" s="15">
        <f>ROUND(VLOOKUP($C$2,'[84]ERU-1'!$A$6:$BE$17,BF$2,FALSE),3)</f>
        <v>1077</v>
      </c>
      <c r="BG91" s="68">
        <f>_xlfn.IFNA(INDEX(import!$R$3:$Z$2000,MATCH(Data!$A91&amp;"#"&amp;$E91,import!$Q$3:$Q$2000,0),2),0)</f>
        <v>562.92200000000003</v>
      </c>
      <c r="BH91" s="15"/>
      <c r="BI91" s="15"/>
      <c r="BJ91" s="15" t="s">
        <v>776</v>
      </c>
      <c r="BK91" s="15" t="str">
        <f>INDEX(Licence!$I$2:$I$180,MATCH(Data!BJ91,Licence!$C$2:$C$180,0))</f>
        <v>Plzeňský</v>
      </c>
      <c r="BL91" s="15">
        <f>INDEX(Licence!$G$2:$G$180,MATCH(Data!BJ91,Licence!$C$2:$C$180,0))/1000</f>
        <v>0.6</v>
      </c>
      <c r="BM91" s="15">
        <f>INDEX(Licence!$F$2:$F$180,MATCH(Data!BJ91,Licence!$C$2:$C$180,0))/1000</f>
        <v>0.748</v>
      </c>
      <c r="BN91" s="15" t="str">
        <f>INDEX(Licence!$K$2:$K$180,MATCH(Data!BJ91,Licence!$C$2:$C$180,0))</f>
        <v>ČEZ Distribuce, a.s.</v>
      </c>
      <c r="BO91" s="15"/>
      <c r="BP91" s="16">
        <f t="shared" si="21"/>
        <v>94.166983466033784</v>
      </c>
      <c r="BR91"/>
      <c r="BS91" t="str">
        <f t="shared" si="15"/>
        <v>KJ - Sušice, Sirkařská</v>
      </c>
      <c r="BU91"/>
    </row>
    <row r="92" spans="1:73" s="40" customFormat="1" ht="19.5" thickBot="1" x14ac:dyDescent="0.35">
      <c r="A92" s="15">
        <v>3868</v>
      </c>
      <c r="B92" s="69">
        <f t="shared" si="19"/>
        <v>88</v>
      </c>
      <c r="C92" s="14" t="s">
        <v>687</v>
      </c>
      <c r="D92" s="15" t="str">
        <f t="shared" si="22"/>
        <v>Prosinec</v>
      </c>
      <c r="E92" s="37" t="str">
        <f t="shared" si="22"/>
        <v>12</v>
      </c>
      <c r="F92" s="46">
        <f t="shared" si="16"/>
        <v>0</v>
      </c>
      <c r="G92" s="15">
        <f>ROUND(VLOOKUP($C$2,'[85]ERU-1'!$A$6:$BE$17,G$2,FALSE),3)</f>
        <v>1896.4449999999999</v>
      </c>
      <c r="H92" s="15">
        <f>ROUND(VLOOKUP($C$2,'[85]ERU-1'!$A$6:$BE$17,H$2,FALSE),3)</f>
        <v>892.59199999999998</v>
      </c>
      <c r="I92" s="15">
        <f>ROUND(VLOOKUP($C$2,'[85]ERU-1'!$A$6:$BE$17,I$2,FALSE),3)</f>
        <v>1003.853</v>
      </c>
      <c r="J92" s="15">
        <f>ROUND(VLOOKUP($C$2,'[85]ERU-1'!$A$6:$BE$17,J$2,FALSE),3)</f>
        <v>35.304000000000002</v>
      </c>
      <c r="K92" s="15">
        <f>ROUND(VLOOKUP($C$2,'[85]ERU-1'!$A$6:$BE$17,K$2,FALSE),3)</f>
        <v>0</v>
      </c>
      <c r="L92" s="15">
        <f>ROUND(VLOOKUP($C$2,'[85]ERU-1'!$A$6:$BE$17,L$2,FALSE),3)</f>
        <v>740.23</v>
      </c>
      <c r="M92" s="15">
        <f>ROUND(VLOOKUP($C$2,'[85]ERU-1'!$A$6:$BE$17,M$2,FALSE),3)</f>
        <v>8.3209999999999997</v>
      </c>
      <c r="N92" s="15">
        <f t="shared" si="17"/>
        <v>9.3590000000000373</v>
      </c>
      <c r="O92" s="15">
        <f t="shared" si="18"/>
        <v>0</v>
      </c>
      <c r="P92" s="15">
        <f t="shared" si="25"/>
        <v>0</v>
      </c>
      <c r="Q92" s="15">
        <f>ROUND(VLOOKUP($C$2,'[85]ERU-1'!$A$6:$BE$17,Q$2,FALSE),3)</f>
        <v>722.55</v>
      </c>
      <c r="R92" s="42">
        <f t="shared" si="26"/>
        <v>0</v>
      </c>
      <c r="S92" s="15">
        <f>ROUND(VLOOKUP($C$2,'[85]ERU-1'!$A$6:$BE$17,S$2,FALSE),3)</f>
        <v>2997</v>
      </c>
      <c r="T92" s="15">
        <f>ROUND(VLOOKUP($C$2,'[85]ERU-1'!$A$6:$BE$17,T$2,FALSE),3)</f>
        <v>0</v>
      </c>
      <c r="U92" s="15">
        <f>ROUND(VLOOKUP($C$2,'[85]ERU-1'!$A$6:$BE$17,U$2,FALSE),3)</f>
        <v>0</v>
      </c>
      <c r="V92" s="15">
        <f>ROUND(VLOOKUP($C$2,'[85]ERU-1'!$A$6:$BE$17,V$2,FALSE),3)</f>
        <v>0</v>
      </c>
      <c r="W92" s="15">
        <f>ROUND(VLOOKUP($C$2,'[85]ERU-1'!$A$6:$BE$17,W$2,FALSE),3)</f>
        <v>0</v>
      </c>
      <c r="X92" s="15">
        <f>ROUND(VLOOKUP($C$2,'[85]ERU-1'!$A$6:$BE$17,X$2,FALSE),3)</f>
        <v>2997</v>
      </c>
      <c r="Y92" s="15">
        <f>ROUND(VLOOKUP($C$2,'[85]ERU-1'!$A$6:$BE$17,Y$2,FALSE),3)</f>
        <v>0</v>
      </c>
      <c r="Z92" s="15">
        <f>ROUND(VLOOKUP($C$2,'[85]ERU-1'!$A$6:$BE$17,Z$2,FALSE),3)</f>
        <v>3381.1320000000001</v>
      </c>
      <c r="AA92" s="15">
        <f>ROUND(VLOOKUP($C$2,'[85]ERU-1'!$A$6:$BE$17,AA$2,FALSE),3)</f>
        <v>740.23</v>
      </c>
      <c r="AB92" s="45">
        <f t="shared" si="20"/>
        <v>3398.8119999999999</v>
      </c>
      <c r="AC92" s="15">
        <f>ROUND(VLOOKUP($C$2,'[85]ERU-1'!$A$6:$BE$17,AC$2,FALSE),3)</f>
        <v>0</v>
      </c>
      <c r="AD92" s="15">
        <f>ROUND(VLOOKUP($C$2,'[85]ERU-1'!$A$6:$BE$17,AD$2,FALSE),3)</f>
        <v>0</v>
      </c>
      <c r="AE92" s="15">
        <f>ROUND(VLOOKUP($C$2,'[85]ERU-1'!$A$6:$BE$17,AE$2,FALSE),3)</f>
        <v>0</v>
      </c>
      <c r="AF92" s="15">
        <f>ROUND(VLOOKUP($C$2,'[85]ERU-1'!$A$6:$BE$17,AF$2,FALSE),3)</f>
        <v>0</v>
      </c>
      <c r="AG92" s="15">
        <f>ROUND(VLOOKUP($C$2,'[85]ERU-1'!$A$6:$BE$17,AG$2,FALSE),3)</f>
        <v>0</v>
      </c>
      <c r="AH92" s="15">
        <f>ROUND(VLOOKUP($C$2,'[85]ERU-1'!$A$6:$BE$17,AH$2,FALSE),3)</f>
        <v>2997</v>
      </c>
      <c r="AI92" s="15">
        <f>ROUND(VLOOKUP($C$2,'[85]ERU-1'!$A$6:$BE$17,AI$2,FALSE),3)</f>
        <v>0</v>
      </c>
      <c r="AJ92" s="15" t="s">
        <v>594</v>
      </c>
      <c r="AK92" s="15">
        <f>ROUND(VLOOKUP($C$2,'[85]ERU-1'!$A$6:$BE$17,AK$2,FALSE),3)</f>
        <v>0</v>
      </c>
      <c r="AL92" s="15">
        <f>ROUND(VLOOKUP($C$2,'[85]ERU-1'!$A$6:$BE$17,AL$2,FALSE),3)</f>
        <v>0</v>
      </c>
      <c r="AM92" s="15">
        <f>ROUND(VLOOKUP($C$2,'[85]ERU-1'!$A$6:$BE$17,AM$2,FALSE),3)</f>
        <v>722.55</v>
      </c>
      <c r="AN92" s="15">
        <f>ROUND(VLOOKUP($C$2,'[85]ERU-1'!$A$6:$BE$17,AN$2,FALSE),3)</f>
        <v>0</v>
      </c>
      <c r="AO92" s="15">
        <f>ROUND(VLOOKUP($C$2,'[85]ERU-1'!$A$6:$BE$17,AO$2,FALSE),3)</f>
        <v>0</v>
      </c>
      <c r="AP92" s="15">
        <f>ROUND(VLOOKUP($C$2,'[85]ERU-1'!$A$6:$BE$17,AP$2,FALSE),3)</f>
        <v>0</v>
      </c>
      <c r="AQ92" s="15">
        <f>ROUND(VLOOKUP($C$2,'[85]ERU-1'!$A$6:$BE$17,AQ$2,FALSE),3)</f>
        <v>0</v>
      </c>
      <c r="AR92" s="15">
        <f>ROUND(VLOOKUP($C$2,'[85]ERU-1'!$A$6:$BE$17,AR$2,FALSE),3)</f>
        <v>0</v>
      </c>
      <c r="AS92" s="15">
        <f>ROUND(VLOOKUP($C$2,'[85]ERU-1'!$A$6:$BE$17,AS$2,FALSE),3)</f>
        <v>0</v>
      </c>
      <c r="AT92" s="15">
        <f>ROUND(VLOOKUP($C$2,'[85]ERU-1'!$A$6:$BE$17,AT$2,FALSE),3)</f>
        <v>0</v>
      </c>
      <c r="AU92" s="15">
        <f>ROUND(VLOOKUP($C$2,'[85]ERU-1'!$A$6:$BE$17,AU$2,FALSE),3)</f>
        <v>0</v>
      </c>
      <c r="AV92" s="15">
        <f>ROUND(VLOOKUP($C$2,'[85]ERU-1'!$A$6:$BE$17,AV$2,FALSE),3)</f>
        <v>2997</v>
      </c>
      <c r="AW92" s="15">
        <f>ROUND(VLOOKUP($C$2,'[85]ERU-1'!$A$6:$BE$17,AW$2,FALSE),3)</f>
        <v>0</v>
      </c>
      <c r="AX92" s="15">
        <f>ROUND(VLOOKUP($C$2,'[85]ERU-1'!$A$6:$BE$17,AX$2,FALSE),3)</f>
        <v>0</v>
      </c>
      <c r="AY92" s="15">
        <f>ROUND(VLOOKUP($C$2,'[85]ERU-1'!$A$6:$BE$17,AY$2,FALSE),3)</f>
        <v>0</v>
      </c>
      <c r="AZ92" s="15">
        <f>ROUND(VLOOKUP($C$2,'[85]ERU-1'!$A$6:$BE$17,AZ$2,FALSE),3)</f>
        <v>0</v>
      </c>
      <c r="BA92" s="15">
        <f>ROUND(VLOOKUP($C$2,'[85]ERU-1'!$A$6:$BE$17,BA$2,FALSE),3)</f>
        <v>0</v>
      </c>
      <c r="BB92" s="15">
        <f>ROUND(VLOOKUP($C$2,'[85]ERU-1'!$A$6:$BE$17,BB$2,FALSE),3)</f>
        <v>0</v>
      </c>
      <c r="BC92" s="15">
        <f>ROUND(VLOOKUP($C$2,'[85]ERU-1'!$A$6:$BE$17,BC$2,FALSE),3)</f>
        <v>0</v>
      </c>
      <c r="BD92" s="15">
        <f>ROUND(VLOOKUP($C$2,'[85]ERU-1'!$A$6:$BE$17,BD$2,FALSE),3)</f>
        <v>0</v>
      </c>
      <c r="BE92" s="15">
        <f>ROUND(VLOOKUP($C$2,'[85]ERU-1'!$A$6:$BE$17,BE$2,FALSE),3)</f>
        <v>740.23</v>
      </c>
      <c r="BF92" s="15">
        <f>ROUND(VLOOKUP($C$2,'[85]ERU-1'!$A$6:$BE$17,BF$2,FALSE),3)</f>
        <v>2997</v>
      </c>
      <c r="BG92" s="15">
        <f>ROUND(VLOOKUP($C$2,'[85]ERU-1'!$A$6:$BE$17,BG$2,FALSE),3)</f>
        <v>1896.4449999999999</v>
      </c>
      <c r="BH92" s="15"/>
      <c r="BI92" s="15"/>
      <c r="BJ92" s="15" t="s">
        <v>580</v>
      </c>
      <c r="BK92" s="37" t="str">
        <f>INDEX(Licence!$I$2:$I$180,MATCH(Data!BJ92,Licence!$C$2:$C$180,0))</f>
        <v>Vysočina</v>
      </c>
      <c r="BL92" s="15">
        <f>INDEX(Licence!$G$2:$G$180,MATCH(Data!BJ92,Licence!$C$2:$C$180,0))/1000</f>
        <v>0.999</v>
      </c>
      <c r="BM92" s="15">
        <f>INDEX(Licence!$F$2:$F$180,MATCH(Data!BJ92,Licence!$C$2:$C$180,0))/1000</f>
        <v>1.2450000000000001</v>
      </c>
      <c r="BN92" s="15" t="str">
        <f>INDEX(Licence!$K$2:$K$180,MATCH(Data!BJ92,Licence!$C$2:$C$180,0))</f>
        <v>ČEZ Distribuce, a.s.</v>
      </c>
      <c r="BO92" s="15"/>
      <c r="BP92" s="16">
        <f t="shared" si="21"/>
        <v>82.93043035785378</v>
      </c>
      <c r="BR92"/>
      <c r="BS92" t="str">
        <f t="shared" si="15"/>
        <v>KJ - Světlá nad Sázavou, Zámecká (areál sklárny)</v>
      </c>
      <c r="BU92"/>
    </row>
    <row r="93" spans="1:73" ht="19.5" thickBot="1" x14ac:dyDescent="0.35">
      <c r="A93" s="15">
        <v>3531</v>
      </c>
      <c r="B93" s="25">
        <f t="shared" si="19"/>
        <v>89</v>
      </c>
      <c r="C93" s="14" t="s">
        <v>688</v>
      </c>
      <c r="D93" s="15" t="str">
        <f t="shared" si="22"/>
        <v>Prosinec</v>
      </c>
      <c r="E93" s="37" t="str">
        <f t="shared" si="22"/>
        <v>12</v>
      </c>
      <c r="F93" s="46">
        <f t="shared" si="16"/>
        <v>0</v>
      </c>
      <c r="G93" s="15">
        <f>ROUND(VLOOKUP($C$2,'[86]ERU-1'!$A$6:$BE$17,G$2,FALSE),3)</f>
        <v>532.923</v>
      </c>
      <c r="H93" s="15">
        <f>ROUND(VLOOKUP($C$2,'[86]ERU-1'!$A$6:$BE$17,H$2,FALSE),3)</f>
        <v>244.57599999999999</v>
      </c>
      <c r="I93" s="15">
        <f>ROUND(VLOOKUP($C$2,'[86]ERU-1'!$A$6:$BE$17,I$2,FALSE),3)</f>
        <v>288.34699999999998</v>
      </c>
      <c r="J93" s="15">
        <f>ROUND(VLOOKUP($C$2,'[86]ERU-1'!$A$6:$BE$17,J$2,FALSE),3)</f>
        <v>35.197000000000003</v>
      </c>
      <c r="K93" s="15">
        <f>ROUND(VLOOKUP($C$2,'[86]ERU-1'!$A$6:$BE$17,K$2,FALSE),3)</f>
        <v>0</v>
      </c>
      <c r="L93" s="15">
        <f>ROUND(VLOOKUP($C$2,'[86]ERU-1'!$A$6:$BE$17,L$2,FALSE),3)</f>
        <v>194.85</v>
      </c>
      <c r="M93" s="15">
        <f>ROUND(VLOOKUP($C$2,'[86]ERU-1'!$A$6:$BE$17,M$2,FALSE),3)</f>
        <v>1.4219999999999999</v>
      </c>
      <c r="N93" s="15">
        <f t="shared" si="17"/>
        <v>1.6769999999999925</v>
      </c>
      <c r="O93" s="15">
        <f t="shared" si="18"/>
        <v>0</v>
      </c>
      <c r="P93" s="15">
        <f t="shared" si="25"/>
        <v>0</v>
      </c>
      <c r="Q93" s="15">
        <f>ROUND(VLOOKUP($C$2,'[86]ERU-1'!$A$6:$BE$17,Q$2,FALSE),3)</f>
        <v>191.751</v>
      </c>
      <c r="R93" s="42">
        <f t="shared" si="26"/>
        <v>0</v>
      </c>
      <c r="S93" s="15">
        <f>ROUND(VLOOKUP($C$2,'[86]ERU-1'!$A$6:$BE$17,S$2,FALSE),3)</f>
        <v>827</v>
      </c>
      <c r="T93" s="15">
        <f>ROUND(VLOOKUP($C$2,'[86]ERU-1'!$A$6:$BE$17,T$2,FALSE),3)</f>
        <v>0</v>
      </c>
      <c r="U93" s="15">
        <f>ROUND(VLOOKUP($C$2,'[86]ERU-1'!$A$6:$BE$17,U$2,FALSE),3)</f>
        <v>0</v>
      </c>
      <c r="V93" s="15">
        <f>ROUND(VLOOKUP($C$2,'[86]ERU-1'!$A$6:$BE$17,V$2,FALSE),3)</f>
        <v>0</v>
      </c>
      <c r="W93" s="15">
        <f>ROUND(VLOOKUP($C$2,'[86]ERU-1'!$A$6:$BE$17,W$2,FALSE),3)</f>
        <v>0</v>
      </c>
      <c r="X93" s="15">
        <f>ROUND(VLOOKUP($C$2,'[86]ERU-1'!$A$6:$BE$17,X$2,FALSE),3)</f>
        <v>827</v>
      </c>
      <c r="Y93" s="15">
        <f>ROUND(VLOOKUP($C$2,'[86]ERU-1'!$A$6:$BE$17,Y$2,FALSE),3)</f>
        <v>0</v>
      </c>
      <c r="Z93" s="15">
        <f>ROUND(VLOOKUP($C$2,'[86]ERU-1'!$A$6:$BE$17,Z$2,FALSE),3)</f>
        <v>1.2929999999999999</v>
      </c>
      <c r="AA93" s="15">
        <f>ROUND(VLOOKUP($C$2,'[86]ERU-1'!$A$6:$BE$17,AA$2,FALSE),3)</f>
        <v>194.85</v>
      </c>
      <c r="AB93" s="45">
        <f t="shared" si="20"/>
        <v>4.3919999999999924</v>
      </c>
      <c r="AC93" s="15">
        <f>ROUND(VLOOKUP($C$2,'[86]ERU-1'!$A$6:$BE$17,AC$2,FALSE),3)</f>
        <v>0</v>
      </c>
      <c r="AD93" s="15">
        <f>ROUND(VLOOKUP($C$2,'[86]ERU-1'!$A$6:$BE$17,AD$2,FALSE),3)</f>
        <v>0</v>
      </c>
      <c r="AE93" s="15">
        <f>ROUND(VLOOKUP($C$2,'[86]ERU-1'!$A$6:$BE$17,AE$2,FALSE),3)</f>
        <v>0</v>
      </c>
      <c r="AF93" s="15">
        <f>ROUND(VLOOKUP($C$2,'[86]ERU-1'!$A$6:$BE$17,AF$2,FALSE),3)</f>
        <v>0</v>
      </c>
      <c r="AG93" s="15">
        <f>ROUND(VLOOKUP($C$2,'[86]ERU-1'!$A$6:$BE$17,AG$2,FALSE),3)</f>
        <v>0</v>
      </c>
      <c r="AH93" s="15">
        <f>ROUND(VLOOKUP($C$2,'[86]ERU-1'!$A$6:$BE$17,AH$2,FALSE),3)</f>
        <v>827</v>
      </c>
      <c r="AI93" s="15">
        <f>ROUND(VLOOKUP($C$2,'[86]ERU-1'!$A$6:$BE$17,AI$2,FALSE),3)</f>
        <v>0</v>
      </c>
      <c r="AJ93" s="15" t="s">
        <v>594</v>
      </c>
      <c r="AK93" s="15">
        <f>ROUND(VLOOKUP($C$2,'[86]ERU-1'!$A$6:$BE$17,AK$2,FALSE),3)</f>
        <v>0</v>
      </c>
      <c r="AL93" s="15">
        <f>ROUND(VLOOKUP($C$2,'[86]ERU-1'!$A$6:$BE$17,AL$2,FALSE),3)</f>
        <v>0</v>
      </c>
      <c r="AM93" s="15">
        <f>ROUND(VLOOKUP($C$2,'[86]ERU-1'!$A$6:$BE$17,AM$2,FALSE),3)</f>
        <v>191.751</v>
      </c>
      <c r="AN93" s="15">
        <f>ROUND(VLOOKUP($C$2,'[86]ERU-1'!$A$6:$BE$17,AN$2,FALSE),3)</f>
        <v>0</v>
      </c>
      <c r="AO93" s="15">
        <f>ROUND(VLOOKUP($C$2,'[86]ERU-1'!$A$6:$BE$17,AO$2,FALSE),3)</f>
        <v>0</v>
      </c>
      <c r="AP93" s="15">
        <f>ROUND(VLOOKUP($C$2,'[86]ERU-1'!$A$6:$BE$17,AP$2,FALSE),3)</f>
        <v>0</v>
      </c>
      <c r="AQ93" s="15">
        <f>ROUND(VLOOKUP($C$2,'[86]ERU-1'!$A$6:$BE$17,AQ$2,FALSE),3)</f>
        <v>0</v>
      </c>
      <c r="AR93" s="15">
        <f>ROUND(VLOOKUP($C$2,'[86]ERU-1'!$A$6:$BE$17,AR$2,FALSE),3)</f>
        <v>0</v>
      </c>
      <c r="AS93" s="15">
        <f>ROUND(VLOOKUP($C$2,'[86]ERU-1'!$A$6:$BE$17,AS$2,FALSE),3)</f>
        <v>0</v>
      </c>
      <c r="AT93" s="15">
        <f>ROUND(VLOOKUP($C$2,'[86]ERU-1'!$A$6:$BE$17,AT$2,FALSE),3)</f>
        <v>0</v>
      </c>
      <c r="AU93" s="15">
        <f>ROUND(VLOOKUP($C$2,'[86]ERU-1'!$A$6:$BE$17,AU$2,FALSE),3)</f>
        <v>0</v>
      </c>
      <c r="AV93" s="15">
        <f>ROUND(VLOOKUP($C$2,'[86]ERU-1'!$A$6:$BE$17,AV$2,FALSE),3)</f>
        <v>827</v>
      </c>
      <c r="AW93" s="15">
        <f>ROUND(VLOOKUP($C$2,'[86]ERU-1'!$A$6:$BE$17,AW$2,FALSE),3)</f>
        <v>0</v>
      </c>
      <c r="AX93" s="15">
        <f>ROUND(VLOOKUP($C$2,'[86]ERU-1'!$A$6:$BE$17,AX$2,FALSE),3)</f>
        <v>0</v>
      </c>
      <c r="AY93" s="15">
        <f>ROUND(VLOOKUP($C$2,'[86]ERU-1'!$A$6:$BE$17,AY$2,FALSE),3)</f>
        <v>0</v>
      </c>
      <c r="AZ93" s="15">
        <f>ROUND(VLOOKUP($C$2,'[86]ERU-1'!$A$6:$BE$17,AZ$2,FALSE),3)</f>
        <v>0</v>
      </c>
      <c r="BA93" s="15">
        <f>ROUND(VLOOKUP($C$2,'[86]ERU-1'!$A$6:$BE$17,BA$2,FALSE),3)</f>
        <v>0</v>
      </c>
      <c r="BB93" s="15">
        <f>ROUND(VLOOKUP($C$2,'[86]ERU-1'!$A$6:$BE$17,BB$2,FALSE),3)</f>
        <v>0</v>
      </c>
      <c r="BC93" s="15">
        <f>ROUND(VLOOKUP($C$2,'[86]ERU-1'!$A$6:$BE$17,BC$2,FALSE),3)</f>
        <v>0</v>
      </c>
      <c r="BD93" s="15">
        <f>ROUND(VLOOKUP($C$2,'[86]ERU-1'!$A$6:$BE$17,BD$2,FALSE),3)</f>
        <v>0</v>
      </c>
      <c r="BE93" s="15">
        <f>ROUND(VLOOKUP($C$2,'[86]ERU-1'!$A$6:$BE$17,BE$2,FALSE),3)</f>
        <v>194.85</v>
      </c>
      <c r="BF93" s="15">
        <f>ROUND(VLOOKUP($C$2,'[86]ERU-1'!$A$6:$BE$17,BF$2,FALSE),3)</f>
        <v>827</v>
      </c>
      <c r="BG93" s="15">
        <f>ROUND(VLOOKUP($C$2,'[86]ERU-1'!$A$6:$BE$17,BG$2,FALSE),3)</f>
        <v>532.923</v>
      </c>
      <c r="BH93" s="15"/>
      <c r="BI93" s="15"/>
      <c r="BJ93" s="15" t="s">
        <v>777</v>
      </c>
      <c r="BK93" s="15" t="str">
        <f>INDEX(Licence!$I$2:$I$180,MATCH(Data!BJ93,Licence!$C$2:$C$180,0))</f>
        <v>Olomoucký</v>
      </c>
      <c r="BL93" s="15">
        <f>INDEX(Licence!$G$2:$G$180,MATCH(Data!BJ93,Licence!$C$2:$C$180,0))/1000</f>
        <v>0.6</v>
      </c>
      <c r="BM93" s="15">
        <f>INDEX(Licence!$F$2:$F$180,MATCH(Data!BJ93,Licence!$C$2:$C$180,0))/1000</f>
        <v>0.72299999999999998</v>
      </c>
      <c r="BN93" s="15" t="str">
        <f>INDEX(Licence!$K$2:$K$180,MATCH(Data!BJ93,Licence!$C$2:$C$180,0))</f>
        <v>ČEZ Distribuce, a.s.</v>
      </c>
      <c r="BO93" s="15"/>
      <c r="BP93" s="16">
        <f t="shared" si="21"/>
        <v>79.668586685547865</v>
      </c>
      <c r="BS93" t="str">
        <f t="shared" si="15"/>
        <v>KJ - Šternberk</v>
      </c>
    </row>
    <row r="94" spans="1:73" ht="19.5" thickBot="1" x14ac:dyDescent="0.35">
      <c r="A94" s="15">
        <v>2857</v>
      </c>
      <c r="B94" s="25">
        <f t="shared" si="19"/>
        <v>90</v>
      </c>
      <c r="C94" s="14" t="s">
        <v>689</v>
      </c>
      <c r="D94" s="15" t="str">
        <f t="shared" si="22"/>
        <v>Prosinec</v>
      </c>
      <c r="E94" s="37" t="str">
        <f t="shared" si="22"/>
        <v>12</v>
      </c>
      <c r="F94" s="46">
        <f t="shared" si="16"/>
        <v>0</v>
      </c>
      <c r="G94" s="68">
        <f>_xlfn.IFNA(INDEX(import!$R$3:$Z$2000,MATCH(Data!$A94&amp;"#"&amp;$E94,import!$Q$3:$Q$2000,0),1),0)</f>
        <v>853.02499999999998</v>
      </c>
      <c r="H94" s="68">
        <f t="shared" ref="H94" si="31">IFERROR(ROUND(G94*(L94/(L94+(S94/3.6))),3),0)</f>
        <v>410.74799999999999</v>
      </c>
      <c r="I94" s="68">
        <f t="shared" ref="I94" si="32">IFERROR(ROUND(G94*((S94/3.6)/(L94+(S94/3.6))),3),0)</f>
        <v>442.27699999999999</v>
      </c>
      <c r="J94" s="15">
        <f>ROUND(VLOOKUP($C$2,'[87]ERU-1'!$A$6:$BE$17,J$2,FALSE),3)</f>
        <v>35.195999999999998</v>
      </c>
      <c r="K94" s="15">
        <f>ROUND(VLOOKUP($C$2,'[87]ERU-1'!$A$6:$BE$17,K$2,FALSE),3)</f>
        <v>0</v>
      </c>
      <c r="L94" s="15">
        <f>ROUND(VLOOKUP($C$2,'[87]ERU-1'!$A$6:$BE$17,L$2,FALSE),3)</f>
        <v>352.39400000000001</v>
      </c>
      <c r="M94" s="15">
        <f>ROUND(VLOOKUP($C$2,'[87]ERU-1'!$A$6:$BE$17,M$2,FALSE),3)</f>
        <v>4.0750000000000002</v>
      </c>
      <c r="N94" s="15">
        <f t="shared" si="17"/>
        <v>4.3880000000000337</v>
      </c>
      <c r="O94" s="15">
        <f t="shared" si="18"/>
        <v>0</v>
      </c>
      <c r="P94" s="15">
        <f t="shared" si="25"/>
        <v>0</v>
      </c>
      <c r="Q94" s="15">
        <f>ROUND(VLOOKUP($C$2,'[87]ERU-1'!$A$6:$BE$17,Q$2,FALSE),3)</f>
        <v>343.93099999999998</v>
      </c>
      <c r="R94" s="42">
        <f t="shared" si="26"/>
        <v>0</v>
      </c>
      <c r="S94" s="15">
        <f>ROUND(VLOOKUP($C$2,'[87]ERU-1'!$A$6:$BE$17,S$2,FALSE),3)</f>
        <v>1366</v>
      </c>
      <c r="T94" s="15">
        <f>ROUND(VLOOKUP($C$2,'[87]ERU-1'!$A$6:$BE$17,T$2,FALSE),3)</f>
        <v>0</v>
      </c>
      <c r="U94" s="15">
        <f>ROUND(VLOOKUP($C$2,'[87]ERU-1'!$A$6:$BE$17,U$2,FALSE),3)</f>
        <v>0</v>
      </c>
      <c r="V94" s="15">
        <f>ROUND(VLOOKUP($C$2,'[87]ERU-1'!$A$6:$BE$17,V$2,FALSE),3)</f>
        <v>0</v>
      </c>
      <c r="W94" s="15">
        <f>ROUND(VLOOKUP($C$2,'[87]ERU-1'!$A$6:$BE$17,W$2,FALSE),3)</f>
        <v>0</v>
      </c>
      <c r="X94" s="15">
        <f>ROUND(VLOOKUP($C$2,'[87]ERU-1'!$A$6:$BE$17,X$2,FALSE),3)</f>
        <v>1366</v>
      </c>
      <c r="Y94" s="15">
        <f>ROUND(VLOOKUP($C$2,'[87]ERU-1'!$A$6:$BE$17,Y$2,FALSE),3)</f>
        <v>0</v>
      </c>
      <c r="Z94" s="15">
        <f>ROUND(VLOOKUP($C$2,'[87]ERU-1'!$A$6:$BE$17,Z$2,FALSE),3)</f>
        <v>1.4890000000000001</v>
      </c>
      <c r="AA94" s="15">
        <f>ROUND(VLOOKUP($C$2,'[87]ERU-1'!$A$6:$BE$17,AA$2,FALSE),3)</f>
        <v>352.39400000000001</v>
      </c>
      <c r="AB94" s="45">
        <f t="shared" si="20"/>
        <v>9.9520000000000337</v>
      </c>
      <c r="AC94" s="15">
        <f>ROUND(VLOOKUP($C$2,'[87]ERU-1'!$A$6:$BE$17,AC$2,FALSE),3)</f>
        <v>0</v>
      </c>
      <c r="AD94" s="15">
        <f>ROUND(VLOOKUP($C$2,'[87]ERU-1'!$A$6:$BE$17,AD$2,FALSE),3)</f>
        <v>0</v>
      </c>
      <c r="AE94" s="15">
        <f>ROUND(VLOOKUP($C$2,'[87]ERU-1'!$A$6:$BE$17,AE$2,FALSE),3)</f>
        <v>0</v>
      </c>
      <c r="AF94" s="15">
        <f>ROUND(VLOOKUP($C$2,'[87]ERU-1'!$A$6:$BE$17,AF$2,FALSE),3)</f>
        <v>0</v>
      </c>
      <c r="AG94" s="15">
        <f>ROUND(VLOOKUP($C$2,'[87]ERU-1'!$A$6:$BE$17,AG$2,FALSE),3)</f>
        <v>0</v>
      </c>
      <c r="AH94" s="15">
        <f>ROUND(VLOOKUP($C$2,'[87]ERU-1'!$A$6:$BE$17,AH$2,FALSE),3)</f>
        <v>1366</v>
      </c>
      <c r="AI94" s="15">
        <f>ROUND(VLOOKUP($C$2,'[87]ERU-1'!$A$6:$BE$17,AI$2,FALSE),3)</f>
        <v>0</v>
      </c>
      <c r="AJ94" s="15" t="s">
        <v>594</v>
      </c>
      <c r="AK94" s="15">
        <f>ROUND(VLOOKUP($C$2,'[87]ERU-1'!$A$6:$BE$17,AK$2,FALSE),3)</f>
        <v>0</v>
      </c>
      <c r="AL94" s="15">
        <f>ROUND(VLOOKUP($C$2,'[87]ERU-1'!$A$6:$BE$17,AL$2,FALSE),3)</f>
        <v>0</v>
      </c>
      <c r="AM94" s="15">
        <f>ROUND(VLOOKUP($C$2,'[87]ERU-1'!$A$6:$BE$17,AM$2,FALSE),3)</f>
        <v>343.93099999999998</v>
      </c>
      <c r="AN94" s="15">
        <f>ROUND(VLOOKUP($C$2,'[87]ERU-1'!$A$6:$BE$17,AN$2,FALSE),3)</f>
        <v>0</v>
      </c>
      <c r="AO94" s="15">
        <f>ROUND(VLOOKUP($C$2,'[87]ERU-1'!$A$6:$BE$17,AO$2,FALSE),3)</f>
        <v>0</v>
      </c>
      <c r="AP94" s="15">
        <f>ROUND(VLOOKUP($C$2,'[87]ERU-1'!$A$6:$BE$17,AP$2,FALSE),3)</f>
        <v>0</v>
      </c>
      <c r="AQ94" s="15">
        <f>ROUND(VLOOKUP($C$2,'[87]ERU-1'!$A$6:$BE$17,AQ$2,FALSE),3)</f>
        <v>0</v>
      </c>
      <c r="AR94" s="15">
        <f>ROUND(VLOOKUP($C$2,'[87]ERU-1'!$A$6:$BE$17,AR$2,FALSE),3)</f>
        <v>0</v>
      </c>
      <c r="AS94" s="15">
        <f>ROUND(VLOOKUP($C$2,'[87]ERU-1'!$A$6:$BE$17,AS$2,FALSE),3)</f>
        <v>0</v>
      </c>
      <c r="AT94" s="15">
        <f>ROUND(VLOOKUP($C$2,'[87]ERU-1'!$A$6:$BE$17,AT$2,FALSE),3)</f>
        <v>0</v>
      </c>
      <c r="AU94" s="15">
        <f>ROUND(VLOOKUP($C$2,'[87]ERU-1'!$A$6:$BE$17,AU$2,FALSE),3)</f>
        <v>0</v>
      </c>
      <c r="AV94" s="15">
        <f>ROUND(VLOOKUP($C$2,'[87]ERU-1'!$A$6:$BE$17,AV$2,FALSE),3)</f>
        <v>1366</v>
      </c>
      <c r="AW94" s="15">
        <f>ROUND(VLOOKUP($C$2,'[87]ERU-1'!$A$6:$BE$17,AW$2,FALSE),3)</f>
        <v>0</v>
      </c>
      <c r="AX94" s="15">
        <f>ROUND(VLOOKUP($C$2,'[87]ERU-1'!$A$6:$BE$17,AX$2,FALSE),3)</f>
        <v>0</v>
      </c>
      <c r="AY94" s="15">
        <f>ROUND(VLOOKUP($C$2,'[87]ERU-1'!$A$6:$BE$17,AY$2,FALSE),3)</f>
        <v>0</v>
      </c>
      <c r="AZ94" s="15">
        <f>ROUND(VLOOKUP($C$2,'[87]ERU-1'!$A$6:$BE$17,AZ$2,FALSE),3)</f>
        <v>0</v>
      </c>
      <c r="BA94" s="15">
        <f>ROUND(VLOOKUP($C$2,'[87]ERU-1'!$A$6:$BE$17,BA$2,FALSE),3)</f>
        <v>0</v>
      </c>
      <c r="BB94" s="15">
        <f>ROUND(VLOOKUP($C$2,'[87]ERU-1'!$A$6:$BE$17,BB$2,FALSE),3)</f>
        <v>0</v>
      </c>
      <c r="BC94" s="15">
        <f>ROUND(VLOOKUP($C$2,'[87]ERU-1'!$A$6:$BE$17,BC$2,FALSE),3)</f>
        <v>0</v>
      </c>
      <c r="BD94" s="15">
        <f>ROUND(VLOOKUP($C$2,'[87]ERU-1'!$A$6:$BE$17,BD$2,FALSE),3)</f>
        <v>0</v>
      </c>
      <c r="BE94" s="15">
        <f>ROUND(VLOOKUP($C$2,'[87]ERU-1'!$A$6:$BE$17,BE$2,FALSE),3)</f>
        <v>352.39400000000001</v>
      </c>
      <c r="BF94" s="15">
        <f>ROUND(VLOOKUP($C$2,'[87]ERU-1'!$A$6:$BE$17,BF$2,FALSE),3)</f>
        <v>1366</v>
      </c>
      <c r="BG94" s="68">
        <f>_xlfn.IFNA(INDEX(import!$R$3:$Z$2000,MATCH(Data!$A94&amp;"#"&amp;$E94,import!$Q$3:$Q$2000,0),2),0)</f>
        <v>853.02499999999998</v>
      </c>
      <c r="BH94" s="15"/>
      <c r="BI94" s="15"/>
      <c r="BJ94" s="15" t="s">
        <v>778</v>
      </c>
      <c r="BK94" s="15" t="str">
        <f>INDEX(Licence!$I$2:$I$180,MATCH(Data!BJ94,Licence!$C$2:$C$180,0))</f>
        <v>Olomoucký</v>
      </c>
      <c r="BL94" s="15">
        <f>INDEX(Licence!$G$2:$G$180,MATCH(Data!BJ94,Licence!$C$2:$C$180,0))/1000</f>
        <v>0.999</v>
      </c>
      <c r="BM94" s="15">
        <f>INDEX(Licence!$F$2:$F$180,MATCH(Data!BJ94,Licence!$C$2:$C$180,0))/1000</f>
        <v>1.1619999999999999</v>
      </c>
      <c r="BN94" s="15" t="str">
        <f>INDEX(Licence!$K$2:$K$180,MATCH(Data!BJ94,Licence!$C$2:$C$180,0))</f>
        <v>ČEZ Distribuce, a.s.</v>
      </c>
      <c r="BO94" s="15"/>
      <c r="BP94" s="16">
        <f t="shared" si="21"/>
        <v>85.793317246791659</v>
      </c>
      <c r="BS94" t="str">
        <f t="shared" si="15"/>
        <v>KJ - Šumperk</v>
      </c>
    </row>
    <row r="95" spans="1:73" ht="19.5" thickBot="1" x14ac:dyDescent="0.35">
      <c r="A95" s="15">
        <v>3082</v>
      </c>
      <c r="B95" s="25">
        <f t="shared" si="19"/>
        <v>91</v>
      </c>
      <c r="C95" s="14" t="s">
        <v>690</v>
      </c>
      <c r="D95" s="15" t="str">
        <f t="shared" si="22"/>
        <v>Prosinec</v>
      </c>
      <c r="E95" s="37" t="str">
        <f t="shared" si="22"/>
        <v>12</v>
      </c>
      <c r="F95" s="46">
        <f t="shared" si="16"/>
        <v>0</v>
      </c>
      <c r="G95" s="68">
        <f>_xlfn.IFNA(INDEX(import!$R$3:$Z$2000,MATCH(Data!$A95&amp;"#"&amp;$E95,import!$Q$3:$Q$2000,0),1),0)</f>
        <v>1486.617</v>
      </c>
      <c r="H95" s="68">
        <f t="shared" si="23"/>
        <v>697.76099999999997</v>
      </c>
      <c r="I95" s="68">
        <f t="shared" si="24"/>
        <v>788.85599999999999</v>
      </c>
      <c r="J95" s="68">
        <f>_xlfn.IFNA(INDEX(import!$R$3:$Z$2000,MATCH(Data!$A95&amp;"#"&amp;$E95,import!$Q$3:$Q$2000,0),3),0)</f>
        <v>35.295264000000003</v>
      </c>
      <c r="K95" s="15">
        <f>ROUND(VLOOKUP($C$2,'[88]ERU-1'!$A$6:$BE$17,K$2,FALSE),3)</f>
        <v>0</v>
      </c>
      <c r="L95" s="15">
        <f>ROUND(VLOOKUP($C$2,'[88]ERU-1'!$A$6:$BE$17,L$2,FALSE),3)</f>
        <v>633.16999999999996</v>
      </c>
      <c r="M95" s="15">
        <f>ROUND(VLOOKUP($C$2,'[88]ERU-1'!$A$6:$BE$17,M$2,FALSE),3)</f>
        <v>4.5330000000000004</v>
      </c>
      <c r="N95" s="15">
        <f t="shared" si="17"/>
        <v>5.125</v>
      </c>
      <c r="O95" s="15">
        <f t="shared" si="18"/>
        <v>0</v>
      </c>
      <c r="P95" s="15">
        <f t="shared" si="25"/>
        <v>0</v>
      </c>
      <c r="Q95" s="15">
        <f>ROUND(VLOOKUP($C$2,'[88]ERU-1'!$A$6:$BE$17,Q$2,FALSE),3)</f>
        <v>623.51199999999994</v>
      </c>
      <c r="R95" s="42">
        <f t="shared" si="26"/>
        <v>0</v>
      </c>
      <c r="S95" s="15">
        <f>ROUND(VLOOKUP($C$2,'[88]ERU-1'!$A$6:$BE$17,S$2,FALSE),3)</f>
        <v>2577</v>
      </c>
      <c r="T95" s="15">
        <f>ROUND(VLOOKUP($C$2,'[88]ERU-1'!$A$6:$BE$17,T$2,FALSE),3)</f>
        <v>0</v>
      </c>
      <c r="U95" s="15">
        <f>ROUND(VLOOKUP($C$2,'[88]ERU-1'!$A$6:$BE$17,U$2,FALSE),3)</f>
        <v>0</v>
      </c>
      <c r="V95" s="15">
        <f>ROUND(VLOOKUP($C$2,'[88]ERU-1'!$A$6:$BE$17,V$2,FALSE),3)</f>
        <v>0</v>
      </c>
      <c r="W95" s="15">
        <f>ROUND(VLOOKUP($C$2,'[88]ERU-1'!$A$6:$BE$17,W$2,FALSE),3)</f>
        <v>0</v>
      </c>
      <c r="X95" s="15">
        <f>ROUND(VLOOKUP($C$2,'[88]ERU-1'!$A$6:$BE$17,X$2,FALSE),3)</f>
        <v>2577</v>
      </c>
      <c r="Y95" s="15">
        <f>ROUND(VLOOKUP($C$2,'[88]ERU-1'!$A$6:$BE$17,Y$2,FALSE),3)</f>
        <v>0</v>
      </c>
      <c r="Z95" s="15">
        <f>ROUND(VLOOKUP($C$2,'[88]ERU-1'!$A$6:$BE$17,Z$2,FALSE),3)</f>
        <v>1.4910000000000001</v>
      </c>
      <c r="AA95" s="15">
        <f>ROUND(VLOOKUP($C$2,'[88]ERU-1'!$A$6:$BE$17,AA$2,FALSE),3)</f>
        <v>633.16999999999996</v>
      </c>
      <c r="AB95" s="45">
        <f t="shared" si="20"/>
        <v>11.149000000000001</v>
      </c>
      <c r="AC95" s="15">
        <f>ROUND(VLOOKUP($C$2,'[88]ERU-1'!$A$6:$BE$17,AC$2,FALSE),3)</f>
        <v>0</v>
      </c>
      <c r="AD95" s="15">
        <f>ROUND(VLOOKUP($C$2,'[88]ERU-1'!$A$6:$BE$17,AD$2,FALSE),3)</f>
        <v>0</v>
      </c>
      <c r="AE95" s="15">
        <f>ROUND(VLOOKUP($C$2,'[88]ERU-1'!$A$6:$BE$17,AE$2,FALSE),3)</f>
        <v>0</v>
      </c>
      <c r="AF95" s="15">
        <f>ROUND(VLOOKUP($C$2,'[88]ERU-1'!$A$6:$BE$17,AF$2,FALSE),3)</f>
        <v>0</v>
      </c>
      <c r="AG95" s="15">
        <f>ROUND(VLOOKUP($C$2,'[88]ERU-1'!$A$6:$BE$17,AG$2,FALSE),3)</f>
        <v>0</v>
      </c>
      <c r="AH95" s="15">
        <f>ROUND(VLOOKUP($C$2,'[88]ERU-1'!$A$6:$BE$17,AH$2,FALSE),3)</f>
        <v>2577</v>
      </c>
      <c r="AI95" s="15">
        <f>ROUND(VLOOKUP($C$2,'[88]ERU-1'!$A$6:$BE$17,AI$2,FALSE),3)</f>
        <v>0</v>
      </c>
      <c r="AJ95" s="15" t="s">
        <v>594</v>
      </c>
      <c r="AK95" s="15">
        <f>ROUND(VLOOKUP($C$2,'[88]ERU-1'!$A$6:$BE$17,AK$2,FALSE),3)</f>
        <v>0</v>
      </c>
      <c r="AL95" s="15">
        <f>ROUND(VLOOKUP($C$2,'[88]ERU-1'!$A$6:$BE$17,AL$2,FALSE),3)</f>
        <v>0</v>
      </c>
      <c r="AM95" s="15">
        <f>ROUND(VLOOKUP($C$2,'[88]ERU-1'!$A$6:$BE$17,AM$2,FALSE),3)</f>
        <v>623.51199999999994</v>
      </c>
      <c r="AN95" s="15">
        <f>ROUND(VLOOKUP($C$2,'[88]ERU-1'!$A$6:$BE$17,AN$2,FALSE),3)</f>
        <v>0</v>
      </c>
      <c r="AO95" s="15">
        <f>ROUND(VLOOKUP($C$2,'[88]ERU-1'!$A$6:$BE$17,AO$2,FALSE),3)</f>
        <v>0</v>
      </c>
      <c r="AP95" s="15">
        <f>ROUND(VLOOKUP($C$2,'[88]ERU-1'!$A$6:$BE$17,AP$2,FALSE),3)</f>
        <v>0</v>
      </c>
      <c r="AQ95" s="15">
        <f>ROUND(VLOOKUP($C$2,'[88]ERU-1'!$A$6:$BE$17,AQ$2,FALSE),3)</f>
        <v>0</v>
      </c>
      <c r="AR95" s="15">
        <f>ROUND(VLOOKUP($C$2,'[88]ERU-1'!$A$6:$BE$17,AR$2,FALSE),3)</f>
        <v>0</v>
      </c>
      <c r="AS95" s="15">
        <f>ROUND(VLOOKUP($C$2,'[88]ERU-1'!$A$6:$BE$17,AS$2,FALSE),3)</f>
        <v>0</v>
      </c>
      <c r="AT95" s="15">
        <f>ROUND(VLOOKUP($C$2,'[88]ERU-1'!$A$6:$BE$17,AT$2,FALSE),3)</f>
        <v>0</v>
      </c>
      <c r="AU95" s="15">
        <f>ROUND(VLOOKUP($C$2,'[88]ERU-1'!$A$6:$BE$17,AU$2,FALSE),3)</f>
        <v>0</v>
      </c>
      <c r="AV95" s="15">
        <f>ROUND(VLOOKUP($C$2,'[88]ERU-1'!$A$6:$BE$17,AV$2,FALSE),3)</f>
        <v>2577</v>
      </c>
      <c r="AW95" s="15">
        <f>ROUND(VLOOKUP($C$2,'[88]ERU-1'!$A$6:$BE$17,AW$2,FALSE),3)</f>
        <v>0</v>
      </c>
      <c r="AX95" s="15">
        <f>ROUND(VLOOKUP($C$2,'[88]ERU-1'!$A$6:$BE$17,AX$2,FALSE),3)</f>
        <v>0</v>
      </c>
      <c r="AY95" s="15">
        <f>ROUND(VLOOKUP($C$2,'[88]ERU-1'!$A$6:$BE$17,AY$2,FALSE),3)</f>
        <v>0</v>
      </c>
      <c r="AZ95" s="15">
        <f>ROUND(VLOOKUP($C$2,'[88]ERU-1'!$A$6:$BE$17,AZ$2,FALSE),3)</f>
        <v>0</v>
      </c>
      <c r="BA95" s="15">
        <f>ROUND(VLOOKUP($C$2,'[88]ERU-1'!$A$6:$BE$17,BA$2,FALSE),3)</f>
        <v>0</v>
      </c>
      <c r="BB95" s="15">
        <f>ROUND(VLOOKUP($C$2,'[88]ERU-1'!$A$6:$BE$17,BB$2,FALSE),3)</f>
        <v>0</v>
      </c>
      <c r="BC95" s="15">
        <f>ROUND(VLOOKUP($C$2,'[88]ERU-1'!$A$6:$BE$17,BC$2,FALSE),3)</f>
        <v>0</v>
      </c>
      <c r="BD95" s="15">
        <f>ROUND(VLOOKUP($C$2,'[88]ERU-1'!$A$6:$BE$17,BD$2,FALSE),3)</f>
        <v>0</v>
      </c>
      <c r="BE95" s="15">
        <f>ROUND(VLOOKUP($C$2,'[88]ERU-1'!$A$6:$BE$17,BE$2,FALSE),3)</f>
        <v>633.16999999999996</v>
      </c>
      <c r="BF95" s="15">
        <f>ROUND(VLOOKUP($C$2,'[88]ERU-1'!$A$6:$BE$17,BF$2,FALSE),3)</f>
        <v>2577</v>
      </c>
      <c r="BG95" s="68">
        <f>_xlfn.IFNA(INDEX(import!$R$3:$Z$2000,MATCH(Data!$A95&amp;"#"&amp;$E95,import!$Q$3:$Q$2000,0),2),0)</f>
        <v>1486.617</v>
      </c>
      <c r="BH95" s="15"/>
      <c r="BI95" s="15"/>
      <c r="BJ95" s="15" t="s">
        <v>779</v>
      </c>
      <c r="BK95" s="15" t="str">
        <f>INDEX(Licence!$I$2:$I$180,MATCH(Data!BJ95,Licence!$C$2:$C$180,0))</f>
        <v>Liberecký</v>
      </c>
      <c r="BL95" s="15">
        <f>INDEX(Licence!$G$2:$G$180,MATCH(Data!BJ95,Licence!$C$2:$C$180,0))/1000</f>
        <v>2</v>
      </c>
      <c r="BM95" s="15">
        <f>INDEX(Licence!$F$2:$F$180,MATCH(Data!BJ95,Licence!$C$2:$C$180,0))/1000</f>
        <v>2.254</v>
      </c>
      <c r="BN95" s="15" t="str">
        <f>INDEX(Licence!$K$2:$K$180,MATCH(Data!BJ95,Licence!$C$2:$C$180,0))</f>
        <v>ČEZ Distribuce, a.s.</v>
      </c>
      <c r="BO95" s="15"/>
      <c r="BP95" s="16">
        <f t="shared" si="21"/>
        <v>90.743166083351213</v>
      </c>
      <c r="BS95" t="str">
        <f t="shared" si="15"/>
        <v>KJ - Tanvald</v>
      </c>
    </row>
    <row r="96" spans="1:73" ht="19.5" thickBot="1" x14ac:dyDescent="0.35">
      <c r="A96" s="15">
        <v>2881</v>
      </c>
      <c r="B96" s="25">
        <f t="shared" si="19"/>
        <v>92</v>
      </c>
      <c r="C96" s="14" t="s">
        <v>691</v>
      </c>
      <c r="D96" s="15" t="str">
        <f t="shared" si="22"/>
        <v>Prosinec</v>
      </c>
      <c r="E96" s="37" t="str">
        <f t="shared" si="22"/>
        <v>12</v>
      </c>
      <c r="F96" s="46">
        <f t="shared" si="16"/>
        <v>0</v>
      </c>
      <c r="G96" s="68">
        <f>_xlfn.IFNA(INDEX(import!$R$3:$Z$2000,MATCH(Data!$A96&amp;"#"&amp;$E96,import!$Q$3:$Q$2000,0),1),0)</f>
        <v>1895.086</v>
      </c>
      <c r="H96" s="68">
        <f t="shared" si="23"/>
        <v>910.50900000000001</v>
      </c>
      <c r="I96" s="68">
        <f t="shared" si="24"/>
        <v>984.577</v>
      </c>
      <c r="J96" s="68">
        <f>_xlfn.IFNA(INDEX(import!$R$3:$Z$2000,MATCH(Data!$A96&amp;"#"&amp;$E96,import!$Q$3:$Q$2000,0),3),0)</f>
        <v>35.301743999999999</v>
      </c>
      <c r="K96" s="15">
        <f>ROUND(VLOOKUP($C$2,'[89]ERU-1'!$A$6:$BE$17,K$2,FALSE),3)</f>
        <v>0</v>
      </c>
      <c r="L96" s="15">
        <f>ROUND(VLOOKUP($C$2,'[89]ERU-1'!$A$6:$BE$17,L$2,FALSE),3)</f>
        <v>780.14800000000002</v>
      </c>
      <c r="M96" s="15">
        <f>ROUND(VLOOKUP($C$2,'[89]ERU-1'!$A$6:$BE$17,M$2,FALSE),3)</f>
        <v>13.78</v>
      </c>
      <c r="N96" s="15">
        <f t="shared" si="17"/>
        <v>14.901000000000067</v>
      </c>
      <c r="O96" s="15">
        <f t="shared" si="18"/>
        <v>0</v>
      </c>
      <c r="P96" s="15">
        <f t="shared" si="25"/>
        <v>0</v>
      </c>
      <c r="Q96" s="15">
        <f>ROUND(VLOOKUP($C$2,'[89]ERU-1'!$A$6:$BE$17,Q$2,FALSE),3)</f>
        <v>751.46699999999998</v>
      </c>
      <c r="R96" s="42">
        <f t="shared" si="26"/>
        <v>0</v>
      </c>
      <c r="S96" s="15">
        <f>ROUND(VLOOKUP($C$2,'[89]ERU-1'!$A$6:$BE$17,S$2,FALSE),3)</f>
        <v>3037</v>
      </c>
      <c r="T96" s="15">
        <f>ROUND(VLOOKUP($C$2,'[89]ERU-1'!$A$6:$BE$17,T$2,FALSE),3)</f>
        <v>0</v>
      </c>
      <c r="U96" s="15">
        <f>ROUND(VLOOKUP($C$2,'[89]ERU-1'!$A$6:$BE$17,U$2,FALSE),3)</f>
        <v>0</v>
      </c>
      <c r="V96" s="15">
        <f>ROUND(VLOOKUP($C$2,'[89]ERU-1'!$A$6:$BE$17,V$2,FALSE),3)</f>
        <v>0</v>
      </c>
      <c r="W96" s="15">
        <f>ROUND(VLOOKUP($C$2,'[89]ERU-1'!$A$6:$BE$17,W$2,FALSE),3)</f>
        <v>0</v>
      </c>
      <c r="X96" s="15">
        <f>ROUND(VLOOKUP($C$2,'[89]ERU-1'!$A$6:$BE$17,X$2,FALSE),3)</f>
        <v>3037</v>
      </c>
      <c r="Y96" s="15">
        <f>ROUND(VLOOKUP($C$2,'[89]ERU-1'!$A$6:$BE$17,Y$2,FALSE),3)</f>
        <v>0</v>
      </c>
      <c r="Z96" s="15">
        <f>ROUND(VLOOKUP($C$2,'[89]ERU-1'!$A$6:$BE$17,Z$2,FALSE),3)</f>
        <v>1.2689999999999999</v>
      </c>
      <c r="AA96" s="15">
        <f>ROUND(VLOOKUP($C$2,'[89]ERU-1'!$A$6:$BE$17,AA$2,FALSE),3)</f>
        <v>780.14800000000002</v>
      </c>
      <c r="AB96" s="45">
        <f t="shared" si="20"/>
        <v>29.950000000000067</v>
      </c>
      <c r="AC96" s="15">
        <f>ROUND(VLOOKUP($C$2,'[89]ERU-1'!$A$6:$BE$17,AC$2,FALSE),3)</f>
        <v>0</v>
      </c>
      <c r="AD96" s="15">
        <f>ROUND(VLOOKUP($C$2,'[89]ERU-1'!$A$6:$BE$17,AD$2,FALSE),3)</f>
        <v>0</v>
      </c>
      <c r="AE96" s="15">
        <f>ROUND(VLOOKUP($C$2,'[89]ERU-1'!$A$6:$BE$17,AE$2,FALSE),3)</f>
        <v>0</v>
      </c>
      <c r="AF96" s="15">
        <f>ROUND(VLOOKUP($C$2,'[89]ERU-1'!$A$6:$BE$17,AF$2,FALSE),3)</f>
        <v>0</v>
      </c>
      <c r="AG96" s="15">
        <f>ROUND(VLOOKUP($C$2,'[89]ERU-1'!$A$6:$BE$17,AG$2,FALSE),3)</f>
        <v>0</v>
      </c>
      <c r="AH96" s="15">
        <f>ROUND(VLOOKUP($C$2,'[89]ERU-1'!$A$6:$BE$17,AH$2,FALSE),3)</f>
        <v>3037</v>
      </c>
      <c r="AI96" s="15">
        <f>ROUND(VLOOKUP($C$2,'[89]ERU-1'!$A$6:$BE$17,AI$2,FALSE),3)</f>
        <v>0</v>
      </c>
      <c r="AJ96" s="15" t="s">
        <v>594</v>
      </c>
      <c r="AK96" s="15">
        <f>ROUND(VLOOKUP($C$2,'[89]ERU-1'!$A$6:$BE$17,AK$2,FALSE),3)</f>
        <v>0</v>
      </c>
      <c r="AL96" s="15">
        <f>ROUND(VLOOKUP($C$2,'[89]ERU-1'!$A$6:$BE$17,AL$2,FALSE),3)</f>
        <v>0</v>
      </c>
      <c r="AM96" s="15">
        <f>ROUND(VLOOKUP($C$2,'[89]ERU-1'!$A$6:$BE$17,AM$2,FALSE),3)</f>
        <v>751.46699999999998</v>
      </c>
      <c r="AN96" s="15">
        <f>ROUND(VLOOKUP($C$2,'[89]ERU-1'!$A$6:$BE$17,AN$2,FALSE),3)</f>
        <v>0</v>
      </c>
      <c r="AO96" s="15">
        <f>ROUND(VLOOKUP($C$2,'[89]ERU-1'!$A$6:$BE$17,AO$2,FALSE),3)</f>
        <v>0</v>
      </c>
      <c r="AP96" s="15">
        <f>ROUND(VLOOKUP($C$2,'[89]ERU-1'!$A$6:$BE$17,AP$2,FALSE),3)</f>
        <v>0</v>
      </c>
      <c r="AQ96" s="15">
        <f>ROUND(VLOOKUP($C$2,'[89]ERU-1'!$A$6:$BE$17,AQ$2,FALSE),3)</f>
        <v>0</v>
      </c>
      <c r="AR96" s="15">
        <f>ROUND(VLOOKUP($C$2,'[89]ERU-1'!$A$6:$BE$17,AR$2,FALSE),3)</f>
        <v>0</v>
      </c>
      <c r="AS96" s="15">
        <f>ROUND(VLOOKUP($C$2,'[89]ERU-1'!$A$6:$BE$17,AS$2,FALSE),3)</f>
        <v>0</v>
      </c>
      <c r="AT96" s="15">
        <f>ROUND(VLOOKUP($C$2,'[89]ERU-1'!$A$6:$BE$17,AT$2,FALSE),3)</f>
        <v>0</v>
      </c>
      <c r="AU96" s="15">
        <f>ROUND(VLOOKUP($C$2,'[89]ERU-1'!$A$6:$BE$17,AU$2,FALSE),3)</f>
        <v>0</v>
      </c>
      <c r="AV96" s="15">
        <f>ROUND(VLOOKUP($C$2,'[89]ERU-1'!$A$6:$BE$17,AV$2,FALSE),3)</f>
        <v>3037</v>
      </c>
      <c r="AW96" s="15">
        <f>ROUND(VLOOKUP($C$2,'[89]ERU-1'!$A$6:$BE$17,AW$2,FALSE),3)</f>
        <v>0</v>
      </c>
      <c r="AX96" s="15">
        <f>ROUND(VLOOKUP($C$2,'[89]ERU-1'!$A$6:$BE$17,AX$2,FALSE),3)</f>
        <v>0</v>
      </c>
      <c r="AY96" s="15">
        <f>ROUND(VLOOKUP($C$2,'[89]ERU-1'!$A$6:$BE$17,AY$2,FALSE),3)</f>
        <v>0</v>
      </c>
      <c r="AZ96" s="15">
        <f>ROUND(VLOOKUP($C$2,'[89]ERU-1'!$A$6:$BE$17,AZ$2,FALSE),3)</f>
        <v>0</v>
      </c>
      <c r="BA96" s="15">
        <f>ROUND(VLOOKUP($C$2,'[89]ERU-1'!$A$6:$BE$17,BA$2,FALSE),3)</f>
        <v>0</v>
      </c>
      <c r="BB96" s="15">
        <f>ROUND(VLOOKUP($C$2,'[89]ERU-1'!$A$6:$BE$17,BB$2,FALSE),3)</f>
        <v>0</v>
      </c>
      <c r="BC96" s="15">
        <f>ROUND(VLOOKUP($C$2,'[89]ERU-1'!$A$6:$BE$17,BC$2,FALSE),3)</f>
        <v>0</v>
      </c>
      <c r="BD96" s="15">
        <f>ROUND(VLOOKUP($C$2,'[89]ERU-1'!$A$6:$BE$17,BD$2,FALSE),3)</f>
        <v>0</v>
      </c>
      <c r="BE96" s="15">
        <f>ROUND(VLOOKUP($C$2,'[89]ERU-1'!$A$6:$BE$17,BE$2,FALSE),3)</f>
        <v>780.14800000000002</v>
      </c>
      <c r="BF96" s="15">
        <f>ROUND(VLOOKUP($C$2,'[89]ERU-1'!$A$6:$BE$17,BF$2,FALSE),3)</f>
        <v>3037</v>
      </c>
      <c r="BG96" s="68">
        <f>_xlfn.IFNA(INDEX(import!$R$3:$Z$2000,MATCH(Data!$A96&amp;"#"&amp;$E96,import!$Q$3:$Q$2000,0),2),0)</f>
        <v>1895.086</v>
      </c>
      <c r="BH96" s="15"/>
      <c r="BI96" s="15"/>
      <c r="BJ96" s="15" t="s">
        <v>780</v>
      </c>
      <c r="BK96" s="15" t="str">
        <f>INDEX(Licence!$I$2:$I$180,MATCH(Data!BJ96,Licence!$C$2:$C$180,0))</f>
        <v>Pardubický</v>
      </c>
      <c r="BL96" s="15">
        <f>INDEX(Licence!$G$2:$G$180,MATCH(Data!BJ96,Licence!$C$2:$C$180,0))/1000</f>
        <v>1.56</v>
      </c>
      <c r="BM96" s="15">
        <f>INDEX(Licence!$F$2:$F$180,MATCH(Data!BJ96,Licence!$C$2:$C$180,0))/1000</f>
        <v>1.7909999999999999</v>
      </c>
      <c r="BN96" s="15" t="str">
        <f>INDEX(Licence!$K$2:$K$180,MATCH(Data!BJ96,Licence!$C$2:$C$180,0))</f>
        <v>ČEZ Distribuce, a.s.</v>
      </c>
      <c r="BO96" s="15"/>
      <c r="BP96" s="16">
        <f t="shared" si="21"/>
        <v>85.682608130243736</v>
      </c>
      <c r="BS96" t="str">
        <f t="shared" si="15"/>
        <v>KJ - Ústí nad Orlicí</v>
      </c>
    </row>
    <row r="97" spans="1:71" ht="19.5" thickBot="1" x14ac:dyDescent="0.35">
      <c r="A97" s="15">
        <v>3081</v>
      </c>
      <c r="B97" s="25">
        <f t="shared" si="19"/>
        <v>93</v>
      </c>
      <c r="C97" s="14" t="s">
        <v>692</v>
      </c>
      <c r="D97" s="15" t="str">
        <f t="shared" si="22"/>
        <v>Prosinec</v>
      </c>
      <c r="E97" s="37" t="str">
        <f t="shared" si="22"/>
        <v>12</v>
      </c>
      <c r="F97" s="46">
        <f t="shared" si="16"/>
        <v>0</v>
      </c>
      <c r="G97" s="15">
        <f>ROUND(VLOOKUP($C$2,'[90]ERU-1'!$A$6:$BE$17,G$2,FALSE),3)</f>
        <v>553.75900000000001</v>
      </c>
      <c r="H97" s="15">
        <f>ROUND(VLOOKUP($C$2,'[90]ERU-1'!$A$6:$BE$17,H$2,FALSE),3)</f>
        <v>254.22399999999999</v>
      </c>
      <c r="I97" s="15">
        <f>ROUND(VLOOKUP($C$2,'[90]ERU-1'!$A$6:$BE$17,I$2,FALSE),3)</f>
        <v>299.53500000000003</v>
      </c>
      <c r="J97" s="15">
        <f>ROUND(VLOOKUP($C$2,'[90]ERU-1'!$A$6:$BE$17,J$2,FALSE),3)</f>
        <v>35.304000000000002</v>
      </c>
      <c r="K97" s="15">
        <f>ROUND(VLOOKUP($C$2,'[90]ERU-1'!$A$6:$BE$17,K$2,FALSE),3)</f>
        <v>0</v>
      </c>
      <c r="L97" s="15">
        <f>ROUND(VLOOKUP($C$2,'[90]ERU-1'!$A$6:$BE$17,L$2,FALSE),3)</f>
        <v>204.874</v>
      </c>
      <c r="M97" s="15">
        <f>ROUND(VLOOKUP($C$2,'[90]ERU-1'!$A$6:$BE$17,M$2,FALSE),3)</f>
        <v>3.2930000000000001</v>
      </c>
      <c r="N97" s="15">
        <f t="shared" si="17"/>
        <v>3.8799999999999955</v>
      </c>
      <c r="O97" s="15">
        <f t="shared" si="18"/>
        <v>0</v>
      </c>
      <c r="P97" s="15">
        <f t="shared" si="25"/>
        <v>0</v>
      </c>
      <c r="Q97" s="15">
        <f>ROUND(VLOOKUP($C$2,'[90]ERU-1'!$A$6:$BE$17,Q$2,FALSE),3)</f>
        <v>197.70099999999999</v>
      </c>
      <c r="R97" s="42">
        <f t="shared" si="26"/>
        <v>0</v>
      </c>
      <c r="S97" s="15">
        <f>ROUND(VLOOKUP($C$2,'[90]ERU-1'!$A$6:$BE$17,S$2,FALSE),3)</f>
        <v>869</v>
      </c>
      <c r="T97" s="15">
        <f>ROUND(VLOOKUP($C$2,'[90]ERU-1'!$A$6:$BE$17,T$2,FALSE),3)</f>
        <v>0</v>
      </c>
      <c r="U97" s="15">
        <f>ROUND(VLOOKUP($C$2,'[90]ERU-1'!$A$6:$BE$17,U$2,FALSE),3)</f>
        <v>0</v>
      </c>
      <c r="V97" s="15">
        <f>ROUND(VLOOKUP($C$2,'[90]ERU-1'!$A$6:$BE$17,V$2,FALSE),3)</f>
        <v>0</v>
      </c>
      <c r="W97" s="15">
        <f>ROUND(VLOOKUP($C$2,'[90]ERU-1'!$A$6:$BE$17,W$2,FALSE),3)</f>
        <v>0</v>
      </c>
      <c r="X97" s="15">
        <f>ROUND(VLOOKUP($C$2,'[90]ERU-1'!$A$6:$BE$17,X$2,FALSE),3)</f>
        <v>869</v>
      </c>
      <c r="Y97" s="15">
        <f>ROUND(VLOOKUP($C$2,'[90]ERU-1'!$A$6:$BE$17,Y$2,FALSE),3)</f>
        <v>0</v>
      </c>
      <c r="Z97" s="15">
        <f>ROUND(VLOOKUP($C$2,'[90]ERU-1'!$A$6:$BE$17,Z$2,FALSE),3)</f>
        <v>1.026</v>
      </c>
      <c r="AA97" s="15">
        <f>ROUND(VLOOKUP($C$2,'[90]ERU-1'!$A$6:$BE$17,AA$2,FALSE),3)</f>
        <v>204.874</v>
      </c>
      <c r="AB97" s="45">
        <f t="shared" si="20"/>
        <v>8.1989999999999963</v>
      </c>
      <c r="AC97" s="15">
        <f>ROUND(VLOOKUP($C$2,'[90]ERU-1'!$A$6:$BE$17,AC$2,FALSE),3)</f>
        <v>0</v>
      </c>
      <c r="AD97" s="15">
        <f>ROUND(VLOOKUP($C$2,'[90]ERU-1'!$A$6:$BE$17,AD$2,FALSE),3)</f>
        <v>0</v>
      </c>
      <c r="AE97" s="15">
        <f>ROUND(VLOOKUP($C$2,'[90]ERU-1'!$A$6:$BE$17,AE$2,FALSE),3)</f>
        <v>0</v>
      </c>
      <c r="AF97" s="15">
        <f>ROUND(VLOOKUP($C$2,'[90]ERU-1'!$A$6:$BE$17,AF$2,FALSE),3)</f>
        <v>0</v>
      </c>
      <c r="AG97" s="15">
        <f>ROUND(VLOOKUP($C$2,'[90]ERU-1'!$A$6:$BE$17,AG$2,FALSE),3)</f>
        <v>0</v>
      </c>
      <c r="AH97" s="15">
        <f>ROUND(VLOOKUP($C$2,'[90]ERU-1'!$A$6:$BE$17,AH$2,FALSE),3)</f>
        <v>869</v>
      </c>
      <c r="AI97" s="15">
        <f>ROUND(VLOOKUP($C$2,'[90]ERU-1'!$A$6:$BE$17,AI$2,FALSE),3)</f>
        <v>0</v>
      </c>
      <c r="AJ97" s="15" t="s">
        <v>594</v>
      </c>
      <c r="AK97" s="15">
        <f>ROUND(VLOOKUP($C$2,'[90]ERU-1'!$A$6:$BE$17,AK$2,FALSE),3)</f>
        <v>0</v>
      </c>
      <c r="AL97" s="15">
        <f>ROUND(VLOOKUP($C$2,'[90]ERU-1'!$A$6:$BE$17,AL$2,FALSE),3)</f>
        <v>0</v>
      </c>
      <c r="AM97" s="15">
        <f>ROUND(VLOOKUP($C$2,'[90]ERU-1'!$A$6:$BE$17,AM$2,FALSE),3)</f>
        <v>197.70099999999999</v>
      </c>
      <c r="AN97" s="15">
        <f>ROUND(VLOOKUP($C$2,'[90]ERU-1'!$A$6:$BE$17,AN$2,FALSE),3)</f>
        <v>0</v>
      </c>
      <c r="AO97" s="15">
        <f>ROUND(VLOOKUP($C$2,'[90]ERU-1'!$A$6:$BE$17,AO$2,FALSE),3)</f>
        <v>0</v>
      </c>
      <c r="AP97" s="15">
        <f>ROUND(VLOOKUP($C$2,'[90]ERU-1'!$A$6:$BE$17,AP$2,FALSE),3)</f>
        <v>0</v>
      </c>
      <c r="AQ97" s="15">
        <f>ROUND(VLOOKUP($C$2,'[90]ERU-1'!$A$6:$BE$17,AQ$2,FALSE),3)</f>
        <v>0</v>
      </c>
      <c r="AR97" s="15">
        <f>ROUND(VLOOKUP($C$2,'[90]ERU-1'!$A$6:$BE$17,AR$2,FALSE),3)</f>
        <v>0</v>
      </c>
      <c r="AS97" s="15">
        <f>ROUND(VLOOKUP($C$2,'[90]ERU-1'!$A$6:$BE$17,AS$2,FALSE),3)</f>
        <v>0</v>
      </c>
      <c r="AT97" s="15">
        <f>ROUND(VLOOKUP($C$2,'[90]ERU-1'!$A$6:$BE$17,AT$2,FALSE),3)</f>
        <v>0</v>
      </c>
      <c r="AU97" s="15">
        <f>ROUND(VLOOKUP($C$2,'[90]ERU-1'!$A$6:$BE$17,AU$2,FALSE),3)</f>
        <v>0</v>
      </c>
      <c r="AV97" s="15">
        <f>ROUND(VLOOKUP($C$2,'[90]ERU-1'!$A$6:$BE$17,AV$2,FALSE),3)</f>
        <v>869</v>
      </c>
      <c r="AW97" s="15">
        <f>ROUND(VLOOKUP($C$2,'[90]ERU-1'!$A$6:$BE$17,AW$2,FALSE),3)</f>
        <v>0</v>
      </c>
      <c r="AX97" s="15">
        <f>ROUND(VLOOKUP($C$2,'[90]ERU-1'!$A$6:$BE$17,AX$2,FALSE),3)</f>
        <v>0</v>
      </c>
      <c r="AY97" s="15">
        <f>ROUND(VLOOKUP($C$2,'[90]ERU-1'!$A$6:$BE$17,AY$2,FALSE),3)</f>
        <v>0</v>
      </c>
      <c r="AZ97" s="15">
        <f>ROUND(VLOOKUP($C$2,'[90]ERU-1'!$A$6:$BE$17,AZ$2,FALSE),3)</f>
        <v>0</v>
      </c>
      <c r="BA97" s="15">
        <f>ROUND(VLOOKUP($C$2,'[90]ERU-1'!$A$6:$BE$17,BA$2,FALSE),3)</f>
        <v>0</v>
      </c>
      <c r="BB97" s="15">
        <f>ROUND(VLOOKUP($C$2,'[90]ERU-1'!$A$6:$BE$17,BB$2,FALSE),3)</f>
        <v>0</v>
      </c>
      <c r="BC97" s="15">
        <f>ROUND(VLOOKUP($C$2,'[90]ERU-1'!$A$6:$BE$17,BC$2,FALSE),3)</f>
        <v>0</v>
      </c>
      <c r="BD97" s="15">
        <f>ROUND(VLOOKUP($C$2,'[90]ERU-1'!$A$6:$BE$17,BD$2,FALSE),3)</f>
        <v>0</v>
      </c>
      <c r="BE97" s="15">
        <f>ROUND(VLOOKUP($C$2,'[90]ERU-1'!$A$6:$BE$17,BE$2,FALSE),3)</f>
        <v>204.874</v>
      </c>
      <c r="BF97" s="15">
        <f>ROUND(VLOOKUP($C$2,'[90]ERU-1'!$A$6:$BE$17,BF$2,FALSE),3)</f>
        <v>869</v>
      </c>
      <c r="BG97" s="15">
        <f>ROUND(VLOOKUP($C$2,'[90]ERU-1'!$A$6:$BE$17,BG$2,FALSE),3)</f>
        <v>553.75900000000001</v>
      </c>
      <c r="BH97" s="15"/>
      <c r="BI97" s="15"/>
      <c r="BJ97" s="15" t="s">
        <v>781</v>
      </c>
      <c r="BK97" s="15" t="str">
        <f>INDEX(Licence!$I$2:$I$180,MATCH(Data!BJ97,Licence!$C$2:$C$180,0))</f>
        <v>Pardubický</v>
      </c>
      <c r="BL97" s="15">
        <f>INDEX(Licence!$G$2:$G$180,MATCH(Data!BJ97,Licence!$C$2:$C$180,0))/1000</f>
        <v>0.6</v>
      </c>
      <c r="BM97" s="15">
        <f>INDEX(Licence!$F$2:$F$180,MATCH(Data!BJ97,Licence!$C$2:$C$180,0))/1000</f>
        <v>0.72299999999999998</v>
      </c>
      <c r="BN97" s="15" t="str">
        <f>INDEX(Licence!$K$2:$K$180,MATCH(Data!BJ97,Licence!$C$2:$C$180,0))</f>
        <v>ČEZ Distribuce, a.s.</v>
      </c>
      <c r="BO97" s="15"/>
      <c r="BP97" s="16">
        <f t="shared" si="21"/>
        <v>80.587925232617224</v>
      </c>
      <c r="BS97" t="str">
        <f t="shared" si="15"/>
        <v>KJ - Ústí nad Orlicí, Okružní</v>
      </c>
    </row>
    <row r="98" spans="1:71" ht="19.5" thickBot="1" x14ac:dyDescent="0.35">
      <c r="A98" s="15">
        <v>2880</v>
      </c>
      <c r="B98" s="25">
        <f t="shared" si="19"/>
        <v>94</v>
      </c>
      <c r="C98" s="14" t="s">
        <v>693</v>
      </c>
      <c r="D98" s="15" t="str">
        <f t="shared" si="22"/>
        <v>Prosinec</v>
      </c>
      <c r="E98" s="37" t="str">
        <f t="shared" si="22"/>
        <v>12</v>
      </c>
      <c r="F98" s="46">
        <f t="shared" si="16"/>
        <v>0</v>
      </c>
      <c r="G98" s="68">
        <f>_xlfn.IFNA(INDEX(import!$R$3:$Z$2000,MATCH(Data!$A98&amp;"#"&amp;$E98,import!$Q$3:$Q$2000,0),1),0)</f>
        <v>1587.2719999999999</v>
      </c>
      <c r="H98" s="68">
        <f t="shared" si="23"/>
        <v>752.22400000000005</v>
      </c>
      <c r="I98" s="68">
        <f t="shared" si="24"/>
        <v>835.048</v>
      </c>
      <c r="J98" s="68">
        <f>_xlfn.IFNA(INDEX(import!$R$3:$Z$2000,MATCH(Data!$A98&amp;"#"&amp;$E98,import!$Q$3:$Q$2000,0),3),0)</f>
        <v>35.251200000000004</v>
      </c>
      <c r="K98" s="15">
        <f>ROUND(VLOOKUP($C$2,'[91]ERU-1'!$A$6:$BE$17,K$2,FALSE),3)</f>
        <v>0</v>
      </c>
      <c r="L98" s="15">
        <f>ROUND(VLOOKUP($C$2,'[91]ERU-1'!$A$6:$BE$17,L$2,FALSE),3)</f>
        <v>586.78099999999995</v>
      </c>
      <c r="M98" s="15">
        <f>ROUND(VLOOKUP($C$2,'[91]ERU-1'!$A$6:$BE$17,M$2,FALSE),3)</f>
        <v>6.8120000000000003</v>
      </c>
      <c r="N98" s="15">
        <f t="shared" si="17"/>
        <v>7.5619999999998981</v>
      </c>
      <c r="O98" s="15">
        <f t="shared" si="18"/>
        <v>0</v>
      </c>
      <c r="P98" s="15">
        <f t="shared" si="25"/>
        <v>0</v>
      </c>
      <c r="Q98" s="15">
        <f>ROUND(VLOOKUP($C$2,'[91]ERU-1'!$A$6:$BE$17,Q$2,FALSE),3)</f>
        <v>572.40700000000004</v>
      </c>
      <c r="R98" s="42">
        <f t="shared" si="26"/>
        <v>0</v>
      </c>
      <c r="S98" s="15">
        <f>ROUND(VLOOKUP($C$2,'[91]ERU-1'!$A$6:$BE$17,S$2,FALSE),3)</f>
        <v>2345</v>
      </c>
      <c r="T98" s="15">
        <f>ROUND(VLOOKUP($C$2,'[91]ERU-1'!$A$6:$BE$17,T$2,FALSE),3)</f>
        <v>0</v>
      </c>
      <c r="U98" s="15">
        <f>ROUND(VLOOKUP($C$2,'[91]ERU-1'!$A$6:$BE$17,U$2,FALSE),3)</f>
        <v>0</v>
      </c>
      <c r="V98" s="15">
        <f>ROUND(VLOOKUP($C$2,'[91]ERU-1'!$A$6:$BE$17,V$2,FALSE),3)</f>
        <v>0</v>
      </c>
      <c r="W98" s="15">
        <f>ROUND(VLOOKUP($C$2,'[91]ERU-1'!$A$6:$BE$17,W$2,FALSE),3)</f>
        <v>0</v>
      </c>
      <c r="X98" s="15">
        <f>ROUND(VLOOKUP($C$2,'[91]ERU-1'!$A$6:$BE$17,X$2,FALSE),3)</f>
        <v>2345</v>
      </c>
      <c r="Y98" s="15">
        <f>ROUND(VLOOKUP($C$2,'[91]ERU-1'!$A$6:$BE$17,Y$2,FALSE),3)</f>
        <v>0</v>
      </c>
      <c r="Z98" s="15">
        <f>ROUND(VLOOKUP($C$2,'[91]ERU-1'!$A$6:$BE$17,Z$2,FALSE),3)</f>
        <v>1.627</v>
      </c>
      <c r="AA98" s="15">
        <f>ROUND(VLOOKUP($C$2,'[91]ERU-1'!$A$6:$BE$17,AA$2,FALSE),3)</f>
        <v>586.78099999999995</v>
      </c>
      <c r="AB98" s="45">
        <f t="shared" si="20"/>
        <v>16.000999999999898</v>
      </c>
      <c r="AC98" s="15">
        <f>ROUND(VLOOKUP($C$2,'[91]ERU-1'!$A$6:$BE$17,AC$2,FALSE),3)</f>
        <v>0</v>
      </c>
      <c r="AD98" s="15">
        <f>ROUND(VLOOKUP($C$2,'[91]ERU-1'!$A$6:$BE$17,AD$2,FALSE),3)</f>
        <v>0</v>
      </c>
      <c r="AE98" s="15">
        <f>ROUND(VLOOKUP($C$2,'[91]ERU-1'!$A$6:$BE$17,AE$2,FALSE),3)</f>
        <v>0</v>
      </c>
      <c r="AF98" s="15">
        <f>ROUND(VLOOKUP($C$2,'[91]ERU-1'!$A$6:$BE$17,AF$2,FALSE),3)</f>
        <v>0</v>
      </c>
      <c r="AG98" s="15">
        <f>ROUND(VLOOKUP($C$2,'[91]ERU-1'!$A$6:$BE$17,AG$2,FALSE),3)</f>
        <v>0</v>
      </c>
      <c r="AH98" s="15">
        <f>ROUND(VLOOKUP($C$2,'[91]ERU-1'!$A$6:$BE$17,AH$2,FALSE),3)</f>
        <v>2345</v>
      </c>
      <c r="AI98" s="15">
        <f>ROUND(VLOOKUP($C$2,'[91]ERU-1'!$A$6:$BE$17,AI$2,FALSE),3)</f>
        <v>0</v>
      </c>
      <c r="AJ98" s="15" t="s">
        <v>594</v>
      </c>
      <c r="AK98" s="15">
        <f>ROUND(VLOOKUP($C$2,'[91]ERU-1'!$A$6:$BE$17,AK$2,FALSE),3)</f>
        <v>0</v>
      </c>
      <c r="AL98" s="15">
        <f>ROUND(VLOOKUP($C$2,'[91]ERU-1'!$A$6:$BE$17,AL$2,FALSE),3)</f>
        <v>0</v>
      </c>
      <c r="AM98" s="15">
        <f>ROUND(VLOOKUP($C$2,'[91]ERU-1'!$A$6:$BE$17,AM$2,FALSE),3)</f>
        <v>572.40700000000004</v>
      </c>
      <c r="AN98" s="15">
        <f>ROUND(VLOOKUP($C$2,'[91]ERU-1'!$A$6:$BE$17,AN$2,FALSE),3)</f>
        <v>0</v>
      </c>
      <c r="AO98" s="15">
        <f>ROUND(VLOOKUP($C$2,'[91]ERU-1'!$A$6:$BE$17,AO$2,FALSE),3)</f>
        <v>0</v>
      </c>
      <c r="AP98" s="15">
        <f>ROUND(VLOOKUP($C$2,'[91]ERU-1'!$A$6:$BE$17,AP$2,FALSE),3)</f>
        <v>0</v>
      </c>
      <c r="AQ98" s="15">
        <f>ROUND(VLOOKUP($C$2,'[91]ERU-1'!$A$6:$BE$17,AQ$2,FALSE),3)</f>
        <v>0</v>
      </c>
      <c r="AR98" s="15">
        <f>ROUND(VLOOKUP($C$2,'[91]ERU-1'!$A$6:$BE$17,AR$2,FALSE),3)</f>
        <v>0</v>
      </c>
      <c r="AS98" s="15">
        <f>ROUND(VLOOKUP($C$2,'[91]ERU-1'!$A$6:$BE$17,AS$2,FALSE),3)</f>
        <v>0</v>
      </c>
      <c r="AT98" s="15">
        <f>ROUND(VLOOKUP($C$2,'[91]ERU-1'!$A$6:$BE$17,AT$2,FALSE),3)</f>
        <v>0</v>
      </c>
      <c r="AU98" s="15">
        <f>ROUND(VLOOKUP($C$2,'[91]ERU-1'!$A$6:$BE$17,AU$2,FALSE),3)</f>
        <v>0</v>
      </c>
      <c r="AV98" s="15">
        <f>ROUND(VLOOKUP($C$2,'[91]ERU-1'!$A$6:$BE$17,AV$2,FALSE),3)</f>
        <v>2345</v>
      </c>
      <c r="AW98" s="15">
        <f>ROUND(VLOOKUP($C$2,'[91]ERU-1'!$A$6:$BE$17,AW$2,FALSE),3)</f>
        <v>0</v>
      </c>
      <c r="AX98" s="15">
        <f>ROUND(VLOOKUP($C$2,'[91]ERU-1'!$A$6:$BE$17,AX$2,FALSE),3)</f>
        <v>0</v>
      </c>
      <c r="AY98" s="15">
        <f>ROUND(VLOOKUP($C$2,'[91]ERU-1'!$A$6:$BE$17,AY$2,FALSE),3)</f>
        <v>0</v>
      </c>
      <c r="AZ98" s="15">
        <f>ROUND(VLOOKUP($C$2,'[91]ERU-1'!$A$6:$BE$17,AZ$2,FALSE),3)</f>
        <v>0</v>
      </c>
      <c r="BA98" s="15">
        <f>ROUND(VLOOKUP($C$2,'[91]ERU-1'!$A$6:$BE$17,BA$2,FALSE),3)</f>
        <v>0</v>
      </c>
      <c r="BB98" s="15">
        <f>ROUND(VLOOKUP($C$2,'[91]ERU-1'!$A$6:$BE$17,BB$2,FALSE),3)</f>
        <v>0</v>
      </c>
      <c r="BC98" s="15">
        <f>ROUND(VLOOKUP($C$2,'[91]ERU-1'!$A$6:$BE$17,BC$2,FALSE),3)</f>
        <v>0</v>
      </c>
      <c r="BD98" s="15">
        <f>ROUND(VLOOKUP($C$2,'[91]ERU-1'!$A$6:$BE$17,BD$2,FALSE),3)</f>
        <v>0</v>
      </c>
      <c r="BE98" s="15">
        <f>ROUND(VLOOKUP($C$2,'[91]ERU-1'!$A$6:$BE$17,BE$2,FALSE),3)</f>
        <v>586.78099999999995</v>
      </c>
      <c r="BF98" s="15">
        <f>ROUND(VLOOKUP($C$2,'[91]ERU-1'!$A$6:$BE$17,BF$2,FALSE),3)</f>
        <v>2345</v>
      </c>
      <c r="BG98" s="68">
        <f>_xlfn.IFNA(INDEX(import!$R$3:$Z$2000,MATCH(Data!$A98&amp;"#"&amp;$E98,import!$Q$3:$Q$2000,0),2),0)</f>
        <v>1428.5450000000001</v>
      </c>
      <c r="BH98" s="15"/>
      <c r="BI98" s="15"/>
      <c r="BJ98" s="15" t="s">
        <v>782</v>
      </c>
      <c r="BK98" s="15" t="str">
        <f>INDEX(Licence!$I$2:$I$180,MATCH(Data!BJ98,Licence!$C$2:$C$180,0))</f>
        <v>Královéhradecký</v>
      </c>
      <c r="BL98" s="15">
        <f>INDEX(Licence!$G$2:$G$180,MATCH(Data!BJ98,Licence!$C$2:$C$180,0))/1000</f>
        <v>1.56</v>
      </c>
      <c r="BM98" s="15">
        <f>INDEX(Licence!$F$2:$F$180,MATCH(Data!BJ98,Licence!$C$2:$C$180,0))/1000</f>
        <v>1.7909999999999999</v>
      </c>
      <c r="BN98" s="15" t="str">
        <f>INDEX(Licence!$K$2:$K$180,MATCH(Data!BJ98,Licence!$C$2:$C$180,0))</f>
        <v>ČEZ Distribuce, a.s.</v>
      </c>
      <c r="BO98" s="15"/>
      <c r="BP98" s="16">
        <f t="shared" si="21"/>
        <v>86.673495681892334</v>
      </c>
      <c r="BS98" t="str">
        <f t="shared" si="15"/>
        <v>KJ - Vamberk</v>
      </c>
    </row>
    <row r="99" spans="1:71" ht="19.5" thickBot="1" x14ac:dyDescent="0.35">
      <c r="A99" s="15">
        <v>3282</v>
      </c>
      <c r="B99" s="25">
        <f t="shared" si="19"/>
        <v>95</v>
      </c>
      <c r="C99" s="14" t="s">
        <v>694</v>
      </c>
      <c r="D99" s="15" t="str">
        <f t="shared" si="22"/>
        <v>Prosinec</v>
      </c>
      <c r="E99" s="37" t="str">
        <f t="shared" si="22"/>
        <v>12</v>
      </c>
      <c r="F99" s="46">
        <f t="shared" si="16"/>
        <v>0</v>
      </c>
      <c r="G99" s="68">
        <f>_xlfn.IFNA(INDEX(import!$R$3:$Z$2000,MATCH(Data!$A99&amp;"#"&amp;$E99,import!$Q$3:$Q$2000,0),1),0)</f>
        <v>683.49199999999996</v>
      </c>
      <c r="H99" s="68">
        <f t="shared" si="23"/>
        <v>307.12400000000002</v>
      </c>
      <c r="I99" s="68">
        <f t="shared" si="24"/>
        <v>376.36799999999999</v>
      </c>
      <c r="J99" s="68">
        <f>_xlfn.IFNA(INDEX(import!$R$3:$Z$2000,MATCH(Data!$A99&amp;"#"&amp;$E99,import!$Q$3:$Q$2000,0),3),0)</f>
        <v>35.251200000000004</v>
      </c>
      <c r="K99" s="15">
        <f>ROUND(VLOOKUP($C$2,'[92]ERU-1'!$A$6:$BE$17,K$2,FALSE),3)</f>
        <v>0</v>
      </c>
      <c r="L99" s="15">
        <f>ROUND(VLOOKUP($C$2,'[92]ERU-1'!$A$6:$BE$17,L$2,FALSE),3)</f>
        <v>247.97900000000001</v>
      </c>
      <c r="M99" s="15">
        <f>ROUND(VLOOKUP($C$2,'[92]ERU-1'!$A$6:$BE$17,M$2,FALSE),3)</f>
        <v>3.2549999999999999</v>
      </c>
      <c r="N99" s="15">
        <f t="shared" si="17"/>
        <v>6.0890000000000271</v>
      </c>
      <c r="O99" s="15">
        <f t="shared" si="18"/>
        <v>0</v>
      </c>
      <c r="P99" s="15">
        <f t="shared" si="25"/>
        <v>0</v>
      </c>
      <c r="Q99" s="15">
        <f>ROUND(VLOOKUP($C$2,'[92]ERU-1'!$A$6:$BE$17,Q$2,FALSE),3)</f>
        <v>238.63499999999999</v>
      </c>
      <c r="R99" s="42">
        <f t="shared" si="26"/>
        <v>0</v>
      </c>
      <c r="S99" s="15">
        <f>ROUND(VLOOKUP($C$2,'[92]ERU-1'!$A$6:$BE$17,S$2,FALSE),3)</f>
        <v>1094</v>
      </c>
      <c r="T99" s="15">
        <f>ROUND(VLOOKUP($C$2,'[92]ERU-1'!$A$6:$BE$17,T$2,FALSE),3)</f>
        <v>0</v>
      </c>
      <c r="U99" s="15">
        <f>ROUND(VLOOKUP($C$2,'[92]ERU-1'!$A$6:$BE$17,U$2,FALSE),3)</f>
        <v>0</v>
      </c>
      <c r="V99" s="15">
        <f>ROUND(VLOOKUP($C$2,'[92]ERU-1'!$A$6:$BE$17,V$2,FALSE),3)</f>
        <v>0</v>
      </c>
      <c r="W99" s="15">
        <f>ROUND(VLOOKUP($C$2,'[92]ERU-1'!$A$6:$BE$17,W$2,FALSE),3)</f>
        <v>0</v>
      </c>
      <c r="X99" s="15">
        <f>ROUND(VLOOKUP($C$2,'[92]ERU-1'!$A$6:$BE$17,X$2,FALSE),3)</f>
        <v>1094</v>
      </c>
      <c r="Y99" s="15">
        <f>ROUND(VLOOKUP($C$2,'[92]ERU-1'!$A$6:$BE$17,Y$2,FALSE),3)</f>
        <v>0</v>
      </c>
      <c r="Z99" s="15">
        <f>ROUND(VLOOKUP($C$2,'[92]ERU-1'!$A$6:$BE$17,Z$2,FALSE),3)</f>
        <v>2.71</v>
      </c>
      <c r="AA99" s="15">
        <f>ROUND(VLOOKUP($C$2,'[92]ERU-1'!$A$6:$BE$17,AA$2,FALSE),3)</f>
        <v>247.97900000000001</v>
      </c>
      <c r="AB99" s="45">
        <f t="shared" si="20"/>
        <v>12.054000000000027</v>
      </c>
      <c r="AC99" s="15">
        <f>ROUND(VLOOKUP($C$2,'[92]ERU-1'!$A$6:$BE$17,AC$2,FALSE),3)</f>
        <v>0</v>
      </c>
      <c r="AD99" s="15">
        <f>ROUND(VLOOKUP($C$2,'[92]ERU-1'!$A$6:$BE$17,AD$2,FALSE),3)</f>
        <v>0</v>
      </c>
      <c r="AE99" s="15">
        <f>ROUND(VLOOKUP($C$2,'[92]ERU-1'!$A$6:$BE$17,AE$2,FALSE),3)</f>
        <v>0</v>
      </c>
      <c r="AF99" s="15">
        <f>ROUND(VLOOKUP($C$2,'[92]ERU-1'!$A$6:$BE$17,AF$2,FALSE),3)</f>
        <v>0</v>
      </c>
      <c r="AG99" s="15">
        <f>ROUND(VLOOKUP($C$2,'[92]ERU-1'!$A$6:$BE$17,AG$2,FALSE),3)</f>
        <v>0</v>
      </c>
      <c r="AH99" s="15">
        <f>ROUND(VLOOKUP($C$2,'[92]ERU-1'!$A$6:$BE$17,AH$2,FALSE),3)</f>
        <v>1094</v>
      </c>
      <c r="AI99" s="15">
        <f>ROUND(VLOOKUP($C$2,'[92]ERU-1'!$A$6:$BE$17,AI$2,FALSE),3)</f>
        <v>0</v>
      </c>
      <c r="AJ99" s="15" t="s">
        <v>594</v>
      </c>
      <c r="AK99" s="15">
        <f>ROUND(VLOOKUP($C$2,'[92]ERU-1'!$A$6:$BE$17,AK$2,FALSE),3)</f>
        <v>0</v>
      </c>
      <c r="AL99" s="15">
        <f>ROUND(VLOOKUP($C$2,'[92]ERU-1'!$A$6:$BE$17,AL$2,FALSE),3)</f>
        <v>0</v>
      </c>
      <c r="AM99" s="15">
        <f>ROUND(VLOOKUP($C$2,'[92]ERU-1'!$A$6:$BE$17,AM$2,FALSE),3)</f>
        <v>238.63499999999999</v>
      </c>
      <c r="AN99" s="15">
        <f>ROUND(VLOOKUP($C$2,'[92]ERU-1'!$A$6:$BE$17,AN$2,FALSE),3)</f>
        <v>0</v>
      </c>
      <c r="AO99" s="15">
        <f>ROUND(VLOOKUP($C$2,'[92]ERU-1'!$A$6:$BE$17,AO$2,FALSE),3)</f>
        <v>0</v>
      </c>
      <c r="AP99" s="15">
        <f>ROUND(VLOOKUP($C$2,'[92]ERU-1'!$A$6:$BE$17,AP$2,FALSE),3)</f>
        <v>0</v>
      </c>
      <c r="AQ99" s="15">
        <f>ROUND(VLOOKUP($C$2,'[92]ERU-1'!$A$6:$BE$17,AQ$2,FALSE),3)</f>
        <v>0</v>
      </c>
      <c r="AR99" s="15">
        <f>ROUND(VLOOKUP($C$2,'[92]ERU-1'!$A$6:$BE$17,AR$2,FALSE),3)</f>
        <v>0</v>
      </c>
      <c r="AS99" s="15">
        <f>ROUND(VLOOKUP($C$2,'[92]ERU-1'!$A$6:$BE$17,AS$2,FALSE),3)</f>
        <v>0</v>
      </c>
      <c r="AT99" s="15">
        <f>ROUND(VLOOKUP($C$2,'[92]ERU-1'!$A$6:$BE$17,AT$2,FALSE),3)</f>
        <v>0</v>
      </c>
      <c r="AU99" s="15">
        <f>ROUND(VLOOKUP($C$2,'[92]ERU-1'!$A$6:$BE$17,AU$2,FALSE),3)</f>
        <v>0</v>
      </c>
      <c r="AV99" s="15">
        <f>ROUND(VLOOKUP($C$2,'[92]ERU-1'!$A$6:$BE$17,AV$2,FALSE),3)</f>
        <v>0</v>
      </c>
      <c r="AW99" s="15">
        <f>ROUND(VLOOKUP($C$2,'[92]ERU-1'!$A$6:$BE$17,AW$2,FALSE),3)</f>
        <v>0</v>
      </c>
      <c r="AX99" s="15">
        <f>ROUND(VLOOKUP($C$2,'[92]ERU-1'!$A$6:$BE$17,AX$2,FALSE),3)</f>
        <v>0</v>
      </c>
      <c r="AY99" s="15">
        <f>ROUND(VLOOKUP($C$2,'[92]ERU-1'!$A$6:$BE$17,AY$2,FALSE),3)</f>
        <v>0</v>
      </c>
      <c r="AZ99" s="15">
        <f>ROUND(VLOOKUP($C$2,'[92]ERU-1'!$A$6:$BE$17,AZ$2,FALSE),3)</f>
        <v>0</v>
      </c>
      <c r="BA99" s="15">
        <f>ROUND(VLOOKUP($C$2,'[92]ERU-1'!$A$6:$BE$17,BA$2,FALSE),3)</f>
        <v>0</v>
      </c>
      <c r="BB99" s="15">
        <f>ROUND(VLOOKUP($C$2,'[92]ERU-1'!$A$6:$BE$17,BB$2,FALSE),3)</f>
        <v>266.93599999999998</v>
      </c>
      <c r="BC99" s="15">
        <f>ROUND(VLOOKUP($C$2,'[92]ERU-1'!$A$6:$BE$17,BC$2,FALSE),3)</f>
        <v>827.06399999999996</v>
      </c>
      <c r="BD99" s="15">
        <f>ROUND(VLOOKUP($C$2,'[92]ERU-1'!$A$6:$BE$17,BD$2,FALSE),3)</f>
        <v>0</v>
      </c>
      <c r="BE99" s="15">
        <f>ROUND(VLOOKUP($C$2,'[92]ERU-1'!$A$6:$BE$17,BE$2,FALSE),3)</f>
        <v>247.97900000000001</v>
      </c>
      <c r="BF99" s="15">
        <f>ROUND(VLOOKUP($C$2,'[92]ERU-1'!$A$6:$BE$17,BF$2,FALSE),3)</f>
        <v>1094</v>
      </c>
      <c r="BG99" s="68">
        <f>_xlfn.IFNA(INDEX(import!$R$3:$Z$2000,MATCH(Data!$A99&amp;"#"&amp;$E99,import!$Q$3:$Q$2000,0),2),0)</f>
        <v>615.14300000000003</v>
      </c>
      <c r="BH99" s="15"/>
      <c r="BI99" s="15"/>
      <c r="BJ99" s="15" t="s">
        <v>783</v>
      </c>
      <c r="BK99" s="15" t="str">
        <f>INDEX(Licence!$I$2:$I$180,MATCH(Data!BJ99,Licence!$C$2:$C$180,0))</f>
        <v>Jihočeský</v>
      </c>
      <c r="BL99" s="15">
        <f>INDEX(Licence!$G$2:$G$180,MATCH(Data!BJ99,Licence!$C$2:$C$180,0))/1000</f>
        <v>0.63500000000000001</v>
      </c>
      <c r="BM99" s="15">
        <f>INDEX(Licence!$F$2:$F$180,MATCH(Data!BJ99,Licence!$C$2:$C$180,0))/1000</f>
        <v>0.79</v>
      </c>
      <c r="BN99" s="15" t="str">
        <f>INDEX(Licence!$K$2:$K$180,MATCH(Data!BJ99,Licence!$C$2:$C$180,0))</f>
        <v>EG.D, a.s.</v>
      </c>
      <c r="BO99" s="15"/>
      <c r="BP99" s="16">
        <f t="shared" si="21"/>
        <v>89.713755807818472</v>
      </c>
      <c r="BS99" t="str">
        <f t="shared" ref="BS99:BS135" si="33">C99</f>
        <v>Kotelna Volyně</v>
      </c>
    </row>
    <row r="100" spans="1:71" ht="19.5" thickBot="1" x14ac:dyDescent="0.35">
      <c r="A100" s="15">
        <v>2478</v>
      </c>
      <c r="B100" s="69">
        <f t="shared" si="19"/>
        <v>96</v>
      </c>
      <c r="C100" s="14" t="s">
        <v>695</v>
      </c>
      <c r="D100" s="15" t="str">
        <f t="shared" si="22"/>
        <v>Prosinec</v>
      </c>
      <c r="E100" s="37" t="str">
        <f t="shared" si="22"/>
        <v>12</v>
      </c>
      <c r="F100" s="46">
        <f>K100+R100+Y100</f>
        <v>0</v>
      </c>
      <c r="G100" s="15">
        <f>ROUND(VLOOKUP($C$2,'[48]ERU-1'!$A$28:$BE$39,G$2,FALSE),3)</f>
        <v>288.51900000000001</v>
      </c>
      <c r="H100" s="15">
        <f>ROUND(VLOOKUP($C$2,'[48]ERU-1'!$A$28:$BE$39,H$2,FALSE),3)</f>
        <v>128.01300000000001</v>
      </c>
      <c r="I100" s="15">
        <f>ROUND(VLOOKUP($C$2,'[48]ERU-1'!$A$28:$BE$39,I$2,FALSE),3)</f>
        <v>160.506</v>
      </c>
      <c r="J100" s="15">
        <f>ROUND(VLOOKUP($C$2,'[48]ERU-1'!$A$28:$BE$39,J$2,FALSE),3)</f>
        <v>35.268999999999998</v>
      </c>
      <c r="K100" s="15">
        <f>ROUND(VLOOKUP($C$2,'[48]ERU-1'!$A$28:$BE$39,K$2,FALSE),3)</f>
        <v>0</v>
      </c>
      <c r="L100" s="73">
        <f>ROUND(VLOOKUP($C$2,'[48]ERU-1'!$A$28:$BE$39,L$2,FALSE),3)</f>
        <v>97.478999999999999</v>
      </c>
      <c r="M100" s="73">
        <f>ROUND(VLOOKUP($C$2,'[48]ERU-1'!$A$28:$BE$39,M$2,FALSE),3)</f>
        <v>0.63400000000000001</v>
      </c>
      <c r="N100" s="73">
        <f>ROUND(VLOOKUP($C$2,'[48]ERU-1'!$A$28:$BE$39,N$2,FALSE),3)</f>
        <v>0.79500000000000004</v>
      </c>
      <c r="O100" s="73">
        <v>0</v>
      </c>
      <c r="P100" s="73">
        <v>0</v>
      </c>
      <c r="Q100" s="73">
        <f>L100-M100-N100-O100-P100</f>
        <v>96.05</v>
      </c>
      <c r="R100" s="42">
        <f t="shared" si="26"/>
        <v>0</v>
      </c>
      <c r="S100" s="15">
        <f>ROUND(VLOOKUP($C$2,'[48]ERU-1'!$A$28:$BE$39,S$2,FALSE),3)</f>
        <v>440</v>
      </c>
      <c r="T100" s="15">
        <f>ROUND(VLOOKUP($C$2,'[48]ERU-1'!$A$28:$BE$39,T$2,FALSE),3)</f>
        <v>0</v>
      </c>
      <c r="U100" s="15">
        <f>ROUND(VLOOKUP($C$2,'[48]ERU-1'!$A$28:$BE$39,U$2,FALSE),3)</f>
        <v>0</v>
      </c>
      <c r="V100" s="15">
        <f>ROUND(VLOOKUP($C$2,'[48]ERU-1'!$A$28:$BE$39,V$2,FALSE),3)</f>
        <v>0</v>
      </c>
      <c r="W100" s="15">
        <f>ROUND(VLOOKUP($C$2,'[48]ERU-1'!$A$28:$BE$39,W$2,FALSE),3)</f>
        <v>0</v>
      </c>
      <c r="X100" s="15">
        <f>ROUND(VLOOKUP($C$2,'[48]ERU-1'!$A$28:$BE$39,X$2,FALSE),3)</f>
        <v>440</v>
      </c>
      <c r="Y100" s="15">
        <f>ROUND(VLOOKUP($C$2,'[48]ERU-1'!$A$28:$BE$39,Y$2,FALSE),3)</f>
        <v>0</v>
      </c>
      <c r="Z100" s="15">
        <f>ROUND(VLOOKUP($C$2,'[48]ERU-1'!$A$28:$BE$39,Z$2,FALSE),3)</f>
        <v>8.9999999999999993E-3</v>
      </c>
      <c r="AA100" s="15">
        <f>ROUND(VLOOKUP($C$2,'[48]ERU-1'!$A$28:$BE$39,AA$2,FALSE),3)</f>
        <v>97.478999999999999</v>
      </c>
      <c r="AB100" s="45">
        <f t="shared" si="20"/>
        <v>1.4379999999999999</v>
      </c>
      <c r="AC100" s="15">
        <f>ROUND(VLOOKUP($C$2,'[48]ERU-1'!$A$28:$BE$39,AC$2,FALSE),3)</f>
        <v>0</v>
      </c>
      <c r="AD100" s="15">
        <f>ROUND(VLOOKUP($C$2,'[48]ERU-1'!$A$28:$BE$39,AD$2,FALSE),3)</f>
        <v>0</v>
      </c>
      <c r="AE100" s="15">
        <f>ROUND(VLOOKUP($C$2,'[48]ERU-1'!$A$28:$BE$39,AE$2,FALSE),3)</f>
        <v>0</v>
      </c>
      <c r="AF100" s="15">
        <f>ROUND(VLOOKUP($C$2,'[48]ERU-1'!$A$28:$BE$39,AF$2,FALSE),3)</f>
        <v>0</v>
      </c>
      <c r="AG100" s="15">
        <f>ROUND(VLOOKUP($C$2,'[48]ERU-1'!$A$28:$BE$39,AG$2,FALSE),3)</f>
        <v>0</v>
      </c>
      <c r="AH100" s="15">
        <f>ROUND(VLOOKUP($C$2,'[48]ERU-1'!$A$28:$BE$39,AH$2,FALSE),3)</f>
        <v>440</v>
      </c>
      <c r="AI100" s="15">
        <f>ROUND(VLOOKUP($C$2,'[48]ERU-1'!$A$28:$BE$39,AI$2,FALSE),3)</f>
        <v>0</v>
      </c>
      <c r="AJ100" s="15" t="s">
        <v>594</v>
      </c>
      <c r="AK100" s="15">
        <f>ROUND(VLOOKUP($C$2,'[48]ERU-1'!$A$28:$BE$39,AK$2,FALSE),3)</f>
        <v>0</v>
      </c>
      <c r="AL100" s="15">
        <f>ROUND(VLOOKUP($C$2,'[48]ERU-1'!$A$28:$BE$39,AL$2,FALSE),3)</f>
        <v>0</v>
      </c>
      <c r="AM100" s="15">
        <f>ROUND(VLOOKUP($C$2,'[48]ERU-1'!$A$28:$BE$39,AM$2,FALSE),3)</f>
        <v>96.05</v>
      </c>
      <c r="AN100" s="15">
        <f>ROUND(VLOOKUP($C$2,'[48]ERU-1'!$A$28:$BE$39,AN$2,FALSE),3)</f>
        <v>0</v>
      </c>
      <c r="AO100" s="15">
        <f>ROUND(VLOOKUP($C$2,'[48]ERU-1'!$A$28:$BE$39,AO$2,FALSE),3)</f>
        <v>0</v>
      </c>
      <c r="AP100" s="15">
        <f>ROUND(VLOOKUP($C$2,'[48]ERU-1'!$A$28:$BE$39,AP$2,FALSE),3)</f>
        <v>0</v>
      </c>
      <c r="AQ100" s="15">
        <f>ROUND(VLOOKUP($C$2,'[48]ERU-1'!$A$28:$BE$39,AQ$2,FALSE),3)</f>
        <v>0</v>
      </c>
      <c r="AR100" s="15">
        <f>ROUND(VLOOKUP($C$2,'[48]ERU-1'!$A$28:$BE$39,AR$2,FALSE),3)</f>
        <v>0</v>
      </c>
      <c r="AS100" s="15">
        <f>ROUND(VLOOKUP($C$2,'[48]ERU-1'!$A$28:$BE$39,AS$2,FALSE),3)</f>
        <v>0</v>
      </c>
      <c r="AT100" s="15">
        <f>ROUND(VLOOKUP($C$2,'[48]ERU-1'!$A$28:$BE$39,AT$2,FALSE),3)</f>
        <v>0</v>
      </c>
      <c r="AU100" s="15">
        <f>ROUND(VLOOKUP($C$2,'[48]ERU-1'!$A$28:$BE$39,AU$2,FALSE),3)</f>
        <v>0</v>
      </c>
      <c r="AV100" s="15">
        <f>ROUND(VLOOKUP($C$2,'[48]ERU-1'!$A$28:$BE$39,AV$2,FALSE),3)</f>
        <v>440</v>
      </c>
      <c r="AW100" s="15">
        <f>ROUND(VLOOKUP($C$2,'[48]ERU-1'!$A$28:$BE$39,AW$2,FALSE),3)</f>
        <v>0</v>
      </c>
      <c r="AX100" s="15">
        <f>ROUND(VLOOKUP($C$2,'[48]ERU-1'!$A$28:$BE$39,AX$2,FALSE),3)</f>
        <v>0</v>
      </c>
      <c r="AY100" s="15">
        <f>ROUND(VLOOKUP($C$2,'[48]ERU-1'!$A$28:$BE$39,AY$2,FALSE),3)</f>
        <v>0</v>
      </c>
      <c r="AZ100" s="15">
        <f>ROUND(VLOOKUP($C$2,'[48]ERU-1'!$A$28:$BE$39,AZ$2,FALSE),3)</f>
        <v>0</v>
      </c>
      <c r="BA100" s="15">
        <f>ROUND(VLOOKUP($C$2,'[48]ERU-1'!$A$28:$BE$39,BA$2,FALSE),3)</f>
        <v>0</v>
      </c>
      <c r="BB100" s="15">
        <f>ROUND(VLOOKUP($C$2,'[48]ERU-1'!$A$28:$BE$39,BB$2,FALSE),3)</f>
        <v>0</v>
      </c>
      <c r="BC100" s="15">
        <f>ROUND(VLOOKUP($C$2,'[48]ERU-1'!$A$28:$BE$39,BC$2,FALSE),3)</f>
        <v>0</v>
      </c>
      <c r="BD100" s="15">
        <f>ROUND(VLOOKUP($C$2,'[48]ERU-1'!$A$28:$BE$39,BD$2,FALSE),3)</f>
        <v>0</v>
      </c>
      <c r="BE100" s="15">
        <f>ROUND(VLOOKUP($C$2,'[48]ERU-1'!$A$28:$BE$39,BE$2,FALSE),3)</f>
        <v>97.478999999999999</v>
      </c>
      <c r="BF100" s="15">
        <f>ROUND(VLOOKUP($C$2,'[48]ERU-1'!$A$28:$BE$39,BF$2,FALSE),3)</f>
        <v>440</v>
      </c>
      <c r="BG100" s="15">
        <f>ROUND(VLOOKUP($C$2,'[48]ERU-1'!$A$28:$BE$39,BG$2,FALSE),3)</f>
        <v>288.51900000000001</v>
      </c>
      <c r="BH100" s="15"/>
      <c r="BI100" s="15"/>
      <c r="BJ100" s="15" t="s">
        <v>784</v>
      </c>
      <c r="BK100" s="15" t="str">
        <f>INDEX(Licence!$I$2:$I$180,MATCH(Data!BJ100,Licence!$C$2:$C$180,0))</f>
        <v>Středočeský</v>
      </c>
      <c r="BL100" s="15">
        <f>INDEX(Licence!$G$2:$G$180,MATCH(Data!BJ100,Licence!$C$2:$C$180,0))/1000</f>
        <v>0.2</v>
      </c>
      <c r="BM100" s="15">
        <f>INDEX(Licence!$F$2:$F$180,MATCH(Data!BJ100,Licence!$C$2:$C$180,0))/1000</f>
        <v>0.28000000000000003</v>
      </c>
      <c r="BN100" s="15" t="str">
        <f>INDEX(Licence!$K$2:$K$180,MATCH(Data!BJ100,Licence!$C$2:$C$180,0))</f>
        <v>ČEZ Distribuce, a.s.</v>
      </c>
      <c r="BO100" s="15"/>
      <c r="BP100" s="16">
        <f t="shared" si="21"/>
        <v>76.147921704366865</v>
      </c>
      <c r="BS100" t="str">
        <f t="shared" si="33"/>
        <v>Kotelna Votice</v>
      </c>
    </row>
    <row r="101" spans="1:71" ht="19.5" thickBot="1" x14ac:dyDescent="0.35">
      <c r="A101" s="15">
        <v>2642</v>
      </c>
      <c r="B101" s="25">
        <f t="shared" si="19"/>
        <v>97</v>
      </c>
      <c r="C101" s="14" t="s">
        <v>696</v>
      </c>
      <c r="D101" s="15" t="str">
        <f t="shared" si="22"/>
        <v>Prosinec</v>
      </c>
      <c r="E101" s="37" t="str">
        <f t="shared" si="22"/>
        <v>12</v>
      </c>
      <c r="F101" s="46">
        <f t="shared" si="16"/>
        <v>0</v>
      </c>
      <c r="G101" s="15">
        <f>ROUND(VLOOKUP($C$2,'[93]ERU-1'!$A$28:$BE$39,G$2,FALSE),3)</f>
        <v>2074.5219999999999</v>
      </c>
      <c r="H101" s="15">
        <f>ROUND(VLOOKUP($C$2,'[93]ERU-1'!$A$28:$BE$39,H$2,FALSE),3)</f>
        <v>984.70600000000002</v>
      </c>
      <c r="I101" s="15">
        <f>ROUND(VLOOKUP($C$2,'[93]ERU-1'!$A$28:$BE$39,I$2,FALSE),3)</f>
        <v>1089.816</v>
      </c>
      <c r="J101" s="15">
        <f>ROUND(VLOOKUP($C$2,'[93]ERU-1'!$A$28:$BE$39,J$2,FALSE),3)</f>
        <v>35.304000000000002</v>
      </c>
      <c r="K101" s="15">
        <f>ROUND(VLOOKUP($C$2,'[93]ERU-1'!$A$28:$BE$39,K$2,FALSE),3)</f>
        <v>0</v>
      </c>
      <c r="L101" s="15">
        <f>ROUND(VLOOKUP($C$2,'[93]ERU-1'!$A$28:$BE$39,L$2,FALSE),3)</f>
        <v>789.35299999999995</v>
      </c>
      <c r="M101" s="15">
        <f>ROUND(VLOOKUP($C$2,'[93]ERU-1'!$A$28:$BE$39,M$2,FALSE),3)</f>
        <v>7.8019999999999996</v>
      </c>
      <c r="N101" s="15">
        <f t="shared" si="17"/>
        <v>8.6359999999999673</v>
      </c>
      <c r="O101" s="15">
        <f t="shared" si="18"/>
        <v>0</v>
      </c>
      <c r="P101" s="15">
        <f t="shared" si="25"/>
        <v>0</v>
      </c>
      <c r="Q101" s="15">
        <f>ROUND(VLOOKUP($C$2,'[93]ERU-1'!$A$28:$BE$39,Q$2,FALSE),3)</f>
        <v>772.91499999999996</v>
      </c>
      <c r="R101" s="42">
        <f t="shared" si="26"/>
        <v>0</v>
      </c>
      <c r="S101" s="15">
        <f>ROUND(VLOOKUP($C$2,'[93]ERU-1'!$A$28:$BE$39,S$2,FALSE),3)</f>
        <v>3145</v>
      </c>
      <c r="T101" s="15">
        <f>ROUND(VLOOKUP($C$2,'[93]ERU-1'!$A$28:$BE$39,T$2,FALSE),3)</f>
        <v>0</v>
      </c>
      <c r="U101" s="15">
        <f>ROUND(VLOOKUP($C$2,'[93]ERU-1'!$A$28:$BE$39,U$2,FALSE),3)</f>
        <v>0</v>
      </c>
      <c r="V101" s="15">
        <f>ROUND(VLOOKUP($C$2,'[93]ERU-1'!$A$28:$BE$39,V$2,FALSE),3)</f>
        <v>0</v>
      </c>
      <c r="W101" s="15">
        <f>ROUND(VLOOKUP($C$2,'[93]ERU-1'!$A$28:$BE$39,W$2,FALSE),3)</f>
        <v>0</v>
      </c>
      <c r="X101" s="15">
        <f>ROUND(VLOOKUP($C$2,'[93]ERU-1'!$A$28:$BE$39,X$2,FALSE),3)</f>
        <v>3145</v>
      </c>
      <c r="Y101" s="15">
        <f>ROUND(VLOOKUP($C$2,'[93]ERU-1'!$A$28:$BE$39,Y$2,FALSE),3)</f>
        <v>0</v>
      </c>
      <c r="Z101" s="15">
        <f>ROUND(VLOOKUP($C$2,'[93]ERU-1'!$A$28:$BE$39,Z$2,FALSE),3)</f>
        <v>0.628</v>
      </c>
      <c r="AA101" s="15">
        <f>ROUND(VLOOKUP($C$2,'[93]ERU-1'!$A$28:$BE$39,AA$2,FALSE),3)</f>
        <v>789.35299999999995</v>
      </c>
      <c r="AB101" s="45">
        <f t="shared" si="20"/>
        <v>17.065999999999967</v>
      </c>
      <c r="AC101" s="15">
        <f>ROUND(VLOOKUP($C$2,'[93]ERU-1'!$A$28:$BE$39,AC$2,FALSE),3)</f>
        <v>0</v>
      </c>
      <c r="AD101" s="15">
        <f>ROUND(VLOOKUP($C$2,'[93]ERU-1'!$A$28:$BE$39,AD$2,FALSE),3)</f>
        <v>0</v>
      </c>
      <c r="AE101" s="15">
        <f>ROUND(VLOOKUP($C$2,'[93]ERU-1'!$A$28:$BE$39,AE$2,FALSE),3)</f>
        <v>0</v>
      </c>
      <c r="AF101" s="15">
        <f>ROUND(VLOOKUP($C$2,'[93]ERU-1'!$A$28:$BE$39,AF$2,FALSE),3)</f>
        <v>0</v>
      </c>
      <c r="AG101" s="15">
        <f>ROUND(VLOOKUP($C$2,'[93]ERU-1'!$A$28:$BE$39,AG$2,FALSE),3)</f>
        <v>0</v>
      </c>
      <c r="AH101" s="15">
        <f>ROUND(VLOOKUP($C$2,'[93]ERU-1'!$A$28:$BE$39,AH$2,FALSE),3)</f>
        <v>3145</v>
      </c>
      <c r="AI101" s="15">
        <f>ROUND(VLOOKUP($C$2,'[93]ERU-1'!$A$28:$BE$39,AI$2,FALSE),3)</f>
        <v>0</v>
      </c>
      <c r="AJ101" s="15" t="s">
        <v>594</v>
      </c>
      <c r="AK101" s="15">
        <f>ROUND(VLOOKUP($C$2,'[93]ERU-1'!$A$28:$BE$39,AK$2,FALSE),3)</f>
        <v>0</v>
      </c>
      <c r="AL101" s="15">
        <f>ROUND(VLOOKUP($C$2,'[93]ERU-1'!$A$28:$BE$39,AL$2,FALSE),3)</f>
        <v>0</v>
      </c>
      <c r="AM101" s="15">
        <f>ROUND(VLOOKUP($C$2,'[93]ERU-1'!$A$28:$BE$39,AM$2,FALSE),3)</f>
        <v>772.91499999999996</v>
      </c>
      <c r="AN101" s="15">
        <f>ROUND(VLOOKUP($C$2,'[93]ERU-1'!$A$28:$BE$39,AN$2,FALSE),3)</f>
        <v>0</v>
      </c>
      <c r="AO101" s="15">
        <f>ROUND(VLOOKUP($C$2,'[93]ERU-1'!$A$28:$BE$39,AO$2,FALSE),3)</f>
        <v>0</v>
      </c>
      <c r="AP101" s="15">
        <f>ROUND(VLOOKUP($C$2,'[93]ERU-1'!$A$28:$BE$39,AP$2,FALSE),3)</f>
        <v>0</v>
      </c>
      <c r="AQ101" s="15">
        <f>ROUND(VLOOKUP($C$2,'[93]ERU-1'!$A$28:$BE$39,AQ$2,FALSE),3)</f>
        <v>0</v>
      </c>
      <c r="AR101" s="15">
        <f>ROUND(VLOOKUP($C$2,'[93]ERU-1'!$A$28:$BE$39,AR$2,FALSE),3)</f>
        <v>0</v>
      </c>
      <c r="AS101" s="15">
        <f>ROUND(VLOOKUP($C$2,'[93]ERU-1'!$A$28:$BE$39,AS$2,FALSE),3)</f>
        <v>0</v>
      </c>
      <c r="AT101" s="15">
        <f>ROUND(VLOOKUP($C$2,'[93]ERU-1'!$A$28:$BE$39,AT$2,FALSE),3)</f>
        <v>0</v>
      </c>
      <c r="AU101" s="15">
        <f>ROUND(VLOOKUP($C$2,'[93]ERU-1'!$A$28:$BE$39,AU$2,FALSE),3)</f>
        <v>0</v>
      </c>
      <c r="AV101" s="15">
        <f>ROUND(VLOOKUP($C$2,'[93]ERU-1'!$A$28:$BE$39,AV$2,FALSE),3)</f>
        <v>3145</v>
      </c>
      <c r="AW101" s="15">
        <f>ROUND(VLOOKUP($C$2,'[93]ERU-1'!$A$28:$BE$39,AW$2,FALSE),3)</f>
        <v>0</v>
      </c>
      <c r="AX101" s="15">
        <f>ROUND(VLOOKUP($C$2,'[93]ERU-1'!$A$28:$BE$39,AX$2,FALSE),3)</f>
        <v>0</v>
      </c>
      <c r="AY101" s="15">
        <f>ROUND(VLOOKUP($C$2,'[93]ERU-1'!$A$28:$BE$39,AY$2,FALSE),3)</f>
        <v>0</v>
      </c>
      <c r="AZ101" s="15">
        <f>ROUND(VLOOKUP($C$2,'[93]ERU-1'!$A$28:$BE$39,AZ$2,FALSE),3)</f>
        <v>0</v>
      </c>
      <c r="BA101" s="15">
        <f>ROUND(VLOOKUP($C$2,'[93]ERU-1'!$A$28:$BE$39,BA$2,FALSE),3)</f>
        <v>0</v>
      </c>
      <c r="BB101" s="15">
        <f>ROUND(VLOOKUP($C$2,'[93]ERU-1'!$A$28:$BE$39,BB$2,FALSE),3)</f>
        <v>0</v>
      </c>
      <c r="BC101" s="15">
        <f>ROUND(VLOOKUP($C$2,'[93]ERU-1'!$A$28:$BE$39,BC$2,FALSE),3)</f>
        <v>0</v>
      </c>
      <c r="BD101" s="15">
        <f>ROUND(VLOOKUP($C$2,'[93]ERU-1'!$A$28:$BE$39,BD$2,FALSE),3)</f>
        <v>0</v>
      </c>
      <c r="BE101" s="15">
        <f>ROUND(VLOOKUP($C$2,'[93]ERU-1'!$A$28:$BE$39,BE$2,FALSE),3)</f>
        <v>789.35299999999995</v>
      </c>
      <c r="BF101" s="15">
        <f>ROUND(VLOOKUP($C$2,'[93]ERU-1'!$A$28:$BE$39,BF$2,FALSE),3)</f>
        <v>3145</v>
      </c>
      <c r="BG101" s="15">
        <f>ROUND(VLOOKUP($C$2,'[93]ERU-1'!$A$28:$BE$39,BG$2,FALSE),3)</f>
        <v>2074.5219999999999</v>
      </c>
      <c r="BH101" s="15"/>
      <c r="BI101" s="15"/>
      <c r="BJ101" s="15" t="s">
        <v>785</v>
      </c>
      <c r="BK101" s="15" t="str">
        <f>INDEX(Licence!$I$2:$I$180,MATCH(Data!BJ101,Licence!$C$2:$C$180,0))</f>
        <v>Královéhradecký</v>
      </c>
      <c r="BL101" s="15">
        <f>INDEX(Licence!$G$2:$G$180,MATCH(Data!BJ101,Licence!$C$2:$C$180,0))/1000</f>
        <v>1.56</v>
      </c>
      <c r="BM101" s="15">
        <f>INDEX(Licence!$F$2:$F$180,MATCH(Data!BJ101,Licence!$C$2:$C$180,0))/1000</f>
        <v>1.7909999999999999</v>
      </c>
      <c r="BN101" s="15" t="str">
        <f>INDEX(Licence!$K$2:$K$180,MATCH(Data!BJ101,Licence!$C$2:$C$180,0))</f>
        <v>ČEZ Distribuce, a.s.</v>
      </c>
      <c r="BO101" s="15"/>
      <c r="BP101" s="16">
        <f t="shared" si="21"/>
        <v>80.161314804620574</v>
      </c>
      <c r="BS101" t="str">
        <f t="shared" si="33"/>
        <v>KJ - Vrchlabí, připojení Liščí kopec</v>
      </c>
    </row>
    <row r="102" spans="1:71" ht="19.5" thickBot="1" x14ac:dyDescent="0.35">
      <c r="A102" s="15">
        <v>2642</v>
      </c>
      <c r="B102" s="25">
        <f t="shared" si="19"/>
        <v>98</v>
      </c>
      <c r="C102" s="14" t="s">
        <v>697</v>
      </c>
      <c r="D102" s="15" t="str">
        <f t="shared" si="22"/>
        <v>Prosinec</v>
      </c>
      <c r="E102" s="37" t="str">
        <f t="shared" si="22"/>
        <v>12</v>
      </c>
      <c r="F102" s="46">
        <f t="shared" si="16"/>
        <v>0</v>
      </c>
      <c r="G102" s="15">
        <f>ROUND(VLOOKUP($C$2,'[93]ERU-1'!$A$6:$BE$17,G$2,FALSE),3)</f>
        <v>2425.627</v>
      </c>
      <c r="H102" s="15">
        <f>ROUND(VLOOKUP($C$2,'[93]ERU-1'!$A$6:$BE$17,H$2,FALSE),3)</f>
        <v>1088.7809999999999</v>
      </c>
      <c r="I102" s="15">
        <f>ROUND(VLOOKUP($C$2,'[93]ERU-1'!$A$6:$BE$17,I$2,FALSE),3)</f>
        <v>1336.846</v>
      </c>
      <c r="J102" s="15">
        <f>ROUND(VLOOKUP($C$2,'[93]ERU-1'!$A$6:$BE$17,J$2,FALSE),3)</f>
        <v>35.304000000000002</v>
      </c>
      <c r="K102" s="15">
        <f>ROUND(VLOOKUP($C$2,'[93]ERU-1'!$A$6:$BE$17,K$2,FALSE),3)</f>
        <v>0</v>
      </c>
      <c r="L102" s="15">
        <f>ROUND(VLOOKUP($C$2,'[93]ERU-1'!$A$6:$BE$17,L$2,FALSE),3)</f>
        <v>899.27700000000004</v>
      </c>
      <c r="M102" s="15">
        <f>ROUND(VLOOKUP($C$2,'[93]ERU-1'!$A$6:$BE$17,M$2,FALSE),3)</f>
        <v>11.717000000000001</v>
      </c>
      <c r="N102" s="15">
        <f t="shared" si="17"/>
        <v>14.386000000000081</v>
      </c>
      <c r="O102" s="15">
        <f t="shared" si="18"/>
        <v>0</v>
      </c>
      <c r="P102" s="15">
        <f t="shared" si="25"/>
        <v>0</v>
      </c>
      <c r="Q102" s="15">
        <f>ROUND(VLOOKUP($C$2,'[93]ERU-1'!$A$6:$BE$17,Q$2,FALSE),3)</f>
        <v>873.17399999999998</v>
      </c>
      <c r="R102" s="42">
        <f t="shared" si="26"/>
        <v>0</v>
      </c>
      <c r="S102" s="15">
        <f>ROUND(VLOOKUP($C$2,'[93]ERU-1'!$A$6:$BE$17,S$2,FALSE),3)</f>
        <v>3975</v>
      </c>
      <c r="T102" s="15">
        <f>ROUND(VLOOKUP($C$2,'[93]ERU-1'!$A$6:$BE$17,T$2,FALSE),3)</f>
        <v>0</v>
      </c>
      <c r="U102" s="15">
        <f>ROUND(VLOOKUP($C$2,'[93]ERU-1'!$A$6:$BE$17,U$2,FALSE),3)</f>
        <v>0</v>
      </c>
      <c r="V102" s="15">
        <f>ROUND(VLOOKUP($C$2,'[93]ERU-1'!$A$6:$BE$17,V$2,FALSE),3)</f>
        <v>0</v>
      </c>
      <c r="W102" s="15">
        <f>ROUND(VLOOKUP($C$2,'[93]ERU-1'!$A$6:$BE$17,W$2,FALSE),3)</f>
        <v>0</v>
      </c>
      <c r="X102" s="15">
        <f>ROUND(VLOOKUP($C$2,'[93]ERU-1'!$A$6:$BE$17,X$2,FALSE),3)</f>
        <v>3975</v>
      </c>
      <c r="Y102" s="15">
        <f>ROUND(VLOOKUP($C$2,'[93]ERU-1'!$A$6:$BE$17,Y$2,FALSE),3)</f>
        <v>0</v>
      </c>
      <c r="Z102" s="15">
        <f>ROUND(VLOOKUP($C$2,'[93]ERU-1'!$A$6:$BE$17,Z$2,FALSE),3)</f>
        <v>0.61799999999999999</v>
      </c>
      <c r="AA102" s="15">
        <f>ROUND(VLOOKUP($C$2,'[93]ERU-1'!$A$6:$BE$17,AA$2,FALSE),3)</f>
        <v>899.27700000000004</v>
      </c>
      <c r="AB102" s="45">
        <f t="shared" si="20"/>
        <v>26.721000000000078</v>
      </c>
      <c r="AC102" s="15">
        <f>ROUND(VLOOKUP($C$2,'[93]ERU-1'!$A$6:$BE$17,AC$2,FALSE),3)</f>
        <v>0</v>
      </c>
      <c r="AD102" s="15">
        <f>ROUND(VLOOKUP($C$2,'[93]ERU-1'!$A$6:$BE$17,AD$2,FALSE),3)</f>
        <v>0</v>
      </c>
      <c r="AE102" s="15">
        <f>ROUND(VLOOKUP($C$2,'[93]ERU-1'!$A$6:$BE$17,AE$2,FALSE),3)</f>
        <v>0</v>
      </c>
      <c r="AF102" s="15">
        <f>ROUND(VLOOKUP($C$2,'[93]ERU-1'!$A$6:$BE$17,AF$2,FALSE),3)</f>
        <v>0</v>
      </c>
      <c r="AG102" s="15">
        <f>ROUND(VLOOKUP($C$2,'[93]ERU-1'!$A$6:$BE$17,AG$2,FALSE),3)</f>
        <v>0</v>
      </c>
      <c r="AH102" s="15">
        <f>ROUND(VLOOKUP($C$2,'[93]ERU-1'!$A$6:$BE$17,AH$2,FALSE),3)</f>
        <v>3975</v>
      </c>
      <c r="AI102" s="15">
        <f>ROUND(VLOOKUP($C$2,'[93]ERU-1'!$A$6:$BE$17,AI$2,FALSE),3)</f>
        <v>0</v>
      </c>
      <c r="AJ102" s="15" t="s">
        <v>594</v>
      </c>
      <c r="AK102" s="15">
        <f>ROUND(VLOOKUP($C$2,'[93]ERU-1'!$A$6:$BE$17,AK$2,FALSE),3)</f>
        <v>0</v>
      </c>
      <c r="AL102" s="15">
        <f>ROUND(VLOOKUP($C$2,'[93]ERU-1'!$A$6:$BE$17,AL$2,FALSE),3)</f>
        <v>0</v>
      </c>
      <c r="AM102" s="15">
        <f>ROUND(VLOOKUP($C$2,'[93]ERU-1'!$A$6:$BE$17,AM$2,FALSE),3)</f>
        <v>873.17399999999998</v>
      </c>
      <c r="AN102" s="15">
        <f>ROUND(VLOOKUP($C$2,'[93]ERU-1'!$A$6:$BE$17,AN$2,FALSE),3)</f>
        <v>0</v>
      </c>
      <c r="AO102" s="15">
        <f>ROUND(VLOOKUP($C$2,'[93]ERU-1'!$A$6:$BE$17,AO$2,FALSE),3)</f>
        <v>0</v>
      </c>
      <c r="AP102" s="15">
        <f>ROUND(VLOOKUP($C$2,'[93]ERU-1'!$A$6:$BE$17,AP$2,FALSE),3)</f>
        <v>0</v>
      </c>
      <c r="AQ102" s="15">
        <f>ROUND(VLOOKUP($C$2,'[93]ERU-1'!$A$6:$BE$17,AQ$2,FALSE),3)</f>
        <v>0</v>
      </c>
      <c r="AR102" s="15">
        <f>ROUND(VLOOKUP($C$2,'[93]ERU-1'!$A$6:$BE$17,AR$2,FALSE),3)</f>
        <v>0</v>
      </c>
      <c r="AS102" s="15">
        <f>ROUND(VLOOKUP($C$2,'[93]ERU-1'!$A$6:$BE$17,AS$2,FALSE),3)</f>
        <v>0</v>
      </c>
      <c r="AT102" s="15">
        <f>ROUND(VLOOKUP($C$2,'[93]ERU-1'!$A$6:$BE$17,AT$2,FALSE),3)</f>
        <v>0</v>
      </c>
      <c r="AU102" s="15">
        <f>ROUND(VLOOKUP($C$2,'[93]ERU-1'!$A$6:$BE$17,AU$2,FALSE),3)</f>
        <v>0</v>
      </c>
      <c r="AV102" s="15">
        <f>ROUND(VLOOKUP($C$2,'[93]ERU-1'!$A$6:$BE$17,AV$2,FALSE),3)</f>
        <v>3975</v>
      </c>
      <c r="AW102" s="15">
        <f>ROUND(VLOOKUP($C$2,'[93]ERU-1'!$A$6:$BE$17,AW$2,FALSE),3)</f>
        <v>0</v>
      </c>
      <c r="AX102" s="15">
        <f>ROUND(VLOOKUP($C$2,'[93]ERU-1'!$A$6:$BE$17,AX$2,FALSE),3)</f>
        <v>0</v>
      </c>
      <c r="AY102" s="15">
        <f>ROUND(VLOOKUP($C$2,'[93]ERU-1'!$A$6:$BE$17,AY$2,FALSE),3)</f>
        <v>0</v>
      </c>
      <c r="AZ102" s="15">
        <f>ROUND(VLOOKUP($C$2,'[93]ERU-1'!$A$6:$BE$17,AZ$2,FALSE),3)</f>
        <v>0</v>
      </c>
      <c r="BA102" s="15">
        <f>ROUND(VLOOKUP($C$2,'[93]ERU-1'!$A$6:$BE$17,BA$2,FALSE),3)</f>
        <v>0</v>
      </c>
      <c r="BB102" s="15">
        <f>ROUND(VLOOKUP($C$2,'[93]ERU-1'!$A$6:$BE$17,BB$2,FALSE),3)</f>
        <v>0</v>
      </c>
      <c r="BC102" s="15">
        <f>ROUND(VLOOKUP($C$2,'[93]ERU-1'!$A$6:$BE$17,BC$2,FALSE),3)</f>
        <v>0</v>
      </c>
      <c r="BD102" s="15">
        <f>ROUND(VLOOKUP($C$2,'[93]ERU-1'!$A$6:$BE$17,BD$2,FALSE),3)</f>
        <v>0</v>
      </c>
      <c r="BE102" s="15">
        <f>ROUND(VLOOKUP($C$2,'[93]ERU-1'!$A$6:$BE$17,BE$2,FALSE),3)</f>
        <v>899.27700000000004</v>
      </c>
      <c r="BF102" s="15">
        <f>ROUND(VLOOKUP($C$2,'[93]ERU-1'!$A$6:$BE$17,BF$2,FALSE),3)</f>
        <v>3975</v>
      </c>
      <c r="BG102" s="15">
        <f>ROUND(VLOOKUP($C$2,'[93]ERU-1'!$A$6:$BE$17,BG$2,FALSE),3)</f>
        <v>2425.627</v>
      </c>
      <c r="BH102" s="15"/>
      <c r="BI102" s="15"/>
      <c r="BJ102" s="15" t="s">
        <v>786</v>
      </c>
      <c r="BK102" s="15" t="str">
        <f>INDEX(Licence!$I$2:$I$180,MATCH(Data!BJ102,Licence!$C$2:$C$180,0))</f>
        <v>Královéhradecký</v>
      </c>
      <c r="BL102" s="15">
        <f>INDEX(Licence!$G$2:$G$180,MATCH(Data!BJ102,Licence!$C$2:$C$180,0))/1000</f>
        <v>1.56</v>
      </c>
      <c r="BM102" s="15">
        <f>INDEX(Licence!$F$2:$F$180,MATCH(Data!BJ102,Licence!$C$2:$C$180,0))/1000</f>
        <v>1.9950000000000001</v>
      </c>
      <c r="BN102" s="15" t="str">
        <f>INDEX(Licence!$K$2:$K$180,MATCH(Data!BJ102,Licence!$C$2:$C$180,0))</f>
        <v>ČEZ Distribuce, a.s.</v>
      </c>
      <c r="BO102" s="15"/>
      <c r="BP102" s="16">
        <f t="shared" si="21"/>
        <v>82.594878217741922</v>
      </c>
      <c r="BS102" t="str">
        <f t="shared" si="33"/>
        <v>KJ - Vrchlabí, Žižkova NKTC</v>
      </c>
    </row>
    <row r="103" spans="1:71" ht="19.5" thickBot="1" x14ac:dyDescent="0.35">
      <c r="A103" s="15">
        <v>2703</v>
      </c>
      <c r="B103" s="25">
        <f t="shared" si="19"/>
        <v>99</v>
      </c>
      <c r="C103" s="14" t="s">
        <v>698</v>
      </c>
      <c r="D103" s="15" t="str">
        <f t="shared" si="22"/>
        <v>Prosinec</v>
      </c>
      <c r="E103" s="37" t="str">
        <f t="shared" si="22"/>
        <v>12</v>
      </c>
      <c r="F103" s="46">
        <f t="shared" si="16"/>
        <v>0</v>
      </c>
      <c r="G103" s="68">
        <f>_xlfn.IFNA(INDEX(import!$R$3:$Z$2000,MATCH(Data!$A103&amp;"#"&amp;$E103,import!$Q$3:$Q$2000,0),1),0)</f>
        <v>568.60400000000004</v>
      </c>
      <c r="H103" s="68">
        <f t="shared" si="23"/>
        <v>245.471</v>
      </c>
      <c r="I103" s="68">
        <f t="shared" si="24"/>
        <v>323.13299999999998</v>
      </c>
      <c r="J103" s="68">
        <f>_xlfn.IFNA(INDEX(import!$R$3:$Z$2000,MATCH(Data!$A103&amp;"#"&amp;$E103,import!$Q$3:$Q$2000,0),3),0)</f>
        <v>34.570799999999998</v>
      </c>
      <c r="K103" s="15">
        <f>ROUND(VLOOKUP($C$2,'[94]ERU-1'!$A$6:$BE$17,K$2,FALSE),3)</f>
        <v>0</v>
      </c>
      <c r="L103" s="15">
        <f>ROUND(VLOOKUP($C$2,'[94]ERU-1'!$A$6:$BE$17,L$2,FALSE),3)</f>
        <v>209.32900000000001</v>
      </c>
      <c r="M103" s="15">
        <f>ROUND(VLOOKUP($C$2,'[94]ERU-1'!$A$6:$BE$17,M$2,FALSE),3)</f>
        <v>3.0510000000000002</v>
      </c>
      <c r="N103" s="15">
        <f t="shared" si="17"/>
        <v>4.0160000000000196</v>
      </c>
      <c r="O103" s="15">
        <f t="shared" si="18"/>
        <v>0</v>
      </c>
      <c r="P103" s="15">
        <f t="shared" si="25"/>
        <v>0</v>
      </c>
      <c r="Q103" s="15">
        <f>ROUND(VLOOKUP($C$2,'[94]ERU-1'!$A$6:$BE$17,Q$2,FALSE),3)</f>
        <v>202.262</v>
      </c>
      <c r="R103" s="42">
        <f t="shared" si="26"/>
        <v>0</v>
      </c>
      <c r="S103" s="15">
        <f>ROUND(VLOOKUP($C$2,'[94]ERU-1'!$A$6:$BE$17,S$2,FALSE),3)</f>
        <v>992</v>
      </c>
      <c r="T103" s="15">
        <f>ROUND(VLOOKUP($C$2,'[94]ERU-1'!$A$6:$BE$17,T$2,FALSE),3)</f>
        <v>0</v>
      </c>
      <c r="U103" s="15">
        <f>ROUND(VLOOKUP($C$2,'[94]ERU-1'!$A$6:$BE$17,U$2,FALSE),3)</f>
        <v>0</v>
      </c>
      <c r="V103" s="15">
        <f>ROUND(VLOOKUP($C$2,'[94]ERU-1'!$A$6:$BE$17,V$2,FALSE),3)</f>
        <v>0</v>
      </c>
      <c r="W103" s="15">
        <f>ROUND(VLOOKUP($C$2,'[94]ERU-1'!$A$6:$BE$17,W$2,FALSE),3)</f>
        <v>0</v>
      </c>
      <c r="X103" s="15">
        <f>ROUND(VLOOKUP($C$2,'[94]ERU-1'!$A$6:$BE$17,X$2,FALSE),3)</f>
        <v>992</v>
      </c>
      <c r="Y103" s="15">
        <f>ROUND(VLOOKUP($C$2,'[94]ERU-1'!$A$6:$BE$17,Y$2,FALSE),3)</f>
        <v>0</v>
      </c>
      <c r="Z103" s="15">
        <f>ROUND(VLOOKUP($C$2,'[94]ERU-1'!$A$6:$BE$17,Z$2,FALSE),3)</f>
        <v>0.94899999999999995</v>
      </c>
      <c r="AA103" s="15">
        <f>ROUND(VLOOKUP($C$2,'[94]ERU-1'!$A$6:$BE$17,AA$2,FALSE),3)</f>
        <v>209.32900000000001</v>
      </c>
      <c r="AB103" s="45">
        <f t="shared" si="20"/>
        <v>8.0160000000000196</v>
      </c>
      <c r="AC103" s="15">
        <f>ROUND(VLOOKUP($C$2,'[94]ERU-1'!$A$6:$BE$17,AC$2,FALSE),3)</f>
        <v>0</v>
      </c>
      <c r="AD103" s="15">
        <f>ROUND(VLOOKUP($C$2,'[94]ERU-1'!$A$6:$BE$17,AD$2,FALSE),3)</f>
        <v>0</v>
      </c>
      <c r="AE103" s="15">
        <f>ROUND(VLOOKUP($C$2,'[94]ERU-1'!$A$6:$BE$17,AE$2,FALSE),3)</f>
        <v>0</v>
      </c>
      <c r="AF103" s="15">
        <f>ROUND(VLOOKUP($C$2,'[94]ERU-1'!$A$6:$BE$17,AF$2,FALSE),3)</f>
        <v>0</v>
      </c>
      <c r="AG103" s="15">
        <f>ROUND(VLOOKUP($C$2,'[94]ERU-1'!$A$6:$BE$17,AG$2,FALSE),3)</f>
        <v>0</v>
      </c>
      <c r="AH103" s="15">
        <f>ROUND(VLOOKUP($C$2,'[94]ERU-1'!$A$6:$BE$17,AH$2,FALSE),3)</f>
        <v>992</v>
      </c>
      <c r="AI103" s="15">
        <f>ROUND(VLOOKUP($C$2,'[94]ERU-1'!$A$6:$BE$17,AI$2,FALSE),3)</f>
        <v>0</v>
      </c>
      <c r="AJ103" s="15" t="s">
        <v>594</v>
      </c>
      <c r="AK103" s="15">
        <f>ROUND(VLOOKUP($C$2,'[94]ERU-1'!$A$6:$BE$17,AK$2,FALSE),3)</f>
        <v>0</v>
      </c>
      <c r="AL103" s="15">
        <f>ROUND(VLOOKUP($C$2,'[94]ERU-1'!$A$6:$BE$17,AL$2,FALSE),3)</f>
        <v>0</v>
      </c>
      <c r="AM103" s="15">
        <f>ROUND(VLOOKUP($C$2,'[94]ERU-1'!$A$6:$BE$17,AM$2,FALSE),3)</f>
        <v>202.262</v>
      </c>
      <c r="AN103" s="15">
        <f>ROUND(VLOOKUP($C$2,'[94]ERU-1'!$A$6:$BE$17,AN$2,FALSE),3)</f>
        <v>0</v>
      </c>
      <c r="AO103" s="15">
        <f>ROUND(VLOOKUP($C$2,'[94]ERU-1'!$A$6:$BE$17,AO$2,FALSE),3)</f>
        <v>0</v>
      </c>
      <c r="AP103" s="15">
        <f>ROUND(VLOOKUP($C$2,'[94]ERU-1'!$A$6:$BE$17,AP$2,FALSE),3)</f>
        <v>0</v>
      </c>
      <c r="AQ103" s="15">
        <f>ROUND(VLOOKUP($C$2,'[94]ERU-1'!$A$6:$BE$17,AQ$2,FALSE),3)</f>
        <v>0</v>
      </c>
      <c r="AR103" s="15">
        <f>ROUND(VLOOKUP($C$2,'[94]ERU-1'!$A$6:$BE$17,AR$2,FALSE),3)</f>
        <v>0</v>
      </c>
      <c r="AS103" s="15">
        <f>ROUND(VLOOKUP($C$2,'[94]ERU-1'!$A$6:$BE$17,AS$2,FALSE),3)</f>
        <v>0</v>
      </c>
      <c r="AT103" s="15">
        <f>ROUND(VLOOKUP($C$2,'[94]ERU-1'!$A$6:$BE$17,AT$2,FALSE),3)</f>
        <v>0</v>
      </c>
      <c r="AU103" s="15">
        <f>ROUND(VLOOKUP($C$2,'[94]ERU-1'!$A$6:$BE$17,AU$2,FALSE),3)</f>
        <v>0</v>
      </c>
      <c r="AV103" s="15">
        <f>ROUND(VLOOKUP($C$2,'[94]ERU-1'!$A$6:$BE$17,AV$2,FALSE),3)</f>
        <v>992</v>
      </c>
      <c r="AW103" s="15">
        <f>ROUND(VLOOKUP($C$2,'[94]ERU-1'!$A$6:$BE$17,AW$2,FALSE),3)</f>
        <v>0</v>
      </c>
      <c r="AX103" s="15">
        <f>ROUND(VLOOKUP($C$2,'[94]ERU-1'!$A$6:$BE$17,AX$2,FALSE),3)</f>
        <v>0</v>
      </c>
      <c r="AY103" s="15">
        <f>ROUND(VLOOKUP($C$2,'[94]ERU-1'!$A$6:$BE$17,AY$2,FALSE),3)</f>
        <v>0</v>
      </c>
      <c r="AZ103" s="15">
        <f>ROUND(VLOOKUP($C$2,'[94]ERU-1'!$A$6:$BE$17,AZ$2,FALSE),3)</f>
        <v>0</v>
      </c>
      <c r="BA103" s="15">
        <f>ROUND(VLOOKUP($C$2,'[94]ERU-1'!$A$6:$BE$17,BA$2,FALSE),3)</f>
        <v>0</v>
      </c>
      <c r="BB103" s="15">
        <f>ROUND(VLOOKUP($C$2,'[94]ERU-1'!$A$6:$BE$17,BB$2,FALSE),3)</f>
        <v>0</v>
      </c>
      <c r="BC103" s="15">
        <f>ROUND(VLOOKUP($C$2,'[94]ERU-1'!$A$6:$BE$17,BC$2,FALSE),3)</f>
        <v>0</v>
      </c>
      <c r="BD103" s="15">
        <f>ROUND(VLOOKUP($C$2,'[94]ERU-1'!$A$6:$BE$17,BD$2,FALSE),3)</f>
        <v>0</v>
      </c>
      <c r="BE103" s="15">
        <f>ROUND(VLOOKUP($C$2,'[94]ERU-1'!$A$6:$BE$17,BE$2,FALSE),3)</f>
        <v>209.32900000000001</v>
      </c>
      <c r="BF103" s="15">
        <f>ROUND(VLOOKUP($C$2,'[94]ERU-1'!$A$6:$BE$17,BF$2,FALSE),3)</f>
        <v>992</v>
      </c>
      <c r="BG103" s="68">
        <f>_xlfn.IFNA(INDEX(import!$R$3:$Z$2000,MATCH(Data!$A103&amp;"#"&amp;$E103,import!$Q$3:$Q$2000,0),2),0)</f>
        <v>511.74400000000003</v>
      </c>
      <c r="BH103" s="15"/>
      <c r="BI103" s="15"/>
      <c r="BJ103" s="15" t="s">
        <v>787</v>
      </c>
      <c r="BK103" s="15" t="str">
        <f>INDEX(Licence!$I$2:$I$180,MATCH(Data!BJ103,Licence!$C$2:$C$180,0))</f>
        <v>Pardubický</v>
      </c>
      <c r="BL103" s="15">
        <f>INDEX(Licence!$G$2:$G$180,MATCH(Data!BJ103,Licence!$C$2:$C$180,0))/1000</f>
        <v>0.6</v>
      </c>
      <c r="BM103" s="15">
        <f>INDEX(Licence!$F$2:$F$180,MATCH(Data!BJ103,Licence!$C$2:$C$180,0))/1000</f>
        <v>0.80800000000000005</v>
      </c>
      <c r="BN103" s="15" t="str">
        <f>INDEX(Licence!$K$2:$K$180,MATCH(Data!BJ103,Licence!$C$2:$C$180,0))</f>
        <v>ČEZ Distribuce, a.s.</v>
      </c>
      <c r="BO103" s="15"/>
      <c r="BP103" s="16">
        <f t="shared" si="21"/>
        <v>94.751390452170526</v>
      </c>
      <c r="BS103" t="str">
        <f t="shared" si="33"/>
        <v>KJ - Vysoké Mýto, Generála Svatoně (kotelna Vanice)</v>
      </c>
    </row>
    <row r="104" spans="1:71" ht="19.5" thickBot="1" x14ac:dyDescent="0.35">
      <c r="A104" s="15">
        <v>2704</v>
      </c>
      <c r="B104" s="25">
        <f t="shared" si="19"/>
        <v>100</v>
      </c>
      <c r="C104" s="14" t="s">
        <v>699</v>
      </c>
      <c r="D104" s="15" t="str">
        <f t="shared" si="22"/>
        <v>Prosinec</v>
      </c>
      <c r="E104" s="37" t="str">
        <f t="shared" si="22"/>
        <v>12</v>
      </c>
      <c r="F104" s="46">
        <f t="shared" si="16"/>
        <v>0</v>
      </c>
      <c r="G104" s="68">
        <f>_xlfn.IFNA(INDEX(import!$R$3:$Z$2000,MATCH(Data!$A104&amp;"#"&amp;$E104,import!$Q$3:$Q$2000,0),1),0)</f>
        <v>373.46100000000001</v>
      </c>
      <c r="H104" s="68">
        <f t="shared" si="23"/>
        <v>177.95599999999999</v>
      </c>
      <c r="I104" s="68">
        <f t="shared" si="24"/>
        <v>195.505</v>
      </c>
      <c r="J104" s="68">
        <f>_xlfn.IFNA(INDEX(import!$R$3:$Z$2000,MATCH(Data!$A104&amp;"#"&amp;$E104,import!$Q$3:$Q$2000,0),3),0)</f>
        <v>34.570799999999998</v>
      </c>
      <c r="K104" s="15">
        <f>ROUND(VLOOKUP($C$2,'[95]ERU-1'!$A$6:$BE$17,K$2,FALSE),3)</f>
        <v>0</v>
      </c>
      <c r="L104" s="15">
        <f>ROUND(VLOOKUP($C$2,'[95]ERU-1'!$A$6:$BE$17,L$2,FALSE),3)</f>
        <v>141.59299999999999</v>
      </c>
      <c r="M104" s="15">
        <f>ROUND(VLOOKUP($C$2,'[95]ERU-1'!$A$6:$BE$17,M$2,FALSE),3)</f>
        <v>1.4790000000000001</v>
      </c>
      <c r="N104" s="15">
        <f t="shared" si="17"/>
        <v>1.6249999999999716</v>
      </c>
      <c r="O104" s="15">
        <f t="shared" si="18"/>
        <v>0</v>
      </c>
      <c r="P104" s="15">
        <f t="shared" si="25"/>
        <v>0</v>
      </c>
      <c r="Q104" s="15">
        <f>ROUND(VLOOKUP($C$2,'[95]ERU-1'!$A$6:$BE$17,Q$2,FALSE),3)</f>
        <v>138.489</v>
      </c>
      <c r="R104" s="42">
        <f t="shared" si="26"/>
        <v>0</v>
      </c>
      <c r="S104" s="15">
        <f>ROUND(VLOOKUP($C$2,'[95]ERU-1'!$A$6:$BE$17,S$2,FALSE),3)</f>
        <v>560</v>
      </c>
      <c r="T104" s="15">
        <f>ROUND(VLOOKUP($C$2,'[95]ERU-1'!$A$6:$BE$17,T$2,FALSE),3)</f>
        <v>0</v>
      </c>
      <c r="U104" s="15">
        <f>ROUND(VLOOKUP($C$2,'[95]ERU-1'!$A$6:$BE$17,U$2,FALSE),3)</f>
        <v>0</v>
      </c>
      <c r="V104" s="15">
        <f>ROUND(VLOOKUP($C$2,'[95]ERU-1'!$A$6:$BE$17,V$2,FALSE),3)</f>
        <v>0</v>
      </c>
      <c r="W104" s="15">
        <f>ROUND(VLOOKUP($C$2,'[95]ERU-1'!$A$6:$BE$17,W$2,FALSE),3)</f>
        <v>0</v>
      </c>
      <c r="X104" s="15">
        <f>ROUND(VLOOKUP($C$2,'[95]ERU-1'!$A$6:$BE$17,X$2,FALSE),3)</f>
        <v>560</v>
      </c>
      <c r="Y104" s="15">
        <f>ROUND(VLOOKUP($C$2,'[95]ERU-1'!$A$6:$BE$17,Y$2,FALSE),3)</f>
        <v>0</v>
      </c>
      <c r="Z104" s="15">
        <f>ROUND(VLOOKUP($C$2,'[95]ERU-1'!$A$6:$BE$17,Z$2,FALSE),3)</f>
        <v>0.96199999999999997</v>
      </c>
      <c r="AA104" s="15">
        <f>ROUND(VLOOKUP($C$2,'[95]ERU-1'!$A$6:$BE$17,AA$2,FALSE),3)</f>
        <v>141.59299999999999</v>
      </c>
      <c r="AB104" s="45">
        <f t="shared" si="20"/>
        <v>4.0659999999999714</v>
      </c>
      <c r="AC104" s="15">
        <f>ROUND(VLOOKUP($C$2,'[95]ERU-1'!$A$6:$BE$17,AC$2,FALSE),3)</f>
        <v>0</v>
      </c>
      <c r="AD104" s="15">
        <f>ROUND(VLOOKUP($C$2,'[95]ERU-1'!$A$6:$BE$17,AD$2,FALSE),3)</f>
        <v>0</v>
      </c>
      <c r="AE104" s="15">
        <f>ROUND(VLOOKUP($C$2,'[95]ERU-1'!$A$6:$BE$17,AE$2,FALSE),3)</f>
        <v>0</v>
      </c>
      <c r="AF104" s="15">
        <f>ROUND(VLOOKUP($C$2,'[95]ERU-1'!$A$6:$BE$17,AF$2,FALSE),3)</f>
        <v>0</v>
      </c>
      <c r="AG104" s="15">
        <f>ROUND(VLOOKUP($C$2,'[95]ERU-1'!$A$6:$BE$17,AG$2,FALSE),3)</f>
        <v>0</v>
      </c>
      <c r="AH104" s="15">
        <f>ROUND(VLOOKUP($C$2,'[95]ERU-1'!$A$6:$BE$17,AH$2,FALSE),3)</f>
        <v>560</v>
      </c>
      <c r="AI104" s="15">
        <f>ROUND(VLOOKUP($C$2,'[95]ERU-1'!$A$6:$BE$17,AI$2,FALSE),3)</f>
        <v>0</v>
      </c>
      <c r="AJ104" s="15" t="s">
        <v>594</v>
      </c>
      <c r="AK104" s="15">
        <f>ROUND(VLOOKUP($C$2,'[95]ERU-1'!$A$6:$BE$17,AK$2,FALSE),3)</f>
        <v>0</v>
      </c>
      <c r="AL104" s="15">
        <f>ROUND(VLOOKUP($C$2,'[95]ERU-1'!$A$6:$BE$17,AL$2,FALSE),3)</f>
        <v>0</v>
      </c>
      <c r="AM104" s="15">
        <f>ROUND(VLOOKUP($C$2,'[95]ERU-1'!$A$6:$BE$17,AM$2,FALSE),3)</f>
        <v>138.489</v>
      </c>
      <c r="AN104" s="15">
        <f>ROUND(VLOOKUP($C$2,'[95]ERU-1'!$A$6:$BE$17,AN$2,FALSE),3)</f>
        <v>0</v>
      </c>
      <c r="AO104" s="15">
        <f>ROUND(VLOOKUP($C$2,'[95]ERU-1'!$A$6:$BE$17,AO$2,FALSE),3)</f>
        <v>0</v>
      </c>
      <c r="AP104" s="15">
        <f>ROUND(VLOOKUP($C$2,'[95]ERU-1'!$A$6:$BE$17,AP$2,FALSE),3)</f>
        <v>0</v>
      </c>
      <c r="AQ104" s="15">
        <f>ROUND(VLOOKUP($C$2,'[95]ERU-1'!$A$6:$BE$17,AQ$2,FALSE),3)</f>
        <v>0</v>
      </c>
      <c r="AR104" s="15">
        <f>ROUND(VLOOKUP($C$2,'[95]ERU-1'!$A$6:$BE$17,AR$2,FALSE),3)</f>
        <v>0</v>
      </c>
      <c r="AS104" s="15">
        <f>ROUND(VLOOKUP($C$2,'[95]ERU-1'!$A$6:$BE$17,AS$2,FALSE),3)</f>
        <v>0</v>
      </c>
      <c r="AT104" s="15">
        <f>ROUND(VLOOKUP($C$2,'[95]ERU-1'!$A$6:$BE$17,AT$2,FALSE),3)</f>
        <v>0</v>
      </c>
      <c r="AU104" s="15">
        <f>ROUND(VLOOKUP($C$2,'[95]ERU-1'!$A$6:$BE$17,AU$2,FALSE),3)</f>
        <v>0</v>
      </c>
      <c r="AV104" s="15">
        <f>ROUND(VLOOKUP($C$2,'[95]ERU-1'!$A$6:$BE$17,AV$2,FALSE),3)</f>
        <v>560</v>
      </c>
      <c r="AW104" s="15">
        <f>ROUND(VLOOKUP($C$2,'[95]ERU-1'!$A$6:$BE$17,AW$2,FALSE),3)</f>
        <v>0</v>
      </c>
      <c r="AX104" s="15">
        <f>ROUND(VLOOKUP($C$2,'[95]ERU-1'!$A$6:$BE$17,AX$2,FALSE),3)</f>
        <v>0</v>
      </c>
      <c r="AY104" s="15">
        <f>ROUND(VLOOKUP($C$2,'[95]ERU-1'!$A$6:$BE$17,AY$2,FALSE),3)</f>
        <v>0</v>
      </c>
      <c r="AZ104" s="15">
        <f>ROUND(VLOOKUP($C$2,'[95]ERU-1'!$A$6:$BE$17,AZ$2,FALSE),3)</f>
        <v>0</v>
      </c>
      <c r="BA104" s="15">
        <f>ROUND(VLOOKUP($C$2,'[95]ERU-1'!$A$6:$BE$17,BA$2,FALSE),3)</f>
        <v>0</v>
      </c>
      <c r="BB104" s="15">
        <f>ROUND(VLOOKUP($C$2,'[95]ERU-1'!$A$6:$BE$17,BB$2,FALSE),3)</f>
        <v>0</v>
      </c>
      <c r="BC104" s="15">
        <f>ROUND(VLOOKUP($C$2,'[95]ERU-1'!$A$6:$BE$17,BC$2,FALSE),3)</f>
        <v>0</v>
      </c>
      <c r="BD104" s="15">
        <f>ROUND(VLOOKUP($C$2,'[95]ERU-1'!$A$6:$BE$17,BD$2,FALSE),3)</f>
        <v>0</v>
      </c>
      <c r="BE104" s="15">
        <f>ROUND(VLOOKUP($C$2,'[95]ERU-1'!$A$6:$BE$17,BE$2,FALSE),3)</f>
        <v>141.59299999999999</v>
      </c>
      <c r="BF104" s="15">
        <f>ROUND(VLOOKUP($C$2,'[95]ERU-1'!$A$6:$BE$17,BF$2,FALSE),3)</f>
        <v>560</v>
      </c>
      <c r="BG104" s="68">
        <f>_xlfn.IFNA(INDEX(import!$R$3:$Z$2000,MATCH(Data!$A104&amp;"#"&amp;$E104,import!$Q$3:$Q$2000,0),2),0)</f>
        <v>336.11500000000001</v>
      </c>
      <c r="BH104" s="15"/>
      <c r="BI104" s="15"/>
      <c r="BJ104" s="15" t="s">
        <v>788</v>
      </c>
      <c r="BK104" s="15" t="str">
        <f>INDEX(Licence!$I$2:$I$180,MATCH(Data!BJ104,Licence!$C$2:$C$180,0))</f>
        <v>Pardubický</v>
      </c>
      <c r="BL104" s="15">
        <f>INDEX(Licence!$G$2:$G$180,MATCH(Data!BJ104,Licence!$C$2:$C$180,0))/1000</f>
        <v>0.4</v>
      </c>
      <c r="BM104" s="15">
        <f>INDEX(Licence!$F$2:$F$180,MATCH(Data!BJ104,Licence!$C$2:$C$180,0))/1000</f>
        <v>0.52900000000000003</v>
      </c>
      <c r="BN104" s="15" t="str">
        <f>INDEX(Licence!$K$2:$K$180,MATCH(Data!BJ104,Licence!$C$2:$C$180,0))</f>
        <v>ČEZ Distribuce, a.s.</v>
      </c>
      <c r="BO104" s="15"/>
      <c r="BP104" s="16">
        <f t="shared" si="21"/>
        <v>88.40681182201196</v>
      </c>
      <c r="BS104" t="str">
        <f t="shared" si="33"/>
        <v>KJ - Vysoké Mýto, Prokopa Velikého (kotelna Družba)</v>
      </c>
    </row>
    <row r="105" spans="1:71" ht="19.5" thickBot="1" x14ac:dyDescent="0.35">
      <c r="A105" s="15">
        <v>3939</v>
      </c>
      <c r="B105" s="25">
        <f t="shared" si="19"/>
        <v>101</v>
      </c>
      <c r="C105" s="14" t="s">
        <v>700</v>
      </c>
      <c r="D105" s="15" t="str">
        <f t="shared" si="22"/>
        <v>Prosinec</v>
      </c>
      <c r="E105" s="37" t="str">
        <f t="shared" si="22"/>
        <v>12</v>
      </c>
      <c r="F105" s="46">
        <f t="shared" si="16"/>
        <v>0</v>
      </c>
      <c r="G105" s="68">
        <f>_xlfn.IFNA(INDEX(import!$R$3:$Z$2000,MATCH(Data!$A105&amp;"#"&amp;$E105,import!$Q$3:$Q$2000,0),1),0)</f>
        <v>213.58099999999999</v>
      </c>
      <c r="H105" s="68">
        <f t="shared" si="23"/>
        <v>92.192999999999998</v>
      </c>
      <c r="I105" s="68">
        <f t="shared" si="24"/>
        <v>121.38800000000001</v>
      </c>
      <c r="J105" s="68">
        <f>_xlfn.IFNA(INDEX(import!$R$3:$Z$2000,MATCH(Data!$A105&amp;"#"&amp;$E105,import!$Q$3:$Q$2000,0),3),0)</f>
        <v>34.570799999999998</v>
      </c>
      <c r="K105" s="15">
        <f>ROUND(VLOOKUP($C$2,'[96]ERU-1'!$A$6:$BE$17,K$2,FALSE),3)</f>
        <v>0</v>
      </c>
      <c r="L105" s="15">
        <f>ROUND(VLOOKUP($C$2,'[96]ERU-1'!$A$6:$BE$17,L$2,FALSE),3)</f>
        <v>74.471999999999994</v>
      </c>
      <c r="M105" s="15">
        <f>ROUND(VLOOKUP($C$2,'[96]ERU-1'!$A$6:$BE$17,M$2,FALSE),3)</f>
        <v>0.35099999999999998</v>
      </c>
      <c r="N105" s="15">
        <f t="shared" si="17"/>
        <v>0.46099999999999852</v>
      </c>
      <c r="O105" s="15">
        <f t="shared" si="18"/>
        <v>0</v>
      </c>
      <c r="P105" s="15">
        <f t="shared" si="25"/>
        <v>0</v>
      </c>
      <c r="Q105" s="15">
        <f>ROUND(VLOOKUP($C$2,'[96]ERU-1'!$A$6:$BE$17,Q$2,FALSE),3)</f>
        <v>73.66</v>
      </c>
      <c r="R105" s="42">
        <f t="shared" si="26"/>
        <v>0</v>
      </c>
      <c r="S105" s="15">
        <f>ROUND(VLOOKUP($C$2,'[96]ERU-1'!$A$6:$BE$17,S$2,FALSE),3)</f>
        <v>353</v>
      </c>
      <c r="T105" s="15">
        <f>ROUND(VLOOKUP($C$2,'[96]ERU-1'!$A$6:$BE$17,T$2,FALSE),3)</f>
        <v>0</v>
      </c>
      <c r="U105" s="15">
        <f>ROUND(VLOOKUP($C$2,'[96]ERU-1'!$A$6:$BE$17,U$2,FALSE),3)</f>
        <v>0</v>
      </c>
      <c r="V105" s="15">
        <f>ROUND(VLOOKUP($C$2,'[96]ERU-1'!$A$6:$BE$17,V$2,FALSE),3)</f>
        <v>0</v>
      </c>
      <c r="W105" s="15">
        <f>ROUND(VLOOKUP($C$2,'[96]ERU-1'!$A$6:$BE$17,W$2,FALSE),3)</f>
        <v>0</v>
      </c>
      <c r="X105" s="15">
        <f>ROUND(VLOOKUP($C$2,'[96]ERU-1'!$A$6:$BE$17,X$2,FALSE),3)</f>
        <v>353</v>
      </c>
      <c r="Y105" s="15">
        <f>ROUND(VLOOKUP($C$2,'[96]ERU-1'!$A$6:$BE$17,Y$2,FALSE),3)</f>
        <v>0</v>
      </c>
      <c r="Z105" s="15">
        <f>ROUND(VLOOKUP($C$2,'[96]ERU-1'!$A$6:$BE$17,Z$2,FALSE),3)</f>
        <v>7.3999999999999996E-2</v>
      </c>
      <c r="AA105" s="15">
        <f>ROUND(VLOOKUP($C$2,'[96]ERU-1'!$A$6:$BE$17,AA$2,FALSE),3)</f>
        <v>74.471999999999994</v>
      </c>
      <c r="AB105" s="45">
        <f t="shared" si="20"/>
        <v>0.88599999999999846</v>
      </c>
      <c r="AC105" s="15">
        <f>ROUND(VLOOKUP($C$2,'[96]ERU-1'!$A$6:$BE$17,AC$2,FALSE),3)</f>
        <v>0</v>
      </c>
      <c r="AD105" s="15">
        <f>ROUND(VLOOKUP($C$2,'[96]ERU-1'!$A$6:$BE$17,AD$2,FALSE),3)</f>
        <v>0</v>
      </c>
      <c r="AE105" s="15">
        <f>ROUND(VLOOKUP($C$2,'[96]ERU-1'!$A$6:$BE$17,AE$2,FALSE),3)</f>
        <v>0</v>
      </c>
      <c r="AF105" s="15">
        <f>ROUND(VLOOKUP($C$2,'[96]ERU-1'!$A$6:$BE$17,AF$2,FALSE),3)</f>
        <v>0</v>
      </c>
      <c r="AG105" s="15">
        <f>ROUND(VLOOKUP($C$2,'[96]ERU-1'!$A$6:$BE$17,AG$2,FALSE),3)</f>
        <v>0</v>
      </c>
      <c r="AH105" s="15">
        <f>ROUND(VLOOKUP($C$2,'[96]ERU-1'!$A$6:$BE$17,AH$2,FALSE),3)</f>
        <v>353</v>
      </c>
      <c r="AI105" s="15">
        <f>ROUND(VLOOKUP($C$2,'[96]ERU-1'!$A$6:$BE$17,AI$2,FALSE),3)</f>
        <v>0</v>
      </c>
      <c r="AJ105" s="15" t="s">
        <v>594</v>
      </c>
      <c r="AK105" s="15">
        <f>ROUND(VLOOKUP($C$2,'[96]ERU-1'!$A$6:$BE$17,AK$2,FALSE),3)</f>
        <v>0</v>
      </c>
      <c r="AL105" s="15">
        <f>ROUND(VLOOKUP($C$2,'[96]ERU-1'!$A$6:$BE$17,AL$2,FALSE),3)</f>
        <v>0</v>
      </c>
      <c r="AM105" s="15">
        <f>ROUND(VLOOKUP($C$2,'[96]ERU-1'!$A$6:$BE$17,AM$2,FALSE),3)</f>
        <v>73.66</v>
      </c>
      <c r="AN105" s="15">
        <f>ROUND(VLOOKUP($C$2,'[96]ERU-1'!$A$6:$BE$17,AN$2,FALSE),3)</f>
        <v>0</v>
      </c>
      <c r="AO105" s="15">
        <f>ROUND(VLOOKUP($C$2,'[96]ERU-1'!$A$6:$BE$17,AO$2,FALSE),3)</f>
        <v>0</v>
      </c>
      <c r="AP105" s="15">
        <f>ROUND(VLOOKUP($C$2,'[96]ERU-1'!$A$6:$BE$17,AP$2,FALSE),3)</f>
        <v>0</v>
      </c>
      <c r="AQ105" s="15">
        <f>ROUND(VLOOKUP($C$2,'[96]ERU-1'!$A$6:$BE$17,AQ$2,FALSE),3)</f>
        <v>0</v>
      </c>
      <c r="AR105" s="15">
        <f>ROUND(VLOOKUP($C$2,'[96]ERU-1'!$A$6:$BE$17,AR$2,FALSE),3)</f>
        <v>0</v>
      </c>
      <c r="AS105" s="15">
        <f>ROUND(VLOOKUP($C$2,'[96]ERU-1'!$A$6:$BE$17,AS$2,FALSE),3)</f>
        <v>0</v>
      </c>
      <c r="AT105" s="15">
        <f>ROUND(VLOOKUP($C$2,'[96]ERU-1'!$A$6:$BE$17,AT$2,FALSE),3)</f>
        <v>0</v>
      </c>
      <c r="AU105" s="15">
        <f>ROUND(VLOOKUP($C$2,'[96]ERU-1'!$A$6:$BE$17,AU$2,FALSE),3)</f>
        <v>0</v>
      </c>
      <c r="AV105" s="15">
        <f>ROUND(VLOOKUP($C$2,'[96]ERU-1'!$A$6:$BE$17,AV$2,FALSE),3)</f>
        <v>353</v>
      </c>
      <c r="AW105" s="15">
        <f>ROUND(VLOOKUP($C$2,'[96]ERU-1'!$A$6:$BE$17,AW$2,FALSE),3)</f>
        <v>0</v>
      </c>
      <c r="AX105" s="15">
        <f>ROUND(VLOOKUP($C$2,'[96]ERU-1'!$A$6:$BE$17,AX$2,FALSE),3)</f>
        <v>0</v>
      </c>
      <c r="AY105" s="15">
        <f>ROUND(VLOOKUP($C$2,'[96]ERU-1'!$A$6:$BE$17,AY$2,FALSE),3)</f>
        <v>0</v>
      </c>
      <c r="AZ105" s="15">
        <f>ROUND(VLOOKUP($C$2,'[96]ERU-1'!$A$6:$BE$17,AZ$2,FALSE),3)</f>
        <v>0</v>
      </c>
      <c r="BA105" s="15">
        <f>ROUND(VLOOKUP($C$2,'[96]ERU-1'!$A$6:$BE$17,BA$2,FALSE),3)</f>
        <v>0</v>
      </c>
      <c r="BB105" s="15">
        <f>ROUND(VLOOKUP($C$2,'[96]ERU-1'!$A$6:$BE$17,BB$2,FALSE),3)</f>
        <v>0</v>
      </c>
      <c r="BC105" s="15">
        <f>ROUND(VLOOKUP($C$2,'[96]ERU-1'!$A$6:$BE$17,BC$2,FALSE),3)</f>
        <v>0</v>
      </c>
      <c r="BD105" s="15">
        <f>ROUND(VLOOKUP($C$2,'[96]ERU-1'!$A$6:$BE$17,BD$2,FALSE),3)</f>
        <v>0</v>
      </c>
      <c r="BE105" s="15">
        <f>ROUND(VLOOKUP($C$2,'[96]ERU-1'!$A$6:$BE$17,BE$2,FALSE),3)</f>
        <v>74.471999999999994</v>
      </c>
      <c r="BF105" s="15">
        <f>ROUND(VLOOKUP($C$2,'[96]ERU-1'!$A$6:$BE$17,BF$2,FALSE),3)</f>
        <v>353</v>
      </c>
      <c r="BG105" s="68">
        <f>_xlfn.IFNA(INDEX(import!$R$3:$Z$2000,MATCH(Data!$A105&amp;"#"&amp;$E105,import!$Q$3:$Q$2000,0),2),0)</f>
        <v>192.22300000000001</v>
      </c>
      <c r="BH105" s="15"/>
      <c r="BI105" s="15"/>
      <c r="BJ105" s="15" t="s">
        <v>573</v>
      </c>
      <c r="BK105" s="37" t="str">
        <f>INDEX(Licence!$I$2:$I$180,MATCH(Data!BJ105,Licence!$C$2:$C$180,0))</f>
        <v>Liberecký</v>
      </c>
      <c r="BL105" s="15">
        <f>INDEX(Licence!$G$2:$G$180,MATCH(Data!BJ105,Licence!$C$2:$C$180,0))/1000</f>
        <v>0.2</v>
      </c>
      <c r="BM105" s="15">
        <f>INDEX(Licence!$F$2:$F$180,MATCH(Data!BJ105,Licence!$C$2:$C$180,0))/1000</f>
        <v>0.28599999999999998</v>
      </c>
      <c r="BN105" s="15" t="str">
        <f>INDEX(Licence!$K$2:$K$180,MATCH(Data!BJ105,Licence!$C$2:$C$180,0))</f>
        <v>ČEZ Distribuce, a.s.</v>
      </c>
      <c r="BO105" s="15"/>
      <c r="BP105" s="16">
        <f t="shared" si="21"/>
        <v>89.753856487285873</v>
      </c>
      <c r="BS105" t="str">
        <f t="shared" si="33"/>
        <v>KJ - Zákupy</v>
      </c>
    </row>
    <row r="106" spans="1:71" ht="19.5" thickBot="1" x14ac:dyDescent="0.35">
      <c r="A106" s="15">
        <v>3869</v>
      </c>
      <c r="B106" s="25">
        <f t="shared" si="19"/>
        <v>102</v>
      </c>
      <c r="C106" s="14" t="s">
        <v>701</v>
      </c>
      <c r="D106" s="15" t="str">
        <f t="shared" si="22"/>
        <v>Prosinec</v>
      </c>
      <c r="E106" s="37" t="str">
        <f t="shared" si="22"/>
        <v>12</v>
      </c>
      <c r="F106" s="46">
        <f t="shared" si="16"/>
        <v>0</v>
      </c>
      <c r="G106" s="68">
        <f>_xlfn.IFNA(INDEX(import!$R$3:$Z$2000,MATCH(Data!$A106&amp;"#"&amp;$E106,import!$Q$3:$Q$2000,0),1),0)</f>
        <v>615.49199999999996</v>
      </c>
      <c r="H106" s="68">
        <f t="shared" si="23"/>
        <v>282.774</v>
      </c>
      <c r="I106" s="68">
        <f t="shared" si="24"/>
        <v>332.71800000000002</v>
      </c>
      <c r="J106" s="68">
        <f>_xlfn.IFNA(INDEX(import!$R$3:$Z$2000,MATCH(Data!$A106&amp;"#"&amp;$E106,import!$Q$3:$Q$2000,0),3),0)</f>
        <v>35.251200000000004</v>
      </c>
      <c r="K106" s="15">
        <f>IFERROR(ROUND(VLOOKUP($C$2,'[97]ERU-1'!$A$6:$BE$17,K$2,FALSE),3),0)</f>
        <v>0</v>
      </c>
      <c r="L106" s="15">
        <f>IFERROR(ROUND(VLOOKUP($C$2,'[97]ERU-1'!$A$6:$BE$17,L$2,FALSE),3),0)</f>
        <v>220.5</v>
      </c>
      <c r="M106" s="15">
        <f>IFERROR(ROUND(VLOOKUP($C$2,'[97]ERU-1'!$A$6:$BE$17,M$2,FALSE),3),0)</f>
        <v>1.8819999999999999</v>
      </c>
      <c r="N106" s="15">
        <f t="shared" si="17"/>
        <v>2.2139999999999986</v>
      </c>
      <c r="O106" s="15">
        <f t="shared" si="18"/>
        <v>0</v>
      </c>
      <c r="P106" s="15">
        <f t="shared" si="25"/>
        <v>0</v>
      </c>
      <c r="Q106" s="15">
        <f>IFERROR(ROUND(VLOOKUP($C$2,'[97]ERU-1'!$A$6:$BE$17,Q$2,FALSE),3),0)</f>
        <v>216.404</v>
      </c>
      <c r="R106" s="42">
        <f t="shared" si="26"/>
        <v>0</v>
      </c>
      <c r="S106" s="15">
        <f>IFERROR(ROUND(VLOOKUP($C$2,'[97]ERU-1'!$A$6:$BE$17,S$2,FALSE),3),0)</f>
        <v>934</v>
      </c>
      <c r="T106" s="15">
        <f>IFERROR(ROUND(VLOOKUP($C$2,'[97]ERU-1'!$A$6:$BE$17,T$2,FALSE),3),0)</f>
        <v>0</v>
      </c>
      <c r="U106" s="15">
        <f>IFERROR(ROUND(VLOOKUP($C$2,'[97]ERU-1'!$A$6:$BE$17,U$2,FALSE),3),0)</f>
        <v>0</v>
      </c>
      <c r="V106" s="15">
        <f>IFERROR(ROUND(VLOOKUP($C$2,'[97]ERU-1'!$A$6:$BE$17,V$2,FALSE),3),0)</f>
        <v>0</v>
      </c>
      <c r="W106" s="15">
        <f>IFERROR(ROUND(VLOOKUP($C$2,'[97]ERU-1'!$A$6:$BE$17,W$2,FALSE),3),0)</f>
        <v>0</v>
      </c>
      <c r="X106" s="15">
        <f>IFERROR(ROUND(VLOOKUP($C$2,'[97]ERU-1'!$A$6:$BE$17,X$2,FALSE),3),0)</f>
        <v>934</v>
      </c>
      <c r="Y106" s="15">
        <f>IFERROR(ROUND(VLOOKUP($C$2,'[97]ERU-1'!$A$6:$BE$17,Y$2,FALSE),3),0)</f>
        <v>0</v>
      </c>
      <c r="Z106" s="15">
        <f>IFERROR(ROUND(VLOOKUP($C$2,'[97]ERU-1'!$A$6:$BE$17,Z$2,FALSE),3),0)</f>
        <v>1.514</v>
      </c>
      <c r="AA106" s="15">
        <f>IFERROR(ROUND(VLOOKUP($C$2,'[97]ERU-1'!$A$6:$BE$17,AA$2,FALSE),3),0)</f>
        <v>220.5</v>
      </c>
      <c r="AB106" s="45">
        <f t="shared" si="20"/>
        <v>5.6099999999999985</v>
      </c>
      <c r="AC106" s="15">
        <f>IFERROR(ROUND(VLOOKUP($C$2,'[97]ERU-1'!$A$6:$BE$17,AC$2,FALSE),3),0)</f>
        <v>0</v>
      </c>
      <c r="AD106" s="15">
        <f>IFERROR(ROUND(VLOOKUP($C$2,'[97]ERU-1'!$A$6:$BE$17,AD$2,FALSE),3),0)</f>
        <v>0</v>
      </c>
      <c r="AE106" s="15">
        <f>IFERROR(ROUND(VLOOKUP($C$2,'[97]ERU-1'!$A$6:$BE$17,AE$2,FALSE),3),0)</f>
        <v>0</v>
      </c>
      <c r="AF106" s="15">
        <f>IFERROR(ROUND(VLOOKUP($C$2,'[97]ERU-1'!$A$6:$BE$17,AF$2,FALSE),3),0)</f>
        <v>0</v>
      </c>
      <c r="AG106" s="15">
        <f>IFERROR(ROUND(VLOOKUP($C$2,'[97]ERU-1'!$A$6:$BE$17,AG$2,FALSE),3),0)</f>
        <v>0</v>
      </c>
      <c r="AH106" s="15">
        <f>IFERROR(ROUND(VLOOKUP($C$2,'[97]ERU-1'!$A$6:$BE$17,AH$2,FALSE),3),0)</f>
        <v>934</v>
      </c>
      <c r="AI106" s="15">
        <f>IFERROR(ROUND(VLOOKUP($C$2,'[97]ERU-1'!$A$6:$BE$17,AI$2,FALSE),3),0)</f>
        <v>0</v>
      </c>
      <c r="AJ106" s="15" t="s">
        <v>594</v>
      </c>
      <c r="AK106" s="15">
        <f>IFERROR(ROUND(VLOOKUP($C$2,'[97]ERU-1'!$A$6:$BE$17,AK$2,FALSE),3),0)</f>
        <v>0</v>
      </c>
      <c r="AL106" s="15">
        <f>IFERROR(ROUND(VLOOKUP($C$2,'[97]ERU-1'!$A$6:$BE$17,AL$2,FALSE),3),0)</f>
        <v>0</v>
      </c>
      <c r="AM106" s="15">
        <f>IFERROR(ROUND(VLOOKUP($C$2,'[97]ERU-1'!$A$6:$BE$17,AM$2,FALSE),3),0)</f>
        <v>216.404</v>
      </c>
      <c r="AN106" s="15">
        <f>IFERROR(ROUND(VLOOKUP($C$2,'[97]ERU-1'!$A$6:$BE$17,AN$2,FALSE),3),0)</f>
        <v>0</v>
      </c>
      <c r="AO106" s="15">
        <f>IFERROR(ROUND(VLOOKUP($C$2,'[97]ERU-1'!$A$6:$BE$17,AO$2,FALSE),3),0)</f>
        <v>0</v>
      </c>
      <c r="AP106" s="15">
        <f>IFERROR(ROUND(VLOOKUP($C$2,'[97]ERU-1'!$A$6:$BE$17,AP$2,FALSE),3),0)</f>
        <v>0</v>
      </c>
      <c r="AQ106" s="15">
        <f>IFERROR(ROUND(VLOOKUP($C$2,'[97]ERU-1'!$A$6:$BE$17,AQ$2,FALSE),3),0)</f>
        <v>0</v>
      </c>
      <c r="AR106" s="15">
        <f>IFERROR(ROUND(VLOOKUP($C$2,'[97]ERU-1'!$A$6:$BE$17,AR$2,FALSE),3),0)</f>
        <v>0</v>
      </c>
      <c r="AS106" s="15">
        <f>IFERROR(ROUND(VLOOKUP($C$2,'[97]ERU-1'!$A$6:$BE$17,AS$2,FALSE),3),0)</f>
        <v>0</v>
      </c>
      <c r="AT106" s="15">
        <f>IFERROR(ROUND(VLOOKUP($C$2,'[97]ERU-1'!$A$6:$BE$17,AT$2,FALSE),3),0)</f>
        <v>0</v>
      </c>
      <c r="AU106" s="15">
        <f>IFERROR(ROUND(VLOOKUP($C$2,'[97]ERU-1'!$A$6:$BE$17,AU$2,FALSE),3),0)</f>
        <v>0</v>
      </c>
      <c r="AV106" s="15">
        <f>IFERROR(ROUND(VLOOKUP($C$2,'[97]ERU-1'!$A$6:$BE$17,AV$2,FALSE),3),0)</f>
        <v>934</v>
      </c>
      <c r="AW106" s="15">
        <f>IFERROR(ROUND(VLOOKUP($C$2,'[97]ERU-1'!$A$6:$BE$17,AW$2,FALSE),3),0)</f>
        <v>0</v>
      </c>
      <c r="AX106" s="15">
        <f>IFERROR(ROUND(VLOOKUP($C$2,'[97]ERU-1'!$A$6:$BE$17,AX$2,FALSE),3),0)</f>
        <v>0</v>
      </c>
      <c r="AY106" s="15">
        <f>IFERROR(ROUND(VLOOKUP($C$2,'[97]ERU-1'!$A$6:$BE$17,AY$2,FALSE),3),0)</f>
        <v>0</v>
      </c>
      <c r="AZ106" s="15">
        <f>IFERROR(ROUND(VLOOKUP($C$2,'[97]ERU-1'!$A$6:$BE$17,AZ$2,FALSE),3),0)</f>
        <v>0</v>
      </c>
      <c r="BA106" s="15">
        <f>IFERROR(ROUND(VLOOKUP($C$2,'[97]ERU-1'!$A$6:$BE$17,BA$2,FALSE),3),0)</f>
        <v>0</v>
      </c>
      <c r="BB106" s="15">
        <f>IFERROR(ROUND(VLOOKUP($C$2,'[97]ERU-1'!$A$6:$BE$17,BB$2,FALSE),3),0)</f>
        <v>0</v>
      </c>
      <c r="BC106" s="15">
        <f>IFERROR(ROUND(VLOOKUP($C$2,'[97]ERU-1'!$A$6:$BE$17,BC$2,FALSE),3),0)</f>
        <v>0</v>
      </c>
      <c r="BD106" s="15">
        <f>IFERROR(ROUND(VLOOKUP($C$2,'[97]ERU-1'!$A$6:$BE$17,BD$2,FALSE),3),0)</f>
        <v>0</v>
      </c>
      <c r="BE106" s="15">
        <f>IFERROR(ROUND(VLOOKUP($C$2,'[97]ERU-1'!$A$6:$BE$17,BE$2,FALSE),3),0)</f>
        <v>220.5</v>
      </c>
      <c r="BF106" s="15">
        <f>IFERROR(ROUND(VLOOKUP($C$2,'[97]ERU-1'!$A$6:$BE$17,BF$2,FALSE),3),0)</f>
        <v>934</v>
      </c>
      <c r="BG106" s="68">
        <f>_xlfn.IFNA(INDEX(import!$R$3:$Z$2000,MATCH(Data!$A106&amp;"#"&amp;$E106,import!$Q$3:$Q$2000,0),2),0)</f>
        <v>553.94299999999998</v>
      </c>
      <c r="BH106" s="15"/>
      <c r="BI106" s="15"/>
      <c r="BJ106" s="43" t="s">
        <v>801</v>
      </c>
      <c r="BK106" s="43" t="str">
        <f>INDEX(Licence!$I$2:$I$180,MATCH(Data!BJ106,Licence!$C$2:$C$180,0))</f>
        <v>Středočeský</v>
      </c>
      <c r="BL106" s="15">
        <f>INDEX(Licence!$G$2:$G$180,MATCH(Data!BJ106,Licence!$C$2:$C$180,0))/1000</f>
        <v>0.6</v>
      </c>
      <c r="BM106" s="15">
        <f>INDEX(Licence!$F$2:$F$180,MATCH(Data!BJ106,Licence!$C$2:$C$180,0))/1000</f>
        <v>0.80100000000000005</v>
      </c>
      <c r="BN106" s="15" t="str">
        <f>INDEX(Licence!$K$2:$K$180,MATCH(Data!BJ106,Licence!$C$2:$C$180,0))</f>
        <v>ČEZ Distribuce, a.s.</v>
      </c>
      <c r="BO106" s="15"/>
      <c r="BP106" s="16">
        <f t="shared" si="21"/>
        <v>86.641485576032991</v>
      </c>
      <c r="BR106" s="12"/>
      <c r="BS106" t="str">
        <f t="shared" si="33"/>
        <v>KJ - Sedlčany, Žižkova</v>
      </c>
    </row>
    <row r="107" spans="1:71" ht="19.5" thickBot="1" x14ac:dyDescent="0.35">
      <c r="A107" s="15">
        <v>4078</v>
      </c>
      <c r="B107" s="25">
        <f t="shared" si="19"/>
        <v>103</v>
      </c>
      <c r="C107" s="14" t="s">
        <v>702</v>
      </c>
      <c r="D107" s="15" t="str">
        <f t="shared" si="22"/>
        <v>Prosinec</v>
      </c>
      <c r="E107" s="37" t="str">
        <f t="shared" si="22"/>
        <v>12</v>
      </c>
      <c r="F107" s="46">
        <f t="shared" si="16"/>
        <v>0</v>
      </c>
      <c r="G107" s="68">
        <f>_xlfn.IFNA(INDEX(import!$R$3:$Z$2000,MATCH(Data!$A107&amp;"#"&amp;$E107,import!$Q$3:$Q$2000,0),1),0)</f>
        <v>4702.0370000000003</v>
      </c>
      <c r="H107" s="68">
        <f t="shared" si="23"/>
        <v>2257.3980000000001</v>
      </c>
      <c r="I107" s="68">
        <f t="shared" si="24"/>
        <v>2444.6390000000001</v>
      </c>
      <c r="J107" s="68">
        <f>_xlfn.IFNA(INDEX(import!$R$3:$Z$2000,MATCH(Data!$A107&amp;"#"&amp;$E107,import!$Q$3:$Q$2000,0),3),0)</f>
        <v>35.265132000000001</v>
      </c>
      <c r="K107" s="15">
        <f>ROUND(VLOOKUP($C$2,'[98]ERU-1'!$A$6:$BE$17,K$2,FALSE),3)</f>
        <v>0</v>
      </c>
      <c r="L107" s="15">
        <f>ROUND(VLOOKUP($C$2,'[98]ERU-1'!$A$6:$BE$17,L$2,FALSE),3)</f>
        <v>1996.1</v>
      </c>
      <c r="M107" s="15">
        <f>ROUND(VLOOKUP($C$2,'[98]ERU-1'!$A$6:$BE$17,M$2,FALSE),3)</f>
        <v>18.792000000000002</v>
      </c>
      <c r="N107" s="15">
        <f t="shared" si="17"/>
        <v>20.350999999999885</v>
      </c>
      <c r="O107" s="15">
        <f t="shared" si="18"/>
        <v>0</v>
      </c>
      <c r="P107" s="15">
        <f t="shared" si="25"/>
        <v>0</v>
      </c>
      <c r="Q107" s="15">
        <f>ROUND(VLOOKUP($C$2,'[98]ERU-1'!$A$6:$BE$17,Q$2,FALSE),3)</f>
        <v>1956.9570000000001</v>
      </c>
      <c r="R107" s="42">
        <f t="shared" si="26"/>
        <v>0</v>
      </c>
      <c r="S107" s="15">
        <f>ROUND(VLOOKUP($C$2,'[98]ERU-1'!$A$6:$BE$17,S$2,FALSE),3)</f>
        <v>7782</v>
      </c>
      <c r="T107" s="15">
        <f>ROUND(VLOOKUP($C$2,'[98]ERU-1'!$A$6:$BE$17,T$2,FALSE),3)</f>
        <v>0</v>
      </c>
      <c r="U107" s="15">
        <f>ROUND(VLOOKUP($C$2,'[98]ERU-1'!$A$6:$BE$17,U$2,FALSE),3)</f>
        <v>0</v>
      </c>
      <c r="V107" s="15">
        <f>ROUND(VLOOKUP($C$2,'[98]ERU-1'!$A$6:$BE$17,V$2,FALSE),3)</f>
        <v>0</v>
      </c>
      <c r="W107" s="15">
        <f>ROUND(VLOOKUP($C$2,'[98]ERU-1'!$A$6:$BE$17,W$2,FALSE),3)</f>
        <v>0</v>
      </c>
      <c r="X107" s="15">
        <f>ROUND(VLOOKUP($C$2,'[98]ERU-1'!$A$6:$BE$17,X$2,FALSE),3)</f>
        <v>7782</v>
      </c>
      <c r="Y107" s="15">
        <f>ROUND(VLOOKUP($C$2,'[98]ERU-1'!$A$6:$BE$17,Y$2,FALSE),3)</f>
        <v>0</v>
      </c>
      <c r="Z107" s="15">
        <f>ROUND(VLOOKUP($C$2,'[98]ERU-1'!$A$6:$BE$17,Z$2,FALSE),3)</f>
        <v>3.5950000000000002</v>
      </c>
      <c r="AA107" s="15">
        <f>ROUND(VLOOKUP($C$2,'[98]ERU-1'!$A$6:$BE$17,AA$2,FALSE),3)</f>
        <v>1996.1</v>
      </c>
      <c r="AB107" s="45">
        <f t="shared" si="20"/>
        <v>42.737999999999886</v>
      </c>
      <c r="AC107" s="15">
        <f>ROUND(VLOOKUP($C$2,'[98]ERU-1'!$A$6:$BE$17,AC$2,FALSE),3)</f>
        <v>0</v>
      </c>
      <c r="AD107" s="15">
        <f>ROUND(VLOOKUP($C$2,'[98]ERU-1'!$A$6:$BE$17,AD$2,FALSE),3)</f>
        <v>0</v>
      </c>
      <c r="AE107" s="15">
        <f>ROUND(VLOOKUP($C$2,'[98]ERU-1'!$A$6:$BE$17,AE$2,FALSE),3)</f>
        <v>0</v>
      </c>
      <c r="AF107" s="15">
        <f>ROUND(VLOOKUP($C$2,'[98]ERU-1'!$A$6:$BE$17,AF$2,FALSE),3)</f>
        <v>0</v>
      </c>
      <c r="AG107" s="15">
        <f>ROUND(VLOOKUP($C$2,'[98]ERU-1'!$A$6:$BE$17,AG$2,FALSE),3)</f>
        <v>0</v>
      </c>
      <c r="AH107" s="15">
        <f>ROUND(VLOOKUP($C$2,'[98]ERU-1'!$A$6:$BE$17,AH$2,FALSE),3)</f>
        <v>7782</v>
      </c>
      <c r="AI107" s="15">
        <f>ROUND(VLOOKUP($C$2,'[98]ERU-1'!$A$6:$BE$17,AI$2,FALSE),3)</f>
        <v>0</v>
      </c>
      <c r="AJ107" s="15" t="s">
        <v>594</v>
      </c>
      <c r="AK107" s="15">
        <f>ROUND(VLOOKUP($C$2,'[98]ERU-1'!$A$6:$BE$17,AK$2,FALSE),3)</f>
        <v>0</v>
      </c>
      <c r="AL107" s="15">
        <f>ROUND(VLOOKUP($C$2,'[98]ERU-1'!$A$6:$BE$17,AL$2,FALSE),3)</f>
        <v>0</v>
      </c>
      <c r="AM107" s="15">
        <f>ROUND(VLOOKUP($C$2,'[98]ERU-1'!$A$6:$BE$17,AM$2,FALSE),3)</f>
        <v>1944.3979999999999</v>
      </c>
      <c r="AN107" s="15">
        <f>ROUND(VLOOKUP($C$2,'[98]ERU-1'!$A$6:$BE$17,AN$2,FALSE),3)</f>
        <v>12.56</v>
      </c>
      <c r="AO107" s="15">
        <f>ROUND(VLOOKUP($C$2,'[98]ERU-1'!$A$6:$BE$17,AO$2,FALSE),3)</f>
        <v>0</v>
      </c>
      <c r="AP107" s="15">
        <f>ROUND(VLOOKUP($C$2,'[98]ERU-1'!$A$6:$BE$17,AP$2,FALSE),3)</f>
        <v>0</v>
      </c>
      <c r="AQ107" s="15">
        <f>ROUND(VLOOKUP($C$2,'[98]ERU-1'!$A$6:$BE$17,AQ$2,FALSE),3)</f>
        <v>0</v>
      </c>
      <c r="AR107" s="15">
        <f>ROUND(VLOOKUP($C$2,'[98]ERU-1'!$A$6:$BE$17,AR$2,FALSE),3)</f>
        <v>0</v>
      </c>
      <c r="AS107" s="15">
        <f>ROUND(VLOOKUP($C$2,'[98]ERU-1'!$A$6:$BE$17,AS$2,FALSE),3)</f>
        <v>0</v>
      </c>
      <c r="AT107" s="15">
        <f>ROUND(VLOOKUP($C$2,'[98]ERU-1'!$A$6:$BE$17,AT$2,FALSE),3)</f>
        <v>0</v>
      </c>
      <c r="AU107" s="15">
        <f>ROUND(VLOOKUP($C$2,'[98]ERU-1'!$A$6:$BE$17,AU$2,FALSE),3)</f>
        <v>0</v>
      </c>
      <c r="AV107" s="15">
        <f>ROUND(VLOOKUP($C$2,'[98]ERU-1'!$A$6:$BE$17,AV$2,FALSE),3)</f>
        <v>7782</v>
      </c>
      <c r="AW107" s="15">
        <f>ROUND(VLOOKUP($C$2,'[98]ERU-1'!$A$6:$BE$17,AW$2,FALSE),3)</f>
        <v>0</v>
      </c>
      <c r="AX107" s="15">
        <f>ROUND(VLOOKUP($C$2,'[98]ERU-1'!$A$6:$BE$17,AX$2,FALSE),3)</f>
        <v>0</v>
      </c>
      <c r="AY107" s="15">
        <f>ROUND(VLOOKUP($C$2,'[98]ERU-1'!$A$6:$BE$17,AY$2,FALSE),3)</f>
        <v>0</v>
      </c>
      <c r="AZ107" s="15">
        <f>ROUND(VLOOKUP($C$2,'[98]ERU-1'!$A$6:$BE$17,AZ$2,FALSE),3)</f>
        <v>0</v>
      </c>
      <c r="BA107" s="15">
        <f>ROUND(VLOOKUP($C$2,'[98]ERU-1'!$A$6:$BE$17,BA$2,FALSE),3)</f>
        <v>0</v>
      </c>
      <c r="BB107" s="15">
        <f>ROUND(VLOOKUP($C$2,'[98]ERU-1'!$A$6:$BE$17,BB$2,FALSE),3)</f>
        <v>0</v>
      </c>
      <c r="BC107" s="15">
        <f>ROUND(VLOOKUP($C$2,'[98]ERU-1'!$A$6:$BE$17,BC$2,FALSE),3)</f>
        <v>0</v>
      </c>
      <c r="BD107" s="15">
        <f>ROUND(VLOOKUP($C$2,'[98]ERU-1'!$A$6:$BE$17,BD$2,FALSE),3)</f>
        <v>0</v>
      </c>
      <c r="BE107" s="15">
        <f>ROUND(VLOOKUP($C$2,'[98]ERU-1'!$A$6:$BE$17,BE$2,FALSE),3)</f>
        <v>1996.1</v>
      </c>
      <c r="BF107" s="15">
        <f>ROUND(VLOOKUP($C$2,'[98]ERU-1'!$A$6:$BE$17,BF$2,FALSE),3)</f>
        <v>7782</v>
      </c>
      <c r="BG107" s="68">
        <f>_xlfn.IFNA(INDEX(import!$R$3:$Z$2000,MATCH(Data!$A107&amp;"#"&amp;$E107,import!$Q$3:$Q$2000,0),2),0)</f>
        <v>4702.0370000000003</v>
      </c>
      <c r="BH107" s="15"/>
      <c r="BI107" s="15"/>
      <c r="BJ107" s="15" t="s">
        <v>789</v>
      </c>
      <c r="BK107" s="37" t="str">
        <f>INDEX(Licence!$I$2:$I$180,MATCH(Data!BJ107,Licence!$C$2:$C$180,0))</f>
        <v>Karlovarský</v>
      </c>
      <c r="BL107" s="15">
        <f>INDEX(Licence!$G$2:$G$180,MATCH(Data!BJ107,Licence!$C$2:$C$180,0))/1000</f>
        <v>4</v>
      </c>
      <c r="BM107" s="15">
        <f>INDEX(Licence!$F$2:$F$180,MATCH(Data!BJ107,Licence!$C$2:$C$180,0))/1000</f>
        <v>4.8</v>
      </c>
      <c r="BN107" s="15" t="str">
        <f>INDEX(Licence!$K$2:$K$180,MATCH(Data!BJ107,Licence!$C$2:$C$180,0))</f>
        <v>ČEZ Distribuce, a.s.</v>
      </c>
      <c r="BO107" s="15"/>
      <c r="BP107" s="16">
        <f t="shared" si="21"/>
        <v>88.424796884130558</v>
      </c>
      <c r="BS107" t="str">
        <f t="shared" si="33"/>
        <v>KJ - Horní Slavkov</v>
      </c>
    </row>
    <row r="108" spans="1:71" ht="19.5" thickBot="1" x14ac:dyDescent="0.35">
      <c r="A108" s="15">
        <v>3943</v>
      </c>
      <c r="B108" s="25">
        <f t="shared" si="19"/>
        <v>104</v>
      </c>
      <c r="C108" s="14" t="s">
        <v>703</v>
      </c>
      <c r="D108" s="15" t="str">
        <f t="shared" si="22"/>
        <v>Prosinec</v>
      </c>
      <c r="E108" s="37" t="str">
        <f t="shared" si="22"/>
        <v>12</v>
      </c>
      <c r="F108" s="46">
        <f t="shared" si="16"/>
        <v>0</v>
      </c>
      <c r="G108" s="68">
        <f>_xlfn.IFNA(INDEX(import!$R$3:$Z$2000,MATCH(Data!$A108&amp;"#"&amp;$E108,import!$Q$3:$Q$2000,0),1),0)</f>
        <v>176.62799999999999</v>
      </c>
      <c r="H108" s="68">
        <f t="shared" si="23"/>
        <v>79.98</v>
      </c>
      <c r="I108" s="68">
        <f t="shared" si="24"/>
        <v>96.647999999999996</v>
      </c>
      <c r="J108" s="68">
        <f>_xlfn.IFNA(INDEX(import!$R$3:$Z$2000,MATCH(Data!$A108&amp;"#"&amp;$E108,import!$Q$3:$Q$2000,0),3),0)</f>
        <v>35.268696000000006</v>
      </c>
      <c r="K108" s="15">
        <f>ROUND(VLOOKUP($C$2,'[99]ERU-1'!$A$6:$BE$17,K$2,FALSE),3)</f>
        <v>0</v>
      </c>
      <c r="L108" s="15">
        <f>ROUND(VLOOKUP($C$2,'[99]ERU-1'!$A$6:$BE$17,L$2,FALSE),3)</f>
        <v>68.962000000000003</v>
      </c>
      <c r="M108" s="15">
        <f>ROUND(VLOOKUP($C$2,'[99]ERU-1'!$A$6:$BE$17,M$2,FALSE),3)</f>
        <v>0.35199999999999998</v>
      </c>
      <c r="N108" s="15">
        <f t="shared" si="17"/>
        <v>0.42499999999999716</v>
      </c>
      <c r="O108" s="15">
        <f t="shared" si="18"/>
        <v>0</v>
      </c>
      <c r="P108" s="15">
        <f t="shared" si="25"/>
        <v>0</v>
      </c>
      <c r="Q108" s="15">
        <f>ROUND(VLOOKUP($C$2,'[99]ERU-1'!$A$6:$BE$17,Q$2,FALSE),3)</f>
        <v>68.185000000000002</v>
      </c>
      <c r="R108" s="42">
        <f t="shared" si="26"/>
        <v>0</v>
      </c>
      <c r="S108" s="15">
        <f>ROUND(VLOOKUP($C$2,'[99]ERU-1'!$A$6:$BE$17,S$2,FALSE),3)</f>
        <v>300</v>
      </c>
      <c r="T108" s="15">
        <f>ROUND(VLOOKUP($C$2,'[99]ERU-1'!$A$6:$BE$17,T$2,FALSE),3)</f>
        <v>0</v>
      </c>
      <c r="U108" s="15">
        <f>ROUND(VLOOKUP($C$2,'[99]ERU-1'!$A$6:$BE$17,U$2,FALSE),3)</f>
        <v>0</v>
      </c>
      <c r="V108" s="15">
        <f>ROUND(VLOOKUP($C$2,'[99]ERU-1'!$A$6:$BE$17,V$2,FALSE),3)</f>
        <v>0</v>
      </c>
      <c r="W108" s="15">
        <f>ROUND(VLOOKUP($C$2,'[99]ERU-1'!$A$6:$BE$17,W$2,FALSE),3)</f>
        <v>0</v>
      </c>
      <c r="X108" s="15">
        <f>ROUND(VLOOKUP($C$2,'[99]ERU-1'!$A$6:$BE$17,X$2,FALSE),3)</f>
        <v>300</v>
      </c>
      <c r="Y108" s="15">
        <f>ROUND(VLOOKUP($C$2,'[99]ERU-1'!$A$6:$BE$17,Y$2,FALSE),3)</f>
        <v>0</v>
      </c>
      <c r="Z108" s="15">
        <f>ROUND(VLOOKUP($C$2,'[99]ERU-1'!$A$6:$BE$17,Z$2,FALSE),3)</f>
        <v>5.2999999999999999E-2</v>
      </c>
      <c r="AA108" s="15">
        <f>ROUND(VLOOKUP($C$2,'[99]ERU-1'!$A$6:$BE$17,AA$2,FALSE),3)</f>
        <v>68.962000000000003</v>
      </c>
      <c r="AB108" s="45">
        <f t="shared" si="20"/>
        <v>0.82999999999999718</v>
      </c>
      <c r="AC108" s="15">
        <f>ROUND(VLOOKUP($C$2,'[99]ERU-1'!$A$6:$BE$17,AC$2,FALSE),3)</f>
        <v>0</v>
      </c>
      <c r="AD108" s="15">
        <f>ROUND(VLOOKUP($C$2,'[99]ERU-1'!$A$6:$BE$17,AD$2,FALSE),3)</f>
        <v>0</v>
      </c>
      <c r="AE108" s="15">
        <f>ROUND(VLOOKUP($C$2,'[99]ERU-1'!$A$6:$BE$17,AE$2,FALSE),3)</f>
        <v>0</v>
      </c>
      <c r="AF108" s="15">
        <f>ROUND(VLOOKUP($C$2,'[99]ERU-1'!$A$6:$BE$17,AF$2,FALSE),3)</f>
        <v>0</v>
      </c>
      <c r="AG108" s="15">
        <f>ROUND(VLOOKUP($C$2,'[99]ERU-1'!$A$6:$BE$17,AG$2,FALSE),3)</f>
        <v>0</v>
      </c>
      <c r="AH108" s="15">
        <f>ROUND(VLOOKUP($C$2,'[99]ERU-1'!$A$6:$BE$17,AH$2,FALSE),3)</f>
        <v>300</v>
      </c>
      <c r="AI108" s="15">
        <f>ROUND(VLOOKUP($C$2,'[99]ERU-1'!$A$6:$BE$17,AI$2,FALSE),3)</f>
        <v>0</v>
      </c>
      <c r="AJ108" s="15" t="s">
        <v>594</v>
      </c>
      <c r="AK108" s="15">
        <f>ROUND(VLOOKUP($C$2,'[99]ERU-1'!$A$6:$BE$17,AK$2,FALSE),3)</f>
        <v>0</v>
      </c>
      <c r="AL108" s="15">
        <f>ROUND(VLOOKUP($C$2,'[99]ERU-1'!$A$6:$BE$17,AL$2,FALSE),3)</f>
        <v>0</v>
      </c>
      <c r="AM108" s="15">
        <f>ROUND(VLOOKUP($C$2,'[99]ERU-1'!$A$6:$BE$17,AM$2,FALSE),3)</f>
        <v>68.185000000000002</v>
      </c>
      <c r="AN108" s="15">
        <f>ROUND(VLOOKUP($C$2,'[99]ERU-1'!$A$6:$BE$17,AN$2,FALSE),3)</f>
        <v>0</v>
      </c>
      <c r="AO108" s="15">
        <f>ROUND(VLOOKUP($C$2,'[99]ERU-1'!$A$6:$BE$17,AO$2,FALSE),3)</f>
        <v>0</v>
      </c>
      <c r="AP108" s="15">
        <f>ROUND(VLOOKUP($C$2,'[99]ERU-1'!$A$6:$BE$17,AP$2,FALSE),3)</f>
        <v>0</v>
      </c>
      <c r="AQ108" s="15">
        <f>ROUND(VLOOKUP($C$2,'[99]ERU-1'!$A$6:$BE$17,AQ$2,FALSE),3)</f>
        <v>0</v>
      </c>
      <c r="AR108" s="15">
        <f>ROUND(VLOOKUP($C$2,'[99]ERU-1'!$A$6:$BE$17,AR$2,FALSE),3)</f>
        <v>0</v>
      </c>
      <c r="AS108" s="15">
        <f>ROUND(VLOOKUP($C$2,'[99]ERU-1'!$A$6:$BE$17,AS$2,FALSE),3)</f>
        <v>0</v>
      </c>
      <c r="AT108" s="15">
        <f>ROUND(VLOOKUP($C$2,'[99]ERU-1'!$A$6:$BE$17,AT$2,FALSE),3)</f>
        <v>0</v>
      </c>
      <c r="AU108" s="15">
        <f>ROUND(VLOOKUP($C$2,'[99]ERU-1'!$A$6:$BE$17,AU$2,FALSE),3)</f>
        <v>0</v>
      </c>
      <c r="AV108" s="15">
        <f>ROUND(VLOOKUP($C$2,'[99]ERU-1'!$A$6:$BE$17,AV$2,FALSE),3)</f>
        <v>300</v>
      </c>
      <c r="AW108" s="15">
        <f>ROUND(VLOOKUP($C$2,'[99]ERU-1'!$A$6:$BE$17,AW$2,FALSE),3)</f>
        <v>0</v>
      </c>
      <c r="AX108" s="15">
        <f>ROUND(VLOOKUP($C$2,'[99]ERU-1'!$A$6:$BE$17,AX$2,FALSE),3)</f>
        <v>0</v>
      </c>
      <c r="AY108" s="15">
        <f>ROUND(VLOOKUP($C$2,'[99]ERU-1'!$A$6:$BE$17,AY$2,FALSE),3)</f>
        <v>0</v>
      </c>
      <c r="AZ108" s="15">
        <f>ROUND(VLOOKUP($C$2,'[99]ERU-1'!$A$6:$BE$17,AZ$2,FALSE),3)</f>
        <v>0</v>
      </c>
      <c r="BA108" s="15">
        <f>ROUND(VLOOKUP($C$2,'[99]ERU-1'!$A$6:$BE$17,BA$2,FALSE),3)</f>
        <v>0</v>
      </c>
      <c r="BB108" s="15">
        <f>ROUND(VLOOKUP($C$2,'[99]ERU-1'!$A$6:$BE$17,BB$2,FALSE),3)</f>
        <v>0</v>
      </c>
      <c r="BC108" s="15">
        <f>ROUND(VLOOKUP($C$2,'[99]ERU-1'!$A$6:$BE$17,BC$2,FALSE),3)</f>
        <v>0</v>
      </c>
      <c r="BD108" s="15">
        <f>ROUND(VLOOKUP($C$2,'[99]ERU-1'!$A$6:$BE$17,BD$2,FALSE),3)</f>
        <v>0</v>
      </c>
      <c r="BE108" s="15">
        <f>ROUND(VLOOKUP($C$2,'[99]ERU-1'!$A$6:$BE$17,BE$2,FALSE),3)</f>
        <v>68.962000000000003</v>
      </c>
      <c r="BF108" s="15">
        <f>ROUND(VLOOKUP($C$2,'[99]ERU-1'!$A$6:$BE$17,BF$2,FALSE),3)</f>
        <v>300</v>
      </c>
      <c r="BG108" s="68">
        <f>_xlfn.IFNA(INDEX(import!$R$3:$Z$2000,MATCH(Data!$A108&amp;"#"&amp;$E108,import!$Q$3:$Q$2000,0),2),0)</f>
        <v>176.62799999999999</v>
      </c>
      <c r="BH108" s="15"/>
      <c r="BI108" s="15"/>
      <c r="BJ108" s="15" t="s">
        <v>790</v>
      </c>
      <c r="BK108" s="37" t="str">
        <f>INDEX(Licence!$I$2:$I$180,MATCH(Data!BJ108,Licence!$C$2:$C$180,0))</f>
        <v>Karlovarský</v>
      </c>
      <c r="BL108" s="15">
        <f>INDEX(Licence!$G$2:$G$180,MATCH(Data!BJ108,Licence!$C$2:$C$180,0))/1000</f>
        <v>0.2</v>
      </c>
      <c r="BM108" s="15">
        <f>INDEX(Licence!$F$2:$F$180,MATCH(Data!BJ108,Licence!$C$2:$C$180,0))/1000</f>
        <v>0.28599999999999998</v>
      </c>
      <c r="BN108" s="15" t="str">
        <f>INDEX(Licence!$K$2:$K$180,MATCH(Data!BJ108,Licence!$C$2:$C$180,0))</f>
        <v>ČEZ Distribuce, a.s.</v>
      </c>
      <c r="BO108" s="15"/>
      <c r="BP108" s="16">
        <f t="shared" si="21"/>
        <v>86.223777279555534</v>
      </c>
      <c r="BS108" t="str">
        <f t="shared" si="33"/>
        <v>KJ - Bochov</v>
      </c>
    </row>
    <row r="109" spans="1:71" ht="19.5" thickBot="1" x14ac:dyDescent="0.35">
      <c r="A109">
        <v>3849</v>
      </c>
      <c r="B109" s="25">
        <f t="shared" si="19"/>
        <v>105</v>
      </c>
      <c r="C109" s="14" t="s">
        <v>791</v>
      </c>
      <c r="D109" s="15" t="str">
        <f t="shared" si="22"/>
        <v>Prosinec</v>
      </c>
      <c r="E109" s="37" t="str">
        <f t="shared" si="22"/>
        <v>12</v>
      </c>
      <c r="F109" s="46">
        <f t="shared" si="16"/>
        <v>0</v>
      </c>
      <c r="G109" s="68">
        <f>_xlfn.IFNA(INDEX(import!$R$3:$Z$2000,MATCH(Data!$A109&amp;"#"&amp;$E109,import!$Q$3:$Q$2000,0),1),0)</f>
        <v>158.494</v>
      </c>
      <c r="H109" s="68">
        <f t="shared" si="23"/>
        <v>69.55</v>
      </c>
      <c r="I109" s="68">
        <f t="shared" si="24"/>
        <v>88.944000000000003</v>
      </c>
      <c r="J109" s="68">
        <f>_xlfn.IFNA(INDEX(import!$R$3:$Z$2000,MATCH(Data!$A109&amp;"#"&amp;$E109,import!$Q$3:$Q$2000,0),3),0)</f>
        <v>35.297207999999998</v>
      </c>
      <c r="K109" s="15">
        <f>ROUND(VLOOKUP($C$2,'[100]ERU-1'!$A$6:$BE$17,K$2,FALSE),3)</f>
        <v>0</v>
      </c>
      <c r="L109" s="15">
        <f>ROUND(VLOOKUP($C$2,'[100]ERU-1'!$A$6:$BE$17,L$2,FALSE),3)</f>
        <v>65.814999999999998</v>
      </c>
      <c r="M109" s="15">
        <f>ROUND(VLOOKUP($C$2,'[100]ERU-1'!$A$6:$BE$17,M$2,FALSE),3)</f>
        <v>0.69899999999999995</v>
      </c>
      <c r="N109" s="15">
        <f t="shared" si="17"/>
        <v>0.89300000000000068</v>
      </c>
      <c r="O109" s="15">
        <f t="shared" si="18"/>
        <v>0</v>
      </c>
      <c r="P109" s="15">
        <f t="shared" si="25"/>
        <v>0</v>
      </c>
      <c r="Q109" s="15">
        <f>ROUND(VLOOKUP($C$2,'[100]ERU-1'!$A$6:$BE$17,Q$2,FALSE),3)</f>
        <v>64.222999999999999</v>
      </c>
      <c r="R109" s="42">
        <f t="shared" si="26"/>
        <v>0</v>
      </c>
      <c r="S109" s="15">
        <f>ROUND(VLOOKUP($C$2,'[100]ERU-1'!$A$6:$BE$17,S$2,FALSE),3)</f>
        <v>303</v>
      </c>
      <c r="T109" s="15">
        <f>ROUND(VLOOKUP($C$2,'[100]ERU-1'!$A$6:$BE$17,T$2,FALSE),3)</f>
        <v>0</v>
      </c>
      <c r="U109" s="15">
        <f>ROUND(VLOOKUP($C$2,'[100]ERU-1'!$A$6:$BE$17,U$2,FALSE),3)</f>
        <v>0</v>
      </c>
      <c r="V109" s="15">
        <f>ROUND(VLOOKUP($C$2,'[100]ERU-1'!$A$6:$BE$17,V$2,FALSE),3)</f>
        <v>0</v>
      </c>
      <c r="W109" s="15">
        <f>ROUND(VLOOKUP($C$2,'[100]ERU-1'!$A$6:$BE$17,W$2,FALSE),3)</f>
        <v>0</v>
      </c>
      <c r="X109" s="15">
        <f>ROUND(VLOOKUP($C$2,'[100]ERU-1'!$A$6:$BE$17,X$2,FALSE),3)</f>
        <v>303</v>
      </c>
      <c r="Y109" s="15">
        <f>ROUND(VLOOKUP($C$2,'[100]ERU-1'!$A$6:$BE$17,Y$2,FALSE),3)</f>
        <v>0</v>
      </c>
      <c r="Z109" s="15">
        <f>ROUND(VLOOKUP($C$2,'[100]ERU-1'!$A$6:$BE$17,Z$2,FALSE),3)</f>
        <v>0.1</v>
      </c>
      <c r="AA109" s="15">
        <f>ROUND(VLOOKUP($C$2,'[100]ERU-1'!$A$6:$BE$17,AA$2,FALSE),3)</f>
        <v>65.814999999999998</v>
      </c>
      <c r="AB109" s="45">
        <f t="shared" si="20"/>
        <v>1.6920000000000006</v>
      </c>
      <c r="AC109" s="15">
        <f>ROUND(VLOOKUP($C$2,'[100]ERU-1'!$A$6:$BE$17,AC$2,FALSE),3)</f>
        <v>0</v>
      </c>
      <c r="AD109" s="15">
        <f>ROUND(VLOOKUP($C$2,'[100]ERU-1'!$A$6:$BE$17,AD$2,FALSE),3)</f>
        <v>0</v>
      </c>
      <c r="AE109" s="15">
        <f>ROUND(VLOOKUP($C$2,'[100]ERU-1'!$A$6:$BE$17,AE$2,FALSE),3)</f>
        <v>0</v>
      </c>
      <c r="AF109" s="15">
        <f>ROUND(VLOOKUP($C$2,'[100]ERU-1'!$A$6:$BE$17,AF$2,FALSE),3)</f>
        <v>0</v>
      </c>
      <c r="AG109" s="15">
        <f>ROUND(VLOOKUP($C$2,'[100]ERU-1'!$A$6:$BE$17,AG$2,FALSE),3)</f>
        <v>0</v>
      </c>
      <c r="AH109" s="15">
        <f>ROUND(VLOOKUP($C$2,'[100]ERU-1'!$A$6:$BE$17,AH$2,FALSE),3)</f>
        <v>303</v>
      </c>
      <c r="AI109" s="15">
        <f>ROUND(VLOOKUP($C$2,'[100]ERU-1'!$A$6:$BE$17,AI$2,FALSE),3)</f>
        <v>0</v>
      </c>
      <c r="AJ109" s="15" t="s">
        <v>594</v>
      </c>
      <c r="AK109" s="15">
        <f>ROUND(VLOOKUP($C$2,'[100]ERU-1'!$A$6:$BE$17,AK$2,FALSE),3)</f>
        <v>0</v>
      </c>
      <c r="AL109" s="15">
        <f>ROUND(VLOOKUP($C$2,'[100]ERU-1'!$A$6:$BE$17,AL$2,FALSE),3)</f>
        <v>0</v>
      </c>
      <c r="AM109" s="15">
        <f>ROUND(VLOOKUP($C$2,'[100]ERU-1'!$A$6:$BE$17,AM$2,FALSE),3)</f>
        <v>64.222999999999999</v>
      </c>
      <c r="AN109" s="15">
        <f>ROUND(VLOOKUP($C$2,'[100]ERU-1'!$A$6:$BE$17,AN$2,FALSE),3)</f>
        <v>0</v>
      </c>
      <c r="AO109" s="15">
        <f>ROUND(VLOOKUP($C$2,'[100]ERU-1'!$A$6:$BE$17,AO$2,FALSE),3)</f>
        <v>0</v>
      </c>
      <c r="AP109" s="15">
        <f>ROUND(VLOOKUP($C$2,'[100]ERU-1'!$A$6:$BE$17,AP$2,FALSE),3)</f>
        <v>0</v>
      </c>
      <c r="AQ109" s="15">
        <f>ROUND(VLOOKUP($C$2,'[100]ERU-1'!$A$6:$BE$17,AQ$2,FALSE),3)</f>
        <v>0</v>
      </c>
      <c r="AR109" s="15">
        <f>ROUND(VLOOKUP($C$2,'[100]ERU-1'!$A$6:$BE$17,AR$2,FALSE),3)</f>
        <v>0</v>
      </c>
      <c r="AS109" s="15">
        <f>ROUND(VLOOKUP($C$2,'[100]ERU-1'!$A$6:$BE$17,AS$2,FALSE),3)</f>
        <v>0</v>
      </c>
      <c r="AT109" s="15">
        <f>ROUND(VLOOKUP($C$2,'[100]ERU-1'!$A$6:$BE$17,AT$2,FALSE),3)</f>
        <v>0</v>
      </c>
      <c r="AU109" s="15">
        <f>ROUND(VLOOKUP($C$2,'[100]ERU-1'!$A$6:$BE$17,AU$2,FALSE),3)</f>
        <v>0</v>
      </c>
      <c r="AV109" s="15">
        <f>ROUND(VLOOKUP($C$2,'[100]ERU-1'!$A$6:$BE$17,AV$2,FALSE),3)</f>
        <v>303</v>
      </c>
      <c r="AW109" s="15">
        <f>ROUND(VLOOKUP($C$2,'[100]ERU-1'!$A$6:$BE$17,AW$2,FALSE),3)</f>
        <v>0</v>
      </c>
      <c r="AX109" s="15">
        <f>ROUND(VLOOKUP($C$2,'[100]ERU-1'!$A$6:$BE$17,AX$2,FALSE),3)</f>
        <v>0</v>
      </c>
      <c r="AY109" s="15">
        <f>ROUND(VLOOKUP($C$2,'[100]ERU-1'!$A$6:$BE$17,AY$2,FALSE),3)</f>
        <v>0</v>
      </c>
      <c r="AZ109" s="15">
        <f>ROUND(VLOOKUP($C$2,'[100]ERU-1'!$A$6:$BE$17,AZ$2,FALSE),3)</f>
        <v>0</v>
      </c>
      <c r="BA109" s="15">
        <f>ROUND(VLOOKUP($C$2,'[100]ERU-1'!$A$6:$BE$17,BA$2,FALSE),3)</f>
        <v>0</v>
      </c>
      <c r="BB109" s="15">
        <f>ROUND(VLOOKUP($C$2,'[100]ERU-1'!$A$6:$BE$17,BB$2,FALSE),3)</f>
        <v>0</v>
      </c>
      <c r="BC109" s="15">
        <f>ROUND(VLOOKUP($C$2,'[100]ERU-1'!$A$6:$BE$17,BC$2,FALSE),3)</f>
        <v>0</v>
      </c>
      <c r="BD109" s="15">
        <f>ROUND(VLOOKUP($C$2,'[100]ERU-1'!$A$6:$BE$17,BD$2,FALSE),3)</f>
        <v>0</v>
      </c>
      <c r="BE109" s="15">
        <f>ROUND(VLOOKUP($C$2,'[100]ERU-1'!$A$6:$BE$17,BE$2,FALSE),3)</f>
        <v>65.814999999999998</v>
      </c>
      <c r="BF109" s="15">
        <f>ROUND(VLOOKUP($C$2,'[100]ERU-1'!$A$6:$BE$17,BF$2,FALSE),3)</f>
        <v>303</v>
      </c>
      <c r="BG109" s="68">
        <f>_xlfn.IFNA(INDEX(import!$R$3:$Z$2000,MATCH(Data!$A109&amp;"#"&amp;$E109,import!$Q$3:$Q$2000,0),2),0)</f>
        <v>158.494</v>
      </c>
      <c r="BH109" s="15"/>
      <c r="BI109" s="15"/>
      <c r="BJ109" s="15" t="s">
        <v>794</v>
      </c>
      <c r="BK109" s="15" t="str">
        <f>INDEX(Licence!$I$2:$I$180,MATCH(Data!BJ109,Licence!$C$2:$C$180,0))</f>
        <v>Ústecký</v>
      </c>
      <c r="BL109" s="15">
        <f>INDEX(Licence!$G$2:$G$180,MATCH(Data!BJ109,Licence!$C$2:$C$180,0))/1000</f>
        <v>0.2</v>
      </c>
      <c r="BM109" s="15">
        <f>INDEX(Licence!$F$2:$F$180,MATCH(Data!BJ109,Licence!$C$2:$C$180,0))/1000</f>
        <v>0.28000000000000003</v>
      </c>
      <c r="BN109" s="15" t="str">
        <f>INDEX(Licence!$K$2:$K$180,MATCH(Data!BJ109,Licence!$C$2:$C$180,0))</f>
        <v>ČEZ Distribuce, a.s.</v>
      </c>
      <c r="BO109" s="15"/>
      <c r="BP109" s="16">
        <f t="shared" si="21"/>
        <v>94.629239382353077</v>
      </c>
      <c r="BS109" t="str">
        <f t="shared" si="33"/>
        <v>KJ - Krásná Lípa</v>
      </c>
    </row>
    <row r="110" spans="1:71" ht="19.5" thickBot="1" x14ac:dyDescent="0.35">
      <c r="A110">
        <v>3974</v>
      </c>
      <c r="B110" s="25">
        <f t="shared" si="19"/>
        <v>106</v>
      </c>
      <c r="C110" s="14" t="s">
        <v>792</v>
      </c>
      <c r="D110" s="15" t="str">
        <f t="shared" si="22"/>
        <v>Prosinec</v>
      </c>
      <c r="E110" s="37" t="str">
        <f t="shared" si="22"/>
        <v>12</v>
      </c>
      <c r="F110" s="46">
        <f t="shared" si="16"/>
        <v>0</v>
      </c>
      <c r="G110" s="68">
        <f>_xlfn.IFNA(INDEX(import!$R$3:$Z$2000,MATCH(Data!$A110&amp;"#"&amp;$E110,import!$Q$3:$Q$2000,0),1),0)</f>
        <v>0.55700000000000005</v>
      </c>
      <c r="H110" s="68">
        <f t="shared" si="23"/>
        <v>0.55700000000000005</v>
      </c>
      <c r="I110" s="68">
        <f t="shared" si="24"/>
        <v>0</v>
      </c>
      <c r="J110" s="68">
        <f>_xlfn.IFNA(INDEX(import!$R$3:$Z$2000,MATCH(Data!$A110&amp;"#"&amp;$E110,import!$Q$3:$Q$2000,0),3),0)</f>
        <v>35.185104000000003</v>
      </c>
      <c r="K110" s="15">
        <f>ROUND(VLOOKUP($C$2,'[101]ERU-1'!$A$6:$BE$17,K$2,FALSE),3)</f>
        <v>0</v>
      </c>
      <c r="L110" s="15">
        <f>ROUND(VLOOKUP($C$2,'[101]ERU-1'!$A$6:$BE$17,L$2,FALSE),3)</f>
        <v>0.21</v>
      </c>
      <c r="M110" s="15">
        <f>ROUND(VLOOKUP($C$2,'[101]ERU-1'!$A$6:$BE$17,M$2,FALSE),3)</f>
        <v>-4.7119999999999997</v>
      </c>
      <c r="N110" s="15">
        <f t="shared" si="17"/>
        <v>4.7189999999999994</v>
      </c>
      <c r="O110" s="15">
        <f t="shared" si="18"/>
        <v>2.7755575615628914E-16</v>
      </c>
      <c r="P110" s="15">
        <f t="shared" si="25"/>
        <v>0</v>
      </c>
      <c r="Q110" s="15">
        <f>ROUND(VLOOKUP($C$2,'[101]ERU-1'!$A$6:$BE$17,Q$2,FALSE),3)</f>
        <v>0.20300000000000001</v>
      </c>
      <c r="R110" s="42">
        <f t="shared" si="26"/>
        <v>0</v>
      </c>
      <c r="S110" s="15">
        <f>ROUND(VLOOKUP($C$2,'[101]ERU-1'!$A$6:$BE$17,S$2,FALSE),3)</f>
        <v>0</v>
      </c>
      <c r="T110" s="15">
        <f>ROUND(VLOOKUP($C$2,'[101]ERU-1'!$A$6:$BE$17,T$2,FALSE),3)</f>
        <v>0</v>
      </c>
      <c r="U110" s="15">
        <f>ROUND(VLOOKUP($C$2,'[101]ERU-1'!$A$6:$BE$17,U$2,FALSE),3)</f>
        <v>0</v>
      </c>
      <c r="V110" s="15">
        <f>ROUND(VLOOKUP($C$2,'[101]ERU-1'!$A$6:$BE$17,V$2,FALSE),3)</f>
        <v>0</v>
      </c>
      <c r="W110" s="15">
        <f>ROUND(VLOOKUP($C$2,'[101]ERU-1'!$A$6:$BE$17,W$2,FALSE),3)</f>
        <v>0</v>
      </c>
      <c r="X110" s="15">
        <f>ROUND(VLOOKUP($C$2,'[101]ERU-1'!$A$6:$BE$17,X$2,FALSE),3)</f>
        <v>0</v>
      </c>
      <c r="Y110" s="15">
        <f>ROUND(VLOOKUP($C$2,'[101]ERU-1'!$A$6:$BE$17,Y$2,FALSE),3)</f>
        <v>0</v>
      </c>
      <c r="Z110" s="15">
        <f>ROUND(VLOOKUP($C$2,'[101]ERU-1'!$A$6:$BE$17,Z$2,FALSE),3)</f>
        <v>4.7119999999999997</v>
      </c>
      <c r="AA110" s="15">
        <f>ROUND(VLOOKUP($C$2,'[101]ERU-1'!$A$6:$BE$17,AA$2,FALSE),3)</f>
        <v>0.21</v>
      </c>
      <c r="AB110" s="45">
        <f t="shared" si="20"/>
        <v>4.7189999999999994</v>
      </c>
      <c r="AC110" s="15">
        <f>ROUND(VLOOKUP($C$2,'[101]ERU-1'!$A$6:$BE$17,AC$2,FALSE),3)</f>
        <v>0</v>
      </c>
      <c r="AD110" s="15">
        <f>ROUND(VLOOKUP($C$2,'[101]ERU-1'!$A$6:$BE$17,AD$2,FALSE),3)</f>
        <v>0</v>
      </c>
      <c r="AE110" s="15">
        <f>ROUND(VLOOKUP($C$2,'[101]ERU-1'!$A$6:$BE$17,AE$2,FALSE),3)</f>
        <v>0</v>
      </c>
      <c r="AF110" s="15">
        <f>ROUND(VLOOKUP($C$2,'[101]ERU-1'!$A$6:$BE$17,AF$2,FALSE),3)</f>
        <v>0</v>
      </c>
      <c r="AG110" s="15">
        <f>ROUND(VLOOKUP($C$2,'[101]ERU-1'!$A$6:$BE$17,AG$2,FALSE),3)</f>
        <v>0</v>
      </c>
      <c r="AH110" s="15">
        <f>ROUND(VLOOKUP($C$2,'[101]ERU-1'!$A$6:$BE$17,AH$2,FALSE),3)</f>
        <v>0</v>
      </c>
      <c r="AI110" s="15">
        <f>ROUND(VLOOKUP($C$2,'[101]ERU-1'!$A$6:$BE$17,AI$2,FALSE),3)</f>
        <v>0</v>
      </c>
      <c r="AJ110" s="15" t="s">
        <v>594</v>
      </c>
      <c r="AK110" s="15">
        <f>ROUND(VLOOKUP($C$2,'[101]ERU-1'!$A$6:$BE$17,AK$2,FALSE),3)</f>
        <v>0</v>
      </c>
      <c r="AL110" s="15">
        <f>ROUND(VLOOKUP($C$2,'[101]ERU-1'!$A$6:$BE$17,AL$2,FALSE),3)</f>
        <v>0</v>
      </c>
      <c r="AM110" s="15">
        <f>ROUND(VLOOKUP($C$2,'[101]ERU-1'!$A$6:$BE$17,AM$2,FALSE),3)</f>
        <v>0.20300000000000001</v>
      </c>
      <c r="AN110" s="15">
        <f>ROUND(VLOOKUP($C$2,'[101]ERU-1'!$A$6:$BE$17,AN$2,FALSE),3)</f>
        <v>0</v>
      </c>
      <c r="AO110" s="15">
        <f>ROUND(VLOOKUP($C$2,'[101]ERU-1'!$A$6:$BE$17,AO$2,FALSE),3)</f>
        <v>0</v>
      </c>
      <c r="AP110" s="15">
        <f>ROUND(VLOOKUP($C$2,'[101]ERU-1'!$A$6:$BE$17,AP$2,FALSE),3)</f>
        <v>0</v>
      </c>
      <c r="AQ110" s="15">
        <f>ROUND(VLOOKUP($C$2,'[101]ERU-1'!$A$6:$BE$17,AQ$2,FALSE),3)</f>
        <v>0</v>
      </c>
      <c r="AR110" s="15">
        <f>ROUND(VLOOKUP($C$2,'[101]ERU-1'!$A$6:$BE$17,AR$2,FALSE),3)</f>
        <v>0</v>
      </c>
      <c r="AS110" s="15">
        <f>ROUND(VLOOKUP($C$2,'[101]ERU-1'!$A$6:$BE$17,AS$2,FALSE),3)</f>
        <v>0</v>
      </c>
      <c r="AT110" s="15">
        <f>ROUND(VLOOKUP($C$2,'[101]ERU-1'!$A$6:$BE$17,AT$2,FALSE),3)</f>
        <v>0</v>
      </c>
      <c r="AU110" s="15">
        <f>ROUND(VLOOKUP($C$2,'[101]ERU-1'!$A$6:$BE$17,AU$2,FALSE),3)</f>
        <v>0</v>
      </c>
      <c r="AV110" s="15">
        <f>ROUND(VLOOKUP($C$2,'[101]ERU-1'!$A$6:$BE$17,AV$2,FALSE),3)</f>
        <v>0</v>
      </c>
      <c r="AW110" s="15">
        <f>ROUND(VLOOKUP($C$2,'[101]ERU-1'!$A$6:$BE$17,AW$2,FALSE),3)</f>
        <v>0</v>
      </c>
      <c r="AX110" s="15">
        <f>ROUND(VLOOKUP($C$2,'[101]ERU-1'!$A$6:$BE$17,AX$2,FALSE),3)</f>
        <v>0</v>
      </c>
      <c r="AY110" s="15">
        <f>ROUND(VLOOKUP($C$2,'[101]ERU-1'!$A$6:$BE$17,AY$2,FALSE),3)</f>
        <v>0</v>
      </c>
      <c r="AZ110" s="15">
        <f>ROUND(VLOOKUP($C$2,'[101]ERU-1'!$A$6:$BE$17,AZ$2,FALSE),3)</f>
        <v>0</v>
      </c>
      <c r="BA110" s="15">
        <f>ROUND(VLOOKUP($C$2,'[101]ERU-1'!$A$6:$BE$17,BA$2,FALSE),3)</f>
        <v>0</v>
      </c>
      <c r="BB110" s="15">
        <f>ROUND(VLOOKUP($C$2,'[101]ERU-1'!$A$6:$BE$17,BB$2,FALSE),3)</f>
        <v>0</v>
      </c>
      <c r="BC110" s="15">
        <f>ROUND(VLOOKUP($C$2,'[101]ERU-1'!$A$6:$BE$17,BC$2,FALSE),3)</f>
        <v>0</v>
      </c>
      <c r="BD110" s="15">
        <f>ROUND(VLOOKUP($C$2,'[101]ERU-1'!$A$6:$BE$17,BD$2,FALSE),3)</f>
        <v>0</v>
      </c>
      <c r="BE110" s="15">
        <f>ROUND(VLOOKUP($C$2,'[101]ERU-1'!$A$6:$BE$17,BE$2,FALSE),3)</f>
        <v>0.21</v>
      </c>
      <c r="BF110" s="15">
        <f>ROUND(VLOOKUP($C$2,'[101]ERU-1'!$A$6:$BE$17,BF$2,FALSE),3)</f>
        <v>0</v>
      </c>
      <c r="BG110" s="68">
        <f>_xlfn.IFNA(INDEX(import!$R$3:$Z$2000,MATCH(Data!$A110&amp;"#"&amp;$E110,import!$Q$3:$Q$2000,0),2),0)</f>
        <v>0.55700000000000005</v>
      </c>
      <c r="BH110" s="15"/>
      <c r="BI110" s="15"/>
      <c r="BJ110" s="15" t="s">
        <v>793</v>
      </c>
      <c r="BK110" s="15" t="str">
        <f>INDEX(Licence!$I$2:$I$180,MATCH(Data!BJ110,Licence!$C$2:$C$180,0))</f>
        <v>Moravskoslezský</v>
      </c>
      <c r="BL110" s="15">
        <f>INDEX(Licence!$G$2:$G$180,MATCH(Data!BJ110,Licence!$C$2:$C$180,0))/1000</f>
        <v>1.56</v>
      </c>
      <c r="BM110" s="15">
        <f>INDEX(Licence!$F$2:$F$180,MATCH(Data!BJ110,Licence!$C$2:$C$180,0))/1000</f>
        <v>1.966</v>
      </c>
      <c r="BN110" s="15" t="str">
        <f>INDEX(Licence!$K$2:$K$180,MATCH(Data!BJ110,Licence!$C$2:$C$180,0))</f>
        <v>ČEZ Distribuce, a.s.</v>
      </c>
      <c r="BO110" s="15"/>
      <c r="BP110" s="16">
        <f t="shared" si="21"/>
        <v>37.701974865350088</v>
      </c>
      <c r="BS110" t="str">
        <f t="shared" si="33"/>
        <v>KJ - Energocentrum Vítkovice III</v>
      </c>
    </row>
    <row r="111" spans="1:71" ht="19.5" thickBot="1" x14ac:dyDescent="0.35">
      <c r="A111" s="44">
        <v>3929</v>
      </c>
      <c r="B111" s="25">
        <f t="shared" si="19"/>
        <v>107</v>
      </c>
      <c r="C111" s="14" t="s">
        <v>797</v>
      </c>
      <c r="D111" s="15" t="str">
        <f t="shared" si="22"/>
        <v>Prosinec</v>
      </c>
      <c r="E111" s="37" t="str">
        <f t="shared" si="22"/>
        <v>12</v>
      </c>
      <c r="F111" s="46">
        <f t="shared" si="16"/>
        <v>0</v>
      </c>
      <c r="G111" s="68">
        <f>_xlfn.IFNA(INDEX(import!$R$3:$Z$2000,MATCH(Data!$A111&amp;"#"&amp;$E111,import!$Q$3:$Q$2000,0),1),0)</f>
        <v>183.1</v>
      </c>
      <c r="H111" s="68">
        <f t="shared" si="23"/>
        <v>77.965000000000003</v>
      </c>
      <c r="I111" s="68">
        <f t="shared" si="24"/>
        <v>105.13500000000001</v>
      </c>
      <c r="J111" s="68">
        <f>_xlfn.IFNA(INDEX(import!$R$3:$Z$2000,MATCH(Data!$A111&amp;"#"&amp;$E111,import!$Q$3:$Q$2000,0),3),0)</f>
        <v>35.251200000000004</v>
      </c>
      <c r="K111" s="15">
        <f>ROUND(VLOOKUP($C$2,'[102]ERU-1'!$A$6:$BE$17,K$2,FALSE),3)</f>
        <v>0</v>
      </c>
      <c r="L111" s="15">
        <f>ROUND(VLOOKUP($C$2,'[102]ERU-1'!$A$6:$BE$17,L$2,FALSE),3)</f>
        <v>63.24</v>
      </c>
      <c r="M111" s="15">
        <f>ROUND(VLOOKUP($C$2,'[102]ERU-1'!$A$6:$BE$17,M$2,FALSE),3)</f>
        <v>2.0649999999999999</v>
      </c>
      <c r="N111" s="15">
        <f t="shared" si="17"/>
        <v>2.784000000000006</v>
      </c>
      <c r="O111" s="15">
        <f t="shared" si="18"/>
        <v>0</v>
      </c>
      <c r="P111" s="15">
        <f t="shared" si="25"/>
        <v>0</v>
      </c>
      <c r="Q111" s="15">
        <f>ROUND(VLOOKUP($C$2,'[102]ERU-1'!$A$6:$BE$17,Q$2,FALSE),3)</f>
        <v>58.390999999999998</v>
      </c>
      <c r="R111" s="42">
        <f t="shared" si="26"/>
        <v>0</v>
      </c>
      <c r="S111" s="15">
        <f>ROUND(VLOOKUP($C$2,'[102]ERU-1'!$A$6:$BE$17,S$2,FALSE),3)</f>
        <v>307</v>
      </c>
      <c r="T111" s="15">
        <f>ROUND(VLOOKUP($C$2,'[102]ERU-1'!$A$6:$BE$17,T$2,FALSE),3)</f>
        <v>0</v>
      </c>
      <c r="U111" s="15">
        <f>ROUND(VLOOKUP($C$2,'[102]ERU-1'!$A$6:$BE$17,U$2,FALSE),3)</f>
        <v>0</v>
      </c>
      <c r="V111" s="15">
        <f>ROUND(VLOOKUP($C$2,'[102]ERU-1'!$A$6:$BE$17,V$2,FALSE),3)</f>
        <v>0</v>
      </c>
      <c r="W111" s="15">
        <f>ROUND(VLOOKUP($C$2,'[102]ERU-1'!$A$6:$BE$17,W$2,FALSE),3)</f>
        <v>0</v>
      </c>
      <c r="X111" s="15">
        <f>ROUND(VLOOKUP($C$2,'[102]ERU-1'!$A$6:$BE$17,X$2,FALSE),3)</f>
        <v>307</v>
      </c>
      <c r="Y111" s="15">
        <f>ROUND(VLOOKUP($C$2,'[102]ERU-1'!$A$6:$BE$17,Y$2,FALSE),3)</f>
        <v>0</v>
      </c>
      <c r="Z111" s="15">
        <f>ROUND(VLOOKUP($C$2,'[102]ERU-1'!$A$6:$BE$17,Z$2,FALSE),3)</f>
        <v>0.124</v>
      </c>
      <c r="AA111" s="15">
        <f>ROUND(VLOOKUP($C$2,'[102]ERU-1'!$A$6:$BE$17,AA$2,FALSE),3)</f>
        <v>63.24</v>
      </c>
      <c r="AB111" s="45">
        <f t="shared" si="20"/>
        <v>4.9730000000000052</v>
      </c>
      <c r="AC111" s="15">
        <f>ROUND(VLOOKUP($C$2,'[102]ERU-1'!$A$6:$BE$17,AC$2,FALSE),3)</f>
        <v>0</v>
      </c>
      <c r="AD111" s="15">
        <f>ROUND(VLOOKUP($C$2,'[102]ERU-1'!$A$6:$BE$17,AD$2,FALSE),3)</f>
        <v>0</v>
      </c>
      <c r="AE111" s="15">
        <f>ROUND(VLOOKUP($C$2,'[102]ERU-1'!$A$6:$BE$17,AE$2,FALSE),3)</f>
        <v>0</v>
      </c>
      <c r="AF111" s="15">
        <f>ROUND(VLOOKUP($C$2,'[102]ERU-1'!$A$6:$BE$17,AF$2,FALSE),3)</f>
        <v>0</v>
      </c>
      <c r="AG111" s="15">
        <f>ROUND(VLOOKUP($C$2,'[102]ERU-1'!$A$6:$BE$17,AG$2,FALSE),3)</f>
        <v>0</v>
      </c>
      <c r="AH111" s="15">
        <f>ROUND(VLOOKUP($C$2,'[102]ERU-1'!$A$6:$BE$17,AH$2,FALSE),3)</f>
        <v>307</v>
      </c>
      <c r="AI111" s="15">
        <f>ROUND(VLOOKUP($C$2,'[102]ERU-1'!$A$6:$BE$17,AI$2,FALSE),3)</f>
        <v>0</v>
      </c>
      <c r="AJ111" s="15" t="s">
        <v>594</v>
      </c>
      <c r="AK111" s="15">
        <f>ROUND(VLOOKUP($C$2,'[102]ERU-1'!$A$6:$BE$17,AK$2,FALSE),3)</f>
        <v>0</v>
      </c>
      <c r="AL111" s="15">
        <f>ROUND(VLOOKUP($C$2,'[102]ERU-1'!$A$6:$BE$17,AL$2,FALSE),3)</f>
        <v>0</v>
      </c>
      <c r="AM111" s="15">
        <f>ROUND(VLOOKUP($C$2,'[102]ERU-1'!$A$6:$BE$17,AM$2,FALSE),3)</f>
        <v>58.390999999999998</v>
      </c>
      <c r="AN111" s="15">
        <f>ROUND(VLOOKUP($C$2,'[102]ERU-1'!$A$6:$BE$17,AN$2,FALSE),3)</f>
        <v>0</v>
      </c>
      <c r="AO111" s="15">
        <f>ROUND(VLOOKUP($C$2,'[102]ERU-1'!$A$6:$BE$17,AO$2,FALSE),3)</f>
        <v>0</v>
      </c>
      <c r="AP111" s="15">
        <f>ROUND(VLOOKUP($C$2,'[102]ERU-1'!$A$6:$BE$17,AP$2,FALSE),3)</f>
        <v>0</v>
      </c>
      <c r="AQ111" s="15">
        <f>ROUND(VLOOKUP($C$2,'[102]ERU-1'!$A$6:$BE$17,AQ$2,FALSE),3)</f>
        <v>0</v>
      </c>
      <c r="AR111" s="15">
        <f>ROUND(VLOOKUP($C$2,'[102]ERU-1'!$A$6:$BE$17,AR$2,FALSE),3)</f>
        <v>0</v>
      </c>
      <c r="AS111" s="15">
        <f>ROUND(VLOOKUP($C$2,'[102]ERU-1'!$A$6:$BE$17,AS$2,FALSE),3)</f>
        <v>0</v>
      </c>
      <c r="AT111" s="15">
        <f>ROUND(VLOOKUP($C$2,'[102]ERU-1'!$A$6:$BE$17,AT$2,FALSE),3)</f>
        <v>0</v>
      </c>
      <c r="AU111" s="15">
        <f>ROUND(VLOOKUP($C$2,'[102]ERU-1'!$A$6:$BE$17,AU$2,FALSE),3)</f>
        <v>0</v>
      </c>
      <c r="AV111" s="15">
        <f>ROUND(VLOOKUP($C$2,'[102]ERU-1'!$A$6:$BE$17,AV$2,FALSE),3)</f>
        <v>307</v>
      </c>
      <c r="AW111" s="15">
        <f>ROUND(VLOOKUP($C$2,'[102]ERU-1'!$A$6:$BE$17,AW$2,FALSE),3)</f>
        <v>0</v>
      </c>
      <c r="AX111" s="15">
        <f>ROUND(VLOOKUP($C$2,'[102]ERU-1'!$A$6:$BE$17,AX$2,FALSE),3)</f>
        <v>0</v>
      </c>
      <c r="AY111" s="15">
        <f>ROUND(VLOOKUP($C$2,'[102]ERU-1'!$A$6:$BE$17,AY$2,FALSE),3)</f>
        <v>0</v>
      </c>
      <c r="AZ111" s="15">
        <f>ROUND(VLOOKUP($C$2,'[102]ERU-1'!$A$6:$BE$17,AZ$2,FALSE),3)</f>
        <v>0</v>
      </c>
      <c r="BA111" s="15">
        <f>ROUND(VLOOKUP($C$2,'[102]ERU-1'!$A$6:$BE$17,BA$2,FALSE),3)</f>
        <v>0</v>
      </c>
      <c r="BB111" s="15">
        <f>ROUND(VLOOKUP($C$2,'[102]ERU-1'!$A$6:$BE$17,BB$2,FALSE),3)</f>
        <v>0</v>
      </c>
      <c r="BC111" s="15">
        <f>ROUND(VLOOKUP($C$2,'[102]ERU-1'!$A$6:$BE$17,BC$2,FALSE),3)</f>
        <v>0</v>
      </c>
      <c r="BD111" s="15">
        <f>ROUND(VLOOKUP($C$2,'[102]ERU-1'!$A$6:$BE$17,BD$2,FALSE),3)</f>
        <v>0</v>
      </c>
      <c r="BE111" s="15">
        <f>ROUND(VLOOKUP($C$2,'[102]ERU-1'!$A$6:$BE$17,BE$2,FALSE),3)</f>
        <v>63.24</v>
      </c>
      <c r="BF111" s="15">
        <f>ROUND(VLOOKUP($C$2,'[102]ERU-1'!$A$6:$BE$17,BF$2,FALSE),3)</f>
        <v>307</v>
      </c>
      <c r="BG111" s="68">
        <f>_xlfn.IFNA(INDEX(import!$R$3:$Z$2000,MATCH(Data!$A111&amp;"#"&amp;$E111,import!$Q$3:$Q$2000,0),2),0)</f>
        <v>164.79</v>
      </c>
      <c r="BH111" s="15"/>
      <c r="BI111" s="15"/>
      <c r="BJ111" s="15" t="s">
        <v>800</v>
      </c>
      <c r="BK111" s="15" t="str">
        <f>INDEX(Licence!$I$2:$I$180,MATCH(Data!BJ111,Licence!$C$2:$C$180,0))</f>
        <v>Pardubický</v>
      </c>
      <c r="BL111" s="15">
        <f>INDEX(Licence!$G$2:$G$180,MATCH(Data!BJ111,Licence!$C$2:$C$180,0))/1000</f>
        <v>0.2</v>
      </c>
      <c r="BM111" s="15">
        <f>INDEX(Licence!$F$2:$F$180,MATCH(Data!BJ111,Licence!$C$2:$C$180,0))/1000</f>
        <v>0.28000000000000003</v>
      </c>
      <c r="BN111" s="15" t="str">
        <f>INDEX(Licence!$K$2:$K$180,MATCH(Data!BJ111,Licence!$C$2:$C$180,0))</f>
        <v>ČEZ Distribuce, a.s.</v>
      </c>
      <c r="BO111" s="15"/>
      <c r="BP111" s="16">
        <f t="shared" si="21"/>
        <v>90.125479566586435</v>
      </c>
      <c r="BS111" t="str">
        <f t="shared" si="33"/>
        <v>KJ - Česká Třebová na Milíři</v>
      </c>
    </row>
    <row r="112" spans="1:71" ht="19.5" thickBot="1" x14ac:dyDescent="0.35">
      <c r="A112">
        <v>4108</v>
      </c>
      <c r="B112" s="25">
        <f t="shared" si="19"/>
        <v>108</v>
      </c>
      <c r="C112" s="14" t="s">
        <v>798</v>
      </c>
      <c r="D112" s="15" t="str">
        <f t="shared" si="22"/>
        <v>Prosinec</v>
      </c>
      <c r="E112" s="37" t="str">
        <f t="shared" si="22"/>
        <v>12</v>
      </c>
      <c r="F112" s="46">
        <f t="shared" si="16"/>
        <v>0</v>
      </c>
      <c r="G112" s="68">
        <f>_xlfn.IFNA(INDEX(import!$R$3:$Z$2000,MATCH(Data!$A112&amp;"#"&amp;$E112,import!$Q$3:$Q$2000,0),1),0)</f>
        <v>501.37200000000001</v>
      </c>
      <c r="H112" s="68">
        <f t="shared" si="23"/>
        <v>222.846</v>
      </c>
      <c r="I112" s="68">
        <f t="shared" si="24"/>
        <v>278.52600000000001</v>
      </c>
      <c r="J112" s="68">
        <f>_xlfn.IFNA(INDEX(import!$R$3:$Z$2000,MATCH(Data!$A112&amp;"#"&amp;$E112,import!$Q$3:$Q$2000,0),3),0)</f>
        <v>35.251200000000004</v>
      </c>
      <c r="K112" s="15">
        <f>ROUND(VLOOKUP($C$2,'[103]ERU-1'!$A$6:$BE$17,K$2,FALSE),3)</f>
        <v>0</v>
      </c>
      <c r="L112" s="15">
        <f>ROUND(VLOOKUP($C$2,'[103]ERU-1'!$A$6:$BE$17,L$2,FALSE),3)</f>
        <v>173.13</v>
      </c>
      <c r="M112" s="15">
        <f>ROUND(VLOOKUP($C$2,'[103]ERU-1'!$A$6:$BE$17,M$2,FALSE),3)</f>
        <v>1.458</v>
      </c>
      <c r="N112" s="15">
        <f t="shared" si="17"/>
        <v>1.8230000000000075</v>
      </c>
      <c r="O112" s="15">
        <f t="shared" si="18"/>
        <v>0</v>
      </c>
      <c r="P112" s="15">
        <f t="shared" si="25"/>
        <v>0</v>
      </c>
      <c r="Q112" s="15">
        <f>ROUND(VLOOKUP($C$2,'[103]ERU-1'!$A$6:$BE$17,Q$2,FALSE),3)</f>
        <v>169.84899999999999</v>
      </c>
      <c r="R112" s="42">
        <f t="shared" si="26"/>
        <v>0</v>
      </c>
      <c r="S112" s="15">
        <f>ROUND(VLOOKUP($C$2,'[103]ERU-1'!$A$6:$BE$17,S$2,FALSE),3)</f>
        <v>779</v>
      </c>
      <c r="T112" s="15">
        <f>ROUND(VLOOKUP($C$2,'[103]ERU-1'!$A$6:$BE$17,T$2,FALSE),3)</f>
        <v>0</v>
      </c>
      <c r="U112" s="15">
        <f>ROUND(VLOOKUP($C$2,'[103]ERU-1'!$A$6:$BE$17,U$2,FALSE),3)</f>
        <v>0</v>
      </c>
      <c r="V112" s="15">
        <f>ROUND(VLOOKUP($C$2,'[103]ERU-1'!$A$6:$BE$17,V$2,FALSE),3)</f>
        <v>0</v>
      </c>
      <c r="W112" s="15">
        <f>ROUND(VLOOKUP($C$2,'[103]ERU-1'!$A$6:$BE$17,W$2,FALSE),3)</f>
        <v>0</v>
      </c>
      <c r="X112" s="15">
        <f>ROUND(VLOOKUP($C$2,'[103]ERU-1'!$A$6:$BE$17,X$2,FALSE),3)</f>
        <v>779</v>
      </c>
      <c r="Y112" s="15">
        <f>ROUND(VLOOKUP($C$2,'[103]ERU-1'!$A$6:$BE$17,Y$2,FALSE),3)</f>
        <v>0</v>
      </c>
      <c r="Z112" s="15">
        <f>ROUND(VLOOKUP($C$2,'[103]ERU-1'!$A$6:$BE$17,Z$2,FALSE),3)</f>
        <v>1.169</v>
      </c>
      <c r="AA112" s="15">
        <f>ROUND(VLOOKUP($C$2,'[103]ERU-1'!$A$6:$BE$17,AA$2,FALSE),3)</f>
        <v>173.13</v>
      </c>
      <c r="AB112" s="45">
        <f t="shared" si="20"/>
        <v>4.4500000000000082</v>
      </c>
      <c r="AC112" s="15">
        <f>ROUND(VLOOKUP($C$2,'[103]ERU-1'!$A$6:$BE$17,AC$2,FALSE),3)</f>
        <v>0</v>
      </c>
      <c r="AD112" s="15">
        <f>ROUND(VLOOKUP($C$2,'[103]ERU-1'!$A$6:$BE$17,AD$2,FALSE),3)</f>
        <v>0</v>
      </c>
      <c r="AE112" s="15">
        <f>ROUND(VLOOKUP($C$2,'[103]ERU-1'!$A$6:$BE$17,AE$2,FALSE),3)</f>
        <v>0</v>
      </c>
      <c r="AF112" s="15">
        <f>ROUND(VLOOKUP($C$2,'[103]ERU-1'!$A$6:$BE$17,AF$2,FALSE),3)</f>
        <v>0</v>
      </c>
      <c r="AG112" s="15">
        <f>ROUND(VLOOKUP($C$2,'[103]ERU-1'!$A$6:$BE$17,AG$2,FALSE),3)</f>
        <v>0</v>
      </c>
      <c r="AH112" s="15">
        <f>ROUND(VLOOKUP($C$2,'[103]ERU-1'!$A$6:$BE$17,AH$2,FALSE),3)</f>
        <v>779</v>
      </c>
      <c r="AI112" s="15">
        <f>ROUND(VLOOKUP($C$2,'[103]ERU-1'!$A$6:$BE$17,AI$2,FALSE),3)</f>
        <v>0</v>
      </c>
      <c r="AJ112" s="15" t="s">
        <v>594</v>
      </c>
      <c r="AK112" s="15">
        <f>ROUND(VLOOKUP($C$2,'[103]ERU-1'!$A$6:$BE$17,AK$2,FALSE),3)</f>
        <v>0</v>
      </c>
      <c r="AL112" s="15">
        <f>ROUND(VLOOKUP($C$2,'[103]ERU-1'!$A$6:$BE$17,AL$2,FALSE),3)</f>
        <v>0</v>
      </c>
      <c r="AM112" s="15">
        <f>ROUND(VLOOKUP($C$2,'[103]ERU-1'!$A$6:$BE$17,AM$2,FALSE),3)</f>
        <v>169.84899999999999</v>
      </c>
      <c r="AN112" s="15">
        <f>ROUND(VLOOKUP($C$2,'[103]ERU-1'!$A$6:$BE$17,AN$2,FALSE),3)</f>
        <v>0</v>
      </c>
      <c r="AO112" s="15">
        <f>ROUND(VLOOKUP($C$2,'[103]ERU-1'!$A$6:$BE$17,AO$2,FALSE),3)</f>
        <v>0</v>
      </c>
      <c r="AP112" s="15">
        <f>ROUND(VLOOKUP($C$2,'[103]ERU-1'!$A$6:$BE$17,AP$2,FALSE),3)</f>
        <v>0</v>
      </c>
      <c r="AQ112" s="15">
        <f>ROUND(VLOOKUP($C$2,'[103]ERU-1'!$A$6:$BE$17,AQ$2,FALSE),3)</f>
        <v>0</v>
      </c>
      <c r="AR112" s="15">
        <f>ROUND(VLOOKUP($C$2,'[103]ERU-1'!$A$6:$BE$17,AR$2,FALSE),3)</f>
        <v>0</v>
      </c>
      <c r="AS112" s="15">
        <f>ROUND(VLOOKUP($C$2,'[103]ERU-1'!$A$6:$BE$17,AS$2,FALSE),3)</f>
        <v>0</v>
      </c>
      <c r="AT112" s="15">
        <f>ROUND(VLOOKUP($C$2,'[103]ERU-1'!$A$6:$BE$17,AT$2,FALSE),3)</f>
        <v>0</v>
      </c>
      <c r="AU112" s="15">
        <f>ROUND(VLOOKUP($C$2,'[103]ERU-1'!$A$6:$BE$17,AU$2,FALSE),3)</f>
        <v>0</v>
      </c>
      <c r="AV112" s="15">
        <f>ROUND(VLOOKUP($C$2,'[103]ERU-1'!$A$6:$BE$17,AV$2,FALSE),3)</f>
        <v>779</v>
      </c>
      <c r="AW112" s="15">
        <f>ROUND(VLOOKUP($C$2,'[103]ERU-1'!$A$6:$BE$17,AW$2,FALSE),3)</f>
        <v>0</v>
      </c>
      <c r="AX112" s="15">
        <f>ROUND(VLOOKUP($C$2,'[103]ERU-1'!$A$6:$BE$17,AX$2,FALSE),3)</f>
        <v>0</v>
      </c>
      <c r="AY112" s="15">
        <f>ROUND(VLOOKUP($C$2,'[103]ERU-1'!$A$6:$BE$17,AY$2,FALSE),3)</f>
        <v>0</v>
      </c>
      <c r="AZ112" s="15">
        <f>ROUND(VLOOKUP($C$2,'[103]ERU-1'!$A$6:$BE$17,AZ$2,FALSE),3)</f>
        <v>0</v>
      </c>
      <c r="BA112" s="15">
        <f>ROUND(VLOOKUP($C$2,'[103]ERU-1'!$A$6:$BE$17,BA$2,FALSE),3)</f>
        <v>0</v>
      </c>
      <c r="BB112" s="15">
        <f>ROUND(VLOOKUP($C$2,'[103]ERU-1'!$A$6:$BE$17,BB$2,FALSE),3)</f>
        <v>0</v>
      </c>
      <c r="BC112" s="15">
        <f>ROUND(VLOOKUP($C$2,'[103]ERU-1'!$A$6:$BE$17,BC$2,FALSE),3)</f>
        <v>0</v>
      </c>
      <c r="BD112" s="15">
        <f>ROUND(VLOOKUP($C$2,'[103]ERU-1'!$A$6:$BE$17,BD$2,FALSE),3)</f>
        <v>0</v>
      </c>
      <c r="BE112" s="15">
        <f>ROUND(VLOOKUP($C$2,'[103]ERU-1'!$A$6:$BE$17,BE$2,FALSE),3)</f>
        <v>173.13</v>
      </c>
      <c r="BF112" s="15">
        <f>ROUND(VLOOKUP($C$2,'[103]ERU-1'!$A$6:$BE$17,BF$2,FALSE),3)</f>
        <v>779</v>
      </c>
      <c r="BG112" s="68">
        <f>_xlfn.IFNA(INDEX(import!$R$3:$Z$2000,MATCH(Data!$A112&amp;"#"&amp;$E112,import!$Q$3:$Q$2000,0),2),0)</f>
        <v>451.23500000000001</v>
      </c>
      <c r="BH112" s="15"/>
      <c r="BI112" s="15"/>
      <c r="BJ112" s="15" t="s">
        <v>799</v>
      </c>
      <c r="BK112" s="15" t="str">
        <f>INDEX(Licence!$I$2:$I$180,MATCH(Data!BJ112,Licence!$C$2:$C$180,0))</f>
        <v>Karlovarský</v>
      </c>
      <c r="BL112" s="15">
        <f>INDEX(Licence!$G$2:$G$180,MATCH(Data!BJ112,Licence!$C$2:$C$180,0))/1000</f>
        <v>0.6</v>
      </c>
      <c r="BM112" s="15">
        <f>INDEX(Licence!$F$2:$F$180,MATCH(Data!BJ112,Licence!$C$2:$C$180,0))/1000</f>
        <v>0.748</v>
      </c>
      <c r="BN112" s="15" t="str">
        <f>INDEX(Licence!$K$2:$K$180,MATCH(Data!BJ112,Licence!$C$2:$C$180,0))</f>
        <v>ČEZ Distribuce, a.s.</v>
      </c>
      <c r="BO112" s="15"/>
      <c r="BP112" s="16">
        <f t="shared" si="21"/>
        <v>86.32284483448511</v>
      </c>
      <c r="BS112" t="str">
        <f t="shared" si="33"/>
        <v>KJ - Jáchymov</v>
      </c>
    </row>
    <row r="113" spans="1:71" ht="19.5" thickBot="1" x14ac:dyDescent="0.35">
      <c r="A113" s="47">
        <v>4109</v>
      </c>
      <c r="B113" s="25">
        <f t="shared" si="19"/>
        <v>109</v>
      </c>
      <c r="C113" s="14" t="s">
        <v>802</v>
      </c>
      <c r="D113" s="15" t="str">
        <f t="shared" si="22"/>
        <v>Prosinec</v>
      </c>
      <c r="E113" s="37" t="str">
        <f t="shared" si="22"/>
        <v>12</v>
      </c>
      <c r="F113" s="46">
        <f t="shared" si="16"/>
        <v>0</v>
      </c>
      <c r="G113" s="68">
        <f>_xlfn.IFNA(INDEX(import!$R$3:$Z$2000,MATCH(Data!$A113&amp;"#"&amp;$E113,import!$Q$3:$Q$2000,0),1),0)</f>
        <v>566.31500000000005</v>
      </c>
      <c r="H113" s="68">
        <f t="shared" si="23"/>
        <v>259.34500000000003</v>
      </c>
      <c r="I113" s="68">
        <f t="shared" si="24"/>
        <v>306.97000000000003</v>
      </c>
      <c r="J113" s="68">
        <f>_xlfn.IFNA(INDEX(import!$R$3:$Z$2000,MATCH(Data!$A113&amp;"#"&amp;$E113,import!$Q$3:$Q$2000,0),3),0)</f>
        <v>35.251200000000004</v>
      </c>
      <c r="K113" s="15">
        <f>ROUND(VLOOKUP($C$2,'[104]ERU-1'!$A$6:$BE$17,K$2,FALSE),3)</f>
        <v>0</v>
      </c>
      <c r="L113" s="15">
        <f>ROUND(VLOOKUP($C$2,'[104]ERU-1'!$A$6:$BE$17,L$2,FALSE),3)</f>
        <v>199.48</v>
      </c>
      <c r="M113" s="15">
        <f>ROUND(VLOOKUP($C$2,'[104]ERU-1'!$A$6:$BE$17,M$2,FALSE),3)</f>
        <v>1.73</v>
      </c>
      <c r="N113" s="15">
        <f t="shared" si="17"/>
        <v>2.046999999999997</v>
      </c>
      <c r="O113" s="15">
        <f t="shared" si="18"/>
        <v>0</v>
      </c>
      <c r="P113" s="15">
        <f t="shared" si="25"/>
        <v>0</v>
      </c>
      <c r="Q113" s="15">
        <f>ROUND(VLOOKUP($C$2,'[104]ERU-1'!$A$6:$BE$17,Q$2,FALSE),3)</f>
        <v>195.703</v>
      </c>
      <c r="R113" s="42">
        <f t="shared" si="26"/>
        <v>0</v>
      </c>
      <c r="S113" s="15">
        <f>ROUND(VLOOKUP($C$2,'[104]ERU-1'!$A$6:$BE$17,S$2,FALSE),3)</f>
        <v>850</v>
      </c>
      <c r="T113" s="15">
        <f>ROUND(VLOOKUP($C$2,'[104]ERU-1'!$A$6:$BE$17,T$2,FALSE),3)</f>
        <v>0</v>
      </c>
      <c r="U113" s="15">
        <f>ROUND(VLOOKUP($C$2,'[104]ERU-1'!$A$6:$BE$17,U$2,FALSE),3)</f>
        <v>0</v>
      </c>
      <c r="V113" s="15">
        <f>ROUND(VLOOKUP($C$2,'[104]ERU-1'!$A$6:$BE$17,V$2,FALSE),3)</f>
        <v>0</v>
      </c>
      <c r="W113" s="15">
        <f>ROUND(VLOOKUP($C$2,'[104]ERU-1'!$A$6:$BE$17,W$2,FALSE),3)</f>
        <v>0</v>
      </c>
      <c r="X113" s="15">
        <f>ROUND(VLOOKUP($C$2,'[104]ERU-1'!$A$6:$BE$17,X$2,FALSE),3)</f>
        <v>850</v>
      </c>
      <c r="Y113" s="15">
        <f>ROUND(VLOOKUP($C$2,'[104]ERU-1'!$A$6:$BE$17,Y$2,FALSE),3)</f>
        <v>0</v>
      </c>
      <c r="Z113" s="15">
        <f>ROUND(VLOOKUP($C$2,'[104]ERU-1'!$A$6:$BE$17,Z$2,FALSE),3)</f>
        <v>1.161</v>
      </c>
      <c r="AA113" s="15">
        <f>ROUND(VLOOKUP($C$2,'[104]ERU-1'!$A$6:$BE$17,AA$2,FALSE),3)</f>
        <v>199.48</v>
      </c>
      <c r="AB113" s="45">
        <f t="shared" si="20"/>
        <v>4.9379999999999971</v>
      </c>
      <c r="AC113" s="15">
        <f>ROUND(VLOOKUP($C$2,'[104]ERU-1'!$A$6:$BE$17,AC$2,FALSE),3)</f>
        <v>0</v>
      </c>
      <c r="AD113" s="15">
        <f>ROUND(VLOOKUP($C$2,'[104]ERU-1'!$A$6:$BE$17,AD$2,FALSE),3)</f>
        <v>0</v>
      </c>
      <c r="AE113" s="15">
        <f>ROUND(VLOOKUP($C$2,'[104]ERU-1'!$A$6:$BE$17,AE$2,FALSE),3)</f>
        <v>0</v>
      </c>
      <c r="AF113" s="15">
        <f>ROUND(VLOOKUP($C$2,'[104]ERU-1'!$A$6:$BE$17,AF$2,FALSE),3)</f>
        <v>0</v>
      </c>
      <c r="AG113" s="15">
        <f>ROUND(VLOOKUP($C$2,'[104]ERU-1'!$A$6:$BE$17,AG$2,FALSE),3)</f>
        <v>0</v>
      </c>
      <c r="AH113" s="15">
        <f>ROUND(VLOOKUP($C$2,'[104]ERU-1'!$A$6:$BE$17,AH$2,FALSE),3)</f>
        <v>850</v>
      </c>
      <c r="AI113" s="15">
        <f>ROUND(VLOOKUP($C$2,'[104]ERU-1'!$A$6:$BE$17,AI$2,FALSE),3)</f>
        <v>0</v>
      </c>
      <c r="AJ113" s="15" t="s">
        <v>594</v>
      </c>
      <c r="AK113" s="15">
        <f>ROUND(VLOOKUP($C$2,'[104]ERU-1'!$A$6:$BE$17,AK$2,FALSE),3)</f>
        <v>0</v>
      </c>
      <c r="AL113" s="15">
        <f>ROUND(VLOOKUP($C$2,'[104]ERU-1'!$A$6:$BE$17,AL$2,FALSE),3)</f>
        <v>0</v>
      </c>
      <c r="AM113" s="15">
        <f>ROUND(VLOOKUP($C$2,'[104]ERU-1'!$A$6:$BE$17,AM$2,FALSE),3)</f>
        <v>195.703</v>
      </c>
      <c r="AN113" s="15">
        <f>ROUND(VLOOKUP($C$2,'[104]ERU-1'!$A$6:$BE$17,AN$2,FALSE),3)</f>
        <v>0</v>
      </c>
      <c r="AO113" s="15">
        <f>ROUND(VLOOKUP($C$2,'[104]ERU-1'!$A$6:$BE$17,AO$2,FALSE),3)</f>
        <v>0</v>
      </c>
      <c r="AP113" s="15">
        <f>ROUND(VLOOKUP($C$2,'[104]ERU-1'!$A$6:$BE$17,AP$2,FALSE),3)</f>
        <v>0</v>
      </c>
      <c r="AQ113" s="15">
        <f>ROUND(VLOOKUP($C$2,'[104]ERU-1'!$A$6:$BE$17,AQ$2,FALSE),3)</f>
        <v>0</v>
      </c>
      <c r="AR113" s="15">
        <f>ROUND(VLOOKUP($C$2,'[104]ERU-1'!$A$6:$BE$17,AR$2,FALSE),3)</f>
        <v>0</v>
      </c>
      <c r="AS113" s="15">
        <f>ROUND(VLOOKUP($C$2,'[104]ERU-1'!$A$6:$BE$17,AS$2,FALSE),3)</f>
        <v>0</v>
      </c>
      <c r="AT113" s="15">
        <f>ROUND(VLOOKUP($C$2,'[104]ERU-1'!$A$6:$BE$17,AT$2,FALSE),3)</f>
        <v>0</v>
      </c>
      <c r="AU113" s="15">
        <f>ROUND(VLOOKUP($C$2,'[104]ERU-1'!$A$6:$BE$17,AU$2,FALSE),3)</f>
        <v>0</v>
      </c>
      <c r="AV113" s="15">
        <f>ROUND(VLOOKUP($C$2,'[104]ERU-1'!$A$6:$BE$17,AV$2,FALSE),3)</f>
        <v>850</v>
      </c>
      <c r="AW113" s="15">
        <f>ROUND(VLOOKUP($C$2,'[104]ERU-1'!$A$6:$BE$17,AW$2,FALSE),3)</f>
        <v>0</v>
      </c>
      <c r="AX113" s="15">
        <f>ROUND(VLOOKUP($C$2,'[104]ERU-1'!$A$6:$BE$17,AX$2,FALSE),3)</f>
        <v>0</v>
      </c>
      <c r="AY113" s="15">
        <f>ROUND(VLOOKUP($C$2,'[104]ERU-1'!$A$6:$BE$17,AY$2,FALSE),3)</f>
        <v>0</v>
      </c>
      <c r="AZ113" s="15">
        <f>ROUND(VLOOKUP($C$2,'[104]ERU-1'!$A$6:$BE$17,AZ$2,FALSE),3)</f>
        <v>0</v>
      </c>
      <c r="BA113" s="15">
        <f>ROUND(VLOOKUP($C$2,'[104]ERU-1'!$A$6:$BE$17,BA$2,FALSE),3)</f>
        <v>0</v>
      </c>
      <c r="BB113" s="15">
        <f>ROUND(VLOOKUP($C$2,'[104]ERU-1'!$A$6:$BE$17,BB$2,FALSE),3)</f>
        <v>0</v>
      </c>
      <c r="BC113" s="15">
        <f>ROUND(VLOOKUP($C$2,'[104]ERU-1'!$A$6:$BE$17,BC$2,FALSE),3)</f>
        <v>0</v>
      </c>
      <c r="BD113" s="15">
        <f>ROUND(VLOOKUP($C$2,'[104]ERU-1'!$A$6:$BE$17,BD$2,FALSE),3)</f>
        <v>0</v>
      </c>
      <c r="BE113" s="15">
        <f>ROUND(VLOOKUP($C$2,'[104]ERU-1'!$A$6:$BE$17,BE$2,FALSE),3)</f>
        <v>199.48</v>
      </c>
      <c r="BF113" s="15">
        <f>ROUND(VLOOKUP($C$2,'[104]ERU-1'!$A$6:$BE$17,BF$2,FALSE),3)</f>
        <v>850</v>
      </c>
      <c r="BG113" s="68">
        <f>_xlfn.IFNA(INDEX(import!$R$3:$Z$2000,MATCH(Data!$A113&amp;"#"&amp;$E113,import!$Q$3:$Q$2000,0),2),0)</f>
        <v>509.68299999999999</v>
      </c>
      <c r="BH113" s="15"/>
      <c r="BI113" s="15"/>
      <c r="BJ113" s="15" t="s">
        <v>803</v>
      </c>
      <c r="BK113" s="15" t="str">
        <f>INDEX(Licence!$I$2:$I$180,MATCH(Data!BJ113,Licence!$C$2:$C$180,0))</f>
        <v>Moravskoslezský</v>
      </c>
      <c r="BL113" s="15">
        <f>INDEX(Licence!$G$2:$G$180,MATCH(Data!BJ113,Licence!$C$2:$C$180,0))/1000</f>
        <v>0.6</v>
      </c>
      <c r="BM113" s="15">
        <f>INDEX(Licence!$F$2:$F$180,MATCH(Data!BJ113,Licence!$C$2:$C$180,0))/1000</f>
        <v>0.80100000000000005</v>
      </c>
      <c r="BN113" s="15" t="str">
        <f>INDEX(Licence!$K$2:$K$180,MATCH(Data!BJ113,Licence!$C$2:$C$180,0))</f>
        <v>ČEZ Distribuce, a.s.</v>
      </c>
      <c r="BO113" s="15"/>
      <c r="BP113" s="16">
        <f t="shared" si="21"/>
        <v>85.463142994981411</v>
      </c>
      <c r="BS113" t="str">
        <f t="shared" si="33"/>
        <v>KJ - Příbor</v>
      </c>
    </row>
    <row r="114" spans="1:71" ht="19.5" thickBot="1" x14ac:dyDescent="0.35">
      <c r="A114">
        <v>4110</v>
      </c>
      <c r="B114" s="25">
        <f t="shared" si="19"/>
        <v>110</v>
      </c>
      <c r="C114" s="14" t="s">
        <v>806</v>
      </c>
      <c r="D114" s="15" t="str">
        <f t="shared" si="22"/>
        <v>Prosinec</v>
      </c>
      <c r="E114" s="37" t="str">
        <f t="shared" si="22"/>
        <v>12</v>
      </c>
      <c r="F114" s="46">
        <f t="shared" si="16"/>
        <v>0</v>
      </c>
      <c r="G114" s="15">
        <f>ROUND(VLOOKUP($C$2,'[105]ERU-1'!$A$6:$BE$17,G$2,FALSE),3)</f>
        <v>883.33</v>
      </c>
      <c r="H114" s="15">
        <f>ROUND(VLOOKUP($C$2,'[105]ERU-1'!$A$6:$BE$17,H$2,FALSE),3)</f>
        <v>409.1</v>
      </c>
      <c r="I114" s="15">
        <f>ROUND(VLOOKUP($C$2,'[105]ERU-1'!$A$6:$BE$17,I$2,FALSE),3)</f>
        <v>474.23</v>
      </c>
      <c r="J114" s="15">
        <f>ROUND(VLOOKUP($C$2,'[105]ERU-1'!$A$6:$BE$17,J$2,FALSE),3)</f>
        <v>35.29</v>
      </c>
      <c r="K114" s="15">
        <f>ROUND(VLOOKUP($C$2,'[105]ERU-1'!$A$6:$BE$17,K$2,FALSE),3)</f>
        <v>0</v>
      </c>
      <c r="L114" s="15">
        <f>ROUND(VLOOKUP($C$2,'[105]ERU-1'!$A$6:$BE$17,L$2,FALSE),3)</f>
        <v>360.88</v>
      </c>
      <c r="M114" s="15">
        <f>ROUND(VLOOKUP($C$2,'[105]ERU-1'!$A$6:$BE$17,M$2,FALSE),3)</f>
        <v>2.637</v>
      </c>
      <c r="N114" s="15">
        <f t="shared" si="17"/>
        <v>3.0570000000000164</v>
      </c>
      <c r="O114" s="15">
        <f t="shared" si="18"/>
        <v>0</v>
      </c>
      <c r="P114" s="15">
        <f t="shared" si="25"/>
        <v>0</v>
      </c>
      <c r="Q114" s="15">
        <f>ROUND(VLOOKUP($C$2,'[105]ERU-1'!$A$6:$BE$17,Q$2,FALSE),3)</f>
        <v>355.18599999999998</v>
      </c>
      <c r="R114" s="42">
        <f t="shared" si="26"/>
        <v>0</v>
      </c>
      <c r="S114" s="15">
        <f>ROUND(VLOOKUP($C$2,'[105]ERU-1'!$A$6:$BE$17,S$2,FALSE),3)</f>
        <v>1506</v>
      </c>
      <c r="T114" s="15">
        <f>ROUND(VLOOKUP($C$2,'[105]ERU-1'!$A$6:$BE$17,T$2,FALSE),3)</f>
        <v>0</v>
      </c>
      <c r="U114" s="15">
        <f>ROUND(VLOOKUP($C$2,'[105]ERU-1'!$A$6:$BE$17,U$2,FALSE),3)</f>
        <v>0</v>
      </c>
      <c r="V114" s="15">
        <f>ROUND(VLOOKUP($C$2,'[105]ERU-1'!$A$6:$BE$17,V$2,FALSE),3)</f>
        <v>0</v>
      </c>
      <c r="W114" s="15">
        <f>ROUND(VLOOKUP($C$2,'[105]ERU-1'!$A$6:$BE$17,W$2,FALSE),3)</f>
        <v>0</v>
      </c>
      <c r="X114" s="15">
        <f>ROUND(VLOOKUP($C$2,'[105]ERU-1'!$A$6:$BE$17,X$2,FALSE),3)</f>
        <v>1506</v>
      </c>
      <c r="Y114" s="15">
        <f>ROUND(VLOOKUP($C$2,'[105]ERU-1'!$A$6:$BE$17,Y$2,FALSE),3)</f>
        <v>0</v>
      </c>
      <c r="Z114" s="15">
        <f>ROUND(VLOOKUP($C$2,'[105]ERU-1'!$A$6:$BE$17,Z$2,FALSE),3)</f>
        <v>1.4810000000000001</v>
      </c>
      <c r="AA114" s="15">
        <f>ROUND(VLOOKUP($C$2,'[105]ERU-1'!$A$6:$BE$17,AA$2,FALSE),3)</f>
        <v>360.88</v>
      </c>
      <c r="AB114" s="45">
        <f t="shared" si="20"/>
        <v>7.1750000000000167</v>
      </c>
      <c r="AC114" s="15">
        <f>ROUND(VLOOKUP($C$2,'[105]ERU-1'!$A$6:$BE$17,AC$2,FALSE),3)</f>
        <v>0</v>
      </c>
      <c r="AD114" s="15">
        <f>ROUND(VLOOKUP($C$2,'[105]ERU-1'!$A$6:$BE$17,AD$2,FALSE),3)</f>
        <v>0</v>
      </c>
      <c r="AE114" s="15">
        <f>ROUND(VLOOKUP($C$2,'[105]ERU-1'!$A$6:$BE$17,AE$2,FALSE),3)</f>
        <v>0</v>
      </c>
      <c r="AF114" s="15">
        <f>ROUND(VLOOKUP($C$2,'[105]ERU-1'!$A$6:$BE$17,AF$2,FALSE),3)</f>
        <v>0</v>
      </c>
      <c r="AG114" s="15">
        <f>ROUND(VLOOKUP($C$2,'[105]ERU-1'!$A$6:$BE$17,AG$2,FALSE),3)</f>
        <v>0</v>
      </c>
      <c r="AH114" s="15">
        <f>ROUND(VLOOKUP($C$2,'[105]ERU-1'!$A$6:$BE$17,AH$2,FALSE),3)</f>
        <v>1506</v>
      </c>
      <c r="AI114" s="15">
        <f>ROUND(VLOOKUP($C$2,'[105]ERU-1'!$A$6:$BE$17,AI$2,FALSE),3)</f>
        <v>0</v>
      </c>
      <c r="AJ114" s="15" t="s">
        <v>594</v>
      </c>
      <c r="AK114" s="15">
        <f>ROUND(VLOOKUP($C$2,'[105]ERU-1'!$A$6:$BE$17,AK$2,FALSE),3)</f>
        <v>0</v>
      </c>
      <c r="AL114" s="15">
        <f>ROUND(VLOOKUP($C$2,'[105]ERU-1'!$A$6:$BE$17,AL$2,FALSE),3)</f>
        <v>0</v>
      </c>
      <c r="AM114" s="15">
        <f>ROUND(VLOOKUP($C$2,'[105]ERU-1'!$A$6:$BE$17,AM$2,FALSE),3)</f>
        <v>355.18599999999998</v>
      </c>
      <c r="AN114" s="15">
        <f>ROUND(VLOOKUP($C$2,'[105]ERU-1'!$A$6:$BE$17,AN$2,FALSE),3)</f>
        <v>0</v>
      </c>
      <c r="AO114" s="15">
        <f>ROUND(VLOOKUP($C$2,'[105]ERU-1'!$A$6:$BE$17,AO$2,FALSE),3)</f>
        <v>0</v>
      </c>
      <c r="AP114" s="15">
        <f>ROUND(VLOOKUP($C$2,'[105]ERU-1'!$A$6:$BE$17,AP$2,FALSE),3)</f>
        <v>0</v>
      </c>
      <c r="AQ114" s="15">
        <f>ROUND(VLOOKUP($C$2,'[105]ERU-1'!$A$6:$BE$17,AQ$2,FALSE),3)</f>
        <v>0</v>
      </c>
      <c r="AR114" s="15">
        <f>ROUND(VLOOKUP($C$2,'[105]ERU-1'!$A$6:$BE$17,AR$2,FALSE),3)</f>
        <v>0</v>
      </c>
      <c r="AS114" s="15">
        <f>ROUND(VLOOKUP($C$2,'[105]ERU-1'!$A$6:$BE$17,AS$2,FALSE),3)</f>
        <v>0</v>
      </c>
      <c r="AT114" s="15">
        <f>ROUND(VLOOKUP($C$2,'[105]ERU-1'!$A$6:$BE$17,AT$2,FALSE),3)</f>
        <v>0</v>
      </c>
      <c r="AU114" s="15">
        <f>ROUND(VLOOKUP($C$2,'[105]ERU-1'!$A$6:$BE$17,AU$2,FALSE),3)</f>
        <v>0</v>
      </c>
      <c r="AV114" s="15">
        <f>ROUND(VLOOKUP($C$2,'[105]ERU-1'!$A$6:$BE$17,AV$2,FALSE),3)</f>
        <v>1506</v>
      </c>
      <c r="AW114" s="15">
        <f>ROUND(VLOOKUP($C$2,'[105]ERU-1'!$A$6:$BE$17,AW$2,FALSE),3)</f>
        <v>0</v>
      </c>
      <c r="AX114" s="15">
        <f>ROUND(VLOOKUP($C$2,'[105]ERU-1'!$A$6:$BE$17,AX$2,FALSE),3)</f>
        <v>0</v>
      </c>
      <c r="AY114" s="15">
        <f>ROUND(VLOOKUP($C$2,'[105]ERU-1'!$A$6:$BE$17,AY$2,FALSE),3)</f>
        <v>0</v>
      </c>
      <c r="AZ114" s="15">
        <f>ROUND(VLOOKUP($C$2,'[105]ERU-1'!$A$6:$BE$17,AZ$2,FALSE),3)</f>
        <v>0</v>
      </c>
      <c r="BA114" s="15">
        <f>ROUND(VLOOKUP($C$2,'[105]ERU-1'!$A$6:$BE$17,BA$2,FALSE),3)</f>
        <v>0</v>
      </c>
      <c r="BB114" s="15">
        <f>ROUND(VLOOKUP($C$2,'[105]ERU-1'!$A$6:$BE$17,BB$2,FALSE),3)</f>
        <v>0</v>
      </c>
      <c r="BC114" s="15">
        <f>ROUND(VLOOKUP($C$2,'[105]ERU-1'!$A$6:$BE$17,BC$2,FALSE),3)</f>
        <v>0</v>
      </c>
      <c r="BD114" s="15">
        <f>ROUND(VLOOKUP($C$2,'[105]ERU-1'!$A$6:$BE$17,BD$2,FALSE),3)</f>
        <v>0</v>
      </c>
      <c r="BE114" s="15">
        <f>ROUND(VLOOKUP($C$2,'[105]ERU-1'!$A$6:$BE$17,BE$2,FALSE),3)</f>
        <v>360.88</v>
      </c>
      <c r="BF114" s="15">
        <f>ROUND(VLOOKUP($C$2,'[105]ERU-1'!$A$6:$BE$17,BF$2,FALSE),3)</f>
        <v>1506</v>
      </c>
      <c r="BG114" s="15">
        <f>ROUND(VLOOKUP($C$2,'[105]ERU-1'!$A$6:$BE$17,BG$2,FALSE),3)</f>
        <v>883.33</v>
      </c>
      <c r="BH114" s="15"/>
      <c r="BI114" s="15"/>
      <c r="BJ114" s="15" t="s">
        <v>804</v>
      </c>
      <c r="BK114" s="15" t="str">
        <f>INDEX(Licence!$I$2:$I$180,MATCH(Data!BJ114,Licence!$C$2:$C$180,0))</f>
        <v>Středočeský</v>
      </c>
      <c r="BL114" s="15">
        <f>INDEX(Licence!$G$2:$G$180,MATCH(Data!BJ114,Licence!$C$2:$C$180,0))/1000</f>
        <v>0.999</v>
      </c>
      <c r="BM114" s="15">
        <f>INDEX(Licence!$F$2:$F$180,MATCH(Data!BJ114,Licence!$C$2:$C$180,0))/1000</f>
        <v>1.268</v>
      </c>
      <c r="BN114" s="15" t="str">
        <f>INDEX(Licence!$K$2:$K$180,MATCH(Data!BJ114,Licence!$C$2:$C$180,0))</f>
        <v>ČEZ Distribuce, a.s.</v>
      </c>
      <c r="BO114" s="15"/>
      <c r="BP114" s="16">
        <f t="shared" si="21"/>
        <v>88.213163068539885</v>
      </c>
      <c r="BS114" t="str">
        <f t="shared" si="33"/>
        <v>KJ - Rakovník</v>
      </c>
    </row>
    <row r="115" spans="1:71" ht="19.5" thickBot="1" x14ac:dyDescent="0.35">
      <c r="A115">
        <v>4028</v>
      </c>
      <c r="B115" s="25">
        <f t="shared" si="19"/>
        <v>111</v>
      </c>
      <c r="C115" s="14" t="s">
        <v>807</v>
      </c>
      <c r="D115" s="15" t="str">
        <f t="shared" si="22"/>
        <v>Prosinec</v>
      </c>
      <c r="E115" s="37" t="str">
        <f t="shared" si="22"/>
        <v>12</v>
      </c>
      <c r="F115" s="46">
        <f t="shared" si="16"/>
        <v>0</v>
      </c>
      <c r="G115" s="68">
        <f>_xlfn.IFNA(INDEX(import!$R$3:$Z$2000,MATCH(Data!$A115&amp;"#"&amp;$E115,import!$Q$3:$Q$2000,0),1),0)</f>
        <v>923.88</v>
      </c>
      <c r="H115" s="68">
        <f t="shared" si="23"/>
        <v>425.762</v>
      </c>
      <c r="I115" s="68">
        <f t="shared" si="24"/>
        <v>498.11799999999999</v>
      </c>
      <c r="J115" s="68">
        <f>_xlfn.IFNA(INDEX(import!$R$3:$Z$2000,MATCH(Data!$A115&amp;"#"&amp;$E115,import!$Q$3:$Q$2000,0),3),0)</f>
        <v>35.185752000000001</v>
      </c>
      <c r="K115" s="15">
        <v>0</v>
      </c>
      <c r="L115" s="15">
        <f>ROUND(VLOOKUP($C$2,'[106]ERU-1'!$A$6:$BE$17,L$2,FALSE),3)</f>
        <v>373</v>
      </c>
      <c r="M115" s="15">
        <f>ROUND(VLOOKUP($C$2,'[106]ERU-1'!$A$6:$BE$17,M$2,FALSE),3)</f>
        <v>3.5590000000000002</v>
      </c>
      <c r="N115" s="15">
        <f t="shared" si="17"/>
        <v>4.1629999999999541</v>
      </c>
      <c r="O115" s="15">
        <f t="shared" si="18"/>
        <v>0</v>
      </c>
      <c r="P115" s="15">
        <f t="shared" si="25"/>
        <v>0</v>
      </c>
      <c r="Q115" s="15">
        <f>ROUND(VLOOKUP($C$2,'[106]ERU-1'!$A$6:$BE$17,Q$2,FALSE),3)</f>
        <v>365.27800000000002</v>
      </c>
      <c r="R115" s="42">
        <f t="shared" si="26"/>
        <v>0</v>
      </c>
      <c r="S115" s="15">
        <f>ROUND(VLOOKUP($C$2,'[106]ERU-1'!$A$6:$BE$17,S$2,FALSE),3)</f>
        <v>1571</v>
      </c>
      <c r="T115" s="15">
        <f>ROUND(VLOOKUP($C$2,'[106]ERU-1'!$A$6:$BE$17,T$2,FALSE),3)</f>
        <v>0</v>
      </c>
      <c r="U115" s="15">
        <f>ROUND(VLOOKUP($C$2,'[106]ERU-1'!$A$6:$BE$17,U$2,FALSE),3)</f>
        <v>0</v>
      </c>
      <c r="V115" s="15">
        <f>ROUND(VLOOKUP($C$2,'[106]ERU-1'!$A$6:$BE$17,V$2,FALSE),3)</f>
        <v>0</v>
      </c>
      <c r="W115" s="15">
        <f>ROUND(VLOOKUP($C$2,'[106]ERU-1'!$A$6:$BE$17,W$2,FALSE),3)</f>
        <v>0</v>
      </c>
      <c r="X115" s="15">
        <f>ROUND(VLOOKUP($C$2,'[106]ERU-1'!$A$6:$BE$17,X$2,FALSE),3)</f>
        <v>1571</v>
      </c>
      <c r="Y115" s="15">
        <f>ROUND(VLOOKUP($C$2,'[106]ERU-1'!$A$6:$BE$17,Y$2,FALSE),3)</f>
        <v>0</v>
      </c>
      <c r="Z115" s="15">
        <f>ROUND(VLOOKUP($C$2,'[106]ERU-1'!$A$6:$BE$17,Z$2,FALSE),3)</f>
        <v>1.7210000000000001</v>
      </c>
      <c r="AA115" s="15">
        <f>ROUND(VLOOKUP($C$2,'[106]ERU-1'!$A$6:$BE$17,AA$2,FALSE),3)</f>
        <v>373</v>
      </c>
      <c r="AB115" s="45">
        <f t="shared" si="20"/>
        <v>9.4429999999999552</v>
      </c>
      <c r="AC115" s="15">
        <f>ROUND(VLOOKUP($C$2,'[106]ERU-1'!$A$6:$BE$17,AC$2,FALSE),3)</f>
        <v>0</v>
      </c>
      <c r="AD115" s="15">
        <f>ROUND(VLOOKUP($C$2,'[106]ERU-1'!$A$6:$BE$17,AD$2,FALSE),3)</f>
        <v>0</v>
      </c>
      <c r="AE115" s="15">
        <f>ROUND(VLOOKUP($C$2,'[106]ERU-1'!$A$6:$BE$17,AE$2,FALSE),3)</f>
        <v>0</v>
      </c>
      <c r="AF115" s="15">
        <f>ROUND(VLOOKUP($C$2,'[106]ERU-1'!$A$6:$BE$17,AF$2,FALSE),3)</f>
        <v>0</v>
      </c>
      <c r="AG115" s="15">
        <f>ROUND(VLOOKUP($C$2,'[106]ERU-1'!$A$6:$BE$17,AG$2,FALSE),3)</f>
        <v>0</v>
      </c>
      <c r="AH115" s="15">
        <f>ROUND(VLOOKUP($C$2,'[106]ERU-1'!$A$6:$BE$17,AH$2,FALSE),3)</f>
        <v>1571</v>
      </c>
      <c r="AI115" s="15">
        <f>ROUND(VLOOKUP($C$2,'[106]ERU-1'!$A$6:$BE$17,AI$2,FALSE),3)</f>
        <v>0</v>
      </c>
      <c r="AJ115" s="15" t="s">
        <v>809</v>
      </c>
      <c r="AK115" s="15">
        <f>ROUND(VLOOKUP($C$2,'[106]ERU-1'!$A$6:$BE$17,AK$2,FALSE),3)</f>
        <v>0</v>
      </c>
      <c r="AL115" s="15">
        <f>ROUND(VLOOKUP($C$2,'[106]ERU-1'!$A$6:$BE$17,AL$2,FALSE),3)</f>
        <v>0</v>
      </c>
      <c r="AM115" s="15">
        <f>ROUND(VLOOKUP($C$2,'[106]ERU-1'!$A$6:$BE$17,AM$2,FALSE),3)</f>
        <v>365.27800000000002</v>
      </c>
      <c r="AN115" s="15">
        <f>ROUND(VLOOKUP($C$2,'[106]ERU-1'!$A$6:$BE$17,AN$2,FALSE),3)</f>
        <v>0</v>
      </c>
      <c r="AO115" s="15">
        <f>ROUND(VLOOKUP($C$2,'[106]ERU-1'!$A$6:$BE$17,AO$2,FALSE),3)</f>
        <v>0</v>
      </c>
      <c r="AP115" s="15">
        <f>ROUND(VLOOKUP($C$2,'[106]ERU-1'!$A$6:$BE$17,AP$2,FALSE),3)</f>
        <v>0</v>
      </c>
      <c r="AQ115" s="15">
        <f>ROUND(VLOOKUP($C$2,'[106]ERU-1'!$A$6:$BE$17,AQ$2,FALSE),3)</f>
        <v>0</v>
      </c>
      <c r="AR115" s="15">
        <f>ROUND(VLOOKUP($C$2,'[106]ERU-1'!$A$6:$BE$17,AR$2,FALSE),3)</f>
        <v>0</v>
      </c>
      <c r="AS115" s="15">
        <f>ROUND(VLOOKUP($C$2,'[106]ERU-1'!$A$6:$BE$17,AS$2,FALSE),3)</f>
        <v>0</v>
      </c>
      <c r="AT115" s="15">
        <f>ROUND(VLOOKUP($C$2,'[106]ERU-1'!$A$6:$BE$17,AT$2,FALSE),3)</f>
        <v>0</v>
      </c>
      <c r="AU115" s="15">
        <f>ROUND(VLOOKUP($C$2,'[106]ERU-1'!$A$6:$BE$17,AU$2,FALSE),3)</f>
        <v>0</v>
      </c>
      <c r="AV115" s="15">
        <f>ROUND(VLOOKUP($C$2,'[106]ERU-1'!$A$6:$BE$17,AV$2,FALSE),3)</f>
        <v>1571</v>
      </c>
      <c r="AW115" s="15">
        <f>ROUND(VLOOKUP($C$2,'[106]ERU-1'!$A$6:$BE$17,AW$2,FALSE),3)</f>
        <v>0</v>
      </c>
      <c r="AX115" s="15">
        <f>ROUND(VLOOKUP($C$2,'[106]ERU-1'!$A$6:$BE$17,AX$2,FALSE),3)</f>
        <v>0</v>
      </c>
      <c r="AY115" s="15">
        <f>ROUND(VLOOKUP($C$2,'[106]ERU-1'!$A$6:$BE$17,AY$2,FALSE),3)</f>
        <v>0</v>
      </c>
      <c r="AZ115" s="15">
        <f>ROUND(VLOOKUP($C$2,'[106]ERU-1'!$A$6:$BE$17,AZ$2,FALSE),3)</f>
        <v>0</v>
      </c>
      <c r="BA115" s="15">
        <f>ROUND(VLOOKUP($C$2,'[106]ERU-1'!$A$6:$BE$17,BA$2,FALSE),3)</f>
        <v>0</v>
      </c>
      <c r="BB115" s="15">
        <f>ROUND(VLOOKUP($C$2,'[106]ERU-1'!$A$6:$BE$17,BB$2,FALSE),3)</f>
        <v>0</v>
      </c>
      <c r="BC115" s="15">
        <f>ROUND(VLOOKUP($C$2,'[106]ERU-1'!$A$6:$BE$17,BC$2,FALSE),3)</f>
        <v>0</v>
      </c>
      <c r="BD115" s="15">
        <f>ROUND(VLOOKUP($C$2,'[106]ERU-1'!$A$6:$BE$17,BD$2,FALSE),3)</f>
        <v>0</v>
      </c>
      <c r="BE115" s="15">
        <f>ROUND(VLOOKUP($C$2,'[106]ERU-1'!$A$6:$BE$17,BE$2,FALSE),3)</f>
        <v>373</v>
      </c>
      <c r="BF115" s="15">
        <f>ROUND(VLOOKUP($C$2,'[106]ERU-1'!$A$6:$BE$17,BF$2,FALSE),3)</f>
        <v>1571</v>
      </c>
      <c r="BG115" s="68">
        <f>_xlfn.IFNA(INDEX(import!$R$3:$Z$2000,MATCH(Data!$A115&amp;"#"&amp;$E115,import!$Q$3:$Q$2000,0),2),0)</f>
        <v>923.88</v>
      </c>
      <c r="BH115" s="15"/>
      <c r="BI115" s="15"/>
      <c r="BJ115" s="15" t="s">
        <v>805</v>
      </c>
      <c r="BK115" s="15" t="str">
        <f>INDEX(Licence!$I$2:$I$180,MATCH(Data!BJ115,Licence!$C$2:$C$180,0))</f>
        <v>Olomoucký</v>
      </c>
      <c r="BL115" s="15">
        <f>INDEX(Licence!$G$2:$G$180,MATCH(Data!BJ115,Licence!$C$2:$C$180,0))/1000</f>
        <v>0.999</v>
      </c>
      <c r="BM115" s="15">
        <f>INDEX(Licence!$F$2:$F$180,MATCH(Data!BJ115,Licence!$C$2:$C$180,0))/1000</f>
        <v>1.268</v>
      </c>
      <c r="BN115" s="15" t="str">
        <f>INDEX(Licence!$K$2:$K$180,MATCH(Data!BJ115,Licence!$C$2:$C$180,0))</f>
        <v>ČEZ Distribuce, a.s.</v>
      </c>
      <c r="BO115" s="15"/>
      <c r="BP115" s="16">
        <f t="shared" si="21"/>
        <v>87.607577703694091</v>
      </c>
      <c r="BS115" t="str">
        <f t="shared" si="33"/>
        <v>KJ - Šumerk K3</v>
      </c>
    </row>
    <row r="116" spans="1:71" ht="19.5" thickBot="1" x14ac:dyDescent="0.35">
      <c r="A116">
        <v>3928</v>
      </c>
      <c r="B116" s="25">
        <f t="shared" si="19"/>
        <v>112</v>
      </c>
      <c r="C116" s="14" t="s">
        <v>808</v>
      </c>
      <c r="D116" s="15" t="str">
        <f t="shared" si="22"/>
        <v>Prosinec</v>
      </c>
      <c r="E116" s="37" t="str">
        <f t="shared" si="22"/>
        <v>12</v>
      </c>
      <c r="F116" s="46">
        <f t="shared" si="16"/>
        <v>0</v>
      </c>
      <c r="G116" s="68">
        <f>_xlfn.IFNA(INDEX(import!$R$3:$Z$2000,MATCH(Data!$A116&amp;"#"&amp;$E116,import!$Q$3:$Q$2000,0),1),0)</f>
        <v>209.10300000000001</v>
      </c>
      <c r="H116" s="68">
        <f t="shared" si="23"/>
        <v>84.975999999999999</v>
      </c>
      <c r="I116" s="68">
        <f t="shared" si="24"/>
        <v>124.127</v>
      </c>
      <c r="J116" s="68">
        <f>_xlfn.IFNA(INDEX(import!$R$3:$Z$2000,MATCH(Data!$A116&amp;"#"&amp;$E116,import!$Q$3:$Q$2000,0),3),0)</f>
        <v>35.296560000000007</v>
      </c>
      <c r="K116" s="15">
        <f>ROUND(VLOOKUP($C$2,'[107]ERU-1'!$A$6:$BE$17,K$2,FALSE),3)</f>
        <v>0</v>
      </c>
      <c r="L116" s="15">
        <f>ROUND(VLOOKUP($C$2,'[107]ERU-1'!$A$6:$BE$17,L$2,FALSE),3)</f>
        <v>76.635999999999996</v>
      </c>
      <c r="M116" s="15">
        <f>ROUND(VLOOKUP($C$2,'[107]ERU-1'!$A$6:$BE$17,M$2,FALSE),3)</f>
        <v>0.91</v>
      </c>
      <c r="N116" s="15">
        <f t="shared" si="17"/>
        <v>1.3289999999999935</v>
      </c>
      <c r="O116" s="15">
        <f t="shared" si="18"/>
        <v>0</v>
      </c>
      <c r="P116" s="15">
        <f t="shared" si="25"/>
        <v>0</v>
      </c>
      <c r="Q116" s="15">
        <f>ROUND(VLOOKUP($C$2,'[107]ERU-1'!$A$6:$BE$17,Q$2,FALSE),3)</f>
        <v>74.397000000000006</v>
      </c>
      <c r="R116" s="42">
        <f t="shared" si="26"/>
        <v>0</v>
      </c>
      <c r="S116" s="15">
        <f>ROUND(VLOOKUP($C$2,'[107]ERU-1'!$A$6:$BE$17,S$2,FALSE),3)</f>
        <v>403</v>
      </c>
      <c r="T116" s="15">
        <f>ROUND(VLOOKUP($C$2,'[107]ERU-1'!$A$6:$BE$17,T$2,FALSE),3)</f>
        <v>0</v>
      </c>
      <c r="U116" s="15">
        <f>ROUND(VLOOKUP($C$2,'[107]ERU-1'!$A$6:$BE$17,U$2,FALSE),3)</f>
        <v>0</v>
      </c>
      <c r="V116" s="15">
        <f>ROUND(VLOOKUP($C$2,'[107]ERU-1'!$A$6:$BE$17,V$2,FALSE),3)</f>
        <v>0</v>
      </c>
      <c r="W116" s="15">
        <f>ROUND(VLOOKUP($C$2,'[107]ERU-1'!$A$6:$BE$17,W$2,FALSE),3)</f>
        <v>0</v>
      </c>
      <c r="X116" s="15">
        <f>ROUND(VLOOKUP($C$2,'[107]ERU-1'!$A$6:$BE$17,X$2,FALSE),3)</f>
        <v>403</v>
      </c>
      <c r="Y116" s="15">
        <f>ROUND(VLOOKUP($C$2,'[107]ERU-1'!$A$6:$BE$17,Y$2,FALSE),3)</f>
        <v>0</v>
      </c>
      <c r="Z116" s="15">
        <f>ROUND(VLOOKUP($C$2,'[107]ERU-1'!$A$6:$BE$17,Z$2,FALSE),3)</f>
        <v>5.6000000000000001E-2</v>
      </c>
      <c r="AA116" s="15">
        <f>ROUND(VLOOKUP($C$2,'[107]ERU-1'!$A$6:$BE$17,AA$2,FALSE),3)</f>
        <v>76.635999999999996</v>
      </c>
      <c r="AB116" s="45">
        <f t="shared" si="20"/>
        <v>2.2949999999999937</v>
      </c>
      <c r="AC116" s="15">
        <f>ROUND(VLOOKUP($C$2,'[107]ERU-1'!$A$6:$BE$17,AC$2,FALSE),3)</f>
        <v>0</v>
      </c>
      <c r="AD116" s="15">
        <f>ROUND(VLOOKUP($C$2,'[107]ERU-1'!$A$6:$BE$17,AD$2,FALSE),3)</f>
        <v>0</v>
      </c>
      <c r="AE116" s="15">
        <f>ROUND(VLOOKUP($C$2,'[107]ERU-1'!$A$6:$BE$17,AE$2,FALSE),3)</f>
        <v>0</v>
      </c>
      <c r="AF116" s="15">
        <f>ROUND(VLOOKUP($C$2,'[107]ERU-1'!$A$6:$BE$17,AF$2,FALSE),3)</f>
        <v>0</v>
      </c>
      <c r="AG116" s="15">
        <f>ROUND(VLOOKUP($C$2,'[107]ERU-1'!$A$6:$BE$17,AG$2,FALSE),3)</f>
        <v>0</v>
      </c>
      <c r="AH116" s="15">
        <f>ROUND(VLOOKUP($C$2,'[107]ERU-1'!$A$6:$BE$17,AH$2,FALSE),3)</f>
        <v>403</v>
      </c>
      <c r="AI116" s="15">
        <f>ROUND(VLOOKUP($C$2,'[107]ERU-1'!$A$6:$BE$17,AI$2,FALSE),3)</f>
        <v>0</v>
      </c>
      <c r="AJ116" s="15" t="s">
        <v>809</v>
      </c>
      <c r="AK116" s="15">
        <f>ROUND(VLOOKUP($C$2,'[107]ERU-1'!$A$6:$BE$17,AK$2,FALSE),3)</f>
        <v>0</v>
      </c>
      <c r="AL116" s="15">
        <f>ROUND(VLOOKUP($C$2,'[107]ERU-1'!$A$6:$BE$17,AL$2,FALSE),3)</f>
        <v>0</v>
      </c>
      <c r="AM116" s="15">
        <f>ROUND(VLOOKUP($C$2,'[107]ERU-1'!$A$6:$BE$17,AM$2,FALSE),3)</f>
        <v>74.397000000000006</v>
      </c>
      <c r="AN116" s="15">
        <f>ROUND(VLOOKUP($C$2,'[107]ERU-1'!$A$6:$BE$17,AN$2,FALSE),3)</f>
        <v>0</v>
      </c>
      <c r="AO116" s="15">
        <f>ROUND(VLOOKUP($C$2,'[107]ERU-1'!$A$6:$BE$17,AO$2,FALSE),3)</f>
        <v>0</v>
      </c>
      <c r="AP116" s="15">
        <f>ROUND(VLOOKUP($C$2,'[107]ERU-1'!$A$6:$BE$17,AP$2,FALSE),3)</f>
        <v>0</v>
      </c>
      <c r="AQ116" s="15">
        <f>ROUND(VLOOKUP($C$2,'[107]ERU-1'!$A$6:$BE$17,AQ$2,FALSE),3)</f>
        <v>0</v>
      </c>
      <c r="AR116" s="15">
        <f>ROUND(VLOOKUP($C$2,'[107]ERU-1'!$A$6:$BE$17,AR$2,FALSE),3)</f>
        <v>0</v>
      </c>
      <c r="AS116" s="15">
        <f>ROUND(VLOOKUP($C$2,'[107]ERU-1'!$A$6:$BE$17,AS$2,FALSE),3)</f>
        <v>0</v>
      </c>
      <c r="AT116" s="15">
        <f>ROUND(VLOOKUP($C$2,'[107]ERU-1'!$A$6:$BE$17,AT$2,FALSE),3)</f>
        <v>0</v>
      </c>
      <c r="AU116" s="15">
        <f>ROUND(VLOOKUP($C$2,'[107]ERU-1'!$A$6:$BE$17,AU$2,FALSE),3)</f>
        <v>0</v>
      </c>
      <c r="AV116" s="15">
        <f>ROUND(VLOOKUP($C$2,'[107]ERU-1'!$A$6:$BE$17,AV$2,FALSE),3)</f>
        <v>403</v>
      </c>
      <c r="AW116" s="15">
        <f>ROUND(VLOOKUP($C$2,'[107]ERU-1'!$A$6:$BE$17,AW$2,FALSE),3)</f>
        <v>0</v>
      </c>
      <c r="AX116" s="15">
        <f>ROUND(VLOOKUP($C$2,'[107]ERU-1'!$A$6:$BE$17,AX$2,FALSE),3)</f>
        <v>0</v>
      </c>
      <c r="AY116" s="15">
        <f>ROUND(VLOOKUP($C$2,'[107]ERU-1'!$A$6:$BE$17,AY$2,FALSE),3)</f>
        <v>0</v>
      </c>
      <c r="AZ116" s="15">
        <f>ROUND(VLOOKUP($C$2,'[107]ERU-1'!$A$6:$BE$17,AZ$2,FALSE),3)</f>
        <v>0</v>
      </c>
      <c r="BA116" s="15">
        <f>ROUND(VLOOKUP($C$2,'[107]ERU-1'!$A$6:$BE$17,BA$2,FALSE),3)</f>
        <v>0</v>
      </c>
      <c r="BB116" s="15">
        <f>ROUND(VLOOKUP($C$2,'[107]ERU-1'!$A$6:$BE$17,BB$2,FALSE),3)</f>
        <v>0</v>
      </c>
      <c r="BC116" s="15">
        <f>ROUND(VLOOKUP($C$2,'[107]ERU-1'!$A$6:$BE$17,BC$2,FALSE),3)</f>
        <v>0</v>
      </c>
      <c r="BD116" s="15">
        <f>ROUND(VLOOKUP($C$2,'[107]ERU-1'!$A$6:$BE$17,BD$2,FALSE),3)</f>
        <v>0</v>
      </c>
      <c r="BE116" s="15">
        <f>ROUND(VLOOKUP($C$2,'[107]ERU-1'!$A$6:$BE$17,BE$2,FALSE),3)</f>
        <v>76.635999999999996</v>
      </c>
      <c r="BF116" s="15">
        <f>ROUND(VLOOKUP($C$2,'[107]ERU-1'!$A$6:$BE$17,BF$2,FALSE),3)</f>
        <v>403</v>
      </c>
      <c r="BG116" s="68">
        <f>_xlfn.IFNA(INDEX(import!$R$3:$Z$2000,MATCH(Data!$A116&amp;"#"&amp;$E116,import!$Q$3:$Q$2000,0),2),0)</f>
        <v>209.10300000000001</v>
      </c>
      <c r="BH116" s="15"/>
      <c r="BI116" s="15"/>
      <c r="BJ116" s="15" t="s">
        <v>810</v>
      </c>
      <c r="BK116" s="15" t="str">
        <f>INDEX(Licence!$I$2:$I$180,MATCH(Data!BJ116,Licence!$C$2:$C$180,0))</f>
        <v>Liberecký</v>
      </c>
      <c r="BL116" s="15">
        <f>INDEX(Licence!$G$2:$G$180,MATCH(Data!BJ116,Licence!$C$2:$C$180,0))/1000</f>
        <v>0.2</v>
      </c>
      <c r="BM116" s="15">
        <f>INDEX(Licence!$F$2:$F$180,MATCH(Data!BJ116,Licence!$C$2:$C$180,0))/1000</f>
        <v>0.3</v>
      </c>
      <c r="BN116" s="15" t="str">
        <f>INDEX(Licence!$K$2:$K$180,MATCH(Data!BJ116,Licence!$C$2:$C$180,0))</f>
        <v>ČEZ Distribuce, a.s.</v>
      </c>
      <c r="BO116" s="15"/>
      <c r="BP116" s="16">
        <f t="shared" si="21"/>
        <v>90.185432272346361</v>
      </c>
      <c r="BS116" t="str">
        <f t="shared" si="33"/>
        <v>KJ - Tanvald ul. Vítězná</v>
      </c>
    </row>
    <row r="117" spans="1:71" ht="19.5" thickBot="1" x14ac:dyDescent="0.35">
      <c r="A117">
        <v>4026</v>
      </c>
      <c r="B117" s="25">
        <f t="shared" si="19"/>
        <v>113</v>
      </c>
      <c r="C117" s="14" t="s">
        <v>811</v>
      </c>
      <c r="D117" s="15" t="str">
        <f t="shared" si="22"/>
        <v>Prosinec</v>
      </c>
      <c r="E117" s="37" t="str">
        <f t="shared" si="22"/>
        <v>12</v>
      </c>
      <c r="F117" s="46">
        <f t="shared" si="16"/>
        <v>0</v>
      </c>
      <c r="G117" s="68">
        <f>_xlfn.IFNA(INDEX(import!$R$3:$Z$2000,MATCH(Data!$A117&amp;"#"&amp;$E117,import!$Q$3:$Q$2000,0),1),0)</f>
        <v>896.56600000000003</v>
      </c>
      <c r="H117" s="68">
        <f t="shared" si="23"/>
        <v>409.404</v>
      </c>
      <c r="I117" s="68">
        <f t="shared" si="24"/>
        <v>487.16199999999998</v>
      </c>
      <c r="J117" s="68">
        <f>_xlfn.IFNA(INDEX(import!$R$3:$Z$2000,MATCH(Data!$A117&amp;"#"&amp;$E117,import!$Q$3:$Q$2000,0),3),0)</f>
        <v>35.251200000000004</v>
      </c>
      <c r="K117" s="15">
        <f>ROUND(VLOOKUP($C$2,'[108]ERU-1'!$A$6:$BE$17,K$2,FALSE),3)</f>
        <v>0</v>
      </c>
      <c r="L117" s="15">
        <f>ROUND(VLOOKUP($C$2,'[108]ERU-1'!$A$6:$BE$17,L$2,FALSE),3)</f>
        <v>312.81</v>
      </c>
      <c r="M117" s="15">
        <f>ROUND(VLOOKUP($C$2,'[108]ERU-1'!$A$6:$BE$17,M$2,FALSE),3)</f>
        <v>2.5710000000000002</v>
      </c>
      <c r="N117" s="15">
        <f t="shared" si="17"/>
        <v>3.0589999999999691</v>
      </c>
      <c r="O117" s="15">
        <f t="shared" si="18"/>
        <v>0</v>
      </c>
      <c r="P117" s="15">
        <f t="shared" si="25"/>
        <v>0</v>
      </c>
      <c r="Q117" s="15">
        <f>ROUND(VLOOKUP($C$2,'[108]ERU-1'!$A$6:$BE$17,Q$2,FALSE),3)</f>
        <v>307.18</v>
      </c>
      <c r="R117" s="42">
        <f t="shared" si="26"/>
        <v>0</v>
      </c>
      <c r="S117" s="15">
        <f>ROUND(VLOOKUP($C$2,'[108]ERU-1'!$A$6:$BE$17,S$2,FALSE),3)</f>
        <v>1340</v>
      </c>
      <c r="T117" s="15">
        <f>ROUND(VLOOKUP($C$2,'[108]ERU-1'!$A$6:$BE$17,T$2,FALSE),3)</f>
        <v>0</v>
      </c>
      <c r="U117" s="15">
        <f>ROUND(VLOOKUP($C$2,'[108]ERU-1'!$A$6:$BE$17,U$2,FALSE),3)</f>
        <v>0</v>
      </c>
      <c r="V117" s="15">
        <f>ROUND(VLOOKUP($C$2,'[108]ERU-1'!$A$6:$BE$17,V$2,FALSE),3)</f>
        <v>0</v>
      </c>
      <c r="W117" s="15">
        <f>ROUND(VLOOKUP($C$2,'[108]ERU-1'!$A$6:$BE$17,W$2,FALSE),3)</f>
        <v>0</v>
      </c>
      <c r="X117" s="15">
        <f>ROUND(VLOOKUP($C$2,'[108]ERU-1'!$A$6:$BE$17,X$2,FALSE),3)</f>
        <v>1340</v>
      </c>
      <c r="Y117" s="15">
        <f>ROUND(VLOOKUP($C$2,'[108]ERU-1'!$A$6:$BE$17,Y$2,FALSE),3)</f>
        <v>0</v>
      </c>
      <c r="Z117" s="15">
        <f>ROUND(VLOOKUP($C$2,'[108]ERU-1'!$A$6:$BE$17,Z$2,FALSE),3)</f>
        <v>1.23</v>
      </c>
      <c r="AA117" s="15">
        <f>ROUND(VLOOKUP($C$2,'[108]ERU-1'!$A$6:$BE$17,AA$2,FALSE),3)</f>
        <v>312.81</v>
      </c>
      <c r="AB117" s="45">
        <f t="shared" si="20"/>
        <v>6.8599999999999692</v>
      </c>
      <c r="AC117" s="15">
        <f>ROUND(VLOOKUP($C$2,'[108]ERU-1'!$A$6:$BE$17,AC$2,FALSE),3)</f>
        <v>0</v>
      </c>
      <c r="AD117" s="15">
        <f>ROUND(VLOOKUP($C$2,'[108]ERU-1'!$A$6:$BE$17,AD$2,FALSE),3)</f>
        <v>0</v>
      </c>
      <c r="AE117" s="15">
        <f>ROUND(VLOOKUP($C$2,'[108]ERU-1'!$A$6:$BE$17,AE$2,FALSE),3)</f>
        <v>0</v>
      </c>
      <c r="AF117" s="15">
        <f>ROUND(VLOOKUP($C$2,'[108]ERU-1'!$A$6:$BE$17,AF$2,FALSE),3)</f>
        <v>0</v>
      </c>
      <c r="AG117" s="15">
        <f>ROUND(VLOOKUP($C$2,'[108]ERU-1'!$A$6:$BE$17,AG$2,FALSE),3)</f>
        <v>0</v>
      </c>
      <c r="AH117" s="15">
        <f>ROUND(VLOOKUP($C$2,'[108]ERU-1'!$A$6:$BE$17,AH$2,FALSE),3)</f>
        <v>1340</v>
      </c>
      <c r="AI117" s="15">
        <f>ROUND(VLOOKUP($C$2,'[108]ERU-1'!$A$6:$BE$17,AI$2,FALSE),3)</f>
        <v>0</v>
      </c>
      <c r="AJ117" s="15" t="s">
        <v>809</v>
      </c>
      <c r="AK117" s="15">
        <f>ROUND(VLOOKUP($C$2,'[108]ERU-1'!$A$6:$BE$17,AK$2,FALSE),3)</f>
        <v>0</v>
      </c>
      <c r="AL117" s="15">
        <f>ROUND(VLOOKUP($C$2,'[108]ERU-1'!$A$6:$BE$17,AL$2,FALSE),3)</f>
        <v>0</v>
      </c>
      <c r="AM117" s="15">
        <f>ROUND(VLOOKUP($C$2,'[108]ERU-1'!$A$6:$BE$17,AM$2,FALSE),3)</f>
        <v>307.18</v>
      </c>
      <c r="AN117" s="15">
        <f>ROUND(VLOOKUP($C$2,'[108]ERU-1'!$A$6:$BE$17,AN$2,FALSE),3)</f>
        <v>0</v>
      </c>
      <c r="AO117" s="15">
        <f>ROUND(VLOOKUP($C$2,'[108]ERU-1'!$A$6:$BE$17,AO$2,FALSE),3)</f>
        <v>0</v>
      </c>
      <c r="AP117" s="15">
        <f>ROUND(VLOOKUP($C$2,'[108]ERU-1'!$A$6:$BE$17,AP$2,FALSE),3)</f>
        <v>0</v>
      </c>
      <c r="AQ117" s="15">
        <f>ROUND(VLOOKUP($C$2,'[108]ERU-1'!$A$6:$BE$17,AQ$2,FALSE),3)</f>
        <v>0</v>
      </c>
      <c r="AR117" s="15">
        <f>ROUND(VLOOKUP($C$2,'[108]ERU-1'!$A$6:$BE$17,AR$2,FALSE),3)</f>
        <v>0</v>
      </c>
      <c r="AS117" s="15">
        <f>ROUND(VLOOKUP($C$2,'[108]ERU-1'!$A$6:$BE$17,AS$2,FALSE),3)</f>
        <v>0</v>
      </c>
      <c r="AT117" s="15">
        <f>ROUND(VLOOKUP($C$2,'[108]ERU-1'!$A$6:$BE$17,AT$2,FALSE),3)</f>
        <v>0</v>
      </c>
      <c r="AU117" s="15">
        <f>ROUND(VLOOKUP($C$2,'[108]ERU-1'!$A$6:$BE$17,AU$2,FALSE),3)</f>
        <v>0</v>
      </c>
      <c r="AV117" s="15">
        <f>ROUND(VLOOKUP($C$2,'[108]ERU-1'!$A$6:$BE$17,AV$2,FALSE),3)</f>
        <v>1340</v>
      </c>
      <c r="AW117" s="15">
        <f>ROUND(VLOOKUP($C$2,'[108]ERU-1'!$A$6:$BE$17,AW$2,FALSE),3)</f>
        <v>0</v>
      </c>
      <c r="AX117" s="15">
        <f>ROUND(VLOOKUP($C$2,'[108]ERU-1'!$A$6:$BE$17,AX$2,FALSE),3)</f>
        <v>0</v>
      </c>
      <c r="AY117" s="15">
        <f>ROUND(VLOOKUP($C$2,'[108]ERU-1'!$A$6:$BE$17,AY$2,FALSE),3)</f>
        <v>0</v>
      </c>
      <c r="AZ117" s="15">
        <f>ROUND(VLOOKUP($C$2,'[108]ERU-1'!$A$6:$BE$17,AZ$2,FALSE),3)</f>
        <v>0</v>
      </c>
      <c r="BA117" s="15">
        <f>ROUND(VLOOKUP($C$2,'[108]ERU-1'!$A$6:$BE$17,BA$2,FALSE),3)</f>
        <v>0</v>
      </c>
      <c r="BB117" s="15">
        <f>ROUND(VLOOKUP($C$2,'[108]ERU-1'!$A$6:$BE$17,BB$2,FALSE),3)</f>
        <v>0</v>
      </c>
      <c r="BC117" s="15">
        <f>ROUND(VLOOKUP($C$2,'[108]ERU-1'!$A$6:$BE$17,BC$2,FALSE),3)</f>
        <v>0</v>
      </c>
      <c r="BD117" s="15">
        <f>ROUND(VLOOKUP($C$2,'[108]ERU-1'!$A$6:$BE$17,BD$2,FALSE),3)</f>
        <v>0</v>
      </c>
      <c r="BE117" s="15">
        <f>ROUND(VLOOKUP($C$2,'[108]ERU-1'!$A$6:$BE$17,BE$2,FALSE),3)</f>
        <v>312.81</v>
      </c>
      <c r="BF117" s="15">
        <f>ROUND(VLOOKUP($C$2,'[108]ERU-1'!$A$6:$BE$17,BF$2,FALSE),3)</f>
        <v>1340</v>
      </c>
      <c r="BG117" s="68">
        <f>_xlfn.IFNA(INDEX(import!$R$3:$Z$2000,MATCH(Data!$A117&amp;"#"&amp;$E117,import!$Q$3:$Q$2000,0),2),0)</f>
        <v>806.91</v>
      </c>
      <c r="BH117" s="15"/>
      <c r="BI117" s="15"/>
      <c r="BJ117" s="15" t="s">
        <v>814</v>
      </c>
      <c r="BK117" s="15" t="str">
        <f>INDEX(Licence!$I$2:$I$180,MATCH(Data!BJ117,Licence!$C$2:$C$180,0))</f>
        <v>Středočeský</v>
      </c>
      <c r="BL117" s="15">
        <f>INDEX(Licence!$G$2:$G$180,MATCH(Data!BJ117,Licence!$C$2:$C$180,0))/1000</f>
        <v>0.999</v>
      </c>
      <c r="BM117" s="15">
        <f>INDEX(Licence!$F$2:$F$180,MATCH(Data!BJ117,Licence!$C$2:$C$180,0))/1000</f>
        <v>1.268</v>
      </c>
      <c r="BN117" s="15" t="str">
        <f>INDEX(Licence!$K$2:$K$180,MATCH(Data!BJ117,Licence!$C$2:$C$180,0))</f>
        <v>ČEZ Distribuce, a.s.</v>
      </c>
      <c r="BO117" s="15"/>
      <c r="BP117" s="16">
        <f t="shared" si="21"/>
        <v>84.895740816475467</v>
      </c>
      <c r="BS117" t="str">
        <f t="shared" si="33"/>
        <v>KJ - Řež ÚJV</v>
      </c>
    </row>
    <row r="118" spans="1:71" ht="19.5" thickBot="1" x14ac:dyDescent="0.35">
      <c r="A118">
        <v>4153</v>
      </c>
      <c r="B118" s="25">
        <f t="shared" si="19"/>
        <v>114</v>
      </c>
      <c r="C118" s="14" t="s">
        <v>812</v>
      </c>
      <c r="D118" s="15" t="str">
        <f t="shared" si="22"/>
        <v>Prosinec</v>
      </c>
      <c r="E118" s="37" t="str">
        <f t="shared" si="22"/>
        <v>12</v>
      </c>
      <c r="F118" s="46">
        <f t="shared" si="16"/>
        <v>0</v>
      </c>
      <c r="G118" s="68">
        <f>_xlfn.IFNA(INDEX(import!$R$3:$Z$2000,MATCH(Data!$A118&amp;"#"&amp;$E118,import!$Q$3:$Q$2000,0),1),0)</f>
        <v>625.34900000000005</v>
      </c>
      <c r="H118" s="68">
        <f t="shared" si="23"/>
        <v>291.95499999999998</v>
      </c>
      <c r="I118" s="68">
        <f t="shared" si="24"/>
        <v>333.39400000000001</v>
      </c>
      <c r="J118" s="68">
        <f>_xlfn.IFNA(INDEX(import!$R$3:$Z$2000,MATCH(Data!$A118&amp;"#"&amp;$E118,import!$Q$3:$Q$2000,0),3),0)</f>
        <v>35.282303999999996</v>
      </c>
      <c r="K118" s="15">
        <f>ROUND(VLOOKUP($C$2,'[109]ERU-1'!$A$6:$BE$17,K$2,FALSE),3)</f>
        <v>0</v>
      </c>
      <c r="L118" s="15">
        <f>ROUND(VLOOKUP($C$2,'[109]ERU-1'!$A$6:$BE$17,L$2,FALSE),3)</f>
        <v>249.82</v>
      </c>
      <c r="M118" s="15">
        <f>ROUND(VLOOKUP($C$2,'[109]ERU-1'!$A$6:$BE$17,M$2,FALSE),3)</f>
        <v>3.2650000000000001</v>
      </c>
      <c r="N118" s="15">
        <f t="shared" si="17"/>
        <v>3.7290000000000134</v>
      </c>
      <c r="O118" s="15">
        <f t="shared" si="18"/>
        <v>0</v>
      </c>
      <c r="P118" s="15">
        <f t="shared" si="25"/>
        <v>0</v>
      </c>
      <c r="Q118" s="15">
        <f>ROUND(VLOOKUP($C$2,'[109]ERU-1'!$A$6:$BE$17,Q$2,FALSE),3)</f>
        <v>242.82599999999999</v>
      </c>
      <c r="R118" s="42">
        <f t="shared" si="26"/>
        <v>0</v>
      </c>
      <c r="S118" s="15">
        <f>ROUND(VLOOKUP($C$2,'[109]ERU-1'!$A$6:$BE$17,S$2,FALSE),3)</f>
        <v>1027</v>
      </c>
      <c r="T118" s="15">
        <f>ROUND(VLOOKUP($C$2,'[109]ERU-1'!$A$6:$BE$17,T$2,FALSE),3)</f>
        <v>0</v>
      </c>
      <c r="U118" s="15">
        <f>ROUND(VLOOKUP($C$2,'[109]ERU-1'!$A$6:$BE$17,U$2,FALSE),3)</f>
        <v>0</v>
      </c>
      <c r="V118" s="15">
        <f>ROUND(VLOOKUP($C$2,'[109]ERU-1'!$A$6:$BE$17,V$2,FALSE),3)</f>
        <v>0</v>
      </c>
      <c r="W118" s="15">
        <f>ROUND(VLOOKUP($C$2,'[109]ERU-1'!$A$6:$BE$17,W$2,FALSE),3)</f>
        <v>0</v>
      </c>
      <c r="X118" s="15">
        <f>ROUND(VLOOKUP($C$2,'[109]ERU-1'!$A$6:$BE$17,X$2,FALSE),3)</f>
        <v>1027</v>
      </c>
      <c r="Y118" s="15">
        <f>ROUND(VLOOKUP($C$2,'[109]ERU-1'!$A$6:$BE$17,Y$2,FALSE),3)</f>
        <v>0</v>
      </c>
      <c r="Z118" s="15">
        <f>ROUND(VLOOKUP($C$2,'[109]ERU-1'!$A$6:$BE$17,Z$2,FALSE),3)</f>
        <v>10.224</v>
      </c>
      <c r="AA118" s="15">
        <f>ROUND(VLOOKUP($C$2,'[109]ERU-1'!$A$6:$BE$17,AA$2,FALSE),3)</f>
        <v>249.82</v>
      </c>
      <c r="AB118" s="45">
        <f t="shared" si="20"/>
        <v>17.218000000000014</v>
      </c>
      <c r="AC118" s="15">
        <f>ROUND(VLOOKUP($C$2,'[109]ERU-1'!$A$6:$BE$17,AC$2,FALSE),3)</f>
        <v>0</v>
      </c>
      <c r="AD118" s="15">
        <f>ROUND(VLOOKUP($C$2,'[109]ERU-1'!$A$6:$BE$17,AD$2,FALSE),3)</f>
        <v>0</v>
      </c>
      <c r="AE118" s="15">
        <f>ROUND(VLOOKUP($C$2,'[109]ERU-1'!$A$6:$BE$17,AE$2,FALSE),3)</f>
        <v>0</v>
      </c>
      <c r="AF118" s="15">
        <f>ROUND(VLOOKUP($C$2,'[109]ERU-1'!$A$6:$BE$17,AF$2,FALSE),3)</f>
        <v>0</v>
      </c>
      <c r="AG118" s="15">
        <f>ROUND(VLOOKUP($C$2,'[109]ERU-1'!$A$6:$BE$17,AG$2,FALSE),3)</f>
        <v>0</v>
      </c>
      <c r="AH118" s="15">
        <f>ROUND(VLOOKUP($C$2,'[109]ERU-1'!$A$6:$BE$17,AH$2,FALSE),3)</f>
        <v>1027</v>
      </c>
      <c r="AI118" s="15">
        <f>ROUND(VLOOKUP($C$2,'[109]ERU-1'!$A$6:$BE$17,AI$2,FALSE),3)</f>
        <v>0</v>
      </c>
      <c r="AJ118" s="15" t="s">
        <v>809</v>
      </c>
      <c r="AK118" s="15">
        <f>ROUND(VLOOKUP($C$2,'[109]ERU-1'!$A$6:$BE$17,AK$2,FALSE),3)</f>
        <v>0</v>
      </c>
      <c r="AL118" s="15">
        <f>ROUND(VLOOKUP($C$2,'[109]ERU-1'!$A$6:$BE$17,AL$2,FALSE),3)</f>
        <v>0</v>
      </c>
      <c r="AM118" s="15">
        <f>ROUND(VLOOKUP($C$2,'[109]ERU-1'!$A$6:$BE$17,AM$2,FALSE),3)</f>
        <v>242.82599999999999</v>
      </c>
      <c r="AN118" s="15">
        <f>ROUND(VLOOKUP($C$2,'[109]ERU-1'!$A$6:$BE$17,AN$2,FALSE),3)</f>
        <v>0</v>
      </c>
      <c r="AO118" s="15">
        <f>ROUND(VLOOKUP($C$2,'[109]ERU-1'!$A$6:$BE$17,AO$2,FALSE),3)</f>
        <v>0</v>
      </c>
      <c r="AP118" s="15">
        <f>ROUND(VLOOKUP($C$2,'[109]ERU-1'!$A$6:$BE$17,AP$2,FALSE),3)</f>
        <v>0</v>
      </c>
      <c r="AQ118" s="15">
        <f>ROUND(VLOOKUP($C$2,'[109]ERU-1'!$A$6:$BE$17,AQ$2,FALSE),3)</f>
        <v>0</v>
      </c>
      <c r="AR118" s="15">
        <f>ROUND(VLOOKUP($C$2,'[109]ERU-1'!$A$6:$BE$17,AR$2,FALSE),3)</f>
        <v>0</v>
      </c>
      <c r="AS118" s="15">
        <f>ROUND(VLOOKUP($C$2,'[109]ERU-1'!$A$6:$BE$17,AS$2,FALSE),3)</f>
        <v>0</v>
      </c>
      <c r="AT118" s="15">
        <f>ROUND(VLOOKUP($C$2,'[109]ERU-1'!$A$6:$BE$17,AT$2,FALSE),3)</f>
        <v>0</v>
      </c>
      <c r="AU118" s="15">
        <f>ROUND(VLOOKUP($C$2,'[109]ERU-1'!$A$6:$BE$17,AU$2,FALSE),3)</f>
        <v>0</v>
      </c>
      <c r="AV118" s="15">
        <f>ROUND(VLOOKUP($C$2,'[109]ERU-1'!$A$6:$BE$17,AV$2,FALSE),3)</f>
        <v>1027</v>
      </c>
      <c r="AW118" s="15">
        <f>ROUND(VLOOKUP($C$2,'[109]ERU-1'!$A$6:$BE$17,AW$2,FALSE),3)</f>
        <v>0</v>
      </c>
      <c r="AX118" s="15">
        <f>ROUND(VLOOKUP($C$2,'[109]ERU-1'!$A$6:$BE$17,AX$2,FALSE),3)</f>
        <v>0</v>
      </c>
      <c r="AY118" s="15">
        <f>ROUND(VLOOKUP($C$2,'[109]ERU-1'!$A$6:$BE$17,AY$2,FALSE),3)</f>
        <v>0</v>
      </c>
      <c r="AZ118" s="15">
        <f>ROUND(VLOOKUP($C$2,'[109]ERU-1'!$A$6:$BE$17,AZ$2,FALSE),3)</f>
        <v>0</v>
      </c>
      <c r="BA118" s="15">
        <f>ROUND(VLOOKUP($C$2,'[109]ERU-1'!$A$6:$BE$17,BA$2,FALSE),3)</f>
        <v>0</v>
      </c>
      <c r="BB118" s="15">
        <f>ROUND(VLOOKUP($C$2,'[109]ERU-1'!$A$6:$BE$17,BB$2,FALSE),3)</f>
        <v>0</v>
      </c>
      <c r="BC118" s="15">
        <f>ROUND(VLOOKUP($C$2,'[109]ERU-1'!$A$6:$BE$17,BC$2,FALSE),3)</f>
        <v>0</v>
      </c>
      <c r="BD118" s="15">
        <f>ROUND(VLOOKUP($C$2,'[109]ERU-1'!$A$6:$BE$17,BD$2,FALSE),3)</f>
        <v>0</v>
      </c>
      <c r="BE118" s="15">
        <f>ROUND(VLOOKUP($C$2,'[109]ERU-1'!$A$6:$BE$17,BE$2,FALSE),3)</f>
        <v>249.82</v>
      </c>
      <c r="BF118" s="15">
        <f>ROUND(VLOOKUP($C$2,'[109]ERU-1'!$A$6:$BE$17,BF$2,FALSE),3)</f>
        <v>1027</v>
      </c>
      <c r="BG118" s="68">
        <f>_xlfn.IFNA(INDEX(import!$R$3:$Z$2000,MATCH(Data!$A118&amp;"#"&amp;$E118,import!$Q$3:$Q$2000,0),2),0)</f>
        <v>625.34900000000005</v>
      </c>
      <c r="BH118" s="15"/>
      <c r="BI118" s="15"/>
      <c r="BJ118" s="15" t="s">
        <v>815</v>
      </c>
      <c r="BK118" s="15" t="str">
        <f>INDEX(Licence!$I$2:$I$180,MATCH(Data!BJ118,Licence!$C$2:$C$180,0))</f>
        <v>Plzeňský</v>
      </c>
      <c r="BL118" s="15">
        <f>INDEX(Licence!$G$2:$G$180,MATCH(Data!BJ118,Licence!$C$2:$C$180,0))/1000</f>
        <v>0.999</v>
      </c>
      <c r="BM118" s="15">
        <f>INDEX(Licence!$F$2:$F$180,MATCH(Data!BJ118,Licence!$C$2:$C$180,0))/1000</f>
        <v>1.2070000000000001</v>
      </c>
      <c r="BN118" s="15" t="str">
        <f>INDEX(Licence!$K$2:$K$180,MATCH(Data!BJ118,Licence!$C$2:$C$180,0))</f>
        <v>ČEZ Distribuce, a.s.</v>
      </c>
      <c r="BO118" s="15"/>
      <c r="BP118" s="16">
        <f t="shared" si="21"/>
        <v>85.567863349550038</v>
      </c>
      <c r="BS118" t="str">
        <f t="shared" si="33"/>
        <v>KJ - Kdyně</v>
      </c>
    </row>
    <row r="119" spans="1:71" ht="19.5" thickBot="1" x14ac:dyDescent="0.35">
      <c r="A119">
        <v>4027</v>
      </c>
      <c r="B119" s="25">
        <f t="shared" si="19"/>
        <v>115</v>
      </c>
      <c r="C119" s="14" t="s">
        <v>813</v>
      </c>
      <c r="D119" s="15" t="str">
        <f t="shared" si="22"/>
        <v>Prosinec</v>
      </c>
      <c r="E119" s="37" t="str">
        <f t="shared" si="22"/>
        <v>12</v>
      </c>
      <c r="F119" s="46">
        <f t="shared" si="16"/>
        <v>0</v>
      </c>
      <c r="G119" s="68">
        <f>_xlfn.IFNA(INDEX(import!$R$3:$Z$2000,MATCH(Data!$A119&amp;"#"&amp;$E119,import!$Q$3:$Q$2000,0),1),0)</f>
        <v>554.23400000000004</v>
      </c>
      <c r="H119" s="68">
        <f t="shared" si="23"/>
        <v>256.12200000000001</v>
      </c>
      <c r="I119" s="68">
        <f t="shared" si="24"/>
        <v>298.11200000000002</v>
      </c>
      <c r="J119" s="68">
        <f>_xlfn.IFNA(INDEX(import!$R$3:$Z$2000,MATCH(Data!$A119&amp;"#"&amp;$E119,import!$Q$3:$Q$2000,0),3),0)</f>
        <v>35.185752000000001</v>
      </c>
      <c r="K119" s="15">
        <f>ROUND(VLOOKUP($C$2,'[110]ERU-1'!$A$6:$BE$17,K$2,FALSE),3)</f>
        <v>0</v>
      </c>
      <c r="L119" s="15">
        <f>ROUND(VLOOKUP($C$2,'[110]ERU-1'!$A$6:$BE$17,L$2,FALSE),3)</f>
        <v>223.14</v>
      </c>
      <c r="M119" s="15">
        <f>ROUND(VLOOKUP($C$2,'[110]ERU-1'!$A$6:$BE$17,M$2,FALSE),3)</f>
        <v>1.6140000000000001</v>
      </c>
      <c r="N119" s="15">
        <f t="shared" si="17"/>
        <v>1.8779999999999859</v>
      </c>
      <c r="O119" s="15">
        <f t="shared" si="18"/>
        <v>0</v>
      </c>
      <c r="P119" s="15">
        <f t="shared" si="25"/>
        <v>0</v>
      </c>
      <c r="Q119" s="15">
        <f>ROUND(VLOOKUP($C$2,'[110]ERU-1'!$A$6:$BE$17,Q$2,FALSE),3)</f>
        <v>219.648</v>
      </c>
      <c r="R119" s="42">
        <f t="shared" si="26"/>
        <v>0</v>
      </c>
      <c r="S119" s="15">
        <f>ROUND(VLOOKUP($C$2,'[110]ERU-1'!$A$6:$BE$17,S$2,FALSE),3)</f>
        <v>935</v>
      </c>
      <c r="T119" s="15">
        <f>ROUND(VLOOKUP($C$2,'[110]ERU-1'!$A$6:$BE$17,T$2,FALSE),3)</f>
        <v>0</v>
      </c>
      <c r="U119" s="15">
        <f>ROUND(VLOOKUP($C$2,'[110]ERU-1'!$A$6:$BE$17,U$2,FALSE),3)</f>
        <v>0</v>
      </c>
      <c r="V119" s="15">
        <f>ROUND(VLOOKUP($C$2,'[110]ERU-1'!$A$6:$BE$17,V$2,FALSE),3)</f>
        <v>0</v>
      </c>
      <c r="W119" s="15">
        <f>ROUND(VLOOKUP($C$2,'[110]ERU-1'!$A$6:$BE$17,W$2,FALSE),3)</f>
        <v>0</v>
      </c>
      <c r="X119" s="15">
        <f>ROUND(VLOOKUP($C$2,'[110]ERU-1'!$A$6:$BE$17,X$2,FALSE),3)</f>
        <v>935</v>
      </c>
      <c r="Y119" s="15">
        <f>ROUND(VLOOKUP($C$2,'[110]ERU-1'!$A$6:$BE$17,Y$2,FALSE),3)</f>
        <v>0</v>
      </c>
      <c r="Z119" s="15">
        <f>ROUND(VLOOKUP($C$2,'[110]ERU-1'!$A$6:$BE$17,Z$2,FALSE),3)</f>
        <v>1.5189999999999999</v>
      </c>
      <c r="AA119" s="15">
        <f>ROUND(VLOOKUP($C$2,'[110]ERU-1'!$A$6:$BE$17,AA$2,FALSE),3)</f>
        <v>223.14</v>
      </c>
      <c r="AB119" s="45">
        <f t="shared" si="20"/>
        <v>5.0109999999999859</v>
      </c>
      <c r="AC119" s="15">
        <f>ROUND(VLOOKUP($C$2,'[110]ERU-1'!$A$6:$BE$17,AC$2,FALSE),3)</f>
        <v>0</v>
      </c>
      <c r="AD119" s="15">
        <f>ROUND(VLOOKUP($C$2,'[110]ERU-1'!$A$6:$BE$17,AD$2,FALSE),3)</f>
        <v>0</v>
      </c>
      <c r="AE119" s="15">
        <f>ROUND(VLOOKUP($C$2,'[110]ERU-1'!$A$6:$BE$17,AE$2,FALSE),3)</f>
        <v>0</v>
      </c>
      <c r="AF119" s="15">
        <f>ROUND(VLOOKUP($C$2,'[110]ERU-1'!$A$6:$BE$17,AF$2,FALSE),3)</f>
        <v>0</v>
      </c>
      <c r="AG119" s="15">
        <f>ROUND(VLOOKUP($C$2,'[110]ERU-1'!$A$6:$BE$17,AG$2,FALSE),3)</f>
        <v>0</v>
      </c>
      <c r="AH119" s="15">
        <f>ROUND(VLOOKUP($C$2,'[110]ERU-1'!$A$6:$BE$17,AH$2,FALSE),3)</f>
        <v>935</v>
      </c>
      <c r="AI119" s="15">
        <f>ROUND(VLOOKUP($C$2,'[110]ERU-1'!$A$6:$BE$17,AI$2,FALSE),3)</f>
        <v>0</v>
      </c>
      <c r="AJ119" s="15" t="s">
        <v>809</v>
      </c>
      <c r="AK119" s="15">
        <f>ROUND(VLOOKUP($C$2,'[110]ERU-1'!$A$6:$BE$17,AK$2,FALSE),3)</f>
        <v>0</v>
      </c>
      <c r="AL119" s="15">
        <f>ROUND(VLOOKUP($C$2,'[110]ERU-1'!$A$6:$BE$17,AL$2,FALSE),3)</f>
        <v>0</v>
      </c>
      <c r="AM119" s="15">
        <f>ROUND(VLOOKUP($C$2,'[110]ERU-1'!$A$6:$BE$17,AM$2,FALSE),3)</f>
        <v>219.648</v>
      </c>
      <c r="AN119" s="15">
        <f>ROUND(VLOOKUP($C$2,'[110]ERU-1'!$A$6:$BE$17,AN$2,FALSE),3)</f>
        <v>0</v>
      </c>
      <c r="AO119" s="15">
        <f>ROUND(VLOOKUP($C$2,'[110]ERU-1'!$A$6:$BE$17,AO$2,FALSE),3)</f>
        <v>0</v>
      </c>
      <c r="AP119" s="15">
        <f>ROUND(VLOOKUP($C$2,'[110]ERU-1'!$A$6:$BE$17,AP$2,FALSE),3)</f>
        <v>0</v>
      </c>
      <c r="AQ119" s="15">
        <f>ROUND(VLOOKUP($C$2,'[110]ERU-1'!$A$6:$BE$17,AQ$2,FALSE),3)</f>
        <v>0</v>
      </c>
      <c r="AR119" s="15">
        <f>ROUND(VLOOKUP($C$2,'[110]ERU-1'!$A$6:$BE$17,AR$2,FALSE),3)</f>
        <v>0</v>
      </c>
      <c r="AS119" s="15">
        <f>ROUND(VLOOKUP($C$2,'[110]ERU-1'!$A$6:$BE$17,AS$2,FALSE),3)</f>
        <v>0</v>
      </c>
      <c r="AT119" s="15">
        <f>ROUND(VLOOKUP($C$2,'[110]ERU-1'!$A$6:$BE$17,AT$2,FALSE),3)</f>
        <v>0</v>
      </c>
      <c r="AU119" s="15">
        <f>ROUND(VLOOKUP($C$2,'[110]ERU-1'!$A$6:$BE$17,AU$2,FALSE),3)</f>
        <v>0</v>
      </c>
      <c r="AV119" s="15">
        <f>ROUND(VLOOKUP($C$2,'[110]ERU-1'!$A$6:$BE$17,AV$2,FALSE),3)</f>
        <v>935</v>
      </c>
      <c r="AW119" s="15">
        <f>ROUND(VLOOKUP($C$2,'[110]ERU-1'!$A$6:$BE$17,AW$2,FALSE),3)</f>
        <v>0</v>
      </c>
      <c r="AX119" s="15">
        <f>ROUND(VLOOKUP($C$2,'[110]ERU-1'!$A$6:$BE$17,AX$2,FALSE),3)</f>
        <v>0</v>
      </c>
      <c r="AY119" s="15">
        <f>ROUND(VLOOKUP($C$2,'[110]ERU-1'!$A$6:$BE$17,AY$2,FALSE),3)</f>
        <v>0</v>
      </c>
      <c r="AZ119" s="15">
        <f>ROUND(VLOOKUP($C$2,'[110]ERU-1'!$A$6:$BE$17,AZ$2,FALSE),3)</f>
        <v>0</v>
      </c>
      <c r="BA119" s="15">
        <f>ROUND(VLOOKUP($C$2,'[110]ERU-1'!$A$6:$BE$17,BA$2,FALSE),3)</f>
        <v>0</v>
      </c>
      <c r="BB119" s="15">
        <f>ROUND(VLOOKUP($C$2,'[110]ERU-1'!$A$6:$BE$17,BB$2,FALSE),3)</f>
        <v>0</v>
      </c>
      <c r="BC119" s="15">
        <f>ROUND(VLOOKUP($C$2,'[110]ERU-1'!$A$6:$BE$17,BC$2,FALSE),3)</f>
        <v>0</v>
      </c>
      <c r="BD119" s="15">
        <f>ROUND(VLOOKUP($C$2,'[110]ERU-1'!$A$6:$BE$17,BD$2,FALSE),3)</f>
        <v>0</v>
      </c>
      <c r="BE119" s="15">
        <f>ROUND(VLOOKUP($C$2,'[110]ERU-1'!$A$6:$BE$17,BE$2,FALSE),3)</f>
        <v>223.14</v>
      </c>
      <c r="BF119" s="15">
        <f>ROUND(VLOOKUP($C$2,'[110]ERU-1'!$A$6:$BE$17,BF$2,FALSE),3)</f>
        <v>935</v>
      </c>
      <c r="BG119" s="68">
        <f>_xlfn.IFNA(INDEX(import!$R$3:$Z$2000,MATCH(Data!$A119&amp;"#"&amp;$E119,import!$Q$3:$Q$2000,0),2),0)</f>
        <v>554.23400000000004</v>
      </c>
      <c r="BH119" s="15"/>
      <c r="BI119" s="15"/>
      <c r="BJ119" s="15" t="s">
        <v>816</v>
      </c>
      <c r="BK119" s="15" t="str">
        <f>INDEX(Licence!$I$2:$I$180,MATCH(Data!BJ119,Licence!$C$2:$C$180,0))</f>
        <v>Olomoucký</v>
      </c>
      <c r="BL119" s="15">
        <f>INDEX(Licence!$G$2:$G$180,MATCH(Data!BJ119,Licence!$C$2:$C$180,0))/1000</f>
        <v>0.999</v>
      </c>
      <c r="BM119" s="15">
        <f>INDEX(Licence!$F$2:$F$180,MATCH(Data!BJ119,Licence!$C$2:$C$180,0))/1000</f>
        <v>1.268</v>
      </c>
      <c r="BN119" s="15" t="str">
        <f>INDEX(Licence!$K$2:$K$180,MATCH(Data!BJ119,Licence!$C$2:$C$180,0))</f>
        <v>ČEZ Distribuce, a.s.</v>
      </c>
      <c r="BO119" s="15"/>
      <c r="BP119" s="16">
        <f t="shared" si="21"/>
        <v>87.122446876630121</v>
      </c>
      <c r="BS119" t="str">
        <f t="shared" si="33"/>
        <v>KJ - ŠumerkK2</v>
      </c>
    </row>
    <row r="120" spans="1:71" ht="19.5" thickBot="1" x14ac:dyDescent="0.35">
      <c r="A120">
        <v>4278</v>
      </c>
      <c r="B120" s="25">
        <f t="shared" si="19"/>
        <v>116</v>
      </c>
      <c r="C120" s="14" t="s">
        <v>817</v>
      </c>
      <c r="D120" s="15" t="str">
        <f t="shared" si="22"/>
        <v>Prosinec</v>
      </c>
      <c r="E120" s="37" t="str">
        <f t="shared" si="22"/>
        <v>12</v>
      </c>
      <c r="F120" s="46">
        <f t="shared" si="16"/>
        <v>0</v>
      </c>
      <c r="G120" s="68">
        <f>_xlfn.IFNA(INDEX(import!$R$3:$Z$2000,MATCH(Data!$A120&amp;"#"&amp;$E120,import!$Q$3:$Q$2000,0),1),0)</f>
        <v>190.113</v>
      </c>
      <c r="H120" s="68">
        <f t="shared" si="23"/>
        <v>78.989000000000004</v>
      </c>
      <c r="I120" s="68">
        <f t="shared" si="24"/>
        <v>111.124</v>
      </c>
      <c r="J120" s="68">
        <f>_xlfn.IFNA(INDEX(import!$R$3:$Z$2000,MATCH(Data!$A120&amp;"#"&amp;$E120,import!$Q$3:$Q$2000,0),3),0)</f>
        <v>35.305956000000009</v>
      </c>
      <c r="K120" s="15">
        <f>ROUND(VLOOKUP($C$2,'[111]ERU-1'!$A$6:$BE$17,K$2,FALSE),3)</f>
        <v>0</v>
      </c>
      <c r="L120" s="15">
        <f>ROUND(VLOOKUP($C$2,'[111]ERU-1'!$A$6:$BE$17,L$2,FALSE),3)</f>
        <v>68.12</v>
      </c>
      <c r="M120" s="15">
        <f>ROUND(VLOOKUP($C$2,'[111]ERU-1'!$A$6:$BE$17,M$2,FALSE),3)</f>
        <v>1.381</v>
      </c>
      <c r="N120" s="15">
        <f t="shared" si="17"/>
        <v>1.9429999999999978</v>
      </c>
      <c r="O120" s="15">
        <f t="shared" si="18"/>
        <v>0</v>
      </c>
      <c r="P120" s="15">
        <f t="shared" si="25"/>
        <v>0</v>
      </c>
      <c r="Q120" s="15">
        <f>ROUND(VLOOKUP($C$2,'[111]ERU-1'!$A$6:$BE$17,Q$2,FALSE),3)</f>
        <v>64.796000000000006</v>
      </c>
      <c r="R120" s="42">
        <f t="shared" si="26"/>
        <v>0</v>
      </c>
      <c r="S120" s="15">
        <f>ROUND(VLOOKUP($C$2,'[111]ERU-1'!$A$6:$BE$17,S$2,FALSE),3)</f>
        <v>345</v>
      </c>
      <c r="T120" s="15">
        <f>ROUND(VLOOKUP($C$2,'[111]ERU-1'!$A$6:$BE$17,T$2,FALSE),3)</f>
        <v>0</v>
      </c>
      <c r="U120" s="15">
        <f>ROUND(VLOOKUP($C$2,'[111]ERU-1'!$A$6:$BE$17,U$2,FALSE),3)</f>
        <v>0</v>
      </c>
      <c r="V120" s="15">
        <f>ROUND(VLOOKUP($C$2,'[111]ERU-1'!$A$6:$BE$17,V$2,FALSE),3)</f>
        <v>0</v>
      </c>
      <c r="W120" s="15">
        <f>ROUND(VLOOKUP($C$2,'[111]ERU-1'!$A$6:$BE$17,W$2,FALSE),3)</f>
        <v>0</v>
      </c>
      <c r="X120" s="15">
        <f>ROUND(VLOOKUP($C$2,'[111]ERU-1'!$A$6:$BE$17,X$2,FALSE),3)</f>
        <v>345</v>
      </c>
      <c r="Y120" s="15">
        <f>ROUND(VLOOKUP($C$2,'[111]ERU-1'!$A$6:$BE$17,Y$2,FALSE),3)</f>
        <v>0</v>
      </c>
      <c r="Z120" s="15">
        <f>ROUND(VLOOKUP($C$2,'[111]ERU-1'!$A$6:$BE$17,Z$2,FALSE),3)</f>
        <v>0.82899999999999996</v>
      </c>
      <c r="AA120" s="15">
        <f>ROUND(VLOOKUP($C$2,'[111]ERU-1'!$A$6:$BE$17,AA$2,FALSE),3)</f>
        <v>68.12</v>
      </c>
      <c r="AB120" s="45">
        <f t="shared" si="20"/>
        <v>4.1529999999999978</v>
      </c>
      <c r="AC120" s="15">
        <f>ROUND(VLOOKUP($C$2,'[111]ERU-1'!$A$6:$BE$17,AC$2,FALSE),3)</f>
        <v>0</v>
      </c>
      <c r="AD120" s="15">
        <f>ROUND(VLOOKUP($C$2,'[111]ERU-1'!$A$6:$BE$17,AD$2,FALSE),3)</f>
        <v>0</v>
      </c>
      <c r="AE120" s="15">
        <f>ROUND(VLOOKUP($C$2,'[111]ERU-1'!$A$6:$BE$17,AE$2,FALSE),3)</f>
        <v>0</v>
      </c>
      <c r="AF120" s="15">
        <f>ROUND(VLOOKUP($C$2,'[111]ERU-1'!$A$6:$BE$17,AF$2,FALSE),3)</f>
        <v>0</v>
      </c>
      <c r="AG120" s="15">
        <f>ROUND(VLOOKUP($C$2,'[111]ERU-1'!$A$6:$BE$17,AG$2,FALSE),3)</f>
        <v>0</v>
      </c>
      <c r="AH120" s="15">
        <f>ROUND(VLOOKUP($C$2,'[111]ERU-1'!$A$6:$BE$17,AH$2,FALSE),3)</f>
        <v>345</v>
      </c>
      <c r="AI120" s="15">
        <f>ROUND(VLOOKUP($C$2,'[111]ERU-1'!$A$6:$BE$17,AI$2,FALSE),3)</f>
        <v>0</v>
      </c>
      <c r="AJ120" s="15" t="s">
        <v>809</v>
      </c>
      <c r="AK120" s="15">
        <f>ROUND(VLOOKUP($C$2,'[111]ERU-1'!$A$6:$BE$17,AK$2,FALSE),3)</f>
        <v>0</v>
      </c>
      <c r="AL120" s="15">
        <f>ROUND(VLOOKUP($C$2,'[111]ERU-1'!$A$6:$BE$17,AL$2,FALSE),3)</f>
        <v>0</v>
      </c>
      <c r="AM120" s="15">
        <f>ROUND(VLOOKUP($C$2,'[111]ERU-1'!$A$6:$BE$17,AM$2,FALSE),3)</f>
        <v>64.796000000000006</v>
      </c>
      <c r="AN120" s="15">
        <f>ROUND(VLOOKUP($C$2,'[111]ERU-1'!$A$6:$BE$17,AN$2,FALSE),3)</f>
        <v>0</v>
      </c>
      <c r="AO120" s="15">
        <f>ROUND(VLOOKUP($C$2,'[111]ERU-1'!$A$6:$BE$17,AO$2,FALSE),3)</f>
        <v>0</v>
      </c>
      <c r="AP120" s="15">
        <f>ROUND(VLOOKUP($C$2,'[111]ERU-1'!$A$6:$BE$17,AP$2,FALSE),3)</f>
        <v>0</v>
      </c>
      <c r="AQ120" s="15">
        <f>ROUND(VLOOKUP($C$2,'[111]ERU-1'!$A$6:$BE$17,AQ$2,FALSE),3)</f>
        <v>0</v>
      </c>
      <c r="AR120" s="15">
        <f>ROUND(VLOOKUP($C$2,'[111]ERU-1'!$A$6:$BE$17,AR$2,FALSE),3)</f>
        <v>0</v>
      </c>
      <c r="AS120" s="15">
        <f>ROUND(VLOOKUP($C$2,'[111]ERU-1'!$A$6:$BE$17,AS$2,FALSE),3)</f>
        <v>0</v>
      </c>
      <c r="AT120" s="15">
        <f>ROUND(VLOOKUP($C$2,'[111]ERU-1'!$A$6:$BE$17,AT$2,FALSE),3)</f>
        <v>0</v>
      </c>
      <c r="AU120" s="15">
        <f>ROUND(VLOOKUP($C$2,'[111]ERU-1'!$A$6:$BE$17,AU$2,FALSE),3)</f>
        <v>0</v>
      </c>
      <c r="AV120" s="15">
        <f>ROUND(VLOOKUP($C$2,'[111]ERU-1'!$A$6:$BE$17,AV$2,FALSE),3)</f>
        <v>345</v>
      </c>
      <c r="AW120" s="15">
        <f>ROUND(VLOOKUP($C$2,'[111]ERU-1'!$A$6:$BE$17,AW$2,FALSE),3)</f>
        <v>0</v>
      </c>
      <c r="AX120" s="15">
        <f>ROUND(VLOOKUP($C$2,'[111]ERU-1'!$A$6:$BE$17,AX$2,FALSE),3)</f>
        <v>0</v>
      </c>
      <c r="AY120" s="15">
        <f>ROUND(VLOOKUP($C$2,'[111]ERU-1'!$A$6:$BE$17,AY$2,FALSE),3)</f>
        <v>0</v>
      </c>
      <c r="AZ120" s="15">
        <f>ROUND(VLOOKUP($C$2,'[111]ERU-1'!$A$6:$BE$17,AZ$2,FALSE),3)</f>
        <v>0</v>
      </c>
      <c r="BA120" s="15">
        <f>ROUND(VLOOKUP($C$2,'[111]ERU-1'!$A$6:$BE$17,BA$2,FALSE),3)</f>
        <v>0</v>
      </c>
      <c r="BB120" s="15">
        <f>ROUND(VLOOKUP($C$2,'[111]ERU-1'!$A$6:$BE$17,BB$2,FALSE),3)</f>
        <v>0</v>
      </c>
      <c r="BC120" s="15">
        <f>ROUND(VLOOKUP($C$2,'[111]ERU-1'!$A$6:$BE$17,BC$2,FALSE),3)</f>
        <v>0</v>
      </c>
      <c r="BD120" s="15">
        <f>ROUND(VLOOKUP($C$2,'[111]ERU-1'!$A$6:$BE$17,BD$2,FALSE),3)</f>
        <v>0</v>
      </c>
      <c r="BE120" s="15">
        <f>ROUND(VLOOKUP($C$2,'[111]ERU-1'!$A$6:$BE$17,BE$2,FALSE),3)</f>
        <v>68.12</v>
      </c>
      <c r="BF120" s="15">
        <f>ROUND(VLOOKUP($C$2,'[111]ERU-1'!$A$6:$BE$17,BF$2,FALSE),3)</f>
        <v>345</v>
      </c>
      <c r="BG120" s="68">
        <f>_xlfn.IFNA(INDEX(import!$R$3:$Z$2000,MATCH(Data!$A120&amp;"#"&amp;$E120,import!$Q$3:$Q$2000,0),2),0)</f>
        <v>190.113</v>
      </c>
      <c r="BH120" s="15"/>
      <c r="BI120" s="15"/>
      <c r="BJ120" s="15" t="s">
        <v>818</v>
      </c>
      <c r="BK120" s="15" t="str">
        <f>INDEX(Licence!$I$2:$I$180,MATCH(Data!BJ120,Licence!$C$2:$C$180,0))</f>
        <v>Pardubický</v>
      </c>
      <c r="BL120" s="15">
        <f>INDEX(Licence!$G$2:$G$180,MATCH(Data!BJ120,Licence!$C$2:$C$180,0))/1000</f>
        <v>0.2</v>
      </c>
      <c r="BM120" s="15">
        <f>INDEX(Licence!$F$2:$F$180,MATCH(Data!BJ120,Licence!$C$2:$C$180,0))/1000</f>
        <v>0.3</v>
      </c>
      <c r="BN120" s="15" t="str">
        <f>INDEX(Licence!$K$2:$K$180,MATCH(Data!BJ120,Licence!$C$2:$C$180,0))</f>
        <v>ČEZ Distribuce, a.s.</v>
      </c>
      <c r="BO120" s="15"/>
      <c r="BP120" s="16">
        <f t="shared" si="21"/>
        <v>86.239938001784893</v>
      </c>
      <c r="BS120" t="str">
        <f t="shared" si="33"/>
        <v>KJ - Helvikovice</v>
      </c>
    </row>
    <row r="121" spans="1:71" ht="19.5" thickBot="1" x14ac:dyDescent="0.35">
      <c r="A121" s="48">
        <v>4295</v>
      </c>
      <c r="B121" s="25">
        <f t="shared" si="19"/>
        <v>117</v>
      </c>
      <c r="C121" s="14" t="s">
        <v>819</v>
      </c>
      <c r="D121" s="15" t="str">
        <f t="shared" si="22"/>
        <v>Prosinec</v>
      </c>
      <c r="E121" s="37" t="str">
        <f t="shared" si="22"/>
        <v>12</v>
      </c>
      <c r="F121" s="46">
        <f t="shared" si="16"/>
        <v>0</v>
      </c>
      <c r="G121" s="68">
        <f>_xlfn.IFNA(INDEX(import!$R$3:$Z$2000,MATCH(Data!$A121&amp;"#"&amp;$E121,import!$Q$3:$Q$2000,0),1),0)</f>
        <v>534.91499999999996</v>
      </c>
      <c r="H121" s="68">
        <f t="shared" si="23"/>
        <v>251.52</v>
      </c>
      <c r="I121" s="68">
        <f t="shared" si="24"/>
        <v>283.39499999999998</v>
      </c>
      <c r="J121" s="68">
        <f>_xlfn.IFNA(INDEX(import!$R$3:$Z$2000,MATCH(Data!$A121&amp;"#"&amp;$E121,import!$Q$3:$Q$2000,0),3),0)</f>
        <v>35.251200000000004</v>
      </c>
      <c r="K121" s="15">
        <f>ROUND(VLOOKUP($C$2,'[112]ERU-1'!$A$6:$BE$17,K$2,FALSE),3)</f>
        <v>0</v>
      </c>
      <c r="L121" s="15">
        <f>ROUND(VLOOKUP($C$2,'[112]ERU-1'!$A$6:$BE$17,L$2,FALSE),3)</f>
        <v>198.46</v>
      </c>
      <c r="M121" s="15">
        <f>ROUND(VLOOKUP($C$2,'[112]ERU-1'!$A$6:$BE$17,M$2,FALSE),3)</f>
        <v>1.427</v>
      </c>
      <c r="N121" s="15">
        <f t="shared" si="17"/>
        <v>1.6080000000000041</v>
      </c>
      <c r="O121" s="15">
        <f t="shared" si="18"/>
        <v>0</v>
      </c>
      <c r="P121" s="15">
        <f t="shared" si="25"/>
        <v>0</v>
      </c>
      <c r="Q121" s="15">
        <f>ROUND(VLOOKUP($C$2,'[112]ERU-1'!$A$6:$BE$17,Q$2,FALSE),3)</f>
        <v>195.42500000000001</v>
      </c>
      <c r="R121" s="42">
        <f t="shared" si="26"/>
        <v>0</v>
      </c>
      <c r="S121" s="15">
        <f>ROUND(VLOOKUP($C$2,'[112]ERU-1'!$A$6:$BE$17,S$2,FALSE),3)</f>
        <v>805</v>
      </c>
      <c r="T121" s="15">
        <f>ROUND(VLOOKUP($C$2,'[112]ERU-1'!$A$6:$BE$17,T$2,FALSE),3)</f>
        <v>0</v>
      </c>
      <c r="U121" s="15">
        <f>ROUND(VLOOKUP($C$2,'[112]ERU-1'!$A$6:$BE$17,U$2,FALSE),3)</f>
        <v>0</v>
      </c>
      <c r="V121" s="15">
        <f>ROUND(VLOOKUP($C$2,'[112]ERU-1'!$A$6:$BE$17,V$2,FALSE),3)</f>
        <v>0</v>
      </c>
      <c r="W121" s="15">
        <f>ROUND(VLOOKUP($C$2,'[112]ERU-1'!$A$6:$BE$17,W$2,FALSE),3)</f>
        <v>0</v>
      </c>
      <c r="X121" s="15">
        <f>ROUND(VLOOKUP($C$2,'[112]ERU-1'!$A$6:$BE$17,X$2,FALSE),3)</f>
        <v>805</v>
      </c>
      <c r="Y121" s="15">
        <f>ROUND(VLOOKUP($C$2,'[112]ERU-1'!$A$6:$BE$17,Y$2,FALSE),3)</f>
        <v>0</v>
      </c>
      <c r="Z121" s="15">
        <f>ROUND(VLOOKUP($C$2,'[112]ERU-1'!$A$6:$BE$17,Z$2,FALSE),3)</f>
        <v>2.6989999999999998</v>
      </c>
      <c r="AA121" s="15">
        <f>ROUND(VLOOKUP($C$2,'[112]ERU-1'!$A$6:$BE$17,AA$2,FALSE),3)</f>
        <v>198.46</v>
      </c>
      <c r="AB121" s="45">
        <f t="shared" si="20"/>
        <v>5.7340000000000035</v>
      </c>
      <c r="AC121" s="15">
        <f>ROUND(VLOOKUP($C$2,'[112]ERU-1'!$A$6:$BE$17,AC$2,FALSE),3)</f>
        <v>0</v>
      </c>
      <c r="AD121" s="15">
        <f>ROUND(VLOOKUP($C$2,'[112]ERU-1'!$A$6:$BE$17,AD$2,FALSE),3)</f>
        <v>0</v>
      </c>
      <c r="AE121" s="15">
        <f>ROUND(VLOOKUP($C$2,'[112]ERU-1'!$A$6:$BE$17,AE$2,FALSE),3)</f>
        <v>0</v>
      </c>
      <c r="AF121" s="15">
        <f>ROUND(VLOOKUP($C$2,'[112]ERU-1'!$A$6:$BE$17,AF$2,FALSE),3)</f>
        <v>0</v>
      </c>
      <c r="AG121" s="15">
        <f>ROUND(VLOOKUP($C$2,'[112]ERU-1'!$A$6:$BE$17,AG$2,FALSE),3)</f>
        <v>0</v>
      </c>
      <c r="AH121" s="15">
        <f>ROUND(VLOOKUP($C$2,'[112]ERU-1'!$A$6:$BE$17,AH$2,FALSE),3)</f>
        <v>805</v>
      </c>
      <c r="AI121" s="15">
        <f>ROUND(VLOOKUP($C$2,'[112]ERU-1'!$A$6:$BE$17,AI$2,FALSE),3)</f>
        <v>0</v>
      </c>
      <c r="AJ121" s="15" t="s">
        <v>809</v>
      </c>
      <c r="AK121" s="15">
        <f>ROUND(VLOOKUP($C$2,'[112]ERU-1'!$A$6:$BE$17,AK$2,FALSE),3)</f>
        <v>0</v>
      </c>
      <c r="AL121" s="15">
        <f>ROUND(VLOOKUP($C$2,'[112]ERU-1'!$A$6:$BE$17,AL$2,FALSE),3)</f>
        <v>0</v>
      </c>
      <c r="AM121" s="15">
        <f>ROUND(VLOOKUP($C$2,'[112]ERU-1'!$A$6:$BE$17,AM$2,FALSE),3)</f>
        <v>195.42500000000001</v>
      </c>
      <c r="AN121" s="15">
        <f>ROUND(VLOOKUP($C$2,'[112]ERU-1'!$A$6:$BE$17,AN$2,FALSE),3)</f>
        <v>0</v>
      </c>
      <c r="AO121" s="15">
        <f>ROUND(VLOOKUP($C$2,'[112]ERU-1'!$A$6:$BE$17,AO$2,FALSE),3)</f>
        <v>0</v>
      </c>
      <c r="AP121" s="15">
        <f>ROUND(VLOOKUP($C$2,'[112]ERU-1'!$A$6:$BE$17,AP$2,FALSE),3)</f>
        <v>0</v>
      </c>
      <c r="AQ121" s="15">
        <f>ROUND(VLOOKUP($C$2,'[112]ERU-1'!$A$6:$BE$17,AQ$2,FALSE),3)</f>
        <v>0</v>
      </c>
      <c r="AR121" s="15">
        <f>ROUND(VLOOKUP($C$2,'[112]ERU-1'!$A$6:$BE$17,AR$2,FALSE),3)</f>
        <v>0</v>
      </c>
      <c r="AS121" s="15">
        <f>ROUND(VLOOKUP($C$2,'[112]ERU-1'!$A$6:$BE$17,AS$2,FALSE),3)</f>
        <v>0</v>
      </c>
      <c r="AT121" s="15">
        <f>ROUND(VLOOKUP($C$2,'[112]ERU-1'!$A$6:$BE$17,AT$2,FALSE),3)</f>
        <v>0</v>
      </c>
      <c r="AU121" s="15">
        <f>ROUND(VLOOKUP($C$2,'[112]ERU-1'!$A$6:$BE$17,AU$2,FALSE),3)</f>
        <v>0</v>
      </c>
      <c r="AV121" s="15">
        <f>ROUND(VLOOKUP($C$2,'[112]ERU-1'!$A$6:$BE$17,AV$2,FALSE),3)</f>
        <v>805</v>
      </c>
      <c r="AW121" s="15">
        <f>ROUND(VLOOKUP($C$2,'[112]ERU-1'!$A$6:$BE$17,AW$2,FALSE),3)</f>
        <v>0</v>
      </c>
      <c r="AX121" s="15">
        <f>ROUND(VLOOKUP($C$2,'[112]ERU-1'!$A$6:$BE$17,AX$2,FALSE),3)</f>
        <v>0</v>
      </c>
      <c r="AY121" s="15">
        <f>ROUND(VLOOKUP($C$2,'[112]ERU-1'!$A$6:$BE$17,AY$2,FALSE),3)</f>
        <v>0</v>
      </c>
      <c r="AZ121" s="15">
        <f>ROUND(VLOOKUP($C$2,'[112]ERU-1'!$A$6:$BE$17,AZ$2,FALSE),3)</f>
        <v>0</v>
      </c>
      <c r="BA121" s="15">
        <f>ROUND(VLOOKUP($C$2,'[112]ERU-1'!$A$6:$BE$17,BA$2,FALSE),3)</f>
        <v>0</v>
      </c>
      <c r="BB121" s="15">
        <f>ROUND(VLOOKUP($C$2,'[112]ERU-1'!$A$6:$BE$17,BB$2,FALSE),3)</f>
        <v>0</v>
      </c>
      <c r="BC121" s="15">
        <f>ROUND(VLOOKUP($C$2,'[112]ERU-1'!$A$6:$BE$17,BC$2,FALSE),3)</f>
        <v>0</v>
      </c>
      <c r="BD121" s="15">
        <f>ROUND(VLOOKUP($C$2,'[112]ERU-1'!$A$6:$BE$17,BD$2,FALSE),3)</f>
        <v>0</v>
      </c>
      <c r="BE121" s="15">
        <f>ROUND(VLOOKUP($C$2,'[112]ERU-1'!$A$6:$BE$17,BE$2,FALSE),3)</f>
        <v>198.46</v>
      </c>
      <c r="BF121" s="15">
        <f>ROUND(VLOOKUP($C$2,'[112]ERU-1'!$A$6:$BE$17,BF$2,FALSE),3)</f>
        <v>805</v>
      </c>
      <c r="BG121" s="68">
        <f>_xlfn.IFNA(INDEX(import!$R$3:$Z$2000,MATCH(Data!$A121&amp;"#"&amp;$E121,import!$Q$3:$Q$2000,0),2),0)</f>
        <v>481.42399999999998</v>
      </c>
      <c r="BH121" s="15"/>
      <c r="BI121" s="15"/>
      <c r="BJ121" s="15" t="s">
        <v>824</v>
      </c>
      <c r="BK121" s="15" t="str">
        <f>INDEX(Licence!$I$2:$I$180,MATCH(Data!BJ121,Licence!$C$2:$C$180,0))</f>
        <v>Moravskoslezský</v>
      </c>
      <c r="BL121" s="15">
        <f>INDEX(Licence!$G$2:$G$180,MATCH(Data!BJ121,Licence!$C$2:$C$180,0))/1000</f>
        <v>0.999</v>
      </c>
      <c r="BM121" s="15">
        <f>INDEX(Licence!$F$2:$F$180,MATCH(Data!BJ121,Licence!$C$2:$C$180,0))/1000</f>
        <v>1.2070000000000001</v>
      </c>
      <c r="BN121" s="15" t="str">
        <f>INDEX(Licence!$K$2:$K$180,MATCH(Data!BJ121,Licence!$C$2:$C$180,0))</f>
        <v>ČEZ Distribuce, a.s.</v>
      </c>
      <c r="BO121" s="15"/>
      <c r="BP121" s="16">
        <f t="shared" si="21"/>
        <v>87.671389692061709</v>
      </c>
      <c r="BR121" s="49"/>
      <c r="BS121" t="str">
        <f t="shared" si="33"/>
        <v>KJ - Mondelez Opava</v>
      </c>
    </row>
    <row r="122" spans="1:71" ht="19.5" thickBot="1" x14ac:dyDescent="0.35">
      <c r="A122">
        <v>4243</v>
      </c>
      <c r="B122" s="25">
        <f t="shared" si="19"/>
        <v>118</v>
      </c>
      <c r="C122" s="14" t="s">
        <v>820</v>
      </c>
      <c r="D122" s="15" t="str">
        <f t="shared" si="22"/>
        <v>Prosinec</v>
      </c>
      <c r="E122" s="37" t="str">
        <f t="shared" si="22"/>
        <v>12</v>
      </c>
      <c r="F122" s="46">
        <f t="shared" si="16"/>
        <v>0</v>
      </c>
      <c r="G122" s="68">
        <f>_xlfn.IFNA(INDEX(import!$R$3:$Z$2000,MATCH(Data!$A122&amp;"#"&amp;$E122,import!$Q$3:$Q$2000,0),1),0)</f>
        <v>907.48400000000004</v>
      </c>
      <c r="H122" s="68">
        <f t="shared" si="23"/>
        <v>413.84199999999998</v>
      </c>
      <c r="I122" s="68">
        <f t="shared" si="24"/>
        <v>493.642</v>
      </c>
      <c r="J122" s="68">
        <f>_xlfn.IFNA(INDEX(import!$R$3:$Z$2000,MATCH(Data!$A122&amp;"#"&amp;$E122,import!$Q$3:$Q$2000,0),3),0)</f>
        <v>34.570799999999998</v>
      </c>
      <c r="K122" s="15">
        <f>ROUND(VLOOKUP($C$2,'[113]ERU-1'!$A$6:$BE$17,K$2,FALSE),3)</f>
        <v>0</v>
      </c>
      <c r="L122" s="15">
        <f>ROUND(VLOOKUP($C$2,'[113]ERU-1'!$A$6:$BE$17,L$2,FALSE),3)</f>
        <v>337.2</v>
      </c>
      <c r="M122" s="15">
        <f>ROUND(VLOOKUP($C$2,'[113]ERU-1'!$A$6:$BE$17,M$2,FALSE),3)</f>
        <v>2.7480000000000002</v>
      </c>
      <c r="N122" s="15">
        <f t="shared" si="17"/>
        <v>3.27800000000002</v>
      </c>
      <c r="O122" s="15">
        <f t="shared" si="18"/>
        <v>0</v>
      </c>
      <c r="P122" s="15">
        <f t="shared" si="25"/>
        <v>0</v>
      </c>
      <c r="Q122" s="15">
        <f>ROUND(VLOOKUP($C$2,'[113]ERU-1'!$A$6:$BE$17,Q$2,FALSE),3)</f>
        <v>331.17399999999998</v>
      </c>
      <c r="R122" s="42">
        <f t="shared" si="26"/>
        <v>0</v>
      </c>
      <c r="S122" s="15">
        <f>ROUND(VLOOKUP($C$2,'[113]ERU-1'!$A$6:$BE$17,S$2,FALSE),3)</f>
        <v>1448</v>
      </c>
      <c r="T122" s="15">
        <f>ROUND(VLOOKUP($C$2,'[113]ERU-1'!$A$6:$BE$17,T$2,FALSE),3)</f>
        <v>0</v>
      </c>
      <c r="U122" s="15">
        <f>ROUND(VLOOKUP($C$2,'[113]ERU-1'!$A$6:$BE$17,U$2,FALSE),3)</f>
        <v>0</v>
      </c>
      <c r="V122" s="15">
        <f>ROUND(VLOOKUP($C$2,'[113]ERU-1'!$A$6:$BE$17,V$2,FALSE),3)</f>
        <v>0</v>
      </c>
      <c r="W122" s="15">
        <f>ROUND(VLOOKUP($C$2,'[113]ERU-1'!$A$6:$BE$17,W$2,FALSE),3)</f>
        <v>0</v>
      </c>
      <c r="X122" s="15">
        <f>ROUND(VLOOKUP($C$2,'[113]ERU-1'!$A$6:$BE$17,X$2,FALSE),3)</f>
        <v>1448</v>
      </c>
      <c r="Y122" s="15">
        <f>ROUND(VLOOKUP($C$2,'[113]ERU-1'!$A$6:$BE$17,Y$2,FALSE),3)</f>
        <v>0</v>
      </c>
      <c r="Z122" s="15">
        <f>ROUND(VLOOKUP($C$2,'[113]ERU-1'!$A$6:$BE$17,Z$2,FALSE),3)</f>
        <v>1.018</v>
      </c>
      <c r="AA122" s="15">
        <f>ROUND(VLOOKUP($C$2,'[113]ERU-1'!$A$6:$BE$17,AA$2,FALSE),3)</f>
        <v>337.2</v>
      </c>
      <c r="AB122" s="45">
        <f t="shared" si="20"/>
        <v>7.04400000000002</v>
      </c>
      <c r="AC122" s="15">
        <f>ROUND(VLOOKUP($C$2,'[113]ERU-1'!$A$6:$BE$17,AC$2,FALSE),3)</f>
        <v>0</v>
      </c>
      <c r="AD122" s="15">
        <f>ROUND(VLOOKUP($C$2,'[113]ERU-1'!$A$6:$BE$17,AD$2,FALSE),3)</f>
        <v>0</v>
      </c>
      <c r="AE122" s="15">
        <f>ROUND(VLOOKUP($C$2,'[113]ERU-1'!$A$6:$BE$17,AE$2,FALSE),3)</f>
        <v>0</v>
      </c>
      <c r="AF122" s="15">
        <f>ROUND(VLOOKUP($C$2,'[113]ERU-1'!$A$6:$BE$17,AF$2,FALSE),3)</f>
        <v>0</v>
      </c>
      <c r="AG122" s="15">
        <f>ROUND(VLOOKUP($C$2,'[113]ERU-1'!$A$6:$BE$17,AG$2,FALSE),3)</f>
        <v>0</v>
      </c>
      <c r="AH122" s="15">
        <f>ROUND(VLOOKUP($C$2,'[113]ERU-1'!$A$6:$BE$17,AH$2,FALSE),3)</f>
        <v>1448</v>
      </c>
      <c r="AI122" s="15">
        <f>ROUND(VLOOKUP($C$2,'[113]ERU-1'!$A$6:$BE$17,AI$2,FALSE),3)</f>
        <v>0</v>
      </c>
      <c r="AJ122" s="15" t="s">
        <v>809</v>
      </c>
      <c r="AK122" s="15">
        <f>ROUND(VLOOKUP($C$2,'[113]ERU-1'!$A$6:$BE$17,AK$2,FALSE),3)</f>
        <v>0</v>
      </c>
      <c r="AL122" s="15">
        <f>ROUND(VLOOKUP($C$2,'[113]ERU-1'!$A$6:$BE$17,AL$2,FALSE),3)</f>
        <v>0</v>
      </c>
      <c r="AM122" s="15">
        <f>ROUND(VLOOKUP($C$2,'[113]ERU-1'!$A$6:$BE$17,AM$2,FALSE),3)</f>
        <v>331.17399999999998</v>
      </c>
      <c r="AN122" s="15">
        <f>ROUND(VLOOKUP($C$2,'[113]ERU-1'!$A$6:$BE$17,AN$2,FALSE),3)</f>
        <v>0</v>
      </c>
      <c r="AO122" s="15">
        <f>ROUND(VLOOKUP($C$2,'[113]ERU-1'!$A$6:$BE$17,AO$2,FALSE),3)</f>
        <v>0</v>
      </c>
      <c r="AP122" s="15">
        <f>ROUND(VLOOKUP($C$2,'[113]ERU-1'!$A$6:$BE$17,AP$2,FALSE),3)</f>
        <v>0</v>
      </c>
      <c r="AQ122" s="15">
        <f>ROUND(VLOOKUP($C$2,'[113]ERU-1'!$A$6:$BE$17,AQ$2,FALSE),3)</f>
        <v>0</v>
      </c>
      <c r="AR122" s="15">
        <f>ROUND(VLOOKUP($C$2,'[113]ERU-1'!$A$6:$BE$17,AR$2,FALSE),3)</f>
        <v>0</v>
      </c>
      <c r="AS122" s="15">
        <f>ROUND(VLOOKUP($C$2,'[113]ERU-1'!$A$6:$BE$17,AS$2,FALSE),3)</f>
        <v>0</v>
      </c>
      <c r="AT122" s="15">
        <f>ROUND(VLOOKUP($C$2,'[113]ERU-1'!$A$6:$BE$17,AT$2,FALSE),3)</f>
        <v>0</v>
      </c>
      <c r="AU122" s="15">
        <f>ROUND(VLOOKUP($C$2,'[113]ERU-1'!$A$6:$BE$17,AU$2,FALSE),3)</f>
        <v>0</v>
      </c>
      <c r="AV122" s="15">
        <f>ROUND(VLOOKUP($C$2,'[113]ERU-1'!$A$6:$BE$17,AV$2,FALSE),3)</f>
        <v>0</v>
      </c>
      <c r="AW122" s="15">
        <f>ROUND(VLOOKUP($C$2,'[113]ERU-1'!$A$6:$BE$17,AW$2,FALSE),3)</f>
        <v>0</v>
      </c>
      <c r="AX122" s="15">
        <f>ROUND(VLOOKUP($C$2,'[113]ERU-1'!$A$6:$BE$17,AX$2,FALSE),3)</f>
        <v>0</v>
      </c>
      <c r="AY122" s="15">
        <f>ROUND(VLOOKUP($C$2,'[113]ERU-1'!$A$6:$BE$17,AY$2,FALSE),3)</f>
        <v>0</v>
      </c>
      <c r="AZ122" s="15">
        <f>ROUND(VLOOKUP($C$2,'[113]ERU-1'!$A$6:$BE$17,AZ$2,FALSE),3)</f>
        <v>0</v>
      </c>
      <c r="BA122" s="15">
        <f>ROUND(VLOOKUP($C$2,'[113]ERU-1'!$A$6:$BE$17,BA$2,FALSE),3)</f>
        <v>0</v>
      </c>
      <c r="BB122" s="15">
        <f>ROUND(VLOOKUP($C$2,'[113]ERU-1'!$A$6:$BE$17,BB$2,FALSE),3)</f>
        <v>1448</v>
      </c>
      <c r="BC122" s="15">
        <f>ROUND(VLOOKUP($C$2,'[113]ERU-1'!$A$6:$BE$17,BC$2,FALSE),3)</f>
        <v>0</v>
      </c>
      <c r="BD122" s="15">
        <f>ROUND(VLOOKUP($C$2,'[113]ERU-1'!$A$6:$BE$17,BD$2,FALSE),3)</f>
        <v>0</v>
      </c>
      <c r="BE122" s="15">
        <f>ROUND(VLOOKUP($C$2,'[113]ERU-1'!$A$6:$BE$17,BE$2,FALSE),3)</f>
        <v>337.2</v>
      </c>
      <c r="BF122" s="15">
        <f>ROUND(VLOOKUP($C$2,'[113]ERU-1'!$A$6:$BE$17,BF$2,FALSE),3)</f>
        <v>1448</v>
      </c>
      <c r="BG122" s="68">
        <f>_xlfn.IFNA(INDEX(import!$R$3:$Z$2000,MATCH(Data!$A122&amp;"#"&amp;$E122,import!$Q$3:$Q$2000,0),2),0)</f>
        <v>816.73500000000001</v>
      </c>
      <c r="BH122" s="15"/>
      <c r="BI122" s="15"/>
      <c r="BJ122" s="15" t="s">
        <v>825</v>
      </c>
      <c r="BK122" s="15" t="str">
        <f>INDEX(Licence!$I$2:$I$180,MATCH(Data!BJ122,Licence!$C$2:$C$180,0))</f>
        <v>Jihočeský</v>
      </c>
      <c r="BL122" s="15">
        <f>INDEX(Licence!$G$2:$G$180,MATCH(Data!BJ122,Licence!$C$2:$C$180,0))/1000</f>
        <v>0.8</v>
      </c>
      <c r="BM122" s="15">
        <f>INDEX(Licence!$F$2:$F$180,MATCH(Data!BJ122,Licence!$C$2:$C$180,0))/1000</f>
        <v>0.94499999999999995</v>
      </c>
      <c r="BN122" s="15" t="str">
        <f>INDEX(Licence!$K$2:$K$180,MATCH(Data!BJ122,Licence!$C$2:$C$180,0))</f>
        <v>EG.D, a.s.</v>
      </c>
      <c r="BO122" s="15"/>
      <c r="BP122" s="16">
        <f t="shared" si="21"/>
        <v>90.533921311346049</v>
      </c>
      <c r="BR122" s="50"/>
      <c r="BS122" t="str">
        <f t="shared" si="33"/>
        <v>KJ - Veselí nad Lužnicí</v>
      </c>
    </row>
    <row r="123" spans="1:71" ht="19.5" thickBot="1" x14ac:dyDescent="0.35">
      <c r="A123">
        <v>3971</v>
      </c>
      <c r="B123" s="25">
        <f t="shared" si="19"/>
        <v>119</v>
      </c>
      <c r="C123" s="14" t="s">
        <v>821</v>
      </c>
      <c r="D123" s="15" t="str">
        <f t="shared" si="22"/>
        <v>Prosinec</v>
      </c>
      <c r="E123" s="37" t="str">
        <f t="shared" si="22"/>
        <v>12</v>
      </c>
      <c r="F123" s="46">
        <f t="shared" si="16"/>
        <v>0</v>
      </c>
      <c r="G123" s="68">
        <f>_xlfn.IFNA(INDEX(import!$R$3:$Z$2000,MATCH(Data!$A123&amp;"#"&amp;$E123,import!$Q$3:$Q$2000,0),1),0)</f>
        <v>191.73400000000001</v>
      </c>
      <c r="H123" s="68">
        <f t="shared" si="23"/>
        <v>82.150999999999996</v>
      </c>
      <c r="I123" s="68">
        <f t="shared" si="24"/>
        <v>109.583</v>
      </c>
      <c r="J123" s="68">
        <f>_xlfn.IFNA(INDEX(import!$R$3:$Z$2000,MATCH(Data!$A123&amp;"#"&amp;$E123,import!$Q$3:$Q$2000,0),3),0)</f>
        <v>35.268696000000006</v>
      </c>
      <c r="K123" s="15">
        <f>ROUND(VLOOKUP($C$2,'[114]ERU-1'!$A$6:$BE$17,K$2,FALSE),3)</f>
        <v>0</v>
      </c>
      <c r="L123" s="15">
        <f>ROUND(VLOOKUP($C$2,'[114]ERU-1'!$A$6:$BE$17,L$2,FALSE),3)</f>
        <v>71.010000000000005</v>
      </c>
      <c r="M123" s="15">
        <f>ROUND(VLOOKUP($C$2,'[114]ERU-1'!$A$6:$BE$17,M$2,FALSE),3)</f>
        <v>0.34499999999999997</v>
      </c>
      <c r="N123" s="15">
        <f t="shared" si="17"/>
        <v>0.46100000000001273</v>
      </c>
      <c r="O123" s="15">
        <f t="shared" si="18"/>
        <v>0</v>
      </c>
      <c r="P123" s="15">
        <f t="shared" si="25"/>
        <v>0</v>
      </c>
      <c r="Q123" s="15">
        <f>ROUND(VLOOKUP($C$2,'[114]ERU-1'!$A$6:$BE$17,Q$2,FALSE),3)</f>
        <v>70.203999999999994</v>
      </c>
      <c r="R123" s="42">
        <f t="shared" si="26"/>
        <v>0</v>
      </c>
      <c r="S123" s="15">
        <f>ROUND(VLOOKUP($C$2,'[114]ERU-1'!$A$6:$BE$17,S$2,FALSE),3)</f>
        <v>341</v>
      </c>
      <c r="T123" s="15">
        <f>ROUND(VLOOKUP($C$2,'[114]ERU-1'!$A$6:$BE$17,T$2,FALSE),3)</f>
        <v>0</v>
      </c>
      <c r="U123" s="15">
        <f>ROUND(VLOOKUP($C$2,'[114]ERU-1'!$A$6:$BE$17,U$2,FALSE),3)</f>
        <v>0</v>
      </c>
      <c r="V123" s="15">
        <f>ROUND(VLOOKUP($C$2,'[114]ERU-1'!$A$6:$BE$17,V$2,FALSE),3)</f>
        <v>0</v>
      </c>
      <c r="W123" s="15">
        <f>ROUND(VLOOKUP($C$2,'[114]ERU-1'!$A$6:$BE$17,W$2,FALSE),3)</f>
        <v>0</v>
      </c>
      <c r="X123" s="15">
        <f>ROUND(VLOOKUP($C$2,'[114]ERU-1'!$A$6:$BE$17,X$2,FALSE),3)</f>
        <v>341</v>
      </c>
      <c r="Y123" s="15">
        <f>ROUND(VLOOKUP($C$2,'[114]ERU-1'!$A$6:$BE$17,Y$2,FALSE),3)</f>
        <v>0</v>
      </c>
      <c r="Z123" s="15">
        <f>ROUND(VLOOKUP($C$2,'[114]ERU-1'!$A$6:$BE$17,Z$2,FALSE),3)</f>
        <v>4.2000000000000003E-2</v>
      </c>
      <c r="AA123" s="15">
        <f>ROUND(VLOOKUP($C$2,'[114]ERU-1'!$A$6:$BE$17,AA$2,FALSE),3)</f>
        <v>71.010000000000005</v>
      </c>
      <c r="AB123" s="45">
        <f t="shared" si="20"/>
        <v>0.84800000000001274</v>
      </c>
      <c r="AC123" s="15">
        <f>ROUND(VLOOKUP($C$2,'[114]ERU-1'!$A$6:$BE$17,AC$2,FALSE),3)</f>
        <v>0</v>
      </c>
      <c r="AD123" s="15">
        <f>ROUND(VLOOKUP($C$2,'[114]ERU-1'!$A$6:$BE$17,AD$2,FALSE),3)</f>
        <v>0</v>
      </c>
      <c r="AE123" s="15">
        <f>ROUND(VLOOKUP($C$2,'[114]ERU-1'!$A$6:$BE$17,AE$2,FALSE),3)</f>
        <v>0</v>
      </c>
      <c r="AF123" s="15">
        <f>ROUND(VLOOKUP($C$2,'[114]ERU-1'!$A$6:$BE$17,AF$2,FALSE),3)</f>
        <v>0</v>
      </c>
      <c r="AG123" s="15">
        <f>ROUND(VLOOKUP($C$2,'[114]ERU-1'!$A$6:$BE$17,AG$2,FALSE),3)</f>
        <v>0</v>
      </c>
      <c r="AH123" s="15">
        <f>ROUND(VLOOKUP($C$2,'[114]ERU-1'!$A$6:$BE$17,AH$2,FALSE),3)</f>
        <v>341</v>
      </c>
      <c r="AI123" s="15">
        <f>ROUND(VLOOKUP($C$2,'[114]ERU-1'!$A$6:$BE$17,AI$2,FALSE),3)</f>
        <v>0</v>
      </c>
      <c r="AJ123" s="15" t="s">
        <v>594</v>
      </c>
      <c r="AK123" s="15">
        <f>ROUND(VLOOKUP($C$2,'[114]ERU-1'!$A$6:$BE$17,AK$2,FALSE),3)</f>
        <v>0</v>
      </c>
      <c r="AL123" s="15">
        <f>ROUND(VLOOKUP($C$2,'[114]ERU-1'!$A$6:$BE$17,AL$2,FALSE),3)</f>
        <v>0</v>
      </c>
      <c r="AM123" s="15">
        <f>ROUND(VLOOKUP($C$2,'[114]ERU-1'!$A$6:$BE$17,AM$2,FALSE),3)</f>
        <v>70.203999999999994</v>
      </c>
      <c r="AN123" s="15">
        <f>ROUND(VLOOKUP($C$2,'[114]ERU-1'!$A$6:$BE$17,AN$2,FALSE),3)</f>
        <v>0</v>
      </c>
      <c r="AO123" s="15">
        <f>ROUND(VLOOKUP($C$2,'[114]ERU-1'!$A$6:$BE$17,AO$2,FALSE),3)</f>
        <v>0</v>
      </c>
      <c r="AP123" s="15">
        <f>ROUND(VLOOKUP($C$2,'[114]ERU-1'!$A$6:$BE$17,AP$2,FALSE),3)</f>
        <v>0</v>
      </c>
      <c r="AQ123" s="15">
        <f>ROUND(VLOOKUP($C$2,'[114]ERU-1'!$A$6:$BE$17,AQ$2,FALSE),3)</f>
        <v>0</v>
      </c>
      <c r="AR123" s="15">
        <f>ROUND(VLOOKUP($C$2,'[114]ERU-1'!$A$6:$BE$17,AR$2,FALSE),3)</f>
        <v>0</v>
      </c>
      <c r="AS123" s="15">
        <f>ROUND(VLOOKUP($C$2,'[114]ERU-1'!$A$6:$BE$17,AS$2,FALSE),3)</f>
        <v>0</v>
      </c>
      <c r="AT123" s="15">
        <f>ROUND(VLOOKUP($C$2,'[114]ERU-1'!$A$6:$BE$17,AT$2,FALSE),3)</f>
        <v>0</v>
      </c>
      <c r="AU123" s="15">
        <f>ROUND(VLOOKUP($C$2,'[114]ERU-1'!$A$6:$BE$17,AU$2,FALSE),3)</f>
        <v>0</v>
      </c>
      <c r="AV123" s="15">
        <f>ROUND(VLOOKUP($C$2,'[114]ERU-1'!$A$6:$BE$17,AV$2,FALSE),3)</f>
        <v>341</v>
      </c>
      <c r="AW123" s="15">
        <f>ROUND(VLOOKUP($C$2,'[114]ERU-1'!$A$6:$BE$17,AW$2,FALSE),3)</f>
        <v>0</v>
      </c>
      <c r="AX123" s="15">
        <f>ROUND(VLOOKUP($C$2,'[114]ERU-1'!$A$6:$BE$17,AX$2,FALSE),3)</f>
        <v>0</v>
      </c>
      <c r="AY123" s="15">
        <f>ROUND(VLOOKUP($C$2,'[114]ERU-1'!$A$6:$BE$17,AY$2,FALSE),3)</f>
        <v>0</v>
      </c>
      <c r="AZ123" s="15">
        <f>ROUND(VLOOKUP($C$2,'[114]ERU-1'!$A$6:$BE$17,AZ$2,FALSE),3)</f>
        <v>0</v>
      </c>
      <c r="BA123" s="15">
        <f>ROUND(VLOOKUP($C$2,'[114]ERU-1'!$A$6:$BE$17,BA$2,FALSE),3)</f>
        <v>0</v>
      </c>
      <c r="BB123" s="15">
        <f>ROUND(VLOOKUP($C$2,'[114]ERU-1'!$A$6:$BE$17,BB$2,FALSE),3)</f>
        <v>0</v>
      </c>
      <c r="BC123" s="15">
        <f>ROUND(VLOOKUP($C$2,'[114]ERU-1'!$A$6:$BE$17,BC$2,FALSE),3)</f>
        <v>0</v>
      </c>
      <c r="BD123" s="15">
        <f>ROUND(VLOOKUP($C$2,'[114]ERU-1'!$A$6:$BE$17,BD$2,FALSE),3)</f>
        <v>0</v>
      </c>
      <c r="BE123" s="15">
        <f>ROUND(VLOOKUP($C$2,'[114]ERU-1'!$A$6:$BE$17,BE$2,FALSE),3)</f>
        <v>71.010000000000005</v>
      </c>
      <c r="BF123" s="15">
        <f>ROUND(VLOOKUP($C$2,'[114]ERU-1'!$A$6:$BE$17,BF$2,FALSE),3)</f>
        <v>341</v>
      </c>
      <c r="BG123" s="68">
        <f>_xlfn.IFNA(INDEX(import!$R$3:$Z$2000,MATCH(Data!$A123&amp;"#"&amp;$E123,import!$Q$3:$Q$2000,0),2),0)</f>
        <v>191.73400000000001</v>
      </c>
      <c r="BH123" s="15"/>
      <c r="BI123" s="15"/>
      <c r="BJ123" s="15" t="s">
        <v>826</v>
      </c>
      <c r="BK123" s="15" t="str">
        <f>INDEX(Licence!$I$2:$I$180,MATCH(Data!BJ123,Licence!$C$2:$C$180,0))</f>
        <v>Karlovarský</v>
      </c>
      <c r="BL123" s="15">
        <f>INDEX(Licence!$G$2:$G$180,MATCH(Data!BJ123,Licence!$C$2:$C$180,0))/1000</f>
        <v>0.2</v>
      </c>
      <c r="BM123" s="15">
        <f>INDEX(Licence!$F$2:$F$180,MATCH(Data!BJ123,Licence!$C$2:$C$180,0))/1000</f>
        <v>0.28599999999999998</v>
      </c>
      <c r="BN123" s="15" t="str">
        <f>INDEX(Licence!$K$2:$K$180,MATCH(Data!BJ123,Licence!$C$2:$C$180,0))</f>
        <v>ČEZ Distribuce, a.s.</v>
      </c>
      <c r="BO123" s="15"/>
      <c r="BP123" s="16">
        <f t="shared" si="21"/>
        <v>86.438619244485707</v>
      </c>
      <c r="BR123" s="50"/>
      <c r="BS123" t="str">
        <f t="shared" si="33"/>
        <v>KJ - Luby ul. Tovární</v>
      </c>
    </row>
    <row r="124" spans="1:71" ht="19.5" thickBot="1" x14ac:dyDescent="0.35">
      <c r="A124">
        <v>3972</v>
      </c>
      <c r="B124" s="25">
        <f t="shared" si="19"/>
        <v>120</v>
      </c>
      <c r="C124" s="14" t="s">
        <v>822</v>
      </c>
      <c r="D124" s="15" t="str">
        <f t="shared" si="22"/>
        <v>Prosinec</v>
      </c>
      <c r="E124" s="37" t="str">
        <f t="shared" si="22"/>
        <v>12</v>
      </c>
      <c r="F124" s="46">
        <f t="shared" si="16"/>
        <v>0</v>
      </c>
      <c r="G124" s="68">
        <f>_xlfn.IFNA(INDEX(import!$R$3:$Z$2000,MATCH(Data!$A124&amp;"#"&amp;$E124,import!$Q$3:$Q$2000,0),1),0)</f>
        <v>189.24199999999999</v>
      </c>
      <c r="H124" s="68">
        <f t="shared" si="23"/>
        <v>85.641999999999996</v>
      </c>
      <c r="I124" s="68">
        <f t="shared" si="24"/>
        <v>103.6</v>
      </c>
      <c r="J124" s="68">
        <f>_xlfn.IFNA(INDEX(import!$R$3:$Z$2000,MATCH(Data!$A124&amp;"#"&amp;$E124,import!$Q$3:$Q$2000,0),3),0)</f>
        <v>35.268048</v>
      </c>
      <c r="K124" s="15">
        <f>ROUND(VLOOKUP($C$2,'[115]ERU-1'!$A$6:$BE$17,K$2,FALSE),3)</f>
        <v>0</v>
      </c>
      <c r="L124" s="15">
        <f>ROUND(VLOOKUP($C$2,'[115]ERU-1'!$A$6:$BE$17,L$2,FALSE),3)</f>
        <v>73.94</v>
      </c>
      <c r="M124" s="15">
        <f>ROUND(VLOOKUP($C$2,'[115]ERU-1'!$A$6:$BE$17,M$2,FALSE),3)</f>
        <v>0.34799999999999998</v>
      </c>
      <c r="N124" s="15">
        <f t="shared" si="17"/>
        <v>0.42199999999999704</v>
      </c>
      <c r="O124" s="15">
        <f t="shared" si="18"/>
        <v>0</v>
      </c>
      <c r="P124" s="15">
        <f t="shared" si="25"/>
        <v>0</v>
      </c>
      <c r="Q124" s="15">
        <f>ROUND(VLOOKUP($C$2,'[115]ERU-1'!$A$6:$BE$17,Q$2,FALSE),3)</f>
        <v>73.17</v>
      </c>
      <c r="R124" s="42">
        <f t="shared" si="26"/>
        <v>0</v>
      </c>
      <c r="S124" s="15">
        <f>ROUND(VLOOKUP($C$2,'[115]ERU-1'!$A$6:$BE$17,S$2,FALSE),3)</f>
        <v>322</v>
      </c>
      <c r="T124" s="15">
        <f>ROUND(VLOOKUP($C$2,'[115]ERU-1'!$A$6:$BE$17,T$2,FALSE),3)</f>
        <v>0</v>
      </c>
      <c r="U124" s="15">
        <f>ROUND(VLOOKUP($C$2,'[115]ERU-1'!$A$6:$BE$17,U$2,FALSE),3)</f>
        <v>0</v>
      </c>
      <c r="V124" s="15">
        <f>ROUND(VLOOKUP($C$2,'[115]ERU-1'!$A$6:$BE$17,V$2,FALSE),3)</f>
        <v>0</v>
      </c>
      <c r="W124" s="15">
        <f>ROUND(VLOOKUP($C$2,'[115]ERU-1'!$A$6:$BE$17,W$2,FALSE),3)</f>
        <v>0</v>
      </c>
      <c r="X124" s="15">
        <f>ROUND(VLOOKUP($C$2,'[115]ERU-1'!$A$6:$BE$17,X$2,FALSE),3)</f>
        <v>322</v>
      </c>
      <c r="Y124" s="15">
        <f>ROUND(VLOOKUP($C$2,'[115]ERU-1'!$A$6:$BE$17,Y$2,FALSE),3)</f>
        <v>0</v>
      </c>
      <c r="Z124" s="15">
        <f>ROUND(VLOOKUP($C$2,'[115]ERU-1'!$A$6:$BE$17,Z$2,FALSE),3)</f>
        <v>5.3999999999999999E-2</v>
      </c>
      <c r="AA124" s="15">
        <f>ROUND(VLOOKUP($C$2,'[115]ERU-1'!$A$6:$BE$17,AA$2,FALSE),3)</f>
        <v>73.94</v>
      </c>
      <c r="AB124" s="45">
        <f t="shared" si="20"/>
        <v>0.82399999999999707</v>
      </c>
      <c r="AC124" s="15">
        <f>ROUND(VLOOKUP($C$2,'[115]ERU-1'!$A$6:$BE$17,AC$2,FALSE),3)</f>
        <v>0</v>
      </c>
      <c r="AD124" s="15">
        <f>ROUND(VLOOKUP($C$2,'[115]ERU-1'!$A$6:$BE$17,AD$2,FALSE),3)</f>
        <v>0</v>
      </c>
      <c r="AE124" s="15">
        <f>ROUND(VLOOKUP($C$2,'[115]ERU-1'!$A$6:$BE$17,AE$2,FALSE),3)</f>
        <v>0</v>
      </c>
      <c r="AF124" s="15">
        <f>ROUND(VLOOKUP($C$2,'[115]ERU-1'!$A$6:$BE$17,AF$2,FALSE),3)</f>
        <v>0</v>
      </c>
      <c r="AG124" s="15">
        <f>ROUND(VLOOKUP($C$2,'[115]ERU-1'!$A$6:$BE$17,AG$2,FALSE),3)</f>
        <v>0</v>
      </c>
      <c r="AH124" s="15">
        <f>ROUND(VLOOKUP($C$2,'[115]ERU-1'!$A$6:$BE$17,AH$2,FALSE),3)</f>
        <v>322</v>
      </c>
      <c r="AI124" s="15">
        <f>ROUND(VLOOKUP($C$2,'[115]ERU-1'!$A$6:$BE$17,AI$2,FALSE),3)</f>
        <v>0</v>
      </c>
      <c r="AJ124" s="15" t="s">
        <v>594</v>
      </c>
      <c r="AK124" s="15">
        <f>ROUND(VLOOKUP($C$2,'[115]ERU-1'!$A$6:$BE$17,AK$2,FALSE),3)</f>
        <v>0</v>
      </c>
      <c r="AL124" s="15">
        <f>ROUND(VLOOKUP($C$2,'[115]ERU-1'!$A$6:$BE$17,AL$2,FALSE),3)</f>
        <v>0</v>
      </c>
      <c r="AM124" s="15">
        <f>ROUND(VLOOKUP($C$2,'[115]ERU-1'!$A$6:$BE$17,AM$2,FALSE),3)</f>
        <v>73.17</v>
      </c>
      <c r="AN124" s="15">
        <f>ROUND(VLOOKUP($C$2,'[115]ERU-1'!$A$6:$BE$17,AN$2,FALSE),3)</f>
        <v>0</v>
      </c>
      <c r="AO124" s="15">
        <f>ROUND(VLOOKUP($C$2,'[115]ERU-1'!$A$6:$BE$17,AO$2,FALSE),3)</f>
        <v>0</v>
      </c>
      <c r="AP124" s="15">
        <f>ROUND(VLOOKUP($C$2,'[115]ERU-1'!$A$6:$BE$17,AP$2,FALSE),3)</f>
        <v>0</v>
      </c>
      <c r="AQ124" s="15">
        <f>ROUND(VLOOKUP($C$2,'[115]ERU-1'!$A$6:$BE$17,AQ$2,FALSE),3)</f>
        <v>0</v>
      </c>
      <c r="AR124" s="15">
        <f>ROUND(VLOOKUP($C$2,'[115]ERU-1'!$A$6:$BE$17,AR$2,FALSE),3)</f>
        <v>0</v>
      </c>
      <c r="AS124" s="15">
        <f>ROUND(VLOOKUP($C$2,'[115]ERU-1'!$A$6:$BE$17,AS$2,FALSE),3)</f>
        <v>0</v>
      </c>
      <c r="AT124" s="15">
        <f>ROUND(VLOOKUP($C$2,'[115]ERU-1'!$A$6:$BE$17,AT$2,FALSE),3)</f>
        <v>0</v>
      </c>
      <c r="AU124" s="15">
        <f>ROUND(VLOOKUP($C$2,'[115]ERU-1'!$A$6:$BE$17,AU$2,FALSE),3)</f>
        <v>0</v>
      </c>
      <c r="AV124" s="15">
        <f>ROUND(VLOOKUP($C$2,'[115]ERU-1'!$A$6:$BE$17,AV$2,FALSE),3)</f>
        <v>322</v>
      </c>
      <c r="AW124" s="15">
        <f>ROUND(VLOOKUP($C$2,'[115]ERU-1'!$A$6:$BE$17,AW$2,FALSE),3)</f>
        <v>0</v>
      </c>
      <c r="AX124" s="15">
        <f>ROUND(VLOOKUP($C$2,'[115]ERU-1'!$A$6:$BE$17,AX$2,FALSE),3)</f>
        <v>0</v>
      </c>
      <c r="AY124" s="15">
        <f>ROUND(VLOOKUP($C$2,'[115]ERU-1'!$A$6:$BE$17,AY$2,FALSE),3)</f>
        <v>0</v>
      </c>
      <c r="AZ124" s="15">
        <f>ROUND(VLOOKUP($C$2,'[115]ERU-1'!$A$6:$BE$17,AZ$2,FALSE),3)</f>
        <v>0</v>
      </c>
      <c r="BA124" s="15">
        <f>ROUND(VLOOKUP($C$2,'[115]ERU-1'!$A$6:$BE$17,BA$2,FALSE),3)</f>
        <v>0</v>
      </c>
      <c r="BB124" s="15">
        <f>ROUND(VLOOKUP($C$2,'[115]ERU-1'!$A$6:$BE$17,BB$2,FALSE),3)</f>
        <v>0</v>
      </c>
      <c r="BC124" s="15">
        <f>ROUND(VLOOKUP($C$2,'[115]ERU-1'!$A$6:$BE$17,BC$2,FALSE),3)</f>
        <v>0</v>
      </c>
      <c r="BD124" s="15">
        <f>ROUND(VLOOKUP($C$2,'[115]ERU-1'!$A$6:$BE$17,BD$2,FALSE),3)</f>
        <v>0</v>
      </c>
      <c r="BE124" s="15">
        <f>ROUND(VLOOKUP($C$2,'[115]ERU-1'!$A$6:$BE$17,BE$2,FALSE),3)</f>
        <v>73.94</v>
      </c>
      <c r="BF124" s="15">
        <f>ROUND(VLOOKUP($C$2,'[115]ERU-1'!$A$6:$BE$17,BF$2,FALSE),3)</f>
        <v>322</v>
      </c>
      <c r="BG124" s="68">
        <f>_xlfn.IFNA(INDEX(import!$R$3:$Z$2000,MATCH(Data!$A124&amp;"#"&amp;$E124,import!$Q$3:$Q$2000,0),2),0)</f>
        <v>189.24199999999999</v>
      </c>
      <c r="BH124" s="15"/>
      <c r="BI124" s="15"/>
      <c r="BJ124" s="15" t="s">
        <v>827</v>
      </c>
      <c r="BK124" s="15" t="str">
        <f>INDEX(Licence!$I$2:$I$180,MATCH(Data!BJ124,Licence!$C$2:$C$180,0))</f>
        <v>Karlovarský</v>
      </c>
      <c r="BL124" s="15">
        <f>INDEX(Licence!$G$2:$G$180,MATCH(Data!BJ124,Licence!$C$2:$C$180,0))/1000</f>
        <v>0.2</v>
      </c>
      <c r="BM124" s="15">
        <f>INDEX(Licence!$F$2:$F$180,MATCH(Data!BJ124,Licence!$C$2:$C$180,0))/1000</f>
        <v>0.28599999999999998</v>
      </c>
      <c r="BN124" s="15" t="str">
        <f>INDEX(Licence!$K$2:$K$180,MATCH(Data!BJ124,Licence!$C$2:$C$180,0))</f>
        <v>ČEZ Distribuce, a.s.</v>
      </c>
      <c r="BO124" s="15"/>
      <c r="BP124" s="16">
        <f t="shared" si="21"/>
        <v>86.336249059111864</v>
      </c>
      <c r="BR124" s="50"/>
      <c r="BS124" t="str">
        <f t="shared" si="33"/>
        <v>KJ - Luby U Pily</v>
      </c>
    </row>
    <row r="125" spans="1:71" ht="19.5" thickBot="1" x14ac:dyDescent="0.35">
      <c r="A125">
        <v>4296</v>
      </c>
      <c r="B125" s="25">
        <f t="shared" si="19"/>
        <v>121</v>
      </c>
      <c r="C125" s="14" t="s">
        <v>823</v>
      </c>
      <c r="D125" s="15" t="str">
        <f t="shared" si="22"/>
        <v>Prosinec</v>
      </c>
      <c r="E125" s="37" t="str">
        <f t="shared" si="22"/>
        <v>12</v>
      </c>
      <c r="F125" s="46">
        <f t="shared" si="16"/>
        <v>0</v>
      </c>
      <c r="G125" s="68">
        <f>_xlfn.IFNA(INDEX(import!$R$3:$Z$2000,MATCH(Data!$A125&amp;"#"&amp;$E125,import!$Q$3:$Q$2000,0),1),0)</f>
        <v>935.20100000000002</v>
      </c>
      <c r="H125" s="68">
        <f t="shared" si="23"/>
        <v>424.58100000000002</v>
      </c>
      <c r="I125" s="68">
        <f t="shared" si="24"/>
        <v>510.62</v>
      </c>
      <c r="J125" s="68">
        <f>_xlfn.IFNA(INDEX(import!$R$3:$Z$2000,MATCH(Data!$A125&amp;"#"&amp;$E125,import!$Q$3:$Q$2000,0),3),0)</f>
        <v>35.195796000000001</v>
      </c>
      <c r="K125" s="15">
        <f>ROUND(VLOOKUP($C$2,'[116]ERU-1'!$A$6:$BE$17,K$2,FALSE),3)</f>
        <v>0</v>
      </c>
      <c r="L125" s="15">
        <f>ROUND(VLOOKUP($C$2,'[116]ERU-1'!$A$6:$BE$17,L$2,FALSE),3)</f>
        <v>380.18</v>
      </c>
      <c r="M125" s="15">
        <f>ROUND(VLOOKUP($C$2,'[116]ERU-1'!$A$6:$BE$17,M$2,FALSE),3)</f>
        <v>2.7330000000000001</v>
      </c>
      <c r="N125" s="15">
        <f t="shared" si="17"/>
        <v>3.2880000000000109</v>
      </c>
      <c r="O125" s="15">
        <f t="shared" si="18"/>
        <v>0</v>
      </c>
      <c r="P125" s="15">
        <f t="shared" si="25"/>
        <v>0</v>
      </c>
      <c r="Q125" s="15">
        <f>ROUND(VLOOKUP($C$2,'[116]ERU-1'!$A$6:$BE$17,Q$2,FALSE),3)</f>
        <v>374.15899999999999</v>
      </c>
      <c r="R125" s="42">
        <f t="shared" si="26"/>
        <v>0</v>
      </c>
      <c r="S125" s="15">
        <f>ROUND(VLOOKUP($C$2,'[116]ERU-1'!$A$6:$BE$17,S$2,FALSE),3)</f>
        <v>1646</v>
      </c>
      <c r="T125" s="15">
        <f>ROUND(VLOOKUP($C$2,'[116]ERU-1'!$A$6:$BE$17,T$2,FALSE),3)</f>
        <v>0</v>
      </c>
      <c r="U125" s="15">
        <f>ROUND(VLOOKUP($C$2,'[116]ERU-1'!$A$6:$BE$17,U$2,FALSE),3)</f>
        <v>0</v>
      </c>
      <c r="V125" s="15">
        <f>ROUND(VLOOKUP($C$2,'[116]ERU-1'!$A$6:$BE$17,V$2,FALSE),3)</f>
        <v>0</v>
      </c>
      <c r="W125" s="15">
        <f>ROUND(VLOOKUP($C$2,'[116]ERU-1'!$A$6:$BE$17,W$2,FALSE),3)</f>
        <v>0</v>
      </c>
      <c r="X125" s="15">
        <f>ROUND(VLOOKUP($C$2,'[116]ERU-1'!$A$6:$BE$17,X$2,FALSE),3)</f>
        <v>1646</v>
      </c>
      <c r="Y125" s="15">
        <f>ROUND(VLOOKUP($C$2,'[116]ERU-1'!$A$6:$BE$17,Y$2,FALSE),3)</f>
        <v>0</v>
      </c>
      <c r="Z125" s="15">
        <f>ROUND(VLOOKUP($C$2,'[116]ERU-1'!$A$6:$BE$17,Z$2,FALSE),3)</f>
        <v>0.64500000000000002</v>
      </c>
      <c r="AA125" s="15">
        <f>ROUND(VLOOKUP($C$2,'[116]ERU-1'!$A$6:$BE$17,AA$2,FALSE),3)</f>
        <v>380.18</v>
      </c>
      <c r="AB125" s="45">
        <f t="shared" si="20"/>
        <v>6.666000000000011</v>
      </c>
      <c r="AC125" s="15">
        <f>ROUND(VLOOKUP($C$2,'[116]ERU-1'!$A$6:$BE$17,AC$2,FALSE),3)</f>
        <v>0</v>
      </c>
      <c r="AD125" s="15">
        <f>ROUND(VLOOKUP($C$2,'[116]ERU-1'!$A$6:$BE$17,AD$2,FALSE),3)</f>
        <v>0</v>
      </c>
      <c r="AE125" s="15">
        <f>ROUND(VLOOKUP($C$2,'[116]ERU-1'!$A$6:$BE$17,AE$2,FALSE),3)</f>
        <v>0</v>
      </c>
      <c r="AF125" s="15">
        <f>ROUND(VLOOKUP($C$2,'[116]ERU-1'!$A$6:$BE$17,AF$2,FALSE),3)</f>
        <v>0</v>
      </c>
      <c r="AG125" s="15">
        <f>ROUND(VLOOKUP($C$2,'[116]ERU-1'!$A$6:$BE$17,AG$2,FALSE),3)</f>
        <v>0</v>
      </c>
      <c r="AH125" s="15">
        <f>ROUND(VLOOKUP($C$2,'[116]ERU-1'!$A$6:$BE$17,AH$2,FALSE),3)</f>
        <v>1646</v>
      </c>
      <c r="AI125" s="15">
        <f>ROUND(VLOOKUP($C$2,'[116]ERU-1'!$A$6:$BE$17,AI$2,FALSE),3)</f>
        <v>0</v>
      </c>
      <c r="AJ125" s="15" t="s">
        <v>594</v>
      </c>
      <c r="AK125" s="15">
        <f>ROUND(VLOOKUP($C$2,'[116]ERU-1'!$A$6:$BE$17,AK$2,FALSE),3)</f>
        <v>0</v>
      </c>
      <c r="AL125" s="15">
        <f>ROUND(VLOOKUP($C$2,'[116]ERU-1'!$A$6:$BE$17,AL$2,FALSE),3)</f>
        <v>0</v>
      </c>
      <c r="AM125" s="15">
        <f>ROUND(VLOOKUP($C$2,'[116]ERU-1'!$A$6:$BE$17,AM$2,FALSE),3)</f>
        <v>374.15899999999999</v>
      </c>
      <c r="AN125" s="15">
        <f>ROUND(VLOOKUP($C$2,'[116]ERU-1'!$A$6:$BE$17,AN$2,FALSE),3)</f>
        <v>0</v>
      </c>
      <c r="AO125" s="15">
        <f>ROUND(VLOOKUP($C$2,'[116]ERU-1'!$A$6:$BE$17,AO$2,FALSE),3)</f>
        <v>0</v>
      </c>
      <c r="AP125" s="15">
        <f>ROUND(VLOOKUP($C$2,'[116]ERU-1'!$A$6:$BE$17,AP$2,FALSE),3)</f>
        <v>0</v>
      </c>
      <c r="AQ125" s="15">
        <f>ROUND(VLOOKUP($C$2,'[116]ERU-1'!$A$6:$BE$17,AQ$2,FALSE),3)</f>
        <v>0</v>
      </c>
      <c r="AR125" s="15">
        <f>ROUND(VLOOKUP($C$2,'[116]ERU-1'!$A$6:$BE$17,AR$2,FALSE),3)</f>
        <v>0</v>
      </c>
      <c r="AS125" s="15">
        <f>ROUND(VLOOKUP($C$2,'[116]ERU-1'!$A$6:$BE$17,AS$2,FALSE),3)</f>
        <v>0</v>
      </c>
      <c r="AT125" s="15">
        <f>ROUND(VLOOKUP($C$2,'[116]ERU-1'!$A$6:$BE$17,AT$2,FALSE),3)</f>
        <v>0</v>
      </c>
      <c r="AU125" s="15">
        <f>ROUND(VLOOKUP($C$2,'[116]ERU-1'!$A$6:$BE$17,AU$2,FALSE),3)</f>
        <v>0</v>
      </c>
      <c r="AV125" s="15">
        <f>ROUND(VLOOKUP($C$2,'[116]ERU-1'!$A$6:$BE$17,AV$2,FALSE),3)</f>
        <v>1646</v>
      </c>
      <c r="AW125" s="15">
        <f>ROUND(VLOOKUP($C$2,'[116]ERU-1'!$A$6:$BE$17,AW$2,FALSE),3)</f>
        <v>0</v>
      </c>
      <c r="AX125" s="15">
        <f>ROUND(VLOOKUP($C$2,'[116]ERU-1'!$A$6:$BE$17,AX$2,FALSE),3)</f>
        <v>0</v>
      </c>
      <c r="AY125" s="15">
        <f>ROUND(VLOOKUP($C$2,'[116]ERU-1'!$A$6:$BE$17,AY$2,FALSE),3)</f>
        <v>0</v>
      </c>
      <c r="AZ125" s="15">
        <f>ROUND(VLOOKUP($C$2,'[116]ERU-1'!$A$6:$BE$17,AZ$2,FALSE),3)</f>
        <v>0</v>
      </c>
      <c r="BA125" s="15">
        <f>ROUND(VLOOKUP($C$2,'[116]ERU-1'!$A$6:$BE$17,BA$2,FALSE),3)</f>
        <v>0</v>
      </c>
      <c r="BB125" s="15">
        <f>ROUND(VLOOKUP($C$2,'[116]ERU-1'!$A$6:$BE$17,BB$2,FALSE),3)</f>
        <v>0</v>
      </c>
      <c r="BC125" s="15">
        <f>ROUND(VLOOKUP($C$2,'[116]ERU-1'!$A$6:$BE$17,BC$2,FALSE),3)</f>
        <v>0</v>
      </c>
      <c r="BD125" s="15">
        <f>ROUND(VLOOKUP($C$2,'[116]ERU-1'!$A$6:$BE$17,BD$2,FALSE),3)</f>
        <v>0</v>
      </c>
      <c r="BE125" s="15">
        <f>ROUND(VLOOKUP($C$2,'[116]ERU-1'!$A$6:$BE$17,BE$2,FALSE),3)</f>
        <v>380.18</v>
      </c>
      <c r="BF125" s="15">
        <f>ROUND(VLOOKUP($C$2,'[116]ERU-1'!$A$6:$BE$17,BF$2,FALSE),3)</f>
        <v>1646</v>
      </c>
      <c r="BG125" s="68">
        <f>_xlfn.IFNA(INDEX(import!$R$3:$Z$2000,MATCH(Data!$A125&amp;"#"&amp;$E125,import!$Q$3:$Q$2000,0),2),0)</f>
        <v>935.20100000000002</v>
      </c>
      <c r="BH125" s="15"/>
      <c r="BI125" s="15"/>
      <c r="BJ125" s="15" t="s">
        <v>828</v>
      </c>
      <c r="BK125" s="15" t="str">
        <f>INDEX(Licence!$I$2:$I$180,MATCH(Data!BJ125,Licence!$C$2:$C$180,0))</f>
        <v>Moravskoslezský</v>
      </c>
      <c r="BL125" s="15">
        <f>INDEX(Licence!$G$2:$G$180,MATCH(Data!BJ125,Licence!$C$2:$C$180,0))/1000</f>
        <v>0.999</v>
      </c>
      <c r="BM125" s="15">
        <f>INDEX(Licence!$F$2:$F$180,MATCH(Data!BJ125,Licence!$C$2:$C$180,0))/1000</f>
        <v>1.2689999999999999</v>
      </c>
      <c r="BN125" s="15" t="str">
        <f>INDEX(Licence!$K$2:$K$180,MATCH(Data!BJ125,Licence!$C$2:$C$180,0))</f>
        <v>ČEZ Distribuce, a.s.</v>
      </c>
      <c r="BO125" s="15"/>
      <c r="BP125" s="16">
        <f t="shared" si="21"/>
        <v>89.54248575677552</v>
      </c>
      <c r="BR125" s="51"/>
      <c r="BS125" t="str">
        <f t="shared" si="33"/>
        <v>KJ - Rýmařov</v>
      </c>
    </row>
    <row r="126" spans="1:71" ht="19.5" thickBot="1" x14ac:dyDescent="0.35">
      <c r="A126">
        <v>4316</v>
      </c>
      <c r="B126" s="25">
        <f t="shared" si="19"/>
        <v>122</v>
      </c>
      <c r="C126" s="14" t="s">
        <v>833</v>
      </c>
      <c r="D126" s="15" t="str">
        <f t="shared" si="22"/>
        <v>Prosinec</v>
      </c>
      <c r="E126" s="37" t="str">
        <f t="shared" si="22"/>
        <v>12</v>
      </c>
      <c r="F126" s="46">
        <f t="shared" si="16"/>
        <v>0</v>
      </c>
      <c r="G126" s="68">
        <f>_xlfn.IFNA(INDEX(import!$R$3:$Z$2000,MATCH(Data!$A126&amp;"#"&amp;$E126,import!$Q$3:$Q$2000,0),1),0)</f>
        <v>140.21100000000001</v>
      </c>
      <c r="H126" s="68">
        <f t="shared" si="23"/>
        <v>58.024999999999999</v>
      </c>
      <c r="I126" s="68">
        <f t="shared" si="24"/>
        <v>82.186000000000007</v>
      </c>
      <c r="J126" s="68">
        <f>_xlfn.IFNA(INDEX(import!$R$3:$Z$2000,MATCH(Data!$A126&amp;"#"&amp;$E126,import!$Q$3:$Q$2000,0),3),0)</f>
        <v>35.251200000000004</v>
      </c>
      <c r="K126" s="15">
        <f>ROUND(VLOOKUP($C$2,'[117]ERU-1'!$A$6:$BE$17,K$2,FALSE),3)</f>
        <v>0</v>
      </c>
      <c r="L126" s="15">
        <f>ROUND(VLOOKUP($C$2,'[117]ERU-1'!$A$6:$BE$17,L$2,FALSE),3)</f>
        <v>45.302999999999997</v>
      </c>
      <c r="M126" s="15">
        <f>ROUND(VLOOKUP($C$2,'[117]ERU-1'!$A$6:$BE$17,M$2,FALSE),3)</f>
        <v>0.28599999999999998</v>
      </c>
      <c r="N126" s="15">
        <f t="shared" si="17"/>
        <v>0.40599999999999881</v>
      </c>
      <c r="O126" s="15">
        <f t="shared" si="18"/>
        <v>0</v>
      </c>
      <c r="P126" s="15">
        <f t="shared" si="25"/>
        <v>0</v>
      </c>
      <c r="Q126" s="15">
        <f>ROUND(VLOOKUP($C$2,'[117]ERU-1'!$A$6:$BE$17,Q$2,FALSE),3)</f>
        <v>44.610999999999997</v>
      </c>
      <c r="R126" s="42">
        <f t="shared" si="26"/>
        <v>0</v>
      </c>
      <c r="S126" s="15">
        <f>ROUND(VLOOKUP($C$2,'[117]ERU-1'!$A$6:$BE$17,S$2,FALSE),3)</f>
        <v>231</v>
      </c>
      <c r="T126" s="15">
        <f>ROUND(VLOOKUP($C$2,'[117]ERU-1'!$A$6:$BE$17,T$2,FALSE),3)</f>
        <v>0</v>
      </c>
      <c r="U126" s="15">
        <f>ROUND(VLOOKUP($C$2,'[117]ERU-1'!$A$6:$BE$17,U$2,FALSE),3)</f>
        <v>0</v>
      </c>
      <c r="V126" s="15">
        <f>ROUND(VLOOKUP($C$2,'[117]ERU-1'!$A$6:$BE$17,V$2,FALSE),3)</f>
        <v>0</v>
      </c>
      <c r="W126" s="15">
        <f>ROUND(VLOOKUP($C$2,'[117]ERU-1'!$A$6:$BE$17,W$2,FALSE),3)</f>
        <v>0</v>
      </c>
      <c r="X126" s="15">
        <f>ROUND(VLOOKUP($C$2,'[117]ERU-1'!$A$6:$BE$17,X$2,FALSE),3)</f>
        <v>231</v>
      </c>
      <c r="Y126" s="15">
        <f>ROUND(VLOOKUP($C$2,'[117]ERU-1'!$A$6:$BE$17,Y$2,FALSE),3)</f>
        <v>0</v>
      </c>
      <c r="Z126" s="15">
        <f>ROUND(VLOOKUP($C$2,'[117]ERU-1'!$A$6:$BE$17,Z$2,FALSE),3)</f>
        <v>0.20699999999999999</v>
      </c>
      <c r="AA126" s="15">
        <f>ROUND(VLOOKUP($C$2,'[117]ERU-1'!$A$6:$BE$17,AA$2,FALSE),3)</f>
        <v>45.302999999999997</v>
      </c>
      <c r="AB126" s="45">
        <f t="shared" si="20"/>
        <v>0.8989999999999988</v>
      </c>
      <c r="AC126" s="15">
        <f>ROUND(VLOOKUP($C$2,'[117]ERU-1'!$A$6:$BE$17,AC$2,FALSE),3)</f>
        <v>0</v>
      </c>
      <c r="AD126" s="15">
        <f>ROUND(VLOOKUP($C$2,'[117]ERU-1'!$A$6:$BE$17,AD$2,FALSE),3)</f>
        <v>0</v>
      </c>
      <c r="AE126" s="15">
        <f>ROUND(VLOOKUP($C$2,'[117]ERU-1'!$A$6:$BE$17,AE$2,FALSE),3)</f>
        <v>0</v>
      </c>
      <c r="AF126" s="15">
        <f>ROUND(VLOOKUP($C$2,'[117]ERU-1'!$A$6:$BE$17,AF$2,FALSE),3)</f>
        <v>0</v>
      </c>
      <c r="AG126" s="15">
        <f>ROUND(VLOOKUP($C$2,'[117]ERU-1'!$A$6:$BE$17,AG$2,FALSE),3)</f>
        <v>0</v>
      </c>
      <c r="AH126" s="15">
        <f>ROUND(VLOOKUP($C$2,'[117]ERU-1'!$A$6:$BE$17,AH$2,FALSE),3)</f>
        <v>231</v>
      </c>
      <c r="AI126" s="15">
        <f>ROUND(VLOOKUP($C$2,'[117]ERU-1'!$A$6:$BE$17,AI$2,FALSE),3)</f>
        <v>0</v>
      </c>
      <c r="AJ126" s="15" t="s">
        <v>809</v>
      </c>
      <c r="AK126" s="15">
        <f>ROUND(VLOOKUP($C$2,'[117]ERU-1'!$A$6:$BE$17,AK$2,FALSE),3)</f>
        <v>0</v>
      </c>
      <c r="AL126" s="15">
        <f>ROUND(VLOOKUP($C$2,'[117]ERU-1'!$A$6:$BE$17,AL$2,FALSE),3)</f>
        <v>0</v>
      </c>
      <c r="AM126" s="15">
        <f>ROUND(VLOOKUP($C$2,'[117]ERU-1'!$A$6:$BE$17,AM$2,FALSE),3)</f>
        <v>44.610999999999997</v>
      </c>
      <c r="AN126" s="15">
        <f>ROUND(VLOOKUP($C$2,'[117]ERU-1'!$A$6:$BE$17,AN$2,FALSE),3)</f>
        <v>0</v>
      </c>
      <c r="AO126" s="15">
        <f>ROUND(VLOOKUP($C$2,'[117]ERU-1'!$A$6:$BE$17,AO$2,FALSE),3)</f>
        <v>0</v>
      </c>
      <c r="AP126" s="15">
        <f>ROUND(VLOOKUP($C$2,'[117]ERU-1'!$A$6:$BE$17,AP$2,FALSE),3)</f>
        <v>0</v>
      </c>
      <c r="AQ126" s="15">
        <f>ROUND(VLOOKUP($C$2,'[117]ERU-1'!$A$6:$BE$17,AQ$2,FALSE),3)</f>
        <v>0</v>
      </c>
      <c r="AR126" s="15">
        <f>ROUND(VLOOKUP($C$2,'[117]ERU-1'!$A$6:$BE$17,AR$2,FALSE),3)</f>
        <v>0</v>
      </c>
      <c r="AS126" s="15">
        <f>ROUND(VLOOKUP($C$2,'[117]ERU-1'!$A$6:$BE$17,AS$2,FALSE),3)</f>
        <v>0</v>
      </c>
      <c r="AT126" s="15">
        <f>ROUND(VLOOKUP($C$2,'[117]ERU-1'!$A$6:$BE$17,AT$2,FALSE),3)</f>
        <v>0</v>
      </c>
      <c r="AU126" s="15">
        <f>ROUND(VLOOKUP($C$2,'[117]ERU-1'!$A$6:$BE$17,AU$2,FALSE),3)</f>
        <v>0</v>
      </c>
      <c r="AV126" s="15">
        <f>ROUND(VLOOKUP($C$2,'[117]ERU-1'!$A$6:$BE$17,AV$2,FALSE),3)</f>
        <v>231</v>
      </c>
      <c r="AW126" s="15">
        <f>ROUND(VLOOKUP($C$2,'[117]ERU-1'!$A$6:$BE$17,AW$2,FALSE),3)</f>
        <v>0</v>
      </c>
      <c r="AX126" s="15">
        <f>ROUND(VLOOKUP($C$2,'[117]ERU-1'!$A$6:$BE$17,AX$2,FALSE),3)</f>
        <v>0</v>
      </c>
      <c r="AY126" s="15">
        <f>ROUND(VLOOKUP($C$2,'[117]ERU-1'!$A$6:$BE$17,AY$2,FALSE),3)</f>
        <v>0</v>
      </c>
      <c r="AZ126" s="15">
        <f>ROUND(VLOOKUP($C$2,'[117]ERU-1'!$A$6:$BE$17,AZ$2,FALSE),3)</f>
        <v>0</v>
      </c>
      <c r="BA126" s="15">
        <f>ROUND(VLOOKUP($C$2,'[117]ERU-1'!$A$6:$BE$17,BA$2,FALSE),3)</f>
        <v>0</v>
      </c>
      <c r="BB126" s="15">
        <f>ROUND(VLOOKUP($C$2,'[117]ERU-1'!$A$6:$BE$17,BB$2,FALSE),3)</f>
        <v>0</v>
      </c>
      <c r="BC126" s="15">
        <f>ROUND(VLOOKUP($C$2,'[117]ERU-1'!$A$6:$BE$17,BC$2,FALSE),3)</f>
        <v>0</v>
      </c>
      <c r="BD126" s="15">
        <f>ROUND(VLOOKUP($C$2,'[117]ERU-1'!$A$6:$BE$17,BD$2,FALSE),3)</f>
        <v>0</v>
      </c>
      <c r="BE126" s="15">
        <f>ROUND(VLOOKUP($C$2,'[117]ERU-1'!$A$6:$BE$17,BE$2,FALSE),3)</f>
        <v>45.302999999999997</v>
      </c>
      <c r="BF126" s="15">
        <f>ROUND(VLOOKUP($C$2,'[117]ERU-1'!$A$6:$BE$17,BF$2,FALSE),3)</f>
        <v>231</v>
      </c>
      <c r="BG126" s="68">
        <f>_xlfn.IFNA(INDEX(import!$R$3:$Z$2000,MATCH(Data!$A126&amp;"#"&amp;$E126,import!$Q$3:$Q$2000,0),2),0)</f>
        <v>126.19</v>
      </c>
      <c r="BH126" s="15"/>
      <c r="BI126" s="15"/>
      <c r="BJ126" s="15" t="s">
        <v>829</v>
      </c>
      <c r="BK126" s="15" t="str">
        <f>INDEX(Licence!$I$2:$I$180,MATCH(Data!BJ126,Licence!$C$2:$C$180,0))</f>
        <v>Moravskoslezský</v>
      </c>
      <c r="BL126" s="15">
        <f>INDEX(Licence!$G$2:$G$180,MATCH(Data!BJ126,Licence!$C$2:$C$180,0))/1000</f>
        <v>0.184</v>
      </c>
      <c r="BM126" s="15">
        <f>INDEX(Licence!$F$2:$F$180,MATCH(Data!BJ126,Licence!$C$2:$C$180,0))/1000</f>
        <v>0.27800000000000002</v>
      </c>
      <c r="BN126" s="15" t="str">
        <f>INDEX(Licence!$K$2:$K$180,MATCH(Data!BJ126,Licence!$C$2:$C$180,0))</f>
        <v>ČEZ Distribuce, a.s.</v>
      </c>
      <c r="BO126" s="15"/>
      <c r="BP126" s="16">
        <f t="shared" si="21"/>
        <v>86.74987452782841</v>
      </c>
      <c r="BS126" t="str">
        <f t="shared" si="33"/>
        <v>KJ- Modelárna Třinec</v>
      </c>
    </row>
    <row r="127" spans="1:71" ht="18.75" x14ac:dyDescent="0.3">
      <c r="A127">
        <v>4276</v>
      </c>
      <c r="B127" s="25">
        <f t="shared" si="19"/>
        <v>123</v>
      </c>
      <c r="C127" s="14" t="s">
        <v>834</v>
      </c>
      <c r="D127" s="15" t="str">
        <f t="shared" si="22"/>
        <v>Prosinec</v>
      </c>
      <c r="E127" s="37" t="str">
        <f t="shared" si="22"/>
        <v>12</v>
      </c>
      <c r="F127" s="46">
        <f t="shared" si="16"/>
        <v>0</v>
      </c>
      <c r="G127" s="68">
        <f>_xlfn.IFNA(INDEX(import!$R$3:$Z$2000,MATCH(Data!$A127&amp;"#"&amp;$E127,import!$Q$3:$Q$2000,0),1),0)</f>
        <v>356.46300000000002</v>
      </c>
      <c r="H127" s="68">
        <f t="shared" si="23"/>
        <v>144.74600000000001</v>
      </c>
      <c r="I127" s="68">
        <f t="shared" si="24"/>
        <v>211.71700000000001</v>
      </c>
      <c r="J127" s="68">
        <f>_xlfn.IFNA(INDEX(import!$R$3:$Z$2000,MATCH(Data!$A127&amp;"#"&amp;$E127,import!$Q$3:$Q$2000,0),3),0)</f>
        <v>35.296236</v>
      </c>
      <c r="K127" s="15">
        <f>ROUND(VLOOKUP($C$2,'[118]ERU-1'!$A$6:$BE$17,K$2,FALSE),3)</f>
        <v>0</v>
      </c>
      <c r="L127" s="15">
        <f>ROUND(VLOOKUP($C$2,'[118]ERU-1'!$A$6:$BE$17,L$2,FALSE),3)</f>
        <v>130.089</v>
      </c>
      <c r="M127" s="15">
        <f>ROUND(VLOOKUP($C$2,'[118]ERU-1'!$A$6:$BE$17,M$2,FALSE),3)</f>
        <v>3.8079999999999998</v>
      </c>
      <c r="N127" s="15">
        <f t="shared" si="17"/>
        <v>5.5690000000000026</v>
      </c>
      <c r="O127" s="15">
        <f t="shared" si="18"/>
        <v>0</v>
      </c>
      <c r="P127" s="15">
        <f t="shared" si="25"/>
        <v>0</v>
      </c>
      <c r="Q127" s="15">
        <f>ROUND(VLOOKUP($C$2,'[118]ERU-1'!$A$6:$BE$17,Q$2,FALSE),3)</f>
        <v>120.712</v>
      </c>
      <c r="R127" s="42">
        <f t="shared" si="26"/>
        <v>0</v>
      </c>
      <c r="S127" s="15">
        <f>ROUND(VLOOKUP($C$2,'[118]ERU-1'!$A$6:$BE$17,S$2,FALSE),3)</f>
        <v>685</v>
      </c>
      <c r="T127" s="15">
        <f>ROUND(VLOOKUP($C$2,'[118]ERU-1'!$A$6:$BE$17,T$2,FALSE),3)</f>
        <v>0</v>
      </c>
      <c r="U127" s="15">
        <f>ROUND(VLOOKUP($C$2,'[118]ERU-1'!$A$6:$BE$17,U$2,FALSE),3)</f>
        <v>0</v>
      </c>
      <c r="V127" s="15">
        <f>ROUND(VLOOKUP($C$2,'[118]ERU-1'!$A$6:$BE$17,V$2,FALSE),3)</f>
        <v>0</v>
      </c>
      <c r="W127" s="15">
        <f>ROUND(VLOOKUP($C$2,'[118]ERU-1'!$A$6:$BE$17,W$2,FALSE),3)</f>
        <v>0</v>
      </c>
      <c r="X127" s="15">
        <f>ROUND(VLOOKUP($C$2,'[118]ERU-1'!$A$6:$BE$17,X$2,FALSE),3)</f>
        <v>685</v>
      </c>
      <c r="Y127" s="15">
        <f>ROUND(VLOOKUP($C$2,'[118]ERU-1'!$A$6:$BE$17,Y$2,FALSE),3)</f>
        <v>0</v>
      </c>
      <c r="Z127" s="15">
        <f>ROUND(VLOOKUP($C$2,'[118]ERU-1'!$A$6:$BE$17,Z$2,FALSE),3)</f>
        <v>0.121</v>
      </c>
      <c r="AA127" s="15">
        <f>ROUND(VLOOKUP($C$2,'[118]ERU-1'!$A$6:$BE$17,AA$2,FALSE),3)</f>
        <v>130.089</v>
      </c>
      <c r="AB127" s="45">
        <f t="shared" si="20"/>
        <v>9.4980000000000029</v>
      </c>
      <c r="AC127" s="15">
        <f>ROUND(VLOOKUP($C$2,'[118]ERU-1'!$A$6:$BE$17,AC$2,FALSE),3)</f>
        <v>0</v>
      </c>
      <c r="AD127" s="15">
        <f>ROUND(VLOOKUP($C$2,'[118]ERU-1'!$A$6:$BE$17,AD$2,FALSE),3)</f>
        <v>0</v>
      </c>
      <c r="AE127" s="15">
        <f>ROUND(VLOOKUP($C$2,'[118]ERU-1'!$A$6:$BE$17,AE$2,FALSE),3)</f>
        <v>0</v>
      </c>
      <c r="AF127" s="15">
        <f>ROUND(VLOOKUP($C$2,'[118]ERU-1'!$A$6:$BE$17,AF$2,FALSE),3)</f>
        <v>0</v>
      </c>
      <c r="AG127" s="15">
        <f>ROUND(VLOOKUP($C$2,'[118]ERU-1'!$A$6:$BE$17,AG$2,FALSE),3)</f>
        <v>0</v>
      </c>
      <c r="AH127" s="15">
        <f>ROUND(VLOOKUP($C$2,'[118]ERU-1'!$A$6:$BE$17,AH$2,FALSE),3)</f>
        <v>685</v>
      </c>
      <c r="AI127" s="15">
        <f>ROUND(VLOOKUP($C$2,'[118]ERU-1'!$A$6:$BE$17,AI$2,FALSE),3)</f>
        <v>0</v>
      </c>
      <c r="AJ127" s="15" t="s">
        <v>809</v>
      </c>
      <c r="AK127" s="15">
        <f>ROUND(VLOOKUP($C$2,'[118]ERU-1'!$A$6:$BE$17,AK$2,FALSE),3)</f>
        <v>0</v>
      </c>
      <c r="AL127" s="15">
        <f>ROUND(VLOOKUP($C$2,'[118]ERU-1'!$A$6:$BE$17,AL$2,FALSE),3)</f>
        <v>0</v>
      </c>
      <c r="AM127" s="15">
        <f>ROUND(VLOOKUP($C$2,'[118]ERU-1'!$A$6:$BE$17,AM$2,FALSE),3)</f>
        <v>120.712</v>
      </c>
      <c r="AN127" s="15">
        <f>ROUND(VLOOKUP($C$2,'[118]ERU-1'!$A$6:$BE$17,AN$2,FALSE),3)</f>
        <v>0</v>
      </c>
      <c r="AO127" s="15">
        <f>ROUND(VLOOKUP($C$2,'[118]ERU-1'!$A$6:$BE$17,AO$2,FALSE),3)</f>
        <v>0</v>
      </c>
      <c r="AP127" s="15">
        <f>ROUND(VLOOKUP($C$2,'[118]ERU-1'!$A$6:$BE$17,AP$2,FALSE),3)</f>
        <v>0</v>
      </c>
      <c r="AQ127" s="15">
        <f>ROUND(VLOOKUP($C$2,'[118]ERU-1'!$A$6:$BE$17,AQ$2,FALSE),3)</f>
        <v>0</v>
      </c>
      <c r="AR127" s="15">
        <f>ROUND(VLOOKUP($C$2,'[118]ERU-1'!$A$6:$BE$17,AR$2,FALSE),3)</f>
        <v>0</v>
      </c>
      <c r="AS127" s="15">
        <f>ROUND(VLOOKUP($C$2,'[118]ERU-1'!$A$6:$BE$17,AS$2,FALSE),3)</f>
        <v>0</v>
      </c>
      <c r="AT127" s="15">
        <f>ROUND(VLOOKUP($C$2,'[118]ERU-1'!$A$6:$BE$17,AT$2,FALSE),3)</f>
        <v>0</v>
      </c>
      <c r="AU127" s="15">
        <f>ROUND(VLOOKUP($C$2,'[118]ERU-1'!$A$6:$BE$17,AU$2,FALSE),3)</f>
        <v>0</v>
      </c>
      <c r="AV127" s="15">
        <f>ROUND(VLOOKUP($C$2,'[118]ERU-1'!$A$6:$BE$17,AV$2,FALSE),3)</f>
        <v>685</v>
      </c>
      <c r="AW127" s="15">
        <f>ROUND(VLOOKUP($C$2,'[118]ERU-1'!$A$6:$BE$17,AW$2,FALSE),3)</f>
        <v>0</v>
      </c>
      <c r="AX127" s="15">
        <f>ROUND(VLOOKUP($C$2,'[118]ERU-1'!$A$6:$BE$17,AX$2,FALSE),3)</f>
        <v>0</v>
      </c>
      <c r="AY127" s="15">
        <f>ROUND(VLOOKUP($C$2,'[118]ERU-1'!$A$6:$BE$17,AY$2,FALSE),3)</f>
        <v>0</v>
      </c>
      <c r="AZ127" s="15">
        <f>ROUND(VLOOKUP($C$2,'[118]ERU-1'!$A$6:$BE$17,AZ$2,FALSE),3)</f>
        <v>0</v>
      </c>
      <c r="BA127" s="15">
        <f>ROUND(VLOOKUP($C$2,'[118]ERU-1'!$A$6:$BE$17,BA$2,FALSE),3)</f>
        <v>0</v>
      </c>
      <c r="BB127" s="15">
        <f>ROUND(VLOOKUP($C$2,'[118]ERU-1'!$A$6:$BE$17,BB$2,FALSE),3)</f>
        <v>0</v>
      </c>
      <c r="BC127" s="15">
        <f>ROUND(VLOOKUP($C$2,'[118]ERU-1'!$A$6:$BE$17,BC$2,FALSE),3)</f>
        <v>0</v>
      </c>
      <c r="BD127" s="15">
        <f>ROUND(VLOOKUP($C$2,'[118]ERU-1'!$A$6:$BE$17,BD$2,FALSE),3)</f>
        <v>0</v>
      </c>
      <c r="BE127" s="15">
        <f>ROUND(VLOOKUP($C$2,'[118]ERU-1'!$A$6:$BE$17,BE$2,FALSE),3)</f>
        <v>130.089</v>
      </c>
      <c r="BF127" s="15">
        <f>ROUND(VLOOKUP($C$2,'[118]ERU-1'!$A$6:$BE$17,BF$2,FALSE),3)</f>
        <v>685</v>
      </c>
      <c r="BG127" s="68">
        <f>_xlfn.IFNA(INDEX(import!$R$3:$Z$2000,MATCH(Data!$A127&amp;"#"&amp;$E127,import!$Q$3:$Q$2000,0),2),0)</f>
        <v>356.46300000000002</v>
      </c>
      <c r="BH127" s="15"/>
      <c r="BI127" s="15"/>
      <c r="BJ127" s="15" t="s">
        <v>830</v>
      </c>
      <c r="BK127" s="15" t="str">
        <f>INDEX(Licence!$I$2:$I$180,MATCH(Data!BJ127,Licence!$C$2:$C$180,0))</f>
        <v>Liberecký</v>
      </c>
      <c r="BL127" s="15">
        <f>INDEX(Licence!$G$2:$G$180,MATCH(Data!BJ127,Licence!$C$2:$C$180,0))/1000</f>
        <v>0.4</v>
      </c>
      <c r="BM127" s="15">
        <f>INDEX(Licence!$F$2:$F$180,MATCH(Data!BJ127,Licence!$C$2:$C$180,0))/1000</f>
        <v>0.6</v>
      </c>
      <c r="BN127" s="15" t="str">
        <f>INDEX(Licence!$K$2:$K$180,MATCH(Data!BJ127,Licence!$C$2:$C$180,0))</f>
        <v>ČEZ Distribuce, a.s.</v>
      </c>
      <c r="BO127" s="15"/>
      <c r="BP127" s="16">
        <f t="shared" si="21"/>
        <v>89.873781508256883</v>
      </c>
      <c r="BS127" t="str">
        <f t="shared" si="33"/>
        <v>KJ - Jablonec – Boženy Němcové</v>
      </c>
    </row>
    <row r="128" spans="1:71" ht="19.5" thickBot="1" x14ac:dyDescent="0.35">
      <c r="A128">
        <v>4274</v>
      </c>
      <c r="B128" s="25">
        <f t="shared" si="19"/>
        <v>124</v>
      </c>
      <c r="C128" s="14" t="s">
        <v>835</v>
      </c>
      <c r="D128" s="15" t="str">
        <f t="shared" si="22"/>
        <v>Prosinec</v>
      </c>
      <c r="E128" s="37" t="str">
        <f t="shared" si="22"/>
        <v>12</v>
      </c>
      <c r="F128" s="46">
        <f t="shared" si="16"/>
        <v>-1E-3</v>
      </c>
      <c r="G128" s="15">
        <f>ROUND(VLOOKUP($C$2,'[119]ERU-1'!$A$6:$BE$17,G$2,FALSE),3)</f>
        <v>221.03800000000001</v>
      </c>
      <c r="H128" s="15">
        <f>ROUND(VLOOKUP($C$2,'[119]ERU-1'!$A$6:$BE$17,H$2,FALSE),3)</f>
        <v>95.400999999999996</v>
      </c>
      <c r="I128" s="15">
        <f>ROUND(VLOOKUP($C$2,'[119]ERU-1'!$A$6:$BE$17,I$2,FALSE),3)</f>
        <v>125.637</v>
      </c>
      <c r="J128" s="15">
        <f>ROUND(VLOOKUP($C$2,'[119]ERU-1'!$A$6:$BE$17,J$2,FALSE),3)</f>
        <v>35.295999999999999</v>
      </c>
      <c r="K128" s="15">
        <f>ROUND(VLOOKUP($C$2,'[119]ERU-1'!$A$6:$BE$17,K$2,FALSE),3)</f>
        <v>0</v>
      </c>
      <c r="L128" s="15">
        <f>ROUND(VLOOKUP($C$2,'[119]ERU-1'!$A$6:$BE$17,L$2,FALSE),3)</f>
        <v>77.198999999999998</v>
      </c>
      <c r="M128" s="15">
        <f>ROUND(VLOOKUP($C$2,'[119]ERU-1'!$A$6:$BE$17,M$2,FALSE),3)</f>
        <v>0.94399999999999995</v>
      </c>
      <c r="N128" s="15">
        <f>ROUND(VLOOKUP($C$2,'[119]ERU-1'!$A$6:$BE$17,N$2,FALSE),3)</f>
        <v>1.2430000000000001</v>
      </c>
      <c r="O128" s="15">
        <f>ROUND(VLOOKUP($C$2,'[119]ERU-1'!$A$6:$BE$17,O$2,FALSE),3)</f>
        <v>0</v>
      </c>
      <c r="P128" s="15">
        <f>ROUND(VLOOKUP($C$2,'[119]ERU-1'!$A$6:$BE$17,P$2,FALSE),3)</f>
        <v>0</v>
      </c>
      <c r="Q128" s="15">
        <f>ROUND(VLOOKUP($C$2,'[119]ERU-1'!$A$6:$BE$17,Q$2,FALSE),3)</f>
        <v>75.013000000000005</v>
      </c>
      <c r="R128" s="15">
        <f>ROUND(VLOOKUP($C$2,'[119]ERU-1'!$A$6:$BE$17,R$2,FALSE),3)</f>
        <v>-1E-3</v>
      </c>
      <c r="S128" s="15">
        <f>ROUND(VLOOKUP($C$2,'[119]ERU-1'!$A$6:$BE$17,S$2,FALSE),3)</f>
        <v>366</v>
      </c>
      <c r="T128" s="15">
        <f>ROUND(VLOOKUP($C$2,'[119]ERU-1'!$A$6:$BE$17,T$2,FALSE),3)</f>
        <v>0</v>
      </c>
      <c r="U128" s="15">
        <f>ROUND(VLOOKUP($C$2,'[119]ERU-1'!$A$6:$BE$17,U$2,FALSE),3)</f>
        <v>0</v>
      </c>
      <c r="V128" s="15">
        <f>ROUND(VLOOKUP($C$2,'[119]ERU-1'!$A$6:$BE$17,V$2,FALSE),3)</f>
        <v>0</v>
      </c>
      <c r="W128" s="15">
        <f>ROUND(VLOOKUP($C$2,'[119]ERU-1'!$A$6:$BE$17,W$2,FALSE),3)</f>
        <v>0</v>
      </c>
      <c r="X128" s="15">
        <f>ROUND(VLOOKUP($C$2,'[119]ERU-1'!$A$6:$BE$17,X$2,FALSE),3)</f>
        <v>366</v>
      </c>
      <c r="Y128" s="15">
        <f>ROUND(VLOOKUP($C$2,'[119]ERU-1'!$A$6:$BE$17,Y$2,FALSE),3)</f>
        <v>0</v>
      </c>
      <c r="Z128" s="15">
        <f>ROUND(VLOOKUP($C$2,'[119]ERU-1'!$A$6:$BE$17,Z$2,FALSE),3)</f>
        <v>7.1999999999999995E-2</v>
      </c>
      <c r="AA128" s="15">
        <f>ROUND(VLOOKUP($C$2,'[119]ERU-1'!$A$6:$BE$17,AA$2,FALSE),3)</f>
        <v>77.198999999999998</v>
      </c>
      <c r="AB128" s="15">
        <f>ROUND(VLOOKUP($C$2,'[119]ERU-1'!$A$6:$BE$17,AB$2,FALSE),3)</f>
        <v>2.2589999999999999</v>
      </c>
      <c r="AC128" s="15">
        <f>ROUND(VLOOKUP($C$2,'[119]ERU-1'!$A$6:$BE$17,AC$2,FALSE),3)</f>
        <v>0</v>
      </c>
      <c r="AD128" s="15">
        <f>ROUND(VLOOKUP($C$2,'[119]ERU-1'!$A$6:$BE$17,AD$2,FALSE),3)</f>
        <v>0</v>
      </c>
      <c r="AE128" s="15">
        <f>ROUND(VLOOKUP($C$2,'[119]ERU-1'!$A$6:$BE$17,AE$2,FALSE),3)</f>
        <v>0</v>
      </c>
      <c r="AF128" s="15">
        <f>ROUND(VLOOKUP($C$2,'[119]ERU-1'!$A$6:$BE$17,AF$2,FALSE),3)</f>
        <v>0</v>
      </c>
      <c r="AG128" s="15">
        <f>ROUND(VLOOKUP($C$2,'[119]ERU-1'!$A$6:$BE$17,AG$2,FALSE),3)</f>
        <v>0</v>
      </c>
      <c r="AH128" s="15">
        <f>ROUND(VLOOKUP($C$2,'[119]ERU-1'!$A$6:$BE$17,AH$2,FALSE),3)</f>
        <v>366</v>
      </c>
      <c r="AI128" s="15">
        <f>ROUND(VLOOKUP($C$2,'[119]ERU-1'!$A$6:$BE$17,AI$2,FALSE),3)</f>
        <v>0</v>
      </c>
      <c r="AJ128" s="15" t="s">
        <v>809</v>
      </c>
      <c r="AK128" s="15">
        <f>ROUND(VLOOKUP($C$2,'[119]ERU-1'!$A$6:$BE$17,AK$2,FALSE),3)</f>
        <v>0</v>
      </c>
      <c r="AL128" s="15">
        <f>ROUND(VLOOKUP($C$2,'[119]ERU-1'!$A$6:$BE$17,AL$2,FALSE),3)</f>
        <v>0</v>
      </c>
      <c r="AM128" s="15">
        <f>ROUND(VLOOKUP($C$2,'[119]ERU-1'!$A$6:$BE$17,AM$2,FALSE),3)</f>
        <v>75.013000000000005</v>
      </c>
      <c r="AN128" s="15">
        <f>ROUND(VLOOKUP($C$2,'[119]ERU-1'!$A$6:$BE$17,AN$2,FALSE),3)</f>
        <v>0</v>
      </c>
      <c r="AO128" s="15">
        <f>ROUND(VLOOKUP($C$2,'[119]ERU-1'!$A$6:$BE$17,AO$2,FALSE),3)</f>
        <v>0</v>
      </c>
      <c r="AP128" s="15">
        <f>ROUND(VLOOKUP($C$2,'[119]ERU-1'!$A$6:$BE$17,AP$2,FALSE),3)</f>
        <v>0</v>
      </c>
      <c r="AQ128" s="15">
        <f>ROUND(VLOOKUP($C$2,'[119]ERU-1'!$A$6:$BE$17,AQ$2,FALSE),3)</f>
        <v>0</v>
      </c>
      <c r="AR128" s="15">
        <f>ROUND(VLOOKUP($C$2,'[119]ERU-1'!$A$6:$BE$17,AR$2,FALSE),3)</f>
        <v>0</v>
      </c>
      <c r="AS128" s="15">
        <f>ROUND(VLOOKUP($C$2,'[119]ERU-1'!$A$6:$BE$17,AS$2,FALSE),3)</f>
        <v>0</v>
      </c>
      <c r="AT128" s="15">
        <f>ROUND(VLOOKUP($C$2,'[119]ERU-1'!$A$6:$BE$17,AT$2,FALSE),3)</f>
        <v>0</v>
      </c>
      <c r="AU128" s="15">
        <f>ROUND(VLOOKUP($C$2,'[119]ERU-1'!$A$6:$BE$17,AU$2,FALSE),3)</f>
        <v>0</v>
      </c>
      <c r="AV128" s="15">
        <f>ROUND(VLOOKUP($C$2,'[119]ERU-1'!$A$6:$BE$17,AV$2,FALSE),3)</f>
        <v>366</v>
      </c>
      <c r="AW128" s="15">
        <f>ROUND(VLOOKUP($C$2,'[119]ERU-1'!$A$6:$BE$17,AW$2,FALSE),3)</f>
        <v>0</v>
      </c>
      <c r="AX128" s="15">
        <f>ROUND(VLOOKUP($C$2,'[119]ERU-1'!$A$6:$BE$17,AX$2,FALSE),3)</f>
        <v>0</v>
      </c>
      <c r="AY128" s="15">
        <f>ROUND(VLOOKUP($C$2,'[119]ERU-1'!$A$6:$BE$17,AY$2,FALSE),3)</f>
        <v>0</v>
      </c>
      <c r="AZ128" s="15">
        <f>ROUND(VLOOKUP($C$2,'[119]ERU-1'!$A$6:$BE$17,AZ$2,FALSE),3)</f>
        <v>0</v>
      </c>
      <c r="BA128" s="15">
        <f>ROUND(VLOOKUP($C$2,'[119]ERU-1'!$A$6:$BE$17,BA$2,FALSE),3)</f>
        <v>0</v>
      </c>
      <c r="BB128" s="15">
        <f>ROUND(VLOOKUP($C$2,'[119]ERU-1'!$A$6:$BE$17,BB$2,FALSE),3)</f>
        <v>0</v>
      </c>
      <c r="BC128" s="15">
        <f>ROUND(VLOOKUP($C$2,'[119]ERU-1'!$A$6:$BE$17,BC$2,FALSE),3)</f>
        <v>0</v>
      </c>
      <c r="BD128" s="15">
        <f>ROUND(VLOOKUP($C$2,'[119]ERU-1'!$A$6:$BE$17,BD$2,FALSE),3)</f>
        <v>0</v>
      </c>
      <c r="BE128" s="15">
        <f>ROUND(VLOOKUP($C$2,'[119]ERU-1'!$A$6:$BE$17,BE$2,FALSE),3)</f>
        <v>77.198999999999998</v>
      </c>
      <c r="BF128" s="15">
        <f>ROUND(VLOOKUP($C$2,'[119]ERU-1'!$A$6:$BE$17,BF$2,FALSE),3)</f>
        <v>366</v>
      </c>
      <c r="BG128" s="15">
        <f>ROUND(VLOOKUP($C$2,'[119]ERU-1'!$A$6:$BE$17,BG$2,FALSE),3)</f>
        <v>221.03800000000001</v>
      </c>
      <c r="BH128" s="15"/>
      <c r="BI128" s="15"/>
      <c r="BJ128" s="15" t="s">
        <v>831</v>
      </c>
      <c r="BK128" s="15" t="str">
        <f>INDEX(Licence!$I$2:$I$180,MATCH(Data!BJ128,Licence!$C$2:$C$180,0))</f>
        <v>Liberecký</v>
      </c>
      <c r="BL128" s="15">
        <f>INDEX(Licence!$G$2:$G$180,MATCH(Data!BJ128,Licence!$C$2:$C$180,0))/1000</f>
        <v>0.2</v>
      </c>
      <c r="BM128" s="15">
        <f>INDEX(Licence!$F$2:$F$180,MATCH(Data!BJ128,Licence!$C$2:$C$180,0))/1000</f>
        <v>0.28000000000000003</v>
      </c>
      <c r="BN128" s="15" t="str">
        <f>INDEX(Licence!$K$2:$K$180,MATCH(Data!BJ128,Licence!$C$2:$C$180,0))</f>
        <v>ČEZ Distribuce, a.s.</v>
      </c>
      <c r="BO128" s="15"/>
      <c r="BP128" s="16">
        <f t="shared" si="21"/>
        <v>80.920776819672014</v>
      </c>
      <c r="BS128" t="str">
        <f t="shared" si="33"/>
        <v>KJ - Jablonec – Josefa Hory</v>
      </c>
    </row>
    <row r="129" spans="1:71" ht="19.5" thickBot="1" x14ac:dyDescent="0.35">
      <c r="A129">
        <v>4154</v>
      </c>
      <c r="B129" s="25">
        <f t="shared" si="19"/>
        <v>125</v>
      </c>
      <c r="C129" s="14" t="s">
        <v>836</v>
      </c>
      <c r="D129" s="15" t="str">
        <f t="shared" si="22"/>
        <v>Prosinec</v>
      </c>
      <c r="E129" s="37" t="str">
        <f t="shared" si="22"/>
        <v>12</v>
      </c>
      <c r="F129" s="46">
        <f t="shared" si="16"/>
        <v>0</v>
      </c>
      <c r="G129" s="68">
        <f>_xlfn.IFNA(INDEX(import!$R$3:$Z$2000,MATCH(Data!$A129&amp;"#"&amp;$E129,import!$Q$3:$Q$2000,0),1),0)</f>
        <v>917.73199999999997</v>
      </c>
      <c r="H129" s="68">
        <f t="shared" si="23"/>
        <v>406.25299999999999</v>
      </c>
      <c r="I129" s="68">
        <f t="shared" si="24"/>
        <v>511.47899999999998</v>
      </c>
      <c r="J129" s="68">
        <f>_xlfn.IFNA(INDEX(import!$R$3:$Z$2000,MATCH(Data!$A129&amp;"#"&amp;$E129,import!$Q$3:$Q$2000,0),3),0)</f>
        <v>35.296236</v>
      </c>
      <c r="K129" s="15">
        <f>ROUND(VLOOKUP($C$2,'[120]ERU-1'!$A$6:$BE$17,K$2,FALSE),3)</f>
        <v>0</v>
      </c>
      <c r="L129" s="15">
        <f>ROUND(VLOOKUP($C$2,'[120]ERU-1'!$A$6:$BE$17,L$2,FALSE),3)</f>
        <v>363.6</v>
      </c>
      <c r="M129" s="15">
        <f>ROUND(VLOOKUP($C$2,'[120]ERU-1'!$A$6:$BE$17,M$2,FALSE),3)</f>
        <v>3.51</v>
      </c>
      <c r="N129" s="15">
        <f t="shared" si="17"/>
        <v>4.4190000000000396</v>
      </c>
      <c r="O129" s="15">
        <f t="shared" si="18"/>
        <v>0</v>
      </c>
      <c r="P129" s="15">
        <f t="shared" si="25"/>
        <v>0</v>
      </c>
      <c r="Q129" s="15">
        <f>ROUND(VLOOKUP($C$2,'[120]ERU-1'!$A$6:$BE$17,Q$2,FALSE),3)</f>
        <v>355.67099999999999</v>
      </c>
      <c r="R129" s="42">
        <f t="shared" si="26"/>
        <v>0</v>
      </c>
      <c r="S129" s="15">
        <f>ROUND(VLOOKUP($C$2,'[120]ERU-1'!$A$6:$BE$17,S$2,FALSE),3)</f>
        <v>1648</v>
      </c>
      <c r="T129" s="15">
        <f>ROUND(VLOOKUP($C$2,'[120]ERU-1'!$A$6:$BE$17,T$2,FALSE),3)</f>
        <v>0</v>
      </c>
      <c r="U129" s="15">
        <f>ROUND(VLOOKUP($C$2,'[120]ERU-1'!$A$6:$BE$17,U$2,FALSE),3)</f>
        <v>0</v>
      </c>
      <c r="V129" s="15">
        <f>ROUND(VLOOKUP($C$2,'[120]ERU-1'!$A$6:$BE$17,V$2,FALSE),3)</f>
        <v>0</v>
      </c>
      <c r="W129" s="15">
        <f>ROUND(VLOOKUP($C$2,'[120]ERU-1'!$A$6:$BE$17,W$2,FALSE),3)</f>
        <v>0</v>
      </c>
      <c r="X129" s="15">
        <f>ROUND(VLOOKUP($C$2,'[120]ERU-1'!$A$6:$BE$17,X$2,FALSE),3)</f>
        <v>1648</v>
      </c>
      <c r="Y129" s="15">
        <f>ROUND(VLOOKUP($C$2,'[120]ERU-1'!$A$6:$BE$17,Y$2,FALSE),3)</f>
        <v>0</v>
      </c>
      <c r="Z129" s="15">
        <f>ROUND(VLOOKUP($C$2,'[120]ERU-1'!$A$6:$BE$17,Z$2,FALSE),3)</f>
        <v>4.609</v>
      </c>
      <c r="AA129" s="15">
        <f>ROUND(VLOOKUP($C$2,'[120]ERU-1'!$A$6:$BE$17,AA$2,FALSE),3)</f>
        <v>363.6</v>
      </c>
      <c r="AB129" s="45">
        <f t="shared" si="20"/>
        <v>12.538000000000039</v>
      </c>
      <c r="AC129" s="15">
        <f>ROUND(VLOOKUP($C$2,'[120]ERU-1'!$A$6:$BE$17,AC$2,FALSE),3)</f>
        <v>0</v>
      </c>
      <c r="AD129" s="15">
        <f>ROUND(VLOOKUP($C$2,'[120]ERU-1'!$A$6:$BE$17,AD$2,FALSE),3)</f>
        <v>0</v>
      </c>
      <c r="AE129" s="15">
        <f>ROUND(VLOOKUP($C$2,'[120]ERU-1'!$A$6:$BE$17,AE$2,FALSE),3)</f>
        <v>0</v>
      </c>
      <c r="AF129" s="15">
        <f>ROUND(VLOOKUP($C$2,'[120]ERU-1'!$A$6:$BE$17,AF$2,FALSE),3)</f>
        <v>0</v>
      </c>
      <c r="AG129" s="15">
        <f>ROUND(VLOOKUP($C$2,'[120]ERU-1'!$A$6:$BE$17,AG$2,FALSE),3)</f>
        <v>0</v>
      </c>
      <c r="AH129" s="15">
        <f>ROUND(VLOOKUP($C$2,'[120]ERU-1'!$A$6:$BE$17,AH$2,FALSE),3)</f>
        <v>1648</v>
      </c>
      <c r="AI129" s="15">
        <f>ROUND(VLOOKUP($C$2,'[120]ERU-1'!$A$6:$BE$17,AI$2,FALSE),3)</f>
        <v>0</v>
      </c>
      <c r="AJ129" s="15" t="s">
        <v>809</v>
      </c>
      <c r="AK129" s="15">
        <f>ROUND(VLOOKUP($C$2,'[120]ERU-1'!$A$6:$BE$17,AK$2,FALSE),3)</f>
        <v>0</v>
      </c>
      <c r="AL129" s="15">
        <f>ROUND(VLOOKUP($C$2,'[120]ERU-1'!$A$6:$BE$17,AL$2,FALSE),3)</f>
        <v>0</v>
      </c>
      <c r="AM129" s="15">
        <f>ROUND(VLOOKUP($C$2,'[120]ERU-1'!$A$6:$BE$17,AM$2,FALSE),3)</f>
        <v>355.67099999999999</v>
      </c>
      <c r="AN129" s="15">
        <f>ROUND(VLOOKUP($C$2,'[120]ERU-1'!$A$6:$BE$17,AN$2,FALSE),3)</f>
        <v>0</v>
      </c>
      <c r="AO129" s="15">
        <f>ROUND(VLOOKUP($C$2,'[120]ERU-1'!$A$6:$BE$17,AO$2,FALSE),3)</f>
        <v>0</v>
      </c>
      <c r="AP129" s="15">
        <f>ROUND(VLOOKUP($C$2,'[120]ERU-1'!$A$6:$BE$17,AP$2,FALSE),3)</f>
        <v>0</v>
      </c>
      <c r="AQ129" s="15">
        <f>ROUND(VLOOKUP($C$2,'[120]ERU-1'!$A$6:$BE$17,AQ$2,FALSE),3)</f>
        <v>0</v>
      </c>
      <c r="AR129" s="15">
        <f>ROUND(VLOOKUP($C$2,'[120]ERU-1'!$A$6:$BE$17,AR$2,FALSE),3)</f>
        <v>0</v>
      </c>
      <c r="AS129" s="15">
        <f>ROUND(VLOOKUP($C$2,'[120]ERU-1'!$A$6:$BE$17,AS$2,FALSE),3)</f>
        <v>0</v>
      </c>
      <c r="AT129" s="15">
        <f>ROUND(VLOOKUP($C$2,'[120]ERU-1'!$A$6:$BE$17,AT$2,FALSE),3)</f>
        <v>0</v>
      </c>
      <c r="AU129" s="15">
        <f>ROUND(VLOOKUP($C$2,'[120]ERU-1'!$A$6:$BE$17,AU$2,FALSE),3)</f>
        <v>0</v>
      </c>
      <c r="AV129" s="15">
        <f>ROUND(VLOOKUP($C$2,'[120]ERU-1'!$A$6:$BE$17,AV$2,FALSE),3)</f>
        <v>1648</v>
      </c>
      <c r="AW129" s="15">
        <f>ROUND(VLOOKUP($C$2,'[120]ERU-1'!$A$6:$BE$17,AW$2,FALSE),3)</f>
        <v>0</v>
      </c>
      <c r="AX129" s="15">
        <f>ROUND(VLOOKUP($C$2,'[120]ERU-1'!$A$6:$BE$17,AX$2,FALSE),3)</f>
        <v>0</v>
      </c>
      <c r="AY129" s="15">
        <f>ROUND(VLOOKUP($C$2,'[120]ERU-1'!$A$6:$BE$17,AY$2,FALSE),3)</f>
        <v>0</v>
      </c>
      <c r="AZ129" s="15">
        <f>ROUND(VLOOKUP($C$2,'[120]ERU-1'!$A$6:$BE$17,AZ$2,FALSE),3)</f>
        <v>0</v>
      </c>
      <c r="BA129" s="15">
        <f>ROUND(VLOOKUP($C$2,'[120]ERU-1'!$A$6:$BE$17,BA$2,FALSE),3)</f>
        <v>0</v>
      </c>
      <c r="BB129" s="15">
        <f>ROUND(VLOOKUP($C$2,'[120]ERU-1'!$A$6:$BE$17,BB$2,FALSE),3)</f>
        <v>0</v>
      </c>
      <c r="BC129" s="15">
        <f>ROUND(VLOOKUP($C$2,'[120]ERU-1'!$A$6:$BE$17,BC$2,FALSE),3)</f>
        <v>0</v>
      </c>
      <c r="BD129" s="15">
        <f>ROUND(VLOOKUP($C$2,'[120]ERU-1'!$A$6:$BE$17,BD$2,FALSE),3)</f>
        <v>0</v>
      </c>
      <c r="BE129" s="15">
        <f>ROUND(VLOOKUP($C$2,'[120]ERU-1'!$A$6:$BE$17,BE$2,FALSE),3)</f>
        <v>363.6</v>
      </c>
      <c r="BF129" s="15">
        <f>ROUND(VLOOKUP($C$2,'[120]ERU-1'!$A$6:$BE$17,BF$2,FALSE),3)</f>
        <v>1648</v>
      </c>
      <c r="BG129" s="68">
        <f>_xlfn.IFNA(INDEX(import!$R$3:$Z$2000,MATCH(Data!$A129&amp;"#"&amp;$E129,import!$Q$3:$Q$2000,0),2),0)</f>
        <v>917.73199999999997</v>
      </c>
      <c r="BH129" s="15"/>
      <c r="BI129" s="15"/>
      <c r="BJ129" s="15" t="s">
        <v>832</v>
      </c>
      <c r="BK129" s="15" t="str">
        <f>INDEX(Licence!$I$2:$I$180,MATCH(Data!BJ129,Licence!$C$2:$C$180,0))</f>
        <v>Liberecký</v>
      </c>
      <c r="BL129" s="15">
        <f>INDEX(Licence!$G$2:$G$180,MATCH(Data!BJ129,Licence!$C$2:$C$180,0))/1000</f>
        <v>0.999</v>
      </c>
      <c r="BM129" s="15">
        <f>INDEX(Licence!$F$2:$F$180,MATCH(Data!BJ129,Licence!$C$2:$C$180,0))/1000</f>
        <v>1.268</v>
      </c>
      <c r="BN129" s="15" t="str">
        <f>INDEX(Licence!$K$2:$K$180,MATCH(Data!BJ129,Licence!$C$2:$C$180,0))</f>
        <v>ČEZ Distribuce, a.s.</v>
      </c>
      <c r="BO129" s="15"/>
      <c r="BP129" s="16">
        <f t="shared" si="21"/>
        <v>89.500832244901318</v>
      </c>
      <c r="BS129" t="str">
        <f t="shared" si="33"/>
        <v>KJ - Jablonec – Liberecká</v>
      </c>
    </row>
    <row r="130" spans="1:71" ht="19.5" thickBot="1" x14ac:dyDescent="0.35">
      <c r="A130">
        <v>4277</v>
      </c>
      <c r="B130" s="25">
        <f t="shared" si="19"/>
        <v>126</v>
      </c>
      <c r="C130" s="14" t="s">
        <v>837</v>
      </c>
      <c r="D130" s="15" t="str">
        <f t="shared" si="22"/>
        <v>Prosinec</v>
      </c>
      <c r="E130" s="37" t="str">
        <f t="shared" si="22"/>
        <v>12</v>
      </c>
      <c r="F130" s="46">
        <f t="shared" si="16"/>
        <v>0</v>
      </c>
      <c r="G130" s="68">
        <f>_xlfn.IFNA(INDEX(import!$R$3:$Z$2000,MATCH(Data!$A130&amp;"#"&amp;$E130,import!$Q$3:$Q$2000,0),1),0)</f>
        <v>166.089</v>
      </c>
      <c r="H130" s="68">
        <f t="shared" si="23"/>
        <v>69.432000000000002</v>
      </c>
      <c r="I130" s="68">
        <f t="shared" si="24"/>
        <v>96.656999999999996</v>
      </c>
      <c r="J130" s="68">
        <f>_xlfn.IFNA(INDEX(import!$R$3:$Z$2000,MATCH(Data!$A130&amp;"#"&amp;$E130,import!$Q$3:$Q$2000,0),3),0)</f>
        <v>34.667999999999999</v>
      </c>
      <c r="K130" s="15">
        <f>ROUND(VLOOKUP($C$2,'[121]ERU-1'!$A$6:$BE$17,K$2,FALSE),3)</f>
        <v>0</v>
      </c>
      <c r="L130" s="15">
        <f>ROUND(VLOOKUP($C$2,'[121]ERU-1'!$A$6:$BE$17,L$2,FALSE),3)</f>
        <v>63.052999999999997</v>
      </c>
      <c r="M130" s="15">
        <f>ROUND(VLOOKUP($C$2,'[121]ERU-1'!$A$6:$BE$17,M$2,FALSE),3)</f>
        <v>1.946</v>
      </c>
      <c r="N130" s="15">
        <f t="shared" si="17"/>
        <v>2.7089999999999961</v>
      </c>
      <c r="O130" s="15">
        <f t="shared" si="18"/>
        <v>0</v>
      </c>
      <c r="P130" s="15">
        <f t="shared" si="25"/>
        <v>0</v>
      </c>
      <c r="Q130" s="15">
        <f>ROUND(VLOOKUP($C$2,'[121]ERU-1'!$A$6:$BE$17,Q$2,FALSE),3)</f>
        <v>58.398000000000003</v>
      </c>
      <c r="R130" s="42">
        <f t="shared" si="26"/>
        <v>0</v>
      </c>
      <c r="S130" s="15">
        <f>ROUND(VLOOKUP($C$2,'[121]ERU-1'!$A$6:$BE$17,S$2,FALSE),3)</f>
        <v>316</v>
      </c>
      <c r="T130" s="15">
        <f>ROUND(VLOOKUP($C$2,'[121]ERU-1'!$A$6:$BE$17,T$2,FALSE),3)</f>
        <v>0</v>
      </c>
      <c r="U130" s="15">
        <f>ROUND(VLOOKUP($C$2,'[121]ERU-1'!$A$6:$BE$17,U$2,FALSE),3)</f>
        <v>0</v>
      </c>
      <c r="V130" s="15">
        <f>ROUND(VLOOKUP($C$2,'[121]ERU-1'!$A$6:$BE$17,V$2,FALSE),3)</f>
        <v>0</v>
      </c>
      <c r="W130" s="15">
        <f>ROUND(VLOOKUP($C$2,'[121]ERU-1'!$A$6:$BE$17,W$2,FALSE),3)</f>
        <v>0</v>
      </c>
      <c r="X130" s="15">
        <f>ROUND(VLOOKUP($C$2,'[121]ERU-1'!$A$6:$BE$17,X$2,FALSE),3)</f>
        <v>316</v>
      </c>
      <c r="Y130" s="15">
        <f>ROUND(VLOOKUP($C$2,'[121]ERU-1'!$A$6:$BE$17,Y$2,FALSE),3)</f>
        <v>0</v>
      </c>
      <c r="Z130" s="15">
        <f>ROUND(VLOOKUP($C$2,'[121]ERU-1'!$A$6:$BE$17,Z$2,FALSE),3)</f>
        <v>0.10199999999999999</v>
      </c>
      <c r="AA130" s="15">
        <f>ROUND(VLOOKUP($C$2,'[121]ERU-1'!$A$6:$BE$17,AA$2,FALSE),3)</f>
        <v>63.052999999999997</v>
      </c>
      <c r="AB130" s="45">
        <f t="shared" si="20"/>
        <v>4.7569999999999961</v>
      </c>
      <c r="AC130" s="15">
        <f>ROUND(VLOOKUP($C$2,'[121]ERU-1'!$A$6:$BE$17,AC$2,FALSE),3)</f>
        <v>0</v>
      </c>
      <c r="AD130" s="15">
        <f>ROUND(VLOOKUP($C$2,'[121]ERU-1'!$A$6:$BE$17,AD$2,FALSE),3)</f>
        <v>0</v>
      </c>
      <c r="AE130" s="15">
        <f>ROUND(VLOOKUP($C$2,'[121]ERU-1'!$A$6:$BE$17,AE$2,FALSE),3)</f>
        <v>0</v>
      </c>
      <c r="AF130" s="15">
        <f>ROUND(VLOOKUP($C$2,'[121]ERU-1'!$A$6:$BE$17,AF$2,FALSE),3)</f>
        <v>0</v>
      </c>
      <c r="AG130" s="15">
        <f>ROUND(VLOOKUP($C$2,'[121]ERU-1'!$A$6:$BE$17,AG$2,FALSE),3)</f>
        <v>0</v>
      </c>
      <c r="AH130" s="15">
        <f>ROUND(VLOOKUP($C$2,'[121]ERU-1'!$A$6:$BE$17,AH$2,FALSE),3)</f>
        <v>316</v>
      </c>
      <c r="AI130" s="15">
        <f>ROUND(VLOOKUP($C$2,'[121]ERU-1'!$A$6:$BE$17,AI$2,FALSE),3)</f>
        <v>0</v>
      </c>
      <c r="AJ130" s="15" t="s">
        <v>809</v>
      </c>
      <c r="AK130" s="15">
        <f>ROUND(VLOOKUP($C$2,'[121]ERU-1'!$A$6:$BE$17,AK$2,FALSE),3)</f>
        <v>0</v>
      </c>
      <c r="AL130" s="15">
        <f>ROUND(VLOOKUP($C$2,'[121]ERU-1'!$A$6:$BE$17,AL$2,FALSE),3)</f>
        <v>0</v>
      </c>
      <c r="AM130" s="15">
        <f>ROUND(VLOOKUP($C$2,'[121]ERU-1'!$A$6:$BE$17,AM$2,FALSE),3)</f>
        <v>58.398000000000003</v>
      </c>
      <c r="AN130" s="15">
        <f>ROUND(VLOOKUP($C$2,'[121]ERU-1'!$A$6:$BE$17,AN$2,FALSE),3)</f>
        <v>0</v>
      </c>
      <c r="AO130" s="15">
        <f>ROUND(VLOOKUP($C$2,'[121]ERU-1'!$A$6:$BE$17,AO$2,FALSE),3)</f>
        <v>0</v>
      </c>
      <c r="AP130" s="15">
        <f>ROUND(VLOOKUP($C$2,'[121]ERU-1'!$A$6:$BE$17,AP$2,FALSE),3)</f>
        <v>0</v>
      </c>
      <c r="AQ130" s="15">
        <f>ROUND(VLOOKUP($C$2,'[121]ERU-1'!$A$6:$BE$17,AQ$2,FALSE),3)</f>
        <v>0</v>
      </c>
      <c r="AR130" s="15">
        <f>ROUND(VLOOKUP($C$2,'[121]ERU-1'!$A$6:$BE$17,AR$2,FALSE),3)</f>
        <v>0</v>
      </c>
      <c r="AS130" s="15">
        <f>ROUND(VLOOKUP($C$2,'[121]ERU-1'!$A$6:$BE$17,AS$2,FALSE),3)</f>
        <v>0</v>
      </c>
      <c r="AT130" s="15">
        <f>ROUND(VLOOKUP($C$2,'[121]ERU-1'!$A$6:$BE$17,AT$2,FALSE),3)</f>
        <v>0</v>
      </c>
      <c r="AU130" s="15">
        <f>ROUND(VLOOKUP($C$2,'[121]ERU-1'!$A$6:$BE$17,AU$2,FALSE),3)</f>
        <v>0</v>
      </c>
      <c r="AV130" s="15">
        <f>ROUND(VLOOKUP($C$2,'[121]ERU-1'!$A$6:$BE$17,AV$2,FALSE),3)</f>
        <v>316</v>
      </c>
      <c r="AW130" s="15">
        <f>ROUND(VLOOKUP($C$2,'[121]ERU-1'!$A$6:$BE$17,AW$2,FALSE),3)</f>
        <v>0</v>
      </c>
      <c r="AX130" s="15">
        <f>ROUND(VLOOKUP($C$2,'[121]ERU-1'!$A$6:$BE$17,AX$2,FALSE),3)</f>
        <v>0</v>
      </c>
      <c r="AY130" s="15">
        <f>ROUND(VLOOKUP($C$2,'[121]ERU-1'!$A$6:$BE$17,AY$2,FALSE),3)</f>
        <v>0</v>
      </c>
      <c r="AZ130" s="15">
        <f>ROUND(VLOOKUP($C$2,'[121]ERU-1'!$A$6:$BE$17,AZ$2,FALSE),3)</f>
        <v>0</v>
      </c>
      <c r="BA130" s="15">
        <f>ROUND(VLOOKUP($C$2,'[121]ERU-1'!$A$6:$BE$17,BA$2,FALSE),3)</f>
        <v>0</v>
      </c>
      <c r="BB130" s="15">
        <f>ROUND(VLOOKUP($C$2,'[121]ERU-1'!$A$6:$BE$17,BB$2,FALSE),3)</f>
        <v>0</v>
      </c>
      <c r="BC130" s="15">
        <f>ROUND(VLOOKUP($C$2,'[121]ERU-1'!$A$6:$BE$17,BC$2,FALSE),3)</f>
        <v>0</v>
      </c>
      <c r="BD130" s="15">
        <f>ROUND(VLOOKUP($C$2,'[121]ERU-1'!$A$6:$BE$17,BD$2,FALSE),3)</f>
        <v>0</v>
      </c>
      <c r="BE130" s="15">
        <f>ROUND(VLOOKUP($C$2,'[121]ERU-1'!$A$6:$BE$17,BE$2,FALSE),3)</f>
        <v>63.052999999999997</v>
      </c>
      <c r="BF130" s="15">
        <f>ROUND(VLOOKUP($C$2,'[121]ERU-1'!$A$6:$BE$17,BF$2,FALSE),3)</f>
        <v>316</v>
      </c>
      <c r="BG130" s="68">
        <f>_xlfn.IFNA(INDEX(import!$R$3:$Z$2000,MATCH(Data!$A130&amp;"#"&amp;$E130,import!$Q$3:$Q$2000,0),2),0)</f>
        <v>166.089</v>
      </c>
      <c r="BH130" s="15"/>
      <c r="BI130" s="15"/>
      <c r="BJ130" s="15" t="s">
        <v>838</v>
      </c>
      <c r="BK130" s="15" t="str">
        <f>INDEX(Licence!$I$2:$I$180,MATCH(Data!BJ130,Licence!$C$2:$C$180,0))</f>
        <v>Olomoucký</v>
      </c>
      <c r="BL130" s="15">
        <f>INDEX(Licence!$G$2:$G$180,MATCH(Data!BJ130,Licence!$C$2:$C$180,0))/1000</f>
        <v>0.2</v>
      </c>
      <c r="BM130" s="15">
        <f>INDEX(Licence!$F$2:$F$180,MATCH(Data!BJ130,Licence!$C$2:$C$180,0))/1000</f>
        <v>0.28399999999999997</v>
      </c>
      <c r="BN130" s="15" t="str">
        <f>INDEX(Licence!$K$2:$K$180,MATCH(Data!BJ130,Licence!$C$2:$C$180,0))</f>
        <v>ČEZ Distribuce, a.s.</v>
      </c>
      <c r="BO130" s="15"/>
      <c r="BP130" s="16">
        <f t="shared" si="21"/>
        <v>90.813225305575784</v>
      </c>
      <c r="BS130" t="str">
        <f t="shared" si="33"/>
        <v>KJ - Hanušovice</v>
      </c>
    </row>
    <row r="131" spans="1:71" ht="19.5" thickBot="1" x14ac:dyDescent="0.35">
      <c r="A131">
        <v>4265</v>
      </c>
      <c r="B131" s="25">
        <f t="shared" si="19"/>
        <v>127</v>
      </c>
      <c r="C131" s="14" t="s">
        <v>839</v>
      </c>
      <c r="D131" s="15" t="str">
        <f t="shared" si="22"/>
        <v>Prosinec</v>
      </c>
      <c r="E131" s="37" t="str">
        <f t="shared" si="22"/>
        <v>12</v>
      </c>
      <c r="F131" s="46">
        <f t="shared" si="16"/>
        <v>0</v>
      </c>
      <c r="G131" s="68">
        <f>_xlfn.IFNA(INDEX(import!$R$3:$Z$2000,MATCH(Data!$A131&amp;"#"&amp;$E131,import!$Q$3:$Q$2000,0),1),0)</f>
        <v>946.75199999999995</v>
      </c>
      <c r="H131" s="68">
        <f t="shared" si="23"/>
        <v>433.62</v>
      </c>
      <c r="I131" s="68">
        <f t="shared" si="24"/>
        <v>513.13199999999995</v>
      </c>
      <c r="J131" s="68">
        <f>_xlfn.IFNA(INDEX(import!$R$3:$Z$2000,MATCH(Data!$A131&amp;"#"&amp;$E131,import!$Q$3:$Q$2000,0),3),0)</f>
        <v>35.296560000000007</v>
      </c>
      <c r="K131" s="15">
        <f>ROUND(VLOOKUP($C$2,'[122]ERU-1'!$A$6:$BE$17,K$2,FALSE),3)</f>
        <v>0</v>
      </c>
      <c r="L131" s="15">
        <f>ROUND(VLOOKUP($C$2,'[122]ERU-1'!$A$6:$BE$17,L$2,FALSE),3)</f>
        <v>381.21</v>
      </c>
      <c r="M131" s="15">
        <f>ROUND(VLOOKUP($C$2,'[122]ERU-1'!$A$6:$BE$17,M$2,FALSE),3)</f>
        <v>5.8209999999999997</v>
      </c>
      <c r="N131" s="15">
        <f t="shared" si="17"/>
        <v>6.8889999999999532</v>
      </c>
      <c r="O131" s="15">
        <f t="shared" si="18"/>
        <v>0</v>
      </c>
      <c r="P131" s="15">
        <f t="shared" si="25"/>
        <v>0</v>
      </c>
      <c r="Q131" s="15">
        <f>ROUND(VLOOKUP($C$2,'[122]ERU-1'!$A$6:$BE$17,Q$2,FALSE),3)</f>
        <v>368.5</v>
      </c>
      <c r="R131" s="42">
        <f t="shared" si="26"/>
        <v>0</v>
      </c>
      <c r="S131" s="15">
        <f>ROUND(VLOOKUP($C$2,'[122]ERU-1'!$A$6:$BE$17,S$2,FALSE),3)</f>
        <v>1624</v>
      </c>
      <c r="T131" s="15">
        <f>ROUND(VLOOKUP($C$2,'[122]ERU-1'!$A$6:$BE$17,T$2,FALSE),3)</f>
        <v>0</v>
      </c>
      <c r="U131" s="15">
        <f>ROUND(VLOOKUP($C$2,'[122]ERU-1'!$A$6:$BE$17,U$2,FALSE),3)</f>
        <v>0</v>
      </c>
      <c r="V131" s="15">
        <f>ROUND(VLOOKUP($C$2,'[122]ERU-1'!$A$6:$BE$17,V$2,FALSE),3)</f>
        <v>0</v>
      </c>
      <c r="W131" s="15">
        <f>ROUND(VLOOKUP($C$2,'[122]ERU-1'!$A$6:$BE$17,W$2,FALSE),3)</f>
        <v>0</v>
      </c>
      <c r="X131" s="15">
        <f>ROUND(VLOOKUP($C$2,'[122]ERU-1'!$A$6:$BE$17,X$2,FALSE),3)</f>
        <v>1624</v>
      </c>
      <c r="Y131" s="15">
        <f>ROUND(VLOOKUP($C$2,'[122]ERU-1'!$A$6:$BE$17,Y$2,FALSE),3)</f>
        <v>0</v>
      </c>
      <c r="Z131" s="15">
        <f>ROUND(VLOOKUP($C$2,'[122]ERU-1'!$A$6:$BE$17,Z$2,FALSE),3)</f>
        <v>6.0750000000000002</v>
      </c>
      <c r="AA131" s="15">
        <f>ROUND(VLOOKUP($C$2,'[122]ERU-1'!$A$6:$BE$17,AA$2,FALSE),3)</f>
        <v>381.21</v>
      </c>
      <c r="AB131" s="45">
        <f t="shared" si="20"/>
        <v>18.784999999999954</v>
      </c>
      <c r="AC131" s="15">
        <f>ROUND(VLOOKUP($C$2,'[122]ERU-1'!$A$6:$BE$17,AC$2,FALSE),3)</f>
        <v>0</v>
      </c>
      <c r="AD131" s="15">
        <f>ROUND(VLOOKUP($C$2,'[122]ERU-1'!$A$6:$BE$17,AD$2,FALSE),3)</f>
        <v>0</v>
      </c>
      <c r="AE131" s="15">
        <f>ROUND(VLOOKUP($C$2,'[122]ERU-1'!$A$6:$BE$17,AE$2,FALSE),3)</f>
        <v>0</v>
      </c>
      <c r="AF131" s="15">
        <f>ROUND(VLOOKUP($C$2,'[122]ERU-1'!$A$6:$BE$17,AF$2,FALSE),3)</f>
        <v>0</v>
      </c>
      <c r="AG131" s="15">
        <f>ROUND(VLOOKUP($C$2,'[122]ERU-1'!$A$6:$BE$17,AG$2,FALSE),3)</f>
        <v>0</v>
      </c>
      <c r="AH131" s="15">
        <f>ROUND(VLOOKUP($C$2,'[122]ERU-1'!$A$6:$BE$17,AH$2,FALSE),3)</f>
        <v>1624</v>
      </c>
      <c r="AI131" s="15">
        <f>ROUND(VLOOKUP($C$2,'[122]ERU-1'!$A$6:$BE$17,AI$2,FALSE),3)</f>
        <v>0</v>
      </c>
      <c r="AJ131" s="15" t="s">
        <v>594</v>
      </c>
      <c r="AK131" s="15">
        <f>ROUND(VLOOKUP($C$2,'[122]ERU-1'!$A$6:$BE$17,AK$2,FALSE),3)</f>
        <v>0</v>
      </c>
      <c r="AL131" s="15">
        <f>ROUND(VLOOKUP($C$2,'[122]ERU-1'!$A$6:$BE$17,AL$2,FALSE),3)</f>
        <v>0</v>
      </c>
      <c r="AM131" s="15">
        <f>ROUND(VLOOKUP($C$2,'[122]ERU-1'!$A$6:$BE$17,AM$2,FALSE),3)</f>
        <v>368.5</v>
      </c>
      <c r="AN131" s="15">
        <f>ROUND(VLOOKUP($C$2,'[122]ERU-1'!$A$6:$BE$17,AN$2,FALSE),3)</f>
        <v>0</v>
      </c>
      <c r="AO131" s="15">
        <f>ROUND(VLOOKUP($C$2,'[122]ERU-1'!$A$6:$BE$17,AO$2,FALSE),3)</f>
        <v>0</v>
      </c>
      <c r="AP131" s="15">
        <f>ROUND(VLOOKUP($C$2,'[122]ERU-1'!$A$6:$BE$17,AP$2,FALSE),3)</f>
        <v>0</v>
      </c>
      <c r="AQ131" s="15">
        <f>ROUND(VLOOKUP($C$2,'[122]ERU-1'!$A$6:$BE$17,AQ$2,FALSE),3)</f>
        <v>0</v>
      </c>
      <c r="AR131" s="15">
        <f>ROUND(VLOOKUP($C$2,'[122]ERU-1'!$A$6:$BE$17,AR$2,FALSE),3)</f>
        <v>0</v>
      </c>
      <c r="AS131" s="15">
        <f>ROUND(VLOOKUP($C$2,'[122]ERU-1'!$A$6:$BE$17,AS$2,FALSE),3)</f>
        <v>0</v>
      </c>
      <c r="AT131" s="15">
        <f>ROUND(VLOOKUP($C$2,'[122]ERU-1'!$A$6:$BE$17,AT$2,FALSE),3)</f>
        <v>0</v>
      </c>
      <c r="AU131" s="15">
        <f>ROUND(VLOOKUP($C$2,'[122]ERU-1'!$A$6:$BE$17,AU$2,FALSE),3)</f>
        <v>0</v>
      </c>
      <c r="AV131" s="15">
        <f>ROUND(VLOOKUP($C$2,'[122]ERU-1'!$A$6:$BE$17,AV$2,FALSE),3)</f>
        <v>1624</v>
      </c>
      <c r="AW131" s="15">
        <f>ROUND(VLOOKUP($C$2,'[122]ERU-1'!$A$6:$BE$17,AW$2,FALSE),3)</f>
        <v>0</v>
      </c>
      <c r="AX131" s="15">
        <f>ROUND(VLOOKUP($C$2,'[122]ERU-1'!$A$6:$BE$17,AX$2,FALSE),3)</f>
        <v>0</v>
      </c>
      <c r="AY131" s="15">
        <f>ROUND(VLOOKUP($C$2,'[122]ERU-1'!$A$6:$BE$17,AY$2,FALSE),3)</f>
        <v>0</v>
      </c>
      <c r="AZ131" s="15">
        <f>ROUND(VLOOKUP($C$2,'[122]ERU-1'!$A$6:$BE$17,AZ$2,FALSE),3)</f>
        <v>0</v>
      </c>
      <c r="BA131" s="15">
        <f>ROUND(VLOOKUP($C$2,'[122]ERU-1'!$A$6:$BE$17,BA$2,FALSE),3)</f>
        <v>0</v>
      </c>
      <c r="BB131" s="15">
        <f>ROUND(VLOOKUP($C$2,'[122]ERU-1'!$A$6:$BE$17,BB$2,FALSE),3)</f>
        <v>0</v>
      </c>
      <c r="BC131" s="15">
        <f>ROUND(VLOOKUP($C$2,'[122]ERU-1'!$A$6:$BE$17,BC$2,FALSE),3)</f>
        <v>0</v>
      </c>
      <c r="BD131" s="15">
        <f>ROUND(VLOOKUP($C$2,'[122]ERU-1'!$A$6:$BE$17,BD$2,FALSE),3)</f>
        <v>0</v>
      </c>
      <c r="BE131" s="15">
        <f>ROUND(VLOOKUP($C$2,'[122]ERU-1'!$A$6:$BE$17,BE$2,FALSE),3)</f>
        <v>381.21</v>
      </c>
      <c r="BF131" s="15">
        <f>ROUND(VLOOKUP($C$2,'[122]ERU-1'!$A$6:$BE$17,BF$2,FALSE),3)</f>
        <v>1624</v>
      </c>
      <c r="BG131" s="68">
        <f>_xlfn.IFNA(INDEX(import!$R$3:$Z$2000,MATCH(Data!$A131&amp;"#"&amp;$E131,import!$Q$3:$Q$2000,0),2),0)</f>
        <v>946.75199999999995</v>
      </c>
      <c r="BH131" s="15"/>
      <c r="BI131" s="15"/>
      <c r="BJ131" s="15" t="s">
        <v>840</v>
      </c>
      <c r="BK131" s="15" t="str">
        <f>INDEX(Licence!$I$2:$I$180,MATCH(Data!BJ131,Licence!$C$2:$C$180,0))</f>
        <v>Liberecký</v>
      </c>
      <c r="BL131" s="15">
        <f>INDEX(Licence!$G$2:$G$180,MATCH(Data!BJ131,Licence!$C$2:$C$180,0))/1000</f>
        <v>0.999</v>
      </c>
      <c r="BM131" s="15">
        <f>INDEX(Licence!$F$2:$F$180,MATCH(Data!BJ131,Licence!$C$2:$C$180,0))/1000</f>
        <v>1.268</v>
      </c>
      <c r="BN131" s="15" t="str">
        <f>INDEX(Licence!$K$2:$K$180,MATCH(Data!BJ131,Licence!$C$2:$C$180,0))</f>
        <v>ČEZ Distribuce, a.s.</v>
      </c>
      <c r="BO131" s="15"/>
      <c r="BP131" s="16">
        <f t="shared" si="21"/>
        <v>87.913319550538176</v>
      </c>
      <c r="BS131" t="str">
        <f t="shared" si="33"/>
        <v>KJ - Jablonec - Březová</v>
      </c>
    </row>
    <row r="132" spans="1:71" ht="19.5" thickBot="1" x14ac:dyDescent="0.35">
      <c r="A132" s="52">
        <v>4349</v>
      </c>
      <c r="B132" s="25">
        <f t="shared" si="19"/>
        <v>128</v>
      </c>
      <c r="C132" s="14" t="s">
        <v>841</v>
      </c>
      <c r="D132" s="15" t="str">
        <f t="shared" si="22"/>
        <v>Prosinec</v>
      </c>
      <c r="E132" s="37" t="str">
        <f t="shared" si="22"/>
        <v>12</v>
      </c>
      <c r="F132" s="46">
        <f t="shared" si="16"/>
        <v>0</v>
      </c>
      <c r="G132" s="68">
        <f>_xlfn.IFNA(INDEX(import!$R$3:$Z$2000,MATCH(Data!$A132&amp;"#"&amp;$E132,import!$Q$3:$Q$2000,0),1),0)</f>
        <v>954.80799999999999</v>
      </c>
      <c r="H132" s="68">
        <f t="shared" si="23"/>
        <v>441.74400000000003</v>
      </c>
      <c r="I132" s="68">
        <f t="shared" si="24"/>
        <v>513.06399999999996</v>
      </c>
      <c r="J132" s="68">
        <f>_xlfn.IFNA(INDEX(import!$R$3:$Z$2000,MATCH(Data!$A132&amp;"#"&amp;$E132,import!$Q$3:$Q$2000,0),3),0)</f>
        <v>35.254440000000002</v>
      </c>
      <c r="K132" s="15">
        <f>ROUND(VLOOKUP($C$2,'[123]ERU-1'!$A$6:$BE$17,K$2,FALSE),3)</f>
        <v>0</v>
      </c>
      <c r="L132" s="15">
        <f>ROUND(VLOOKUP($C$2,'[123]ERU-1'!$A$6:$BE$17,L$2,FALSE),3)</f>
        <v>395.1</v>
      </c>
      <c r="M132" s="15">
        <f>ROUND(VLOOKUP($C$2,'[123]ERU-1'!$A$6:$BE$17,M$2,FALSE),3)</f>
        <v>2.5640000000000001</v>
      </c>
      <c r="N132" s="15">
        <f t="shared" si="17"/>
        <v>2.9769999999999754</v>
      </c>
      <c r="O132" s="15">
        <f t="shared" si="18"/>
        <v>0</v>
      </c>
      <c r="P132" s="15">
        <f t="shared" si="25"/>
        <v>0</v>
      </c>
      <c r="Q132" s="15">
        <f>ROUND(VLOOKUP($C$2,'[123]ERU-1'!$A$6:$BE$17,Q$2,FALSE),3)</f>
        <v>389.55900000000003</v>
      </c>
      <c r="R132" s="42">
        <f t="shared" si="26"/>
        <v>0</v>
      </c>
      <c r="S132" s="15">
        <f>ROUND(VLOOKUP($C$2,'[123]ERU-1'!$A$6:$BE$17,S$2,FALSE),3)</f>
        <v>1652</v>
      </c>
      <c r="T132" s="15">
        <f>ROUND(VLOOKUP($C$2,'[123]ERU-1'!$A$6:$BE$17,T$2,FALSE),3)</f>
        <v>0</v>
      </c>
      <c r="U132" s="15">
        <f>ROUND(VLOOKUP($C$2,'[123]ERU-1'!$A$6:$BE$17,U$2,FALSE),3)</f>
        <v>0</v>
      </c>
      <c r="V132" s="15">
        <f>ROUND(VLOOKUP($C$2,'[123]ERU-1'!$A$6:$BE$17,V$2,FALSE),3)</f>
        <v>0</v>
      </c>
      <c r="W132" s="15">
        <f>ROUND(VLOOKUP($C$2,'[123]ERU-1'!$A$6:$BE$17,W$2,FALSE),3)</f>
        <v>0</v>
      </c>
      <c r="X132" s="15">
        <f>ROUND(VLOOKUP($C$2,'[123]ERU-1'!$A$6:$BE$17,X$2,FALSE),3)</f>
        <v>1652</v>
      </c>
      <c r="Y132" s="15">
        <f>ROUND(VLOOKUP($C$2,'[123]ERU-1'!$A$6:$BE$17,Y$2,FALSE),3)</f>
        <v>0</v>
      </c>
      <c r="Z132" s="15">
        <f>ROUND(VLOOKUP($C$2,'[123]ERU-1'!$A$6:$BE$17,Z$2,FALSE),3)</f>
        <v>1.1120000000000001</v>
      </c>
      <c r="AA132" s="15">
        <f>ROUND(VLOOKUP($C$2,'[123]ERU-1'!$A$6:$BE$17,AA$2,FALSE),3)</f>
        <v>395.1</v>
      </c>
      <c r="AB132" s="45">
        <f t="shared" si="20"/>
        <v>6.6529999999999756</v>
      </c>
      <c r="AC132" s="15">
        <f>ROUND(VLOOKUP($C$2,'[123]ERU-1'!$A$6:$BE$17,AC$2,FALSE),3)</f>
        <v>0</v>
      </c>
      <c r="AD132" s="15">
        <f>ROUND(VLOOKUP($C$2,'[123]ERU-1'!$A$6:$BE$17,AD$2,FALSE),3)</f>
        <v>0</v>
      </c>
      <c r="AE132" s="15">
        <f>ROUND(VLOOKUP($C$2,'[123]ERU-1'!$A$6:$BE$17,AE$2,FALSE),3)</f>
        <v>0</v>
      </c>
      <c r="AF132" s="15">
        <f>ROUND(VLOOKUP($C$2,'[123]ERU-1'!$A$6:$BE$17,AF$2,FALSE),3)</f>
        <v>0</v>
      </c>
      <c r="AG132" s="15">
        <f>ROUND(VLOOKUP($C$2,'[123]ERU-1'!$A$6:$BE$17,AG$2,FALSE),3)</f>
        <v>0</v>
      </c>
      <c r="AH132" s="15">
        <f>ROUND(VLOOKUP($C$2,'[123]ERU-1'!$A$6:$BE$17,AH$2,FALSE),3)</f>
        <v>1652</v>
      </c>
      <c r="AI132" s="15">
        <f>ROUND(VLOOKUP($C$2,'[123]ERU-1'!$A$6:$BE$17,AI$2,FALSE),3)</f>
        <v>0</v>
      </c>
      <c r="AJ132" s="15" t="s">
        <v>809</v>
      </c>
      <c r="AK132" s="15">
        <f>ROUND(VLOOKUP($C$2,'[123]ERU-1'!$A$6:$BE$17,AK$2,FALSE),3)</f>
        <v>0</v>
      </c>
      <c r="AL132" s="15">
        <f>ROUND(VLOOKUP($C$2,'[123]ERU-1'!$A$6:$BE$17,AL$2,FALSE),3)</f>
        <v>0</v>
      </c>
      <c r="AM132" s="15">
        <f>ROUND(VLOOKUP($C$2,'[123]ERU-1'!$A$6:$BE$17,AM$2,FALSE),3)</f>
        <v>389.55900000000003</v>
      </c>
      <c r="AN132" s="15">
        <f>ROUND(VLOOKUP($C$2,'[123]ERU-1'!$A$6:$BE$17,AN$2,FALSE),3)</f>
        <v>0</v>
      </c>
      <c r="AO132" s="15">
        <f>ROUND(VLOOKUP($C$2,'[123]ERU-1'!$A$6:$BE$17,AO$2,FALSE),3)</f>
        <v>0</v>
      </c>
      <c r="AP132" s="15">
        <f>ROUND(VLOOKUP($C$2,'[123]ERU-1'!$A$6:$BE$17,AP$2,FALSE),3)</f>
        <v>0</v>
      </c>
      <c r="AQ132" s="15">
        <f>ROUND(VLOOKUP($C$2,'[123]ERU-1'!$A$6:$BE$17,AQ$2,FALSE),3)</f>
        <v>0</v>
      </c>
      <c r="AR132" s="15">
        <f>ROUND(VLOOKUP($C$2,'[123]ERU-1'!$A$6:$BE$17,AR$2,FALSE),3)</f>
        <v>0</v>
      </c>
      <c r="AS132" s="15">
        <f>ROUND(VLOOKUP($C$2,'[123]ERU-1'!$A$6:$BE$17,AS$2,FALSE),3)</f>
        <v>0</v>
      </c>
      <c r="AT132" s="15">
        <f>ROUND(VLOOKUP($C$2,'[123]ERU-1'!$A$6:$BE$17,AT$2,FALSE),3)</f>
        <v>0</v>
      </c>
      <c r="AU132" s="15">
        <f>ROUND(VLOOKUP($C$2,'[123]ERU-1'!$A$6:$BE$17,AU$2,FALSE),3)</f>
        <v>0</v>
      </c>
      <c r="AV132" s="15">
        <f>ROUND(VLOOKUP($C$2,'[123]ERU-1'!$A$6:$BE$17,AV$2,FALSE),3)</f>
        <v>0</v>
      </c>
      <c r="AW132" s="15">
        <f>ROUND(VLOOKUP($C$2,'[123]ERU-1'!$A$6:$BE$17,AW$2,FALSE),3)</f>
        <v>0</v>
      </c>
      <c r="AX132" s="15">
        <f>ROUND(VLOOKUP($C$2,'[123]ERU-1'!$A$6:$BE$17,AX$2,FALSE),3)</f>
        <v>0</v>
      </c>
      <c r="AY132" s="15">
        <f>ROUND(VLOOKUP($C$2,'[123]ERU-1'!$A$6:$BE$17,AY$2,FALSE),3)</f>
        <v>0</v>
      </c>
      <c r="AZ132" s="15">
        <f>ROUND(VLOOKUP($C$2,'[123]ERU-1'!$A$6:$BE$17,AZ$2,FALSE),3)</f>
        <v>0</v>
      </c>
      <c r="BA132" s="15">
        <f>ROUND(VLOOKUP($C$2,'[123]ERU-1'!$A$6:$BE$17,BA$2,FALSE),3)</f>
        <v>0</v>
      </c>
      <c r="BB132" s="15">
        <f>ROUND(VLOOKUP($C$2,'[123]ERU-1'!$A$6:$BE$17,BB$2,FALSE),3)</f>
        <v>1652</v>
      </c>
      <c r="BC132" s="15">
        <f>ROUND(VLOOKUP($C$2,'[123]ERU-1'!$A$6:$BE$17,BC$2,FALSE),3)</f>
        <v>0</v>
      </c>
      <c r="BD132" s="15">
        <f>ROUND(VLOOKUP($C$2,'[123]ERU-1'!$A$6:$BE$17,BD$2,FALSE),3)</f>
        <v>0</v>
      </c>
      <c r="BE132" s="15">
        <f>ROUND(VLOOKUP($C$2,'[123]ERU-1'!$A$6:$BE$17,BE$2,FALSE),3)</f>
        <v>395.1</v>
      </c>
      <c r="BF132" s="15">
        <f>ROUND(VLOOKUP($C$2,'[123]ERU-1'!$A$6:$BE$17,BF$2,FALSE),3)</f>
        <v>1652</v>
      </c>
      <c r="BG132" s="68">
        <f>_xlfn.IFNA(INDEX(import!$R$3:$Z$2000,MATCH(Data!$A132&amp;"#"&amp;$E132,import!$Q$3:$Q$2000,0),2),0)</f>
        <v>954.80799999999999</v>
      </c>
      <c r="BH132" s="15"/>
      <c r="BI132" s="15"/>
      <c r="BJ132" s="15" t="s">
        <v>844</v>
      </c>
      <c r="BK132" s="15" t="str">
        <f>INDEX(Licence!$I$2:$I$180,MATCH(Data!BJ132,Licence!$C$2:$C$180,0))</f>
        <v>Vysočina</v>
      </c>
      <c r="BL132" s="15">
        <f>INDEX(Licence!$G$2:$G$180,MATCH(Data!BJ132,Licence!$C$2:$C$180,0))/1000</f>
        <v>0.999</v>
      </c>
      <c r="BM132" s="15">
        <f>INDEX(Licence!$F$2:$F$180,MATCH(Data!BJ132,Licence!$C$2:$C$180,0))/1000</f>
        <v>1.268</v>
      </c>
      <c r="BN132" s="15" t="str">
        <f>INDEX(Licence!$K$2:$K$180,MATCH(Data!BJ132,Licence!$C$2:$C$180,0))</f>
        <v>EG.D, a.s.</v>
      </c>
      <c r="BO132" s="15"/>
      <c r="BP132" s="16">
        <f t="shared" si="21"/>
        <v>89.44090213832402</v>
      </c>
      <c r="BQ132" s="52">
        <v>999</v>
      </c>
      <c r="BR132" s="52">
        <v>1268</v>
      </c>
      <c r="BS132" t="str">
        <f t="shared" si="33"/>
        <v>KJ - nemocnice Pelhřimov</v>
      </c>
    </row>
    <row r="133" spans="1:71" ht="19.5" thickBot="1" x14ac:dyDescent="0.35">
      <c r="A133" s="52">
        <v>4352</v>
      </c>
      <c r="B133" s="25">
        <f t="shared" si="19"/>
        <v>129</v>
      </c>
      <c r="C133" s="14" t="s">
        <v>852</v>
      </c>
      <c r="D133" s="15" t="str">
        <f t="shared" si="22"/>
        <v>Prosinec</v>
      </c>
      <c r="E133" s="37" t="str">
        <f t="shared" si="22"/>
        <v>12</v>
      </c>
      <c r="F133" s="46">
        <f t="shared" si="16"/>
        <v>0</v>
      </c>
      <c r="G133" s="68">
        <f>_xlfn.IFNA(INDEX(import!$R$3:$Z$2000,MATCH(Data!$A133&amp;"#"&amp;$E133,import!$Q$3:$Q$2000,0),1),0)</f>
        <v>942.64800000000002</v>
      </c>
      <c r="H133" s="68">
        <f t="shared" si="23"/>
        <v>427.55500000000001</v>
      </c>
      <c r="I133" s="68">
        <f t="shared" si="24"/>
        <v>515.09299999999996</v>
      </c>
      <c r="J133" s="68">
        <f>_xlfn.IFNA(INDEX(import!$R$3:$Z$2000,MATCH(Data!$A133&amp;"#"&amp;$E133,import!$Q$3:$Q$2000,0),3),0)</f>
        <v>35.303688000000001</v>
      </c>
      <c r="K133" s="15">
        <f>ROUND(VLOOKUP($C$2,'[124]ERU-1'!$A$6:$BE$17,K$2,FALSE),3)</f>
        <v>0</v>
      </c>
      <c r="L133" s="15">
        <f>ROUND(VLOOKUP($C$2,'[124]ERU-1'!$A$6:$BE$17,L$2,FALSE),3)</f>
        <v>387.82</v>
      </c>
      <c r="M133" s="15">
        <f>ROUND(VLOOKUP($C$2,'[124]ERU-1'!$A$6:$BE$17,M$2,FALSE),3)</f>
        <v>2.1579999999999999</v>
      </c>
      <c r="N133" s="15">
        <f t="shared" ref="N133:N162" si="34">L133-M133-Q133</f>
        <v>2.5989999999999895</v>
      </c>
      <c r="O133" s="15">
        <f t="shared" ref="O133:O162" si="35">L133-M133-N133-Q133</f>
        <v>0</v>
      </c>
      <c r="P133" s="15">
        <f t="shared" si="25"/>
        <v>0</v>
      </c>
      <c r="Q133" s="15">
        <f>ROUND(VLOOKUP($C$2,'[124]ERU-1'!$A$6:$BE$17,Q$2,FALSE),3)</f>
        <v>383.06299999999999</v>
      </c>
      <c r="R133" s="42">
        <f t="shared" si="26"/>
        <v>0</v>
      </c>
      <c r="S133" s="15">
        <f>ROUND(VLOOKUP($C$2,'[124]ERU-1'!$A$6:$BE$17,S$2,FALSE),3)</f>
        <v>1682</v>
      </c>
      <c r="T133" s="15">
        <f>ROUND(VLOOKUP($C$2,'[124]ERU-1'!$A$6:$BE$17,T$2,FALSE),3)</f>
        <v>0</v>
      </c>
      <c r="U133" s="15">
        <f>ROUND(VLOOKUP($C$2,'[124]ERU-1'!$A$6:$BE$17,U$2,FALSE),3)</f>
        <v>0</v>
      </c>
      <c r="V133" s="15">
        <f>ROUND(VLOOKUP($C$2,'[124]ERU-1'!$A$6:$BE$17,V$2,FALSE),3)</f>
        <v>0</v>
      </c>
      <c r="W133" s="15">
        <f>ROUND(VLOOKUP($C$2,'[124]ERU-1'!$A$6:$BE$17,W$2,FALSE),3)</f>
        <v>0</v>
      </c>
      <c r="X133" s="15">
        <f>ROUND(VLOOKUP($C$2,'[124]ERU-1'!$A$6:$BE$17,X$2,FALSE),3)</f>
        <v>1682</v>
      </c>
      <c r="Y133" s="15">
        <f>ROUND(VLOOKUP($C$2,'[124]ERU-1'!$A$6:$BE$17,Y$2,FALSE),3)</f>
        <v>0</v>
      </c>
      <c r="Z133" s="15">
        <f>ROUND(VLOOKUP($C$2,'[124]ERU-1'!$A$6:$BE$17,Z$2,FALSE),3)</f>
        <v>0.98499999999999999</v>
      </c>
      <c r="AA133" s="15">
        <f>ROUND(VLOOKUP($C$2,'[124]ERU-1'!$A$6:$BE$17,AA$2,FALSE),3)</f>
        <v>387.82</v>
      </c>
      <c r="AB133" s="45">
        <f t="shared" si="20"/>
        <v>5.7419999999999893</v>
      </c>
      <c r="AC133" s="15">
        <f>ROUND(VLOOKUP($C$2,'[124]ERU-1'!$A$6:$BE$17,AC$2,FALSE),3)</f>
        <v>0</v>
      </c>
      <c r="AD133" s="15">
        <f>ROUND(VLOOKUP($C$2,'[124]ERU-1'!$A$6:$BE$17,AD$2,FALSE),3)</f>
        <v>0</v>
      </c>
      <c r="AE133" s="15">
        <f>ROUND(VLOOKUP($C$2,'[124]ERU-1'!$A$6:$BE$17,AE$2,FALSE),3)</f>
        <v>0</v>
      </c>
      <c r="AF133" s="15">
        <f>ROUND(VLOOKUP($C$2,'[124]ERU-1'!$A$6:$BE$17,AF$2,FALSE),3)</f>
        <v>0</v>
      </c>
      <c r="AG133" s="15">
        <f>ROUND(VLOOKUP($C$2,'[124]ERU-1'!$A$6:$BE$17,AG$2,FALSE),3)</f>
        <v>0</v>
      </c>
      <c r="AH133" s="15">
        <f>ROUND(VLOOKUP($C$2,'[124]ERU-1'!$A$6:$BE$17,AH$2,FALSE),3)</f>
        <v>1682</v>
      </c>
      <c r="AI133" s="15">
        <f>ROUND(VLOOKUP($C$2,'[124]ERU-1'!$A$6:$BE$17,AI$2,FALSE),3)</f>
        <v>0</v>
      </c>
      <c r="AJ133" s="15" t="s">
        <v>594</v>
      </c>
      <c r="AK133" s="15">
        <f>ROUND(VLOOKUP($C$2,'[124]ERU-1'!$A$6:$BE$17,AK$2,FALSE),3)</f>
        <v>0</v>
      </c>
      <c r="AL133" s="15">
        <f>ROUND(VLOOKUP($C$2,'[124]ERU-1'!$A$6:$BE$17,AL$2,FALSE),3)</f>
        <v>0</v>
      </c>
      <c r="AM133" s="15">
        <f>ROUND(VLOOKUP($C$2,'[124]ERU-1'!$A$6:$BE$17,AM$2,FALSE),3)</f>
        <v>383.06299999999999</v>
      </c>
      <c r="AN133" s="15">
        <f>ROUND(VLOOKUP($C$2,'[124]ERU-1'!$A$6:$BE$17,AN$2,FALSE),3)</f>
        <v>0</v>
      </c>
      <c r="AO133" s="15">
        <f>ROUND(VLOOKUP($C$2,'[124]ERU-1'!$A$6:$BE$17,AO$2,FALSE),3)</f>
        <v>0</v>
      </c>
      <c r="AP133" s="15">
        <f>ROUND(VLOOKUP($C$2,'[124]ERU-1'!$A$6:$BE$17,AP$2,FALSE),3)</f>
        <v>0</v>
      </c>
      <c r="AQ133" s="15">
        <f>ROUND(VLOOKUP($C$2,'[124]ERU-1'!$A$6:$BE$17,AQ$2,FALSE),3)</f>
        <v>0</v>
      </c>
      <c r="AR133" s="15">
        <f>ROUND(VLOOKUP($C$2,'[124]ERU-1'!$A$6:$BE$17,AR$2,FALSE),3)</f>
        <v>0</v>
      </c>
      <c r="AS133" s="15">
        <f>ROUND(VLOOKUP($C$2,'[124]ERU-1'!$A$6:$BE$17,AS$2,FALSE),3)</f>
        <v>0</v>
      </c>
      <c r="AT133" s="15">
        <f>ROUND(VLOOKUP($C$2,'[124]ERU-1'!$A$6:$BE$17,AT$2,FALSE),3)</f>
        <v>0</v>
      </c>
      <c r="AU133" s="15">
        <f>ROUND(VLOOKUP($C$2,'[124]ERU-1'!$A$6:$BE$17,AU$2,FALSE),3)</f>
        <v>0</v>
      </c>
      <c r="AV133" s="15">
        <f>ROUND(VLOOKUP($C$2,'[124]ERU-1'!$A$6:$BE$17,AV$2,FALSE),3)</f>
        <v>1682</v>
      </c>
      <c r="AW133" s="15">
        <f>ROUND(VLOOKUP($C$2,'[124]ERU-1'!$A$6:$BE$17,AW$2,FALSE),3)</f>
        <v>0</v>
      </c>
      <c r="AX133" s="15">
        <f>ROUND(VLOOKUP($C$2,'[124]ERU-1'!$A$6:$BE$17,AX$2,FALSE),3)</f>
        <v>0</v>
      </c>
      <c r="AY133" s="15">
        <f>ROUND(VLOOKUP($C$2,'[124]ERU-1'!$A$6:$BE$17,AY$2,FALSE),3)</f>
        <v>0</v>
      </c>
      <c r="AZ133" s="15">
        <f>ROUND(VLOOKUP($C$2,'[124]ERU-1'!$A$6:$BE$17,AZ$2,FALSE),3)</f>
        <v>0</v>
      </c>
      <c r="BA133" s="15">
        <f>ROUND(VLOOKUP($C$2,'[124]ERU-1'!$A$6:$BE$17,BA$2,FALSE),3)</f>
        <v>0</v>
      </c>
      <c r="BB133" s="15">
        <f>ROUND(VLOOKUP($C$2,'[124]ERU-1'!$A$6:$BE$17,BB$2,FALSE),3)</f>
        <v>0</v>
      </c>
      <c r="BC133" s="15">
        <f>ROUND(VLOOKUP($C$2,'[124]ERU-1'!$A$6:$BE$17,BC$2,FALSE),3)</f>
        <v>0</v>
      </c>
      <c r="BD133" s="15">
        <f>ROUND(VLOOKUP($C$2,'[124]ERU-1'!$A$6:$BE$17,BD$2,FALSE),3)</f>
        <v>0</v>
      </c>
      <c r="BE133" s="15">
        <f>ROUND(VLOOKUP($C$2,'[124]ERU-1'!$A$6:$BE$17,BE$2,FALSE),3)</f>
        <v>387.82</v>
      </c>
      <c r="BF133" s="15">
        <f>ROUND(VLOOKUP($C$2,'[124]ERU-1'!$A$6:$BE$17,BF$2,FALSE),3)</f>
        <v>1682</v>
      </c>
      <c r="BG133" s="68">
        <f>_xlfn.IFNA(INDEX(import!$R$3:$Z$2000,MATCH(Data!$A133&amp;"#"&amp;$E133,import!$Q$3:$Q$2000,0),2),0)</f>
        <v>942.64800000000002</v>
      </c>
      <c r="BH133" s="15"/>
      <c r="BI133" s="15"/>
      <c r="BJ133" s="15" t="s">
        <v>845</v>
      </c>
      <c r="BK133" s="15" t="str">
        <f>INDEX(Licence!$I$2:$I$180,MATCH(Data!BJ133,Licence!$C$2:$C$180,0))</f>
        <v>Vysočina</v>
      </c>
      <c r="BL133" s="15">
        <f>INDEX(Licence!$G$2:$G$180,MATCH(Data!BJ133,Licence!$C$2:$C$180,0))/1000</f>
        <v>0.999</v>
      </c>
      <c r="BM133" s="15">
        <f>INDEX(Licence!$F$2:$F$180,MATCH(Data!BJ133,Licence!$C$2:$C$180,0))/1000</f>
        <v>1.268</v>
      </c>
      <c r="BN133" s="15" t="str">
        <f>INDEX(Licence!$K$2:$K$180,MATCH(Data!BJ133,Licence!$C$2:$C$180,0))</f>
        <v>ČEZ Distribuce, a.s.</v>
      </c>
      <c r="BO133" s="15"/>
      <c r="BP133" s="16">
        <f t="shared" si="21"/>
        <v>90.70641662871212</v>
      </c>
      <c r="BQ133" s="52">
        <v>999</v>
      </c>
      <c r="BR133" s="52">
        <v>1268</v>
      </c>
      <c r="BS133" t="str">
        <f t="shared" si="33"/>
        <v>KJ - nemocnice HB</v>
      </c>
    </row>
    <row r="134" spans="1:71" ht="19.5" thickBot="1" x14ac:dyDescent="0.35">
      <c r="A134" s="52">
        <v>4406</v>
      </c>
      <c r="B134" s="25">
        <f t="shared" ref="B134:B197" si="36">B133+1</f>
        <v>130</v>
      </c>
      <c r="C134" s="14" t="s">
        <v>842</v>
      </c>
      <c r="D134" s="15" t="str">
        <f t="shared" si="22"/>
        <v>Prosinec</v>
      </c>
      <c r="E134" s="37" t="str">
        <f t="shared" si="22"/>
        <v>12</v>
      </c>
      <c r="F134" s="46">
        <f t="shared" ref="F134:F139" si="37">K134+R134+Y134</f>
        <v>0</v>
      </c>
      <c r="G134" s="68">
        <f>_xlfn.IFNA(INDEX(import!$R$3:$Z$2000,MATCH(Data!$A134&amp;"#"&amp;$E134,import!$Q$3:$Q$2000,0),1),0)</f>
        <v>283.27199999999999</v>
      </c>
      <c r="H134" s="68">
        <f t="shared" si="23"/>
        <v>117.86799999999999</v>
      </c>
      <c r="I134" s="68">
        <f t="shared" si="24"/>
        <v>165.404</v>
      </c>
      <c r="J134" s="68">
        <f>_xlfn.IFNA(INDEX(import!$R$3:$Z$2000,MATCH(Data!$A134&amp;"#"&amp;$E134,import!$Q$3:$Q$2000,0),3),0)</f>
        <v>35.251200000000004</v>
      </c>
      <c r="K134" s="15">
        <f>ROUND(VLOOKUP($C$2,'[125]ERU-1'!$A$6:$BE$17,K$2,FALSE),3)</f>
        <v>0</v>
      </c>
      <c r="L134" s="15">
        <f>ROUND(VLOOKUP($C$2,'[125]ERU-1'!$A$6:$BE$17,L$2,FALSE),3)</f>
        <v>96.4</v>
      </c>
      <c r="M134" s="15">
        <f>ROUND(VLOOKUP($C$2,'[125]ERU-1'!$A$6:$BE$17,M$2,FALSE),3)</f>
        <v>1.266</v>
      </c>
      <c r="N134" s="15">
        <f t="shared" si="34"/>
        <v>1.7759999999999962</v>
      </c>
      <c r="O134" s="15">
        <f t="shared" si="35"/>
        <v>0</v>
      </c>
      <c r="P134" s="15">
        <f t="shared" si="25"/>
        <v>0</v>
      </c>
      <c r="Q134" s="15">
        <f>ROUND(VLOOKUP($C$2,'[125]ERU-1'!$A$6:$BE$17,Q$2,FALSE),3)</f>
        <v>93.358000000000004</v>
      </c>
      <c r="R134" s="42">
        <f t="shared" si="26"/>
        <v>0</v>
      </c>
      <c r="S134" s="15">
        <f>ROUND(VLOOKUP($C$2,'[125]ERU-1'!$A$6:$BE$17,S$2,FALSE),3)</f>
        <v>487</v>
      </c>
      <c r="T134" s="15">
        <f>ROUND(VLOOKUP($C$2,'[125]ERU-1'!$A$6:$BE$17,T$2,FALSE),3)</f>
        <v>0</v>
      </c>
      <c r="U134" s="15">
        <f>ROUND(VLOOKUP($C$2,'[125]ERU-1'!$A$6:$BE$17,U$2,FALSE),3)</f>
        <v>0</v>
      </c>
      <c r="V134" s="15">
        <f>ROUND(VLOOKUP($C$2,'[125]ERU-1'!$A$6:$BE$17,V$2,FALSE),3)</f>
        <v>0</v>
      </c>
      <c r="W134" s="15">
        <f>ROUND(VLOOKUP($C$2,'[125]ERU-1'!$A$6:$BE$17,W$2,FALSE),3)</f>
        <v>0</v>
      </c>
      <c r="X134" s="15">
        <f>ROUND(VLOOKUP($C$2,'[125]ERU-1'!$A$6:$BE$17,X$2,FALSE),3)</f>
        <v>487</v>
      </c>
      <c r="Y134" s="15">
        <f>ROUND(VLOOKUP($C$2,'[125]ERU-1'!$A$6:$BE$17,Y$2,FALSE),3)</f>
        <v>0</v>
      </c>
      <c r="Z134" s="15">
        <f>ROUND(VLOOKUP($C$2,'[125]ERU-1'!$A$6:$BE$17,Z$2,FALSE),3)</f>
        <v>4.9000000000000002E-2</v>
      </c>
      <c r="AA134" s="15">
        <f>ROUND(VLOOKUP($C$2,'[125]ERU-1'!$A$6:$BE$17,AA$2,FALSE),3)</f>
        <v>96.4</v>
      </c>
      <c r="AB134" s="45">
        <f t="shared" ref="AB134:AB162" si="38">M134+N134+Z134</f>
        <v>3.0909999999999962</v>
      </c>
      <c r="AC134" s="15">
        <f>ROUND(VLOOKUP($C$2,'[125]ERU-1'!$A$6:$BE$17,AC$2,FALSE),3)</f>
        <v>0</v>
      </c>
      <c r="AD134" s="15">
        <f>ROUND(VLOOKUP($C$2,'[125]ERU-1'!$A$6:$BE$17,AD$2,FALSE),3)</f>
        <v>0</v>
      </c>
      <c r="AE134" s="15">
        <f>ROUND(VLOOKUP($C$2,'[125]ERU-1'!$A$6:$BE$17,AE$2,FALSE),3)</f>
        <v>0</v>
      </c>
      <c r="AF134" s="15">
        <f>ROUND(VLOOKUP($C$2,'[125]ERU-1'!$A$6:$BE$17,AF$2,FALSE),3)</f>
        <v>0</v>
      </c>
      <c r="AG134" s="15">
        <f>ROUND(VLOOKUP($C$2,'[125]ERU-1'!$A$6:$BE$17,AG$2,FALSE),3)</f>
        <v>0</v>
      </c>
      <c r="AH134" s="15">
        <f>ROUND(VLOOKUP($C$2,'[125]ERU-1'!$A$6:$BE$17,AH$2,FALSE),3)</f>
        <v>487</v>
      </c>
      <c r="AI134" s="15">
        <f>ROUND(VLOOKUP($C$2,'[125]ERU-1'!$A$6:$BE$17,AI$2,FALSE),3)</f>
        <v>0</v>
      </c>
      <c r="AJ134" s="15" t="s">
        <v>594</v>
      </c>
      <c r="AK134" s="15">
        <f>ROUND(VLOOKUP($C$2,'[125]ERU-1'!$A$6:$BE$17,AK$2,FALSE),3)</f>
        <v>0</v>
      </c>
      <c r="AL134" s="15">
        <f>ROUND(VLOOKUP($C$2,'[125]ERU-1'!$A$6:$BE$17,AL$2,FALSE),3)</f>
        <v>0</v>
      </c>
      <c r="AM134" s="15">
        <f>ROUND(VLOOKUP($C$2,'[125]ERU-1'!$A$6:$BE$17,AM$2,FALSE),3)</f>
        <v>93.358000000000004</v>
      </c>
      <c r="AN134" s="15">
        <f>ROUND(VLOOKUP($C$2,'[125]ERU-1'!$A$6:$BE$17,AN$2,FALSE),3)</f>
        <v>0</v>
      </c>
      <c r="AO134" s="15">
        <f>ROUND(VLOOKUP($C$2,'[125]ERU-1'!$A$6:$BE$17,AO$2,FALSE),3)</f>
        <v>0</v>
      </c>
      <c r="AP134" s="15">
        <f>ROUND(VLOOKUP($C$2,'[125]ERU-1'!$A$6:$BE$17,AP$2,FALSE),3)</f>
        <v>0</v>
      </c>
      <c r="AQ134" s="15">
        <f>ROUND(VLOOKUP($C$2,'[125]ERU-1'!$A$6:$BE$17,AQ$2,FALSE),3)</f>
        <v>0</v>
      </c>
      <c r="AR134" s="15">
        <f>ROUND(VLOOKUP($C$2,'[125]ERU-1'!$A$6:$BE$17,AR$2,FALSE),3)</f>
        <v>0</v>
      </c>
      <c r="AS134" s="15">
        <f>ROUND(VLOOKUP($C$2,'[125]ERU-1'!$A$6:$BE$17,AS$2,FALSE),3)</f>
        <v>0</v>
      </c>
      <c r="AT134" s="15">
        <f>ROUND(VLOOKUP($C$2,'[125]ERU-1'!$A$6:$BE$17,AT$2,FALSE),3)</f>
        <v>0</v>
      </c>
      <c r="AU134" s="15">
        <f>ROUND(VLOOKUP($C$2,'[125]ERU-1'!$A$6:$BE$17,AU$2,FALSE),3)</f>
        <v>0</v>
      </c>
      <c r="AV134" s="15">
        <f>ROUND(VLOOKUP($C$2,'[125]ERU-1'!$A$6:$BE$17,AV$2,FALSE),3)</f>
        <v>487</v>
      </c>
      <c r="AW134" s="15">
        <f>ROUND(VLOOKUP($C$2,'[125]ERU-1'!$A$6:$BE$17,AW$2,FALSE),3)</f>
        <v>0</v>
      </c>
      <c r="AX134" s="15">
        <f>ROUND(VLOOKUP($C$2,'[125]ERU-1'!$A$6:$BE$17,AX$2,FALSE),3)</f>
        <v>0</v>
      </c>
      <c r="AY134" s="15">
        <f>ROUND(VLOOKUP($C$2,'[125]ERU-1'!$A$6:$BE$17,AY$2,FALSE),3)</f>
        <v>0</v>
      </c>
      <c r="AZ134" s="15">
        <f>ROUND(VLOOKUP($C$2,'[125]ERU-1'!$A$6:$BE$17,AZ$2,FALSE),3)</f>
        <v>0</v>
      </c>
      <c r="BA134" s="15">
        <f>ROUND(VLOOKUP($C$2,'[125]ERU-1'!$A$6:$BE$17,BA$2,FALSE),3)</f>
        <v>0</v>
      </c>
      <c r="BB134" s="15">
        <f>ROUND(VLOOKUP($C$2,'[125]ERU-1'!$A$6:$BE$17,BB$2,FALSE),3)</f>
        <v>0</v>
      </c>
      <c r="BC134" s="15">
        <f>ROUND(VLOOKUP($C$2,'[125]ERU-1'!$A$6:$BE$17,BC$2,FALSE),3)</f>
        <v>0</v>
      </c>
      <c r="BD134" s="15">
        <f>ROUND(VLOOKUP($C$2,'[125]ERU-1'!$A$6:$BE$17,BD$2,FALSE),3)</f>
        <v>0</v>
      </c>
      <c r="BE134" s="15">
        <f>ROUND(VLOOKUP($C$2,'[125]ERU-1'!$A$6:$BE$17,BE$2,FALSE),3)</f>
        <v>96.4</v>
      </c>
      <c r="BF134" s="15">
        <f>ROUND(VLOOKUP($C$2,'[125]ERU-1'!$A$6:$BE$17,BF$2,FALSE),3)</f>
        <v>487</v>
      </c>
      <c r="BG134" s="68">
        <f>_xlfn.IFNA(INDEX(import!$R$3:$Z$2000,MATCH(Data!$A134&amp;"#"&amp;$E134,import!$Q$3:$Q$2000,0),2),0)</f>
        <v>254.94499999999999</v>
      </c>
      <c r="BH134" s="15"/>
      <c r="BI134" s="15"/>
      <c r="BJ134" s="15" t="s">
        <v>846</v>
      </c>
      <c r="BK134" s="15" t="str">
        <f>INDEX(Licence!$I$2:$I$180,MATCH(Data!BJ134,Licence!$C$2:$C$180,0))</f>
        <v>Pardubický</v>
      </c>
      <c r="BL134" s="15">
        <f>INDEX(Licence!$G$2:$G$180,MATCH(Data!BJ134,Licence!$C$2:$C$180,0))/1000</f>
        <v>0.2</v>
      </c>
      <c r="BM134" s="15">
        <f>INDEX(Licence!$F$2:$F$180,MATCH(Data!BJ134,Licence!$C$2:$C$180,0))/1000</f>
        <v>0.28000000000000003</v>
      </c>
      <c r="BN134" s="15" t="str">
        <f>INDEX(Licence!$K$2:$K$180,MATCH(Data!BJ134,Licence!$C$2:$C$180,0))</f>
        <v>ČEZ Distribuce, a.s.</v>
      </c>
      <c r="BO134" s="15"/>
      <c r="BP134" s="16">
        <f t="shared" ref="BP134:BP162" si="39">IFERROR((L134+S134/3.6)/BG134*100,0)</f>
        <v>90.873630695945323</v>
      </c>
      <c r="BQ134" s="52">
        <v>200</v>
      </c>
      <c r="BR134" s="52">
        <v>280</v>
      </c>
      <c r="BS134" t="str">
        <f t="shared" si="33"/>
        <v>KJ - Česká Třebová ul. Semanínská</v>
      </c>
    </row>
    <row r="135" spans="1:71" ht="19.5" thickBot="1" x14ac:dyDescent="0.35">
      <c r="A135" s="52">
        <v>4405</v>
      </c>
      <c r="B135" s="25">
        <f t="shared" si="36"/>
        <v>131</v>
      </c>
      <c r="C135" s="14" t="s">
        <v>843</v>
      </c>
      <c r="D135" s="15" t="str">
        <f t="shared" ref="D135:E198" si="40">D134</f>
        <v>Prosinec</v>
      </c>
      <c r="E135" s="37" t="str">
        <f t="shared" si="40"/>
        <v>12</v>
      </c>
      <c r="F135" s="46">
        <f t="shared" si="37"/>
        <v>0</v>
      </c>
      <c r="G135" s="15">
        <f>ROUND(VLOOKUP($C$2,'[126]ERU-1'!$A$6:$BE$17,G$2,FALSE),3)</f>
        <v>134.642</v>
      </c>
      <c r="H135" s="15">
        <f>ROUND(VLOOKUP($C$2,'[126]ERU-1'!$A$6:$BE$17,H$2,FALSE),3)</f>
        <v>56.219000000000001</v>
      </c>
      <c r="I135" s="15">
        <f>ROUND(VLOOKUP($C$2,'[126]ERU-1'!$A$6:$BE$17,I$2,FALSE),3)</f>
        <v>78.423000000000002</v>
      </c>
      <c r="J135" s="15">
        <f>ROUND(VLOOKUP($C$2,'[126]ERU-1'!$A$6:$BE$17,J$2,FALSE),3)</f>
        <v>35.305999999999997</v>
      </c>
      <c r="K135" s="15">
        <f>ROUND(VLOOKUP($C$2,'[126]ERU-1'!$A$6:$BE$17,K$2,FALSE),3)</f>
        <v>0</v>
      </c>
      <c r="L135" s="15">
        <f>ROUND(VLOOKUP($C$2,'[126]ERU-1'!$A$6:$BE$17,L$2,FALSE),3)</f>
        <v>45.8</v>
      </c>
      <c r="M135" s="15">
        <f>ROUND(VLOOKUP($C$2,'[126]ERU-1'!$A$6:$BE$17,M$2,FALSE),3)</f>
        <v>0.85199999999999998</v>
      </c>
      <c r="N135" s="15">
        <f t="shared" si="34"/>
        <v>1.1880000000000024</v>
      </c>
      <c r="O135" s="15">
        <f t="shared" si="35"/>
        <v>0</v>
      </c>
      <c r="P135" s="15">
        <f t="shared" ref="P135:P158" si="41">L135-M135-N135-O135-Q135</f>
        <v>0</v>
      </c>
      <c r="Q135" s="15">
        <f>ROUND(VLOOKUP($C$2,'[126]ERU-1'!$A$6:$BE$17,Q$2,FALSE),3)</f>
        <v>43.76</v>
      </c>
      <c r="R135" s="42">
        <f t="shared" ref="R135:R162" si="42">L135-M135-N135-O135-P135-Q135</f>
        <v>0</v>
      </c>
      <c r="S135" s="15">
        <f>ROUND(VLOOKUP($C$2,'[126]ERU-1'!$A$6:$BE$17,S$2,FALSE),3)</f>
        <v>230</v>
      </c>
      <c r="T135" s="15">
        <f>ROUND(VLOOKUP($C$2,'[126]ERU-1'!$A$6:$BE$17,T$2,FALSE),3)</f>
        <v>0</v>
      </c>
      <c r="U135" s="15">
        <f>ROUND(VLOOKUP($C$2,'[126]ERU-1'!$A$6:$BE$17,U$2,FALSE),3)</f>
        <v>0</v>
      </c>
      <c r="V135" s="15">
        <f>ROUND(VLOOKUP($C$2,'[126]ERU-1'!$A$6:$BE$17,V$2,FALSE),3)</f>
        <v>0</v>
      </c>
      <c r="W135" s="15">
        <f>ROUND(VLOOKUP($C$2,'[126]ERU-1'!$A$6:$BE$17,W$2,FALSE),3)</f>
        <v>0</v>
      </c>
      <c r="X135" s="15">
        <f>ROUND(VLOOKUP($C$2,'[126]ERU-1'!$A$6:$BE$17,X$2,FALSE),3)</f>
        <v>230</v>
      </c>
      <c r="Y135" s="15">
        <f>ROUND(VLOOKUP($C$2,'[126]ERU-1'!$A$6:$BE$17,Y$2,FALSE),3)</f>
        <v>0</v>
      </c>
      <c r="Z135" s="15">
        <f>ROUND(VLOOKUP($C$2,'[126]ERU-1'!$A$6:$BE$17,Z$2,FALSE),3)</f>
        <v>0.13200000000000001</v>
      </c>
      <c r="AA135" s="15">
        <f>ROUND(VLOOKUP($C$2,'[126]ERU-1'!$A$6:$BE$17,AA$2,FALSE),3)</f>
        <v>45.8</v>
      </c>
      <c r="AB135" s="45">
        <f t="shared" si="38"/>
        <v>2.1720000000000024</v>
      </c>
      <c r="AC135" s="15">
        <f>ROUND(VLOOKUP($C$2,'[126]ERU-1'!$A$6:$BE$17,AC$2,FALSE),3)</f>
        <v>0</v>
      </c>
      <c r="AD135" s="15">
        <f>ROUND(VLOOKUP($C$2,'[126]ERU-1'!$A$6:$BE$17,AD$2,FALSE),3)</f>
        <v>0</v>
      </c>
      <c r="AE135" s="15">
        <f>ROUND(VLOOKUP($C$2,'[126]ERU-1'!$A$6:$BE$17,AE$2,FALSE),3)</f>
        <v>0</v>
      </c>
      <c r="AF135" s="15">
        <f>ROUND(VLOOKUP($C$2,'[126]ERU-1'!$A$6:$BE$17,AF$2,FALSE),3)</f>
        <v>0</v>
      </c>
      <c r="AG135" s="15">
        <f>ROUND(VLOOKUP($C$2,'[126]ERU-1'!$A$6:$BE$17,AG$2,FALSE),3)</f>
        <v>0</v>
      </c>
      <c r="AH135" s="15">
        <f>ROUND(VLOOKUP($C$2,'[126]ERU-1'!$A$6:$BE$17,AH$2,FALSE),3)</f>
        <v>230</v>
      </c>
      <c r="AI135" s="15">
        <f>ROUND(VLOOKUP($C$2,'[126]ERU-1'!$A$6:$BE$17,AI$2,FALSE),3)</f>
        <v>0</v>
      </c>
      <c r="AJ135" s="15" t="s">
        <v>594</v>
      </c>
      <c r="AK135" s="15">
        <f>ROUND(VLOOKUP($C$2,'[126]ERU-1'!$A$6:$BE$17,AK$2,FALSE),3)</f>
        <v>0</v>
      </c>
      <c r="AL135" s="15">
        <f>ROUND(VLOOKUP($C$2,'[126]ERU-1'!$A$6:$BE$17,AL$2,FALSE),3)</f>
        <v>0</v>
      </c>
      <c r="AM135" s="15">
        <f>ROUND(VLOOKUP($C$2,'[126]ERU-1'!$A$6:$BE$17,AM$2,FALSE),3)</f>
        <v>2.7839999999999998</v>
      </c>
      <c r="AN135" s="15">
        <f>ROUND(VLOOKUP($C$2,'[126]ERU-1'!$A$6:$BE$17,AN$2,FALSE),3)</f>
        <v>0</v>
      </c>
      <c r="AO135" s="15">
        <f>ROUND(VLOOKUP($C$2,'[126]ERU-1'!$A$6:$BE$17,AO$2,FALSE),3)</f>
        <v>40.976999999999997</v>
      </c>
      <c r="AP135" s="15">
        <f>ROUND(VLOOKUP($C$2,'[126]ERU-1'!$A$6:$BE$17,AP$2,FALSE),3)</f>
        <v>0</v>
      </c>
      <c r="AQ135" s="15">
        <f>ROUND(VLOOKUP($C$2,'[126]ERU-1'!$A$6:$BE$17,AQ$2,FALSE),3)</f>
        <v>0</v>
      </c>
      <c r="AR135" s="15">
        <f>ROUND(VLOOKUP($C$2,'[126]ERU-1'!$A$6:$BE$17,AR$2,FALSE),3)</f>
        <v>0</v>
      </c>
      <c r="AS135" s="15">
        <f>ROUND(VLOOKUP($C$2,'[126]ERU-1'!$A$6:$BE$17,AS$2,FALSE),3)</f>
        <v>0</v>
      </c>
      <c r="AT135" s="15">
        <f>ROUND(VLOOKUP($C$2,'[126]ERU-1'!$A$6:$BE$17,AT$2,FALSE),3)</f>
        <v>0</v>
      </c>
      <c r="AU135" s="15">
        <f>ROUND(VLOOKUP($C$2,'[126]ERU-1'!$A$6:$BE$17,AU$2,FALSE),3)</f>
        <v>0</v>
      </c>
      <c r="AV135" s="15">
        <f>ROUND(VLOOKUP($C$2,'[126]ERU-1'!$A$6:$BE$17,AV$2,FALSE),3)</f>
        <v>230</v>
      </c>
      <c r="AW135" s="15">
        <f>ROUND(VLOOKUP($C$2,'[126]ERU-1'!$A$6:$BE$17,AW$2,FALSE),3)</f>
        <v>0</v>
      </c>
      <c r="AX135" s="15">
        <f>ROUND(VLOOKUP($C$2,'[126]ERU-1'!$A$6:$BE$17,AX$2,FALSE),3)</f>
        <v>0</v>
      </c>
      <c r="AY135" s="15">
        <f>ROUND(VLOOKUP($C$2,'[126]ERU-1'!$A$6:$BE$17,AY$2,FALSE),3)</f>
        <v>0</v>
      </c>
      <c r="AZ135" s="15">
        <f>ROUND(VLOOKUP($C$2,'[126]ERU-1'!$A$6:$BE$17,AZ$2,FALSE),3)</f>
        <v>0</v>
      </c>
      <c r="BA135" s="15">
        <f>ROUND(VLOOKUP($C$2,'[126]ERU-1'!$A$6:$BE$17,BA$2,FALSE),3)</f>
        <v>0</v>
      </c>
      <c r="BB135" s="15">
        <f>ROUND(VLOOKUP($C$2,'[126]ERU-1'!$A$6:$BE$17,BB$2,FALSE),3)</f>
        <v>0</v>
      </c>
      <c r="BC135" s="15">
        <f>ROUND(VLOOKUP($C$2,'[126]ERU-1'!$A$6:$BE$17,BC$2,FALSE),3)</f>
        <v>0</v>
      </c>
      <c r="BD135" s="15">
        <f>ROUND(VLOOKUP($C$2,'[126]ERU-1'!$A$6:$BE$17,BD$2,FALSE),3)</f>
        <v>0</v>
      </c>
      <c r="BE135" s="15">
        <f>ROUND(VLOOKUP($C$2,'[126]ERU-1'!$A$6:$BE$17,BE$2,FALSE),3)</f>
        <v>45.8</v>
      </c>
      <c r="BF135" s="15">
        <f>ROUND(VLOOKUP($C$2,'[126]ERU-1'!$A$6:$BE$17,BF$2,FALSE),3)</f>
        <v>230</v>
      </c>
      <c r="BG135" s="15">
        <f>ROUND(VLOOKUP($C$2,'[126]ERU-1'!$A$6:$BE$17,BG$2,FALSE),3)</f>
        <v>134.642</v>
      </c>
      <c r="BH135" s="15"/>
      <c r="BI135" s="15"/>
      <c r="BJ135" s="15" t="s">
        <v>847</v>
      </c>
      <c r="BK135" s="15" t="str">
        <f>INDEX(Licence!$I$2:$I$180,MATCH(Data!BJ135,Licence!$C$2:$C$180,0))</f>
        <v>Zlínský</v>
      </c>
      <c r="BL135" s="15">
        <f>INDEX(Licence!$G$2:$G$180,MATCH(Data!BJ135,Licence!$C$2:$C$180,0))/1000</f>
        <v>0.2</v>
      </c>
      <c r="BM135" s="15">
        <f>INDEX(Licence!$F$2:$F$180,MATCH(Data!BJ135,Licence!$C$2:$C$180,0))/1000</f>
        <v>0.28000000000000003</v>
      </c>
      <c r="BN135" s="15" t="str">
        <f>INDEX(Licence!$K$2:$K$180,MATCH(Data!BJ135,Licence!$C$2:$C$180,0))</f>
        <v>EG.D, a.s.</v>
      </c>
      <c r="BO135" s="15"/>
      <c r="BP135" s="16">
        <f t="shared" si="39"/>
        <v>81.46706740013434</v>
      </c>
      <c r="BQ135" s="52">
        <v>200</v>
      </c>
      <c r="BR135" s="52">
        <v>280</v>
      </c>
      <c r="BS135" t="str">
        <f t="shared" si="33"/>
        <v>KJ - FRUTA Kunovice</v>
      </c>
    </row>
    <row r="136" spans="1:71" ht="19.5" thickBot="1" x14ac:dyDescent="0.35">
      <c r="A136">
        <v>4404</v>
      </c>
      <c r="B136" s="25">
        <f t="shared" si="36"/>
        <v>132</v>
      </c>
      <c r="C136" s="14" t="s">
        <v>848</v>
      </c>
      <c r="D136" s="15" t="str">
        <f t="shared" si="40"/>
        <v>Prosinec</v>
      </c>
      <c r="E136" s="37" t="str">
        <f t="shared" si="40"/>
        <v>12</v>
      </c>
      <c r="F136" s="46">
        <f t="shared" si="37"/>
        <v>0</v>
      </c>
      <c r="G136" s="68">
        <f>_xlfn.IFNA(INDEX(import!$R$3:$Z$2000,MATCH(Data!$A136&amp;"#"&amp;$E136,import!$Q$3:$Q$2000,0),1),0)</f>
        <v>210.86500000000001</v>
      </c>
      <c r="H136" s="68">
        <f t="shared" ref="H136:H154" si="43">IFERROR(ROUND(G136*(L136/(L136+(S136/3.6))),3),0)</f>
        <v>86.216999999999999</v>
      </c>
      <c r="I136" s="68">
        <f t="shared" ref="I136:I154" si="44">IFERROR(ROUND(G136*((S136/3.6)/(L136+(S136/3.6))),3),0)</f>
        <v>124.648</v>
      </c>
      <c r="J136" s="68">
        <f>_xlfn.IFNA(INDEX(import!$R$3:$Z$2000,MATCH(Data!$A136&amp;"#"&amp;$E136,import!$Q$3:$Q$2000,0),3),0)</f>
        <v>35.304336000000006</v>
      </c>
      <c r="K136" s="15">
        <f>ROUND(VLOOKUP($C$2,'[127]ERU-1'!$A$6:$BE$17,K$2,FALSE),3)</f>
        <v>0</v>
      </c>
      <c r="L136" s="15">
        <f>ROUND(VLOOKUP($C$2,'[127]ERU-1'!$A$6:$BE$17,L$2,FALSE),3)</f>
        <v>78.197999999999993</v>
      </c>
      <c r="M136" s="15">
        <f>ROUND(VLOOKUP($C$2,'[127]ERU-1'!$A$6:$BE$17,M$2,FALSE),3)</f>
        <v>1.1890000000000001</v>
      </c>
      <c r="N136" s="15">
        <f t="shared" si="34"/>
        <v>1.7179999999999893</v>
      </c>
      <c r="O136" s="15">
        <f t="shared" si="35"/>
        <v>0</v>
      </c>
      <c r="P136" s="15">
        <f t="shared" si="41"/>
        <v>0</v>
      </c>
      <c r="Q136" s="15">
        <f>ROUND(VLOOKUP($C$2,'[127]ERU-1'!$A$6:$BE$17,Q$2,FALSE),3)</f>
        <v>75.290999999999997</v>
      </c>
      <c r="R136" s="42">
        <f t="shared" si="42"/>
        <v>0</v>
      </c>
      <c r="S136" s="15">
        <f>ROUND(VLOOKUP($C$2,'[127]ERU-1'!$A$6:$BE$17,S$2,FALSE),3)</f>
        <v>407</v>
      </c>
      <c r="T136" s="15">
        <f>ROUND(VLOOKUP($C$2,'[127]ERU-1'!$A$6:$BE$17,T$2,FALSE),3)</f>
        <v>0</v>
      </c>
      <c r="U136" s="15">
        <f>ROUND(VLOOKUP($C$2,'[127]ERU-1'!$A$6:$BE$17,U$2,FALSE),3)</f>
        <v>0</v>
      </c>
      <c r="V136" s="15">
        <f>ROUND(VLOOKUP($C$2,'[127]ERU-1'!$A$6:$BE$17,V$2,FALSE),3)</f>
        <v>0</v>
      </c>
      <c r="W136" s="15">
        <f>ROUND(VLOOKUP($C$2,'[127]ERU-1'!$A$6:$BE$17,W$2,FALSE),3)</f>
        <v>0</v>
      </c>
      <c r="X136" s="15">
        <f>ROUND(VLOOKUP($C$2,'[127]ERU-1'!$A$6:$BE$17,X$2,FALSE),3)</f>
        <v>407</v>
      </c>
      <c r="Y136" s="15">
        <f>ROUND(VLOOKUP($C$2,'[127]ERU-1'!$A$6:$BE$17,Y$2,FALSE),3)</f>
        <v>0</v>
      </c>
      <c r="Z136" s="15">
        <f>ROUND(VLOOKUP($C$2,'[127]ERU-1'!$A$6:$BE$17,Z$2,FALSE),3)</f>
        <v>59.186999999999998</v>
      </c>
      <c r="AA136" s="15">
        <f>ROUND(VLOOKUP($C$2,'[127]ERU-1'!$A$6:$BE$17,AA$2,FALSE),3)</f>
        <v>78.197999999999993</v>
      </c>
      <c r="AB136" s="45">
        <f t="shared" si="38"/>
        <v>62.093999999999987</v>
      </c>
      <c r="AC136" s="15">
        <f>ROUND(VLOOKUP($C$2,'[127]ERU-1'!$A$6:$BE$17,AC$2,FALSE),3)</f>
        <v>0</v>
      </c>
      <c r="AD136" s="15">
        <f>ROUND(VLOOKUP($C$2,'[127]ERU-1'!$A$6:$BE$17,AD$2,FALSE),3)</f>
        <v>0</v>
      </c>
      <c r="AE136" s="15">
        <f>ROUND(VLOOKUP($C$2,'[127]ERU-1'!$A$6:$BE$17,AE$2,FALSE),3)</f>
        <v>0</v>
      </c>
      <c r="AF136" s="15">
        <f>ROUND(VLOOKUP($C$2,'[127]ERU-1'!$A$6:$BE$17,AF$2,FALSE),3)</f>
        <v>0</v>
      </c>
      <c r="AG136" s="15">
        <f>ROUND(VLOOKUP($C$2,'[127]ERU-1'!$A$6:$BE$17,AG$2,FALSE),3)</f>
        <v>0</v>
      </c>
      <c r="AH136" s="15">
        <f>ROUND(VLOOKUP($C$2,'[127]ERU-1'!$A$6:$BE$17,AH$2,FALSE),3)</f>
        <v>407</v>
      </c>
      <c r="AI136" s="15">
        <f>ROUND(VLOOKUP($C$2,'[127]ERU-1'!$A$6:$BE$17,AI$2,FALSE),3)</f>
        <v>0</v>
      </c>
      <c r="AJ136" s="15" t="s">
        <v>594</v>
      </c>
      <c r="AK136" s="15">
        <f>ROUND(VLOOKUP($C$2,'[127]ERU-1'!$A$6:$BE$17,AK$2,FALSE),3)</f>
        <v>0</v>
      </c>
      <c r="AL136" s="15">
        <f>ROUND(VLOOKUP($C$2,'[127]ERU-1'!$A$6:$BE$17,AL$2,FALSE),3)</f>
        <v>0</v>
      </c>
      <c r="AM136" s="15">
        <f>ROUND(VLOOKUP($C$2,'[127]ERU-1'!$A$6:$BE$17,AM$2,FALSE),3)</f>
        <v>1.21</v>
      </c>
      <c r="AN136" s="15">
        <f>ROUND(VLOOKUP($C$2,'[127]ERU-1'!$A$6:$BE$17,AN$2,FALSE),3)</f>
        <v>0</v>
      </c>
      <c r="AO136" s="15">
        <f>ROUND(VLOOKUP($C$2,'[127]ERU-1'!$A$6:$BE$17,AO$2,FALSE),3)</f>
        <v>0</v>
      </c>
      <c r="AP136" s="15">
        <f>ROUND(VLOOKUP($C$2,'[127]ERU-1'!$A$6:$BE$17,AP$2,FALSE),3)</f>
        <v>0</v>
      </c>
      <c r="AQ136" s="15">
        <f>ROUND(VLOOKUP($C$2,'[127]ERU-1'!$A$6:$BE$17,AQ$2,FALSE),3)</f>
        <v>0</v>
      </c>
      <c r="AR136" s="15">
        <f>ROUND(VLOOKUP($C$2,'[127]ERU-1'!$A$6:$BE$17,AR$2,FALSE),3)</f>
        <v>0</v>
      </c>
      <c r="AS136" s="15">
        <f>ROUND(VLOOKUP($C$2,'[127]ERU-1'!$A$6:$BE$17,AS$2,FALSE),3)</f>
        <v>74.081000000000003</v>
      </c>
      <c r="AT136" s="15">
        <f>ROUND(VLOOKUP($C$2,'[127]ERU-1'!$A$6:$BE$17,AT$2,FALSE),3)</f>
        <v>0</v>
      </c>
      <c r="AU136" s="15">
        <f>ROUND(VLOOKUP($C$2,'[127]ERU-1'!$A$6:$BE$17,AU$2,FALSE),3)</f>
        <v>0</v>
      </c>
      <c r="AV136" s="15">
        <f>ROUND(VLOOKUP($C$2,'[127]ERU-1'!$A$6:$BE$17,AV$2,FALSE),3)</f>
        <v>407</v>
      </c>
      <c r="AW136" s="15">
        <f>ROUND(VLOOKUP($C$2,'[127]ERU-1'!$A$6:$BE$17,AW$2,FALSE),3)</f>
        <v>0</v>
      </c>
      <c r="AX136" s="15">
        <f>ROUND(VLOOKUP($C$2,'[127]ERU-1'!$A$6:$BE$17,AX$2,FALSE),3)</f>
        <v>0</v>
      </c>
      <c r="AY136" s="15">
        <f>ROUND(VLOOKUP($C$2,'[127]ERU-1'!$A$6:$BE$17,AY$2,FALSE),3)</f>
        <v>0</v>
      </c>
      <c r="AZ136" s="15">
        <f>ROUND(VLOOKUP($C$2,'[127]ERU-1'!$A$6:$BE$17,AZ$2,FALSE),3)</f>
        <v>0</v>
      </c>
      <c r="BA136" s="15">
        <f>ROUND(VLOOKUP($C$2,'[127]ERU-1'!$A$6:$BE$17,BA$2,FALSE),3)</f>
        <v>0</v>
      </c>
      <c r="BB136" s="15">
        <f>ROUND(VLOOKUP($C$2,'[127]ERU-1'!$A$6:$BE$17,BB$2,FALSE),3)</f>
        <v>0</v>
      </c>
      <c r="BC136" s="15">
        <f>ROUND(VLOOKUP($C$2,'[127]ERU-1'!$A$6:$BE$17,BC$2,FALSE),3)</f>
        <v>0</v>
      </c>
      <c r="BD136" s="15">
        <f>ROUND(VLOOKUP($C$2,'[127]ERU-1'!$A$6:$BE$17,BD$2,FALSE),3)</f>
        <v>0</v>
      </c>
      <c r="BE136" s="15">
        <f>ROUND(VLOOKUP($C$2,'[127]ERU-1'!$A$6:$BE$17,BE$2,FALSE),3)</f>
        <v>78.197999999999993</v>
      </c>
      <c r="BF136" s="15">
        <f>ROUND(VLOOKUP($C$2,'[127]ERU-1'!$A$6:$BE$17,BF$2,FALSE),3)</f>
        <v>407</v>
      </c>
      <c r="BG136" s="68">
        <f>_xlfn.IFNA(INDEX(import!$R$3:$Z$2000,MATCH(Data!$A136&amp;"#"&amp;$E136,import!$Q$3:$Q$2000,0),2),0)</f>
        <v>210.86500000000001</v>
      </c>
      <c r="BH136" s="15"/>
      <c r="BI136" s="15"/>
      <c r="BJ136" s="15" t="s">
        <v>850</v>
      </c>
      <c r="BK136" s="15" t="str">
        <f>INDEX(Licence!$I$2:$I$180,MATCH(Data!BJ136,Licence!$C$2:$C$180,0))</f>
        <v>Královéhradecký</v>
      </c>
      <c r="BL136" s="15">
        <f>INDEX(Licence!$G$2:$G$180,MATCH(Data!BJ136,Licence!$C$2:$C$180,0))/1000</f>
        <v>0.189</v>
      </c>
      <c r="BM136" s="15">
        <f>INDEX(Licence!$F$2:$F$180,MATCH(Data!BJ136,Licence!$C$2:$C$180,0))/1000</f>
        <v>0.28299999999999997</v>
      </c>
      <c r="BN136" s="15" t="str">
        <f>INDEX(Licence!$K$2:$K$180,MATCH(Data!BJ136,Licence!$C$2:$C$180,0))</f>
        <v>ČEZ Distribuce, a.s.</v>
      </c>
      <c r="BO136" s="15"/>
      <c r="BP136" s="16">
        <f t="shared" si="39"/>
        <v>90.699526026393912</v>
      </c>
    </row>
    <row r="137" spans="1:71" ht="19.5" thickBot="1" x14ac:dyDescent="0.35">
      <c r="A137">
        <v>4381</v>
      </c>
      <c r="B137" s="25">
        <f t="shared" si="36"/>
        <v>133</v>
      </c>
      <c r="C137" s="14" t="s">
        <v>849</v>
      </c>
      <c r="D137" s="15" t="str">
        <f t="shared" si="40"/>
        <v>Prosinec</v>
      </c>
      <c r="E137" s="37" t="str">
        <f t="shared" si="40"/>
        <v>12</v>
      </c>
      <c r="F137" s="46">
        <f t="shared" si="37"/>
        <v>0</v>
      </c>
      <c r="G137" s="68">
        <f>_xlfn.IFNA(INDEX(import!$R$3:$Z$2000,MATCH(Data!$A137&amp;"#"&amp;$E137,import!$Q$3:$Q$2000,0),1),0)</f>
        <v>797.63400000000001</v>
      </c>
      <c r="H137" s="68">
        <f t="shared" si="43"/>
        <v>351.34699999999998</v>
      </c>
      <c r="I137" s="68">
        <f t="shared" si="44"/>
        <v>446.28699999999998</v>
      </c>
      <c r="J137" s="68">
        <f>_xlfn.IFNA(INDEX(import!$R$3:$Z$2000,MATCH(Data!$A137&amp;"#"&amp;$E137,import!$Q$3:$Q$2000,0),3),0)</f>
        <v>35.290079999999996</v>
      </c>
      <c r="K137" s="15">
        <f>ROUND(VLOOKUP($C$2,'[128]ERU-1'!$A$6:$BE$17,K$2,FALSE),3)</f>
        <v>0</v>
      </c>
      <c r="L137" s="15">
        <f>ROUND(VLOOKUP($C$2,'[128]ERU-1'!$A$6:$BE$17,L$2,FALSE),3)</f>
        <v>326.935</v>
      </c>
      <c r="M137" s="15">
        <f>ROUND(VLOOKUP($C$2,'[128]ERU-1'!$A$6:$BE$17,M$2,FALSE),3)</f>
        <v>5.6719999999999997</v>
      </c>
      <c r="N137" s="15">
        <f t="shared" si="34"/>
        <v>7.2049999999999841</v>
      </c>
      <c r="O137" s="15">
        <f t="shared" si="35"/>
        <v>0</v>
      </c>
      <c r="P137" s="15">
        <f t="shared" si="41"/>
        <v>0</v>
      </c>
      <c r="Q137" s="15">
        <f>ROUND(VLOOKUP($C$2,'[128]ERU-1'!$A$6:$BE$17,Q$2,FALSE),3)</f>
        <v>314.05799999999999</v>
      </c>
      <c r="R137" s="42">
        <f t="shared" si="42"/>
        <v>0</v>
      </c>
      <c r="S137" s="15">
        <f>ROUND(VLOOKUP($C$2,'[128]ERU-1'!$A$6:$BE$17,S$2,FALSE),3)</f>
        <v>1495</v>
      </c>
      <c r="T137" s="15">
        <f>ROUND(VLOOKUP($C$2,'[128]ERU-1'!$A$6:$BE$17,T$2,FALSE),3)</f>
        <v>0</v>
      </c>
      <c r="U137" s="15">
        <f>ROUND(VLOOKUP($C$2,'[128]ERU-1'!$A$6:$BE$17,U$2,FALSE),3)</f>
        <v>0</v>
      </c>
      <c r="V137" s="15">
        <f>ROUND(VLOOKUP($C$2,'[128]ERU-1'!$A$6:$BE$17,V$2,FALSE),3)</f>
        <v>0</v>
      </c>
      <c r="W137" s="15">
        <f>ROUND(VLOOKUP($C$2,'[128]ERU-1'!$A$6:$BE$17,W$2,FALSE),3)</f>
        <v>0</v>
      </c>
      <c r="X137" s="15">
        <f>ROUND(VLOOKUP($C$2,'[128]ERU-1'!$A$6:$BE$17,X$2,FALSE),3)</f>
        <v>1495</v>
      </c>
      <c r="Y137" s="15">
        <f>ROUND(VLOOKUP($C$2,'[128]ERU-1'!$A$6:$BE$17,Y$2,FALSE),3)</f>
        <v>0</v>
      </c>
      <c r="Z137" s="15">
        <f>ROUND(VLOOKUP($C$2,'[128]ERU-1'!$A$6:$BE$17,Z$2,FALSE),3)</f>
        <v>1.03</v>
      </c>
      <c r="AA137" s="15">
        <f>ROUND(VLOOKUP($C$2,'[128]ERU-1'!$A$6:$BE$17,AA$2,FALSE),3)</f>
        <v>326.935</v>
      </c>
      <c r="AB137" s="45">
        <f t="shared" si="38"/>
        <v>13.906999999999984</v>
      </c>
      <c r="AC137" s="15">
        <f>ROUND(VLOOKUP($C$2,'[128]ERU-1'!$A$6:$BE$17,AC$2,FALSE),3)</f>
        <v>0</v>
      </c>
      <c r="AD137" s="15">
        <f>ROUND(VLOOKUP($C$2,'[128]ERU-1'!$A$6:$BE$17,AD$2,FALSE),3)</f>
        <v>0</v>
      </c>
      <c r="AE137" s="15">
        <f>ROUND(VLOOKUP($C$2,'[128]ERU-1'!$A$6:$BE$17,AE$2,FALSE),3)</f>
        <v>0</v>
      </c>
      <c r="AF137" s="15">
        <f>ROUND(VLOOKUP($C$2,'[128]ERU-1'!$A$6:$BE$17,AF$2,FALSE),3)</f>
        <v>0</v>
      </c>
      <c r="AG137" s="15">
        <f>ROUND(VLOOKUP($C$2,'[128]ERU-1'!$A$6:$BE$17,AG$2,FALSE),3)</f>
        <v>0</v>
      </c>
      <c r="AH137" s="15">
        <f>ROUND(VLOOKUP($C$2,'[128]ERU-1'!$A$6:$BE$17,AH$2,FALSE),3)</f>
        <v>1495</v>
      </c>
      <c r="AI137" s="15">
        <f>ROUND(VLOOKUP($C$2,'[128]ERU-1'!$A$6:$BE$17,AI$2,FALSE),3)</f>
        <v>0</v>
      </c>
      <c r="AJ137" s="15" t="s">
        <v>594</v>
      </c>
      <c r="AK137" s="15">
        <f>ROUND(VLOOKUP($C$2,'[128]ERU-1'!$A$6:$BE$17,AK$2,FALSE),3)</f>
        <v>0</v>
      </c>
      <c r="AL137" s="15">
        <f>ROUND(VLOOKUP($C$2,'[128]ERU-1'!$A$6:$BE$17,AL$2,FALSE),3)</f>
        <v>0</v>
      </c>
      <c r="AM137" s="15">
        <f>ROUND(VLOOKUP($C$2,'[128]ERU-1'!$A$6:$BE$17,AM$2,FALSE),3)</f>
        <v>314.05799999999999</v>
      </c>
      <c r="AN137" s="15">
        <f>ROUND(VLOOKUP($C$2,'[128]ERU-1'!$A$6:$BE$17,AN$2,FALSE),3)</f>
        <v>0</v>
      </c>
      <c r="AO137" s="15">
        <f>ROUND(VLOOKUP($C$2,'[128]ERU-1'!$A$6:$BE$17,AO$2,FALSE),3)</f>
        <v>0</v>
      </c>
      <c r="AP137" s="15">
        <f>ROUND(VLOOKUP($C$2,'[128]ERU-1'!$A$6:$BE$17,AP$2,FALSE),3)</f>
        <v>0</v>
      </c>
      <c r="AQ137" s="15">
        <f>ROUND(VLOOKUP($C$2,'[128]ERU-1'!$A$6:$BE$17,AQ$2,FALSE),3)</f>
        <v>0</v>
      </c>
      <c r="AR137" s="15">
        <f>ROUND(VLOOKUP($C$2,'[128]ERU-1'!$A$6:$BE$17,AR$2,FALSE),3)</f>
        <v>0</v>
      </c>
      <c r="AS137" s="15">
        <f>ROUND(VLOOKUP($C$2,'[128]ERU-1'!$A$6:$BE$17,AS$2,FALSE),3)</f>
        <v>0</v>
      </c>
      <c r="AT137" s="15">
        <f>ROUND(VLOOKUP($C$2,'[128]ERU-1'!$A$6:$BE$17,AT$2,FALSE),3)</f>
        <v>0</v>
      </c>
      <c r="AU137" s="15">
        <f>ROUND(VLOOKUP($C$2,'[128]ERU-1'!$A$6:$BE$17,AU$2,FALSE),3)</f>
        <v>0</v>
      </c>
      <c r="AV137" s="15">
        <f>ROUND(VLOOKUP($C$2,'[128]ERU-1'!$A$6:$BE$17,AV$2,FALSE),3)</f>
        <v>1495</v>
      </c>
      <c r="AW137" s="15">
        <f>ROUND(VLOOKUP($C$2,'[128]ERU-1'!$A$6:$BE$17,AW$2,FALSE),3)</f>
        <v>0</v>
      </c>
      <c r="AX137" s="15">
        <f>ROUND(VLOOKUP($C$2,'[128]ERU-1'!$A$6:$BE$17,AX$2,FALSE),3)</f>
        <v>0</v>
      </c>
      <c r="AY137" s="15">
        <f>ROUND(VLOOKUP($C$2,'[128]ERU-1'!$A$6:$BE$17,AY$2,FALSE),3)</f>
        <v>0</v>
      </c>
      <c r="AZ137" s="15">
        <f>ROUND(VLOOKUP($C$2,'[128]ERU-1'!$A$6:$BE$17,AZ$2,FALSE),3)</f>
        <v>0</v>
      </c>
      <c r="BA137" s="15">
        <f>ROUND(VLOOKUP($C$2,'[128]ERU-1'!$A$6:$BE$17,BA$2,FALSE),3)</f>
        <v>0</v>
      </c>
      <c r="BB137" s="15">
        <f>ROUND(VLOOKUP($C$2,'[128]ERU-1'!$A$6:$BE$17,BB$2,FALSE),3)</f>
        <v>0</v>
      </c>
      <c r="BC137" s="15">
        <f>ROUND(VLOOKUP($C$2,'[128]ERU-1'!$A$6:$BE$17,BC$2,FALSE),3)</f>
        <v>0</v>
      </c>
      <c r="BD137" s="15">
        <f>ROUND(VLOOKUP($C$2,'[128]ERU-1'!$A$6:$BE$17,BD$2,FALSE),3)</f>
        <v>0</v>
      </c>
      <c r="BE137" s="15">
        <f>ROUND(VLOOKUP($C$2,'[128]ERU-1'!$A$6:$BE$17,BE$2,FALSE),3)</f>
        <v>326.935</v>
      </c>
      <c r="BF137" s="15">
        <f>ROUND(VLOOKUP($C$2,'[128]ERU-1'!$A$6:$BE$17,BF$2,FALSE),3)</f>
        <v>1495</v>
      </c>
      <c r="BG137" s="68">
        <f>_xlfn.IFNA(INDEX(import!$R$3:$Z$2000,MATCH(Data!$A137&amp;"#"&amp;$E137,import!$Q$3:$Q$2000,0),2),0)</f>
        <v>797.63400000000001</v>
      </c>
      <c r="BH137" s="15"/>
      <c r="BI137" s="15"/>
      <c r="BJ137" s="15" t="s">
        <v>851</v>
      </c>
      <c r="BK137" s="15" t="str">
        <f>INDEX(Licence!$I$2:$I$180,MATCH(Data!BJ137,Licence!$C$2:$C$180,0))</f>
        <v>Středočeský</v>
      </c>
      <c r="BL137" s="15">
        <f>INDEX(Licence!$G$2:$G$180,MATCH(Data!BJ137,Licence!$C$2:$C$180,0))/1000</f>
        <v>0.8</v>
      </c>
      <c r="BM137" s="15">
        <f>INDEX(Licence!$F$2:$F$180,MATCH(Data!BJ137,Licence!$C$2:$C$180,0))/1000</f>
        <v>0.99299999999999999</v>
      </c>
      <c r="BN137" s="15" t="str">
        <f>INDEX(Licence!$K$2:$K$180,MATCH(Data!BJ137,Licence!$C$2:$C$180,0))</f>
        <v>ČEZ Distribuce, a.s.</v>
      </c>
      <c r="BO137" s="15"/>
      <c r="BP137" s="16">
        <f t="shared" si="39"/>
        <v>93.051797914554513</v>
      </c>
    </row>
    <row r="138" spans="1:71" ht="19.5" thickBot="1" x14ac:dyDescent="0.35">
      <c r="A138">
        <v>4410</v>
      </c>
      <c r="B138" s="25">
        <f t="shared" si="36"/>
        <v>134</v>
      </c>
      <c r="C138" s="14" t="s">
        <v>853</v>
      </c>
      <c r="D138" s="15" t="str">
        <f t="shared" si="40"/>
        <v>Prosinec</v>
      </c>
      <c r="E138" s="37" t="str">
        <f t="shared" si="40"/>
        <v>12</v>
      </c>
      <c r="F138" s="46">
        <f t="shared" si="37"/>
        <v>0</v>
      </c>
      <c r="G138" s="68">
        <f>_xlfn.IFNA(INDEX(import!$R$3:$Z$2000,MATCH(Data!$A138&amp;"#"&amp;$E138,import!$Q$3:$Q$2000,0),1),0)</f>
        <v>216.67500000000001</v>
      </c>
      <c r="H138" s="68">
        <f t="shared" si="43"/>
        <v>83.894999999999996</v>
      </c>
      <c r="I138" s="68">
        <f t="shared" si="44"/>
        <v>132.78</v>
      </c>
      <c r="J138" s="68">
        <f>_xlfn.IFNA(INDEX(import!$R$3:$Z$2000,MATCH(Data!$A138&amp;"#"&amp;$E138,import!$Q$3:$Q$2000,0),3),0)</f>
        <v>35.251200000000004</v>
      </c>
      <c r="K138" s="15">
        <f>ROUND(VLOOKUP($C$2,'[129]ERU-1'!$A$6:$BE$17,K$2,FALSE),3)</f>
        <v>0</v>
      </c>
      <c r="L138" s="15">
        <f>ROUND(VLOOKUP($C$2,'[129]ERU-1'!$A$6:$BE$17,L$2,FALSE),3)</f>
        <v>70.203999999999994</v>
      </c>
      <c r="M138" s="15">
        <f>ROUND(VLOOKUP($C$2,'[129]ERU-1'!$A$6:$BE$17,M$2,FALSE),3)</f>
        <v>17.666</v>
      </c>
      <c r="N138" s="15">
        <f t="shared" si="34"/>
        <v>27.959999999999997</v>
      </c>
      <c r="O138" s="15">
        <f t="shared" si="35"/>
        <v>0</v>
      </c>
      <c r="P138" s="15">
        <f t="shared" si="41"/>
        <v>0</v>
      </c>
      <c r="Q138" s="15">
        <f>ROUND(VLOOKUP($C$2,'[129]ERU-1'!$A$6:$BE$17,Q$2,FALSE),3)</f>
        <v>24.577999999999999</v>
      </c>
      <c r="R138" s="42">
        <f t="shared" si="42"/>
        <v>0</v>
      </c>
      <c r="S138" s="15">
        <f>ROUND(VLOOKUP($C$2,'[129]ERU-1'!$A$6:$BE$17,S$2,FALSE),3)</f>
        <v>400</v>
      </c>
      <c r="T138" s="15">
        <f>ROUND(VLOOKUP($C$2,'[129]ERU-1'!$A$6:$BE$17,T$2,FALSE),3)</f>
        <v>0</v>
      </c>
      <c r="U138" s="15">
        <f>ROUND(VLOOKUP($C$2,'[129]ERU-1'!$A$6:$BE$17,U$2,FALSE),3)</f>
        <v>0</v>
      </c>
      <c r="V138" s="15">
        <f>ROUND(VLOOKUP($C$2,'[129]ERU-1'!$A$6:$BE$17,V$2,FALSE),3)</f>
        <v>0</v>
      </c>
      <c r="W138" s="15">
        <f>ROUND(VLOOKUP($C$2,'[129]ERU-1'!$A$6:$BE$17,W$2,FALSE),3)</f>
        <v>0</v>
      </c>
      <c r="X138" s="15">
        <f>ROUND(VLOOKUP($C$2,'[129]ERU-1'!$A$6:$BE$17,X$2,FALSE),3)</f>
        <v>400</v>
      </c>
      <c r="Y138" s="15">
        <f>ROUND(VLOOKUP($C$2,'[129]ERU-1'!$A$6:$BE$17,Y$2,FALSE),3)</f>
        <v>0</v>
      </c>
      <c r="Z138" s="15">
        <f>ROUND(VLOOKUP($C$2,'[129]ERU-1'!$A$6:$BE$17,Z$2,FALSE),3)</f>
        <v>0</v>
      </c>
      <c r="AA138" s="15">
        <f>ROUND(VLOOKUP($C$2,'[129]ERU-1'!$A$6:$BE$17,AA$2,FALSE),3)</f>
        <v>70.203999999999994</v>
      </c>
      <c r="AB138" s="45">
        <f t="shared" si="38"/>
        <v>45.625999999999998</v>
      </c>
      <c r="AC138" s="15">
        <f>ROUND(VLOOKUP($C$2,'[129]ERU-1'!$A$6:$BE$17,AC$2,FALSE),3)</f>
        <v>0</v>
      </c>
      <c r="AD138" s="15">
        <f>ROUND(VLOOKUP($C$2,'[129]ERU-1'!$A$6:$BE$17,AD$2,FALSE),3)</f>
        <v>0</v>
      </c>
      <c r="AE138" s="15">
        <f>ROUND(VLOOKUP($C$2,'[129]ERU-1'!$A$6:$BE$17,AE$2,FALSE),3)</f>
        <v>0</v>
      </c>
      <c r="AF138" s="15">
        <f>ROUND(VLOOKUP($C$2,'[129]ERU-1'!$A$6:$BE$17,AF$2,FALSE),3)</f>
        <v>0</v>
      </c>
      <c r="AG138" s="15">
        <f>ROUND(VLOOKUP($C$2,'[129]ERU-1'!$A$6:$BE$17,AG$2,FALSE),3)</f>
        <v>0</v>
      </c>
      <c r="AH138" s="15">
        <f>ROUND(VLOOKUP($C$2,'[129]ERU-1'!$A$6:$BE$17,AH$2,FALSE),3)</f>
        <v>400</v>
      </c>
      <c r="AI138" s="15">
        <f>ROUND(VLOOKUP($C$2,'[129]ERU-1'!$A$6:$BE$17,AI$2,FALSE),3)</f>
        <v>0</v>
      </c>
      <c r="AJ138" s="15" t="s">
        <v>594</v>
      </c>
      <c r="AK138" s="15">
        <f>ROUND(VLOOKUP($C$2,'[129]ERU-1'!$A$6:$BE$17,AK$2,FALSE),3)</f>
        <v>0</v>
      </c>
      <c r="AL138" s="15">
        <f>ROUND(VLOOKUP($C$2,'[129]ERU-1'!$A$6:$BE$17,AL$2,FALSE),3)</f>
        <v>0</v>
      </c>
      <c r="AM138" s="15">
        <f>ROUND(VLOOKUP($C$2,'[129]ERU-1'!$A$6:$BE$17,AM$2,FALSE),3)</f>
        <v>24.577999999999999</v>
      </c>
      <c r="AN138" s="15">
        <f>ROUND(VLOOKUP($C$2,'[129]ERU-1'!$A$6:$BE$17,AN$2,FALSE),3)</f>
        <v>0</v>
      </c>
      <c r="AO138" s="15">
        <f>ROUND(VLOOKUP($C$2,'[129]ERU-1'!$A$6:$BE$17,AO$2,FALSE),3)</f>
        <v>0</v>
      </c>
      <c r="AP138" s="15">
        <f>ROUND(VLOOKUP($C$2,'[129]ERU-1'!$A$6:$BE$17,AP$2,FALSE),3)</f>
        <v>0</v>
      </c>
      <c r="AQ138" s="15">
        <f>ROUND(VLOOKUP($C$2,'[129]ERU-1'!$A$6:$BE$17,AQ$2,FALSE),3)</f>
        <v>0</v>
      </c>
      <c r="AR138" s="15">
        <f>ROUND(VLOOKUP($C$2,'[129]ERU-1'!$A$6:$BE$17,AR$2,FALSE),3)</f>
        <v>0</v>
      </c>
      <c r="AS138" s="15">
        <f>ROUND(VLOOKUP($C$2,'[129]ERU-1'!$A$6:$BE$17,AS$2,FALSE),3)</f>
        <v>0</v>
      </c>
      <c r="AT138" s="15">
        <f>ROUND(VLOOKUP($C$2,'[129]ERU-1'!$A$6:$BE$17,AT$2,FALSE),3)</f>
        <v>0</v>
      </c>
      <c r="AU138" s="15">
        <f>ROUND(VLOOKUP($C$2,'[129]ERU-1'!$A$6:$BE$17,AU$2,FALSE),3)</f>
        <v>0</v>
      </c>
      <c r="AV138" s="15">
        <f>ROUND(VLOOKUP($C$2,'[129]ERU-1'!$A$6:$BE$17,AV$2,FALSE),3)</f>
        <v>400</v>
      </c>
      <c r="AW138" s="15">
        <f>ROUND(VLOOKUP($C$2,'[129]ERU-1'!$A$6:$BE$17,AW$2,FALSE),3)</f>
        <v>0</v>
      </c>
      <c r="AX138" s="15">
        <f>ROUND(VLOOKUP($C$2,'[129]ERU-1'!$A$6:$BE$17,AX$2,FALSE),3)</f>
        <v>0</v>
      </c>
      <c r="AY138" s="15">
        <f>ROUND(VLOOKUP($C$2,'[129]ERU-1'!$A$6:$BE$17,AY$2,FALSE),3)</f>
        <v>0</v>
      </c>
      <c r="AZ138" s="15">
        <f>ROUND(VLOOKUP($C$2,'[129]ERU-1'!$A$6:$BE$17,AZ$2,FALSE),3)</f>
        <v>0</v>
      </c>
      <c r="BA138" s="15">
        <f>ROUND(VLOOKUP($C$2,'[129]ERU-1'!$A$6:$BE$17,BA$2,FALSE),3)</f>
        <v>0</v>
      </c>
      <c r="BB138" s="15">
        <f>ROUND(VLOOKUP($C$2,'[129]ERU-1'!$A$6:$BE$17,BB$2,FALSE),3)</f>
        <v>0</v>
      </c>
      <c r="BC138" s="15">
        <f>ROUND(VLOOKUP($C$2,'[129]ERU-1'!$A$6:$BE$17,BC$2,FALSE),3)</f>
        <v>0</v>
      </c>
      <c r="BD138" s="15">
        <f>ROUND(VLOOKUP($C$2,'[129]ERU-1'!$A$6:$BE$17,BD$2,FALSE),3)</f>
        <v>0</v>
      </c>
      <c r="BE138" s="15">
        <f>ROUND(VLOOKUP($C$2,'[129]ERU-1'!$A$6:$BE$17,BE$2,FALSE),3)</f>
        <v>70.203999999999994</v>
      </c>
      <c r="BF138" s="15">
        <f>ROUND(VLOOKUP($C$2,'[129]ERU-1'!$A$6:$BE$17,BF$2,FALSE),3)</f>
        <v>400</v>
      </c>
      <c r="BG138" s="68">
        <f>_xlfn.IFNA(INDEX(import!$R$3:$Z$2000,MATCH(Data!$A138&amp;"#"&amp;$E138,import!$Q$3:$Q$2000,0),2),0)</f>
        <v>195.00800000000001</v>
      </c>
      <c r="BH138" s="15"/>
      <c r="BI138" s="15"/>
      <c r="BJ138" s="50" t="s">
        <v>854</v>
      </c>
      <c r="BK138" s="15" t="str">
        <f>INDEX(Licence!$I$2:$I$180,MATCH(Data!BJ138,Licence!$C$2:$C$180,0))</f>
        <v>Moravskoslezský</v>
      </c>
      <c r="BL138" s="15">
        <f>INDEX(Licence!$G$2:$G$180,MATCH(Data!BJ138,Licence!$C$2:$C$180,0))/1000</f>
        <v>0.2</v>
      </c>
      <c r="BM138" s="15">
        <f>INDEX(Licence!$F$2:$F$180,MATCH(Data!BJ138,Licence!$C$2:$C$180,0))/1000</f>
        <v>0.3</v>
      </c>
      <c r="BN138" s="15" t="str">
        <f>INDEX(Licence!$K$2:$K$180,MATCH(Data!BJ138,Licence!$C$2:$C$180,0))</f>
        <v>ČEZ Distribuce, a.s.</v>
      </c>
      <c r="BO138" s="15"/>
      <c r="BP138" s="16">
        <f t="shared" si="39"/>
        <v>92.978293768004946</v>
      </c>
    </row>
    <row r="139" spans="1:71" ht="19.5" thickBot="1" x14ac:dyDescent="0.35">
      <c r="A139">
        <v>4492</v>
      </c>
      <c r="B139" s="25">
        <f t="shared" si="36"/>
        <v>135</v>
      </c>
      <c r="C139" s="14" t="s">
        <v>867</v>
      </c>
      <c r="D139" s="15" t="str">
        <f t="shared" si="40"/>
        <v>Prosinec</v>
      </c>
      <c r="E139" s="37" t="str">
        <f t="shared" si="40"/>
        <v>12</v>
      </c>
      <c r="F139" s="46">
        <f t="shared" si="37"/>
        <v>0</v>
      </c>
      <c r="G139" s="15">
        <f>ROUND(VLOOKUP($C$2,'[130]ERU-1'!$A$6:$BE$17,G$2,FALSE),3)</f>
        <v>335.334</v>
      </c>
      <c r="H139" s="15">
        <f>ROUND(VLOOKUP($C$2,'[130]ERU-1'!$A$6:$BE$17,H$2,FALSE),3)</f>
        <v>139.37100000000001</v>
      </c>
      <c r="I139" s="15">
        <f>ROUND(VLOOKUP($C$2,'[130]ERU-1'!$A$6:$BE$17,I$2,FALSE),3)</f>
        <v>195.96299999999999</v>
      </c>
      <c r="J139" s="15">
        <f>ROUND(VLOOKUP($C$2,'[130]ERU-1'!$A$6:$BE$17,J$2,FALSE),3)</f>
        <v>35.295999999999999</v>
      </c>
      <c r="K139" s="15">
        <f>ROUND(VLOOKUP($C$2,'[130]ERU-1'!$A$6:$BE$17,K$2,FALSE),3)</f>
        <v>0</v>
      </c>
      <c r="L139" s="15">
        <f>ROUND(VLOOKUP($C$2,'[130]ERU-1'!$A$6:$BE$17,L$2,FALSE),3)</f>
        <v>129.994</v>
      </c>
      <c r="M139" s="15">
        <f>ROUND(VLOOKUP($C$2,'[130]ERU-1'!$A$6:$BE$17,M$2,FALSE),3)</f>
        <v>5.024</v>
      </c>
      <c r="N139" s="15">
        <f t="shared" si="34"/>
        <v>7.0630000000000024</v>
      </c>
      <c r="O139" s="15">
        <f t="shared" si="35"/>
        <v>0</v>
      </c>
      <c r="P139" s="15">
        <f t="shared" si="41"/>
        <v>0</v>
      </c>
      <c r="Q139" s="15">
        <f>ROUND(VLOOKUP($C$2,'[130]ERU-1'!$A$6:$BE$17,Q$2,FALSE),3)</f>
        <v>117.907</v>
      </c>
      <c r="R139" s="42">
        <f t="shared" si="42"/>
        <v>0</v>
      </c>
      <c r="S139" s="15">
        <f>ROUND(VLOOKUP($C$2,'[130]ERU-1'!$A$6:$BE$17,S$2,FALSE),3)</f>
        <v>658</v>
      </c>
      <c r="T139" s="15">
        <f>ROUND(VLOOKUP($C$2,'[130]ERU-1'!$A$6:$BE$17,T$2,FALSE),3)</f>
        <v>0</v>
      </c>
      <c r="U139" s="15">
        <f>ROUND(VLOOKUP($C$2,'[130]ERU-1'!$A$6:$BE$17,U$2,FALSE),3)</f>
        <v>0</v>
      </c>
      <c r="V139" s="15">
        <f>ROUND(VLOOKUP($C$2,'[130]ERU-1'!$A$6:$BE$17,V$2,FALSE),3)</f>
        <v>0</v>
      </c>
      <c r="W139" s="15">
        <f>ROUND(VLOOKUP($C$2,'[130]ERU-1'!$A$6:$BE$17,W$2,FALSE),3)</f>
        <v>0</v>
      </c>
      <c r="X139" s="15">
        <f>ROUND(VLOOKUP($C$2,'[130]ERU-1'!$A$6:$BE$17,X$2,FALSE),3)</f>
        <v>658</v>
      </c>
      <c r="Y139" s="15">
        <f>ROUND(VLOOKUP($C$2,'[130]ERU-1'!$A$6:$BE$17,Y$2,FALSE),3)</f>
        <v>0</v>
      </c>
      <c r="Z139" s="15">
        <f>ROUND(VLOOKUP($C$2,'[130]ERU-1'!$A$6:$BE$17,Z$2,FALSE),3)</f>
        <v>3.29</v>
      </c>
      <c r="AA139" s="15">
        <f>ROUND(VLOOKUP($C$2,'[130]ERU-1'!$A$6:$BE$17,AA$2,FALSE),3)</f>
        <v>129.994</v>
      </c>
      <c r="AB139" s="45">
        <f t="shared" si="38"/>
        <v>15.377000000000002</v>
      </c>
      <c r="AC139" s="15">
        <f>ROUND(VLOOKUP($C$2,'[130]ERU-1'!$A$6:$BE$17,AC$2,FALSE),3)</f>
        <v>0</v>
      </c>
      <c r="AD139" s="15">
        <f>ROUND(VLOOKUP($C$2,'[130]ERU-1'!$A$6:$BE$17,AD$2,FALSE),3)</f>
        <v>0</v>
      </c>
      <c r="AE139" s="15">
        <f>ROUND(VLOOKUP($C$2,'[130]ERU-1'!$A$6:$BE$17,AE$2,FALSE),3)</f>
        <v>0</v>
      </c>
      <c r="AF139" s="15">
        <f>ROUND(VLOOKUP($C$2,'[130]ERU-1'!$A$6:$BE$17,AF$2,FALSE),3)</f>
        <v>0</v>
      </c>
      <c r="AG139" s="15">
        <f>ROUND(VLOOKUP($C$2,'[130]ERU-1'!$A$6:$BE$17,AG$2,FALSE),3)</f>
        <v>0</v>
      </c>
      <c r="AH139" s="15">
        <f>ROUND(VLOOKUP($C$2,'[130]ERU-1'!$A$6:$BE$17,AH$2,FALSE),3)</f>
        <v>658</v>
      </c>
      <c r="AI139" s="15">
        <f>ROUND(VLOOKUP($C$2,'[130]ERU-1'!$A$6:$BE$17,AI$2,FALSE),3)</f>
        <v>0</v>
      </c>
      <c r="AJ139" s="15" t="s">
        <v>594</v>
      </c>
      <c r="AK139" s="15">
        <f>ROUND(VLOOKUP($C$2,'[130]ERU-1'!$A$6:$BE$17,AK$2,FALSE),3)</f>
        <v>0</v>
      </c>
      <c r="AL139" s="15">
        <f>ROUND(VLOOKUP($C$2,'[130]ERU-1'!$A$6:$BE$17,AL$2,FALSE),3)</f>
        <v>0</v>
      </c>
      <c r="AM139" s="15">
        <f>ROUND(VLOOKUP($C$2,'[130]ERU-1'!$A$6:$BE$17,AM$2,FALSE),3)</f>
        <v>117.907</v>
      </c>
      <c r="AN139" s="15">
        <f>ROUND(VLOOKUP($C$2,'[130]ERU-1'!$A$6:$BE$17,AN$2,FALSE),3)</f>
        <v>0</v>
      </c>
      <c r="AO139" s="15">
        <f>ROUND(VLOOKUP($C$2,'[130]ERU-1'!$A$6:$BE$17,AO$2,FALSE),3)</f>
        <v>0</v>
      </c>
      <c r="AP139" s="15">
        <f>ROUND(VLOOKUP($C$2,'[130]ERU-1'!$A$6:$BE$17,AP$2,FALSE),3)</f>
        <v>0</v>
      </c>
      <c r="AQ139" s="15">
        <f>ROUND(VLOOKUP($C$2,'[130]ERU-1'!$A$6:$BE$17,AQ$2,FALSE),3)</f>
        <v>0</v>
      </c>
      <c r="AR139" s="15">
        <f>ROUND(VLOOKUP($C$2,'[130]ERU-1'!$A$6:$BE$17,AR$2,FALSE),3)</f>
        <v>0</v>
      </c>
      <c r="AS139" s="15">
        <f>ROUND(VLOOKUP($C$2,'[130]ERU-1'!$A$6:$BE$17,AS$2,FALSE),3)</f>
        <v>0</v>
      </c>
      <c r="AT139" s="15">
        <f>ROUND(VLOOKUP($C$2,'[130]ERU-1'!$A$6:$BE$17,AT$2,FALSE),3)</f>
        <v>0</v>
      </c>
      <c r="AU139" s="15">
        <f>ROUND(VLOOKUP($C$2,'[130]ERU-1'!$A$6:$BE$17,AU$2,FALSE),3)</f>
        <v>0</v>
      </c>
      <c r="AV139" s="15">
        <f>ROUND(VLOOKUP($C$2,'[130]ERU-1'!$A$6:$BE$17,AV$2,FALSE),3)</f>
        <v>658</v>
      </c>
      <c r="AW139" s="15">
        <f>ROUND(VLOOKUP($C$2,'[130]ERU-1'!$A$6:$BE$17,AW$2,FALSE),3)</f>
        <v>0</v>
      </c>
      <c r="AX139" s="15">
        <f>ROUND(VLOOKUP($C$2,'[130]ERU-1'!$A$6:$BE$17,AX$2,FALSE),3)</f>
        <v>0</v>
      </c>
      <c r="AY139" s="15">
        <f>ROUND(VLOOKUP($C$2,'[130]ERU-1'!$A$6:$BE$17,AY$2,FALSE),3)</f>
        <v>0</v>
      </c>
      <c r="AZ139" s="15">
        <f>ROUND(VLOOKUP($C$2,'[130]ERU-1'!$A$6:$BE$17,AZ$2,FALSE),3)</f>
        <v>0</v>
      </c>
      <c r="BA139" s="15">
        <f>ROUND(VLOOKUP($C$2,'[130]ERU-1'!$A$6:$BE$17,BA$2,FALSE),3)</f>
        <v>0</v>
      </c>
      <c r="BB139" s="15">
        <f>ROUND(VLOOKUP($C$2,'[130]ERU-1'!$A$6:$BE$17,BB$2,FALSE),3)</f>
        <v>0</v>
      </c>
      <c r="BC139" s="15">
        <f>ROUND(VLOOKUP($C$2,'[130]ERU-1'!$A$6:$BE$17,BC$2,FALSE),3)</f>
        <v>0</v>
      </c>
      <c r="BD139" s="15">
        <f>ROUND(VLOOKUP($C$2,'[130]ERU-1'!$A$6:$BE$17,BD$2,FALSE),3)</f>
        <v>0</v>
      </c>
      <c r="BE139" s="15">
        <f>ROUND(VLOOKUP($C$2,'[130]ERU-1'!$A$6:$BE$17,BE$2,FALSE),3)</f>
        <v>129.994</v>
      </c>
      <c r="BF139" s="15">
        <f>ROUND(VLOOKUP($C$2,'[130]ERU-1'!$A$6:$BE$17,BF$2,FALSE),3)</f>
        <v>658</v>
      </c>
      <c r="BG139" s="15">
        <f>ROUND(VLOOKUP($C$2,'[130]ERU-1'!$A$6:$BE$17,BG$2,FALSE),3)</f>
        <v>335.334</v>
      </c>
      <c r="BH139" s="15"/>
      <c r="BI139" s="15"/>
      <c r="BJ139" s="15" t="s">
        <v>868</v>
      </c>
      <c r="BK139" s="15" t="str">
        <f>INDEX(Licence!$I$2:$I$180,MATCH(Data!BJ139,Licence!$C$2:$C$180,0))</f>
        <v>Olomoucký</v>
      </c>
      <c r="BL139" s="15">
        <f>INDEX(Licence!$G$2:$G$180,MATCH(Data!BJ139,Licence!$C$2:$C$180,0))/1000</f>
        <v>0.32600000000000001</v>
      </c>
      <c r="BM139" s="15">
        <f>INDEX(Licence!$F$2:$F$180,MATCH(Data!BJ139,Licence!$C$2:$C$180,0))/1000</f>
        <v>0.46500000000000002</v>
      </c>
      <c r="BN139" s="15" t="str">
        <f>INDEX(Licence!$K$2:$K$180,MATCH(Data!BJ139,Licence!$C$2:$C$180,0))</f>
        <v>EG.D, a.s.</v>
      </c>
      <c r="BO139" s="15"/>
      <c r="BP139" s="16">
        <f t="shared" si="39"/>
        <v>93.271716490954617</v>
      </c>
    </row>
    <row r="140" spans="1:71" ht="19.5" thickBot="1" x14ac:dyDescent="0.35">
      <c r="A140">
        <v>4536</v>
      </c>
      <c r="B140" s="25">
        <f t="shared" si="36"/>
        <v>136</v>
      </c>
      <c r="C140" s="14" t="s">
        <v>870</v>
      </c>
      <c r="D140" s="15" t="str">
        <f t="shared" si="40"/>
        <v>Prosinec</v>
      </c>
      <c r="E140" s="37" t="str">
        <f t="shared" si="40"/>
        <v>12</v>
      </c>
      <c r="F140" s="15">
        <v>0</v>
      </c>
      <c r="G140" s="68">
        <f>_xlfn.IFNA(INDEX(import!$R$3:$Z$2000,MATCH(Data!$A140&amp;"#"&amp;$E140,import!$Q$3:$Q$2000,0),1),0)</f>
        <v>307.53899999999999</v>
      </c>
      <c r="H140" s="68">
        <f t="shared" si="43"/>
        <v>138.52799999999999</v>
      </c>
      <c r="I140" s="68">
        <f t="shared" si="44"/>
        <v>169.011</v>
      </c>
      <c r="J140" s="68">
        <f>_xlfn.IFNA(INDEX(import!$R$3:$Z$2000,MATCH(Data!$A140&amp;"#"&amp;$E140,import!$Q$3:$Q$2000,0),3),0)</f>
        <v>35.30304000000001</v>
      </c>
      <c r="K140" s="15">
        <f>ROUND(VLOOKUP($C$2,'[131]ERU-1'!$A$6:$BE$17,K$2,FALSE),3)</f>
        <v>0</v>
      </c>
      <c r="L140" s="15">
        <f>ROUND(VLOOKUP($C$2,'[131]ERU-1'!$A$6:$BE$17,L$2,FALSE),3)</f>
        <v>127.044</v>
      </c>
      <c r="M140" s="15">
        <f>ROUND(VLOOKUP($C$2,'[131]ERU-1'!$A$6:$BE$17,M$2,FALSE),3)</f>
        <v>0.85</v>
      </c>
      <c r="N140" s="15">
        <f t="shared" si="34"/>
        <v>1.0370000000000061</v>
      </c>
      <c r="O140" s="15">
        <f t="shared" si="35"/>
        <v>0</v>
      </c>
      <c r="P140" s="15">
        <f t="shared" si="41"/>
        <v>0</v>
      </c>
      <c r="Q140" s="15">
        <f>ROUND(VLOOKUP($C$2,'[131]ERU-1'!$A$6:$BE$17,Q$2,FALSE),3)</f>
        <v>125.157</v>
      </c>
      <c r="R140" s="42">
        <f t="shared" si="42"/>
        <v>0</v>
      </c>
      <c r="S140" s="15">
        <f>ROUND(VLOOKUP($C$2,'[131]ERU-1'!$A$6:$BE$17,S$2,FALSE),3)</f>
        <v>558</v>
      </c>
      <c r="T140" s="15">
        <f>ROUND(VLOOKUP($C$2,'[131]ERU-1'!$A$6:$BE$17,T$2,FALSE),3)</f>
        <v>0</v>
      </c>
      <c r="U140" s="15">
        <f>ROUND(VLOOKUP($C$2,'[131]ERU-1'!$A$6:$BE$17,U$2,FALSE),3)</f>
        <v>0</v>
      </c>
      <c r="V140" s="15">
        <f>ROUND(VLOOKUP($C$2,'[131]ERU-1'!$A$6:$BE$17,V$2,FALSE),3)</f>
        <v>0</v>
      </c>
      <c r="W140" s="15">
        <f>ROUND(VLOOKUP($C$2,'[131]ERU-1'!$A$6:$BE$17,W$2,FALSE),3)</f>
        <v>0</v>
      </c>
      <c r="X140" s="15">
        <f>ROUND(VLOOKUP($C$2,'[131]ERU-1'!$A$6:$BE$17,X$2,FALSE),3)</f>
        <v>558</v>
      </c>
      <c r="Y140" s="15">
        <f>ROUND(VLOOKUP($C$2,'[131]ERU-1'!$A$6:$BE$17,Y$2,FALSE),3)</f>
        <v>0</v>
      </c>
      <c r="Z140" s="15">
        <f>ROUND(VLOOKUP($C$2,'[131]ERU-1'!$A$6:$BE$17,Z$2,FALSE),3)</f>
        <v>0.871</v>
      </c>
      <c r="AA140" s="15">
        <f>ROUND(VLOOKUP($C$2,'[131]ERU-1'!$A$6:$BE$17,AA$2,FALSE),3)</f>
        <v>127.044</v>
      </c>
      <c r="AB140" s="45">
        <f t="shared" si="38"/>
        <v>2.7580000000000062</v>
      </c>
      <c r="AC140" s="15">
        <f>ROUND(VLOOKUP($C$2,'[131]ERU-1'!$A$6:$BE$17,AC$2,FALSE),3)</f>
        <v>0</v>
      </c>
      <c r="AD140" s="15">
        <f>ROUND(VLOOKUP($C$2,'[131]ERU-1'!$A$6:$BE$17,AD$2,FALSE),3)</f>
        <v>0</v>
      </c>
      <c r="AE140" s="15">
        <f>ROUND(VLOOKUP($C$2,'[131]ERU-1'!$A$6:$BE$17,AE$2,FALSE),3)</f>
        <v>0</v>
      </c>
      <c r="AF140" s="15">
        <f>ROUND(VLOOKUP($C$2,'[131]ERU-1'!$A$6:$BE$17,AF$2,FALSE),3)</f>
        <v>0</v>
      </c>
      <c r="AG140" s="15">
        <f>ROUND(VLOOKUP($C$2,'[131]ERU-1'!$A$6:$BE$17,AG$2,FALSE),3)</f>
        <v>0</v>
      </c>
      <c r="AH140" s="15">
        <f>ROUND(VLOOKUP($C$2,'[131]ERU-1'!$A$6:$BE$17,AH$2,FALSE),3)</f>
        <v>558</v>
      </c>
      <c r="AI140" s="15">
        <f>ROUND(VLOOKUP($C$2,'[131]ERU-1'!$A$6:$BE$17,AI$2,FALSE),3)</f>
        <v>0</v>
      </c>
      <c r="AJ140" s="15" t="s">
        <v>594</v>
      </c>
      <c r="AK140" s="15">
        <f>ROUND(VLOOKUP($C$2,'[131]ERU-1'!$A$6:$BE$17,AK$2,FALSE),3)</f>
        <v>0</v>
      </c>
      <c r="AL140" s="15">
        <f>ROUND(VLOOKUP($C$2,'[131]ERU-1'!$A$6:$BE$17,AL$2,FALSE),3)</f>
        <v>0</v>
      </c>
      <c r="AM140" s="15">
        <f>ROUND(VLOOKUP($C$2,'[131]ERU-1'!$A$6:$BE$17,AM$2,FALSE),3)</f>
        <v>125.157</v>
      </c>
      <c r="AN140" s="15">
        <f>ROUND(VLOOKUP($C$2,'[131]ERU-1'!$A$6:$BE$17,AN$2,FALSE),3)</f>
        <v>0</v>
      </c>
      <c r="AO140" s="15">
        <f>ROUND(VLOOKUP($C$2,'[131]ERU-1'!$A$6:$BE$17,AO$2,FALSE),3)</f>
        <v>0</v>
      </c>
      <c r="AP140" s="15">
        <f>ROUND(VLOOKUP($C$2,'[131]ERU-1'!$A$6:$BE$17,AP$2,FALSE),3)</f>
        <v>0</v>
      </c>
      <c r="AQ140" s="15">
        <f>ROUND(VLOOKUP($C$2,'[131]ERU-1'!$A$6:$BE$17,AQ$2,FALSE),3)</f>
        <v>0</v>
      </c>
      <c r="AR140" s="15">
        <f>ROUND(VLOOKUP($C$2,'[131]ERU-1'!$A$6:$BE$17,AR$2,FALSE),3)</f>
        <v>0</v>
      </c>
      <c r="AS140" s="15">
        <f>ROUND(VLOOKUP($C$2,'[131]ERU-1'!$A$6:$BE$17,AS$2,FALSE),3)</f>
        <v>0</v>
      </c>
      <c r="AT140" s="15">
        <f>ROUND(VLOOKUP($C$2,'[131]ERU-1'!$A$6:$BE$17,AT$2,FALSE),3)</f>
        <v>0</v>
      </c>
      <c r="AU140" s="15">
        <f>ROUND(VLOOKUP($C$2,'[131]ERU-1'!$A$6:$BE$17,AU$2,FALSE),3)</f>
        <v>0</v>
      </c>
      <c r="AV140" s="15">
        <f>ROUND(VLOOKUP($C$2,'[131]ERU-1'!$A$6:$BE$17,AV$2,FALSE),3)</f>
        <v>558</v>
      </c>
      <c r="AW140" s="15">
        <f>ROUND(VLOOKUP($C$2,'[131]ERU-1'!$A$6:$BE$17,AW$2,FALSE),3)</f>
        <v>0</v>
      </c>
      <c r="AX140" s="15">
        <f>ROUND(VLOOKUP($C$2,'[131]ERU-1'!$A$6:$BE$17,AX$2,FALSE),3)</f>
        <v>0</v>
      </c>
      <c r="AY140" s="15">
        <f>ROUND(VLOOKUP($C$2,'[131]ERU-1'!$A$6:$BE$17,AY$2,FALSE),3)</f>
        <v>0</v>
      </c>
      <c r="AZ140" s="15">
        <f>ROUND(VLOOKUP($C$2,'[131]ERU-1'!$A$6:$BE$17,AZ$2,FALSE),3)</f>
        <v>0</v>
      </c>
      <c r="BA140" s="15">
        <f>ROUND(VLOOKUP($C$2,'[131]ERU-1'!$A$6:$BE$17,BA$2,FALSE),3)</f>
        <v>0</v>
      </c>
      <c r="BB140" s="15">
        <f>ROUND(VLOOKUP($C$2,'[131]ERU-1'!$A$6:$BE$17,BB$2,FALSE),3)</f>
        <v>0</v>
      </c>
      <c r="BC140" s="15">
        <f>ROUND(VLOOKUP($C$2,'[131]ERU-1'!$A$6:$BE$17,BC$2,FALSE),3)</f>
        <v>0</v>
      </c>
      <c r="BD140" s="15">
        <f>ROUND(VLOOKUP($C$2,'[131]ERU-1'!$A$6:$BE$17,BD$2,FALSE),3)</f>
        <v>0</v>
      </c>
      <c r="BE140" s="15">
        <f>ROUND(VLOOKUP($C$2,'[131]ERU-1'!$A$6:$BE$17,BE$2,FALSE),3)</f>
        <v>127.044</v>
      </c>
      <c r="BF140" s="15">
        <f>ROUND(VLOOKUP($C$2,'[131]ERU-1'!$A$6:$BE$17,BF$2,FALSE),3)</f>
        <v>558</v>
      </c>
      <c r="BG140" s="68">
        <f>_xlfn.IFNA(INDEX(import!$R$3:$Z$2000,MATCH(Data!$A140&amp;"#"&amp;$E140,import!$Q$3:$Q$2000,0),2),0)</f>
        <v>307.53899999999999</v>
      </c>
      <c r="BH140" s="15"/>
      <c r="BI140" s="15"/>
      <c r="BJ140" s="15" t="s">
        <v>869</v>
      </c>
      <c r="BK140" s="15" t="str">
        <f>INDEX(Licence!$I$2:$I$180,MATCH(Data!BJ140,Licence!$C$2:$C$180,0))</f>
        <v>Královéhradecký</v>
      </c>
      <c r="BL140" s="15">
        <f>INDEX(Licence!$G$2:$G$180,MATCH(Data!BJ140,Licence!$C$2:$C$180,0))/1000</f>
        <v>0.4</v>
      </c>
      <c r="BM140" s="15">
        <f>INDEX(Licence!$F$2:$F$180,MATCH(Data!BJ140,Licence!$C$2:$C$180,0))/1000</f>
        <v>0.47799999999999998</v>
      </c>
      <c r="BN140" s="15" t="str">
        <f>INDEX(Licence!$K$2:$K$180,MATCH(Data!BJ140,Licence!$C$2:$C$180,0))</f>
        <v>ČEZ Distribuce, a.s.</v>
      </c>
      <c r="BO140" s="15"/>
      <c r="BP140" s="16">
        <f t="shared" si="39"/>
        <v>91.709994504761994</v>
      </c>
    </row>
    <row r="141" spans="1:71" ht="19.5" thickBot="1" x14ac:dyDescent="0.35">
      <c r="A141">
        <v>4524</v>
      </c>
      <c r="B141" s="25">
        <f t="shared" si="36"/>
        <v>137</v>
      </c>
      <c r="C141" s="14" t="s">
        <v>871</v>
      </c>
      <c r="D141" s="15" t="str">
        <f t="shared" si="40"/>
        <v>Prosinec</v>
      </c>
      <c r="E141" s="37" t="str">
        <f t="shared" si="40"/>
        <v>12</v>
      </c>
      <c r="F141" s="15">
        <v>0</v>
      </c>
      <c r="G141" s="68">
        <f>_xlfn.IFNA(INDEX(import!$R$3:$Z$2000,MATCH(Data!$A141&amp;"#"&amp;$E141,import!$Q$3:$Q$2000,0),1),0)</f>
        <v>362.76900000000001</v>
      </c>
      <c r="H141" s="68">
        <f t="shared" si="43"/>
        <v>167.42699999999999</v>
      </c>
      <c r="I141" s="68">
        <f t="shared" si="44"/>
        <v>195.34200000000001</v>
      </c>
      <c r="J141" s="68">
        <f>_xlfn.IFNA(INDEX(import!$R$3:$Z$2000,MATCH(Data!$A141&amp;"#"&amp;$E141,import!$Q$3:$Q$2000,0),3),0)</f>
        <v>35.289755999999997</v>
      </c>
      <c r="K141" s="15">
        <f>ROUND(VLOOKUP($C$2,'[132]ERU-1'!$A$6:$BE$17,K$2,FALSE),3)</f>
        <v>0</v>
      </c>
      <c r="L141" s="15">
        <f>ROUND(VLOOKUP($C$2,'[132]ERU-1'!$A$6:$BE$17,L$2,FALSE),3)</f>
        <v>155.22900000000001</v>
      </c>
      <c r="M141" s="15">
        <f>ROUND(VLOOKUP($C$2,'[132]ERU-1'!$A$6:$BE$17,M$2,FALSE),3)</f>
        <v>2.141</v>
      </c>
      <c r="N141" s="15">
        <f t="shared" si="34"/>
        <v>2.4970000000000141</v>
      </c>
      <c r="O141" s="15">
        <f t="shared" si="35"/>
        <v>0</v>
      </c>
      <c r="P141" s="15">
        <f t="shared" si="41"/>
        <v>0</v>
      </c>
      <c r="Q141" s="15">
        <f>ROUND(VLOOKUP($C$2,'[132]ERU-1'!$A$6:$BE$17,Q$2,FALSE),3)</f>
        <v>150.59100000000001</v>
      </c>
      <c r="R141" s="42">
        <f t="shared" si="42"/>
        <v>0</v>
      </c>
      <c r="S141" s="15">
        <f>ROUND(VLOOKUP($C$2,'[132]ERU-1'!$A$6:$BE$17,S$2,FALSE),3)</f>
        <v>652</v>
      </c>
      <c r="T141" s="15">
        <f>ROUND(VLOOKUP($C$2,'[132]ERU-1'!$A$6:$BE$17,T$2,FALSE),3)</f>
        <v>0</v>
      </c>
      <c r="U141" s="15">
        <f>ROUND(VLOOKUP($C$2,'[132]ERU-1'!$A$6:$BE$17,U$2,FALSE),3)</f>
        <v>0</v>
      </c>
      <c r="V141" s="15">
        <f>ROUND(VLOOKUP($C$2,'[132]ERU-1'!$A$6:$BE$17,V$2,FALSE),3)</f>
        <v>0</v>
      </c>
      <c r="W141" s="15">
        <f>ROUND(VLOOKUP($C$2,'[132]ERU-1'!$A$6:$BE$17,W$2,FALSE),3)</f>
        <v>0</v>
      </c>
      <c r="X141" s="15">
        <f>ROUND(VLOOKUP($C$2,'[132]ERU-1'!$A$6:$BE$17,X$2,FALSE),3)</f>
        <v>652</v>
      </c>
      <c r="Y141" s="15">
        <f>ROUND(VLOOKUP($C$2,'[132]ERU-1'!$A$6:$BE$17,Y$2,FALSE),3)</f>
        <v>0</v>
      </c>
      <c r="Z141" s="15">
        <f>ROUND(VLOOKUP($C$2,'[132]ERU-1'!$A$6:$BE$17,Z$2,FALSE),3)</f>
        <v>0.93700000000000006</v>
      </c>
      <c r="AA141" s="15">
        <f>ROUND(VLOOKUP($C$2,'[132]ERU-1'!$A$6:$BE$17,AA$2,FALSE),3)</f>
        <v>155.22900000000001</v>
      </c>
      <c r="AB141" s="45">
        <f t="shared" si="38"/>
        <v>5.5750000000000144</v>
      </c>
      <c r="AC141" s="15">
        <f>ROUND(VLOOKUP($C$2,'[132]ERU-1'!$A$6:$BE$17,AC$2,FALSE),3)</f>
        <v>0</v>
      </c>
      <c r="AD141" s="15">
        <f>ROUND(VLOOKUP($C$2,'[132]ERU-1'!$A$6:$BE$17,AD$2,FALSE),3)</f>
        <v>0</v>
      </c>
      <c r="AE141" s="15">
        <f>ROUND(VLOOKUP($C$2,'[132]ERU-1'!$A$6:$BE$17,AE$2,FALSE),3)</f>
        <v>0</v>
      </c>
      <c r="AF141" s="15">
        <f>ROUND(VLOOKUP($C$2,'[132]ERU-1'!$A$6:$BE$17,AF$2,FALSE),3)</f>
        <v>0</v>
      </c>
      <c r="AG141" s="15">
        <f>ROUND(VLOOKUP($C$2,'[132]ERU-1'!$A$6:$BE$17,AG$2,FALSE),3)</f>
        <v>0</v>
      </c>
      <c r="AH141" s="15">
        <f>ROUND(VLOOKUP($C$2,'[132]ERU-1'!$A$6:$BE$17,AH$2,FALSE),3)</f>
        <v>652</v>
      </c>
      <c r="AI141" s="15">
        <f>ROUND(VLOOKUP($C$2,'[132]ERU-1'!$A$6:$BE$17,AI$2,FALSE),3)</f>
        <v>0</v>
      </c>
      <c r="AJ141" s="15" t="s">
        <v>594</v>
      </c>
      <c r="AK141" s="15">
        <f>ROUND(VLOOKUP($C$2,'[132]ERU-1'!$A$6:$BE$17,AK$2,FALSE),3)</f>
        <v>0</v>
      </c>
      <c r="AL141" s="15">
        <f>ROUND(VLOOKUP($C$2,'[132]ERU-1'!$A$6:$BE$17,AL$2,FALSE),3)</f>
        <v>0</v>
      </c>
      <c r="AM141" s="15">
        <f>ROUND(VLOOKUP($C$2,'[132]ERU-1'!$A$6:$BE$17,AM$2,FALSE),3)</f>
        <v>150.59100000000001</v>
      </c>
      <c r="AN141" s="15">
        <f>ROUND(VLOOKUP($C$2,'[132]ERU-1'!$A$6:$BE$17,AN$2,FALSE),3)</f>
        <v>0</v>
      </c>
      <c r="AO141" s="15">
        <f>ROUND(VLOOKUP($C$2,'[132]ERU-1'!$A$6:$BE$17,AO$2,FALSE),3)</f>
        <v>0</v>
      </c>
      <c r="AP141" s="15">
        <f>ROUND(VLOOKUP($C$2,'[132]ERU-1'!$A$6:$BE$17,AP$2,FALSE),3)</f>
        <v>0</v>
      </c>
      <c r="AQ141" s="15">
        <f>ROUND(VLOOKUP($C$2,'[132]ERU-1'!$A$6:$BE$17,AQ$2,FALSE),3)</f>
        <v>0</v>
      </c>
      <c r="AR141" s="15">
        <f>ROUND(VLOOKUP($C$2,'[132]ERU-1'!$A$6:$BE$17,AR$2,FALSE),3)</f>
        <v>0</v>
      </c>
      <c r="AS141" s="15">
        <f>ROUND(VLOOKUP($C$2,'[132]ERU-1'!$A$6:$BE$17,AS$2,FALSE),3)</f>
        <v>0</v>
      </c>
      <c r="AT141" s="15">
        <f>ROUND(VLOOKUP($C$2,'[132]ERU-1'!$A$6:$BE$17,AT$2,FALSE),3)</f>
        <v>0</v>
      </c>
      <c r="AU141" s="15">
        <f>ROUND(VLOOKUP($C$2,'[132]ERU-1'!$A$6:$BE$17,AU$2,FALSE),3)</f>
        <v>0</v>
      </c>
      <c r="AV141" s="15">
        <f>ROUND(VLOOKUP($C$2,'[132]ERU-1'!$A$6:$BE$17,AV$2,FALSE),3)</f>
        <v>652</v>
      </c>
      <c r="AW141" s="15">
        <f>ROUND(VLOOKUP($C$2,'[132]ERU-1'!$A$6:$BE$17,AW$2,FALSE),3)</f>
        <v>0</v>
      </c>
      <c r="AX141" s="15">
        <f>ROUND(VLOOKUP($C$2,'[132]ERU-1'!$A$6:$BE$17,AX$2,FALSE),3)</f>
        <v>0</v>
      </c>
      <c r="AY141" s="15">
        <f>ROUND(VLOOKUP($C$2,'[132]ERU-1'!$A$6:$BE$17,AY$2,FALSE),3)</f>
        <v>0</v>
      </c>
      <c r="AZ141" s="15">
        <f>ROUND(VLOOKUP($C$2,'[132]ERU-1'!$A$6:$BE$17,AZ$2,FALSE),3)</f>
        <v>0</v>
      </c>
      <c r="BA141" s="15">
        <f>ROUND(VLOOKUP($C$2,'[132]ERU-1'!$A$6:$BE$17,BA$2,FALSE),3)</f>
        <v>0</v>
      </c>
      <c r="BB141" s="15">
        <f>ROUND(VLOOKUP($C$2,'[132]ERU-1'!$A$6:$BE$17,BB$2,FALSE),3)</f>
        <v>0</v>
      </c>
      <c r="BC141" s="15">
        <f>ROUND(VLOOKUP($C$2,'[132]ERU-1'!$A$6:$BE$17,BC$2,FALSE),3)</f>
        <v>0</v>
      </c>
      <c r="BD141" s="15">
        <f>ROUND(VLOOKUP($C$2,'[132]ERU-1'!$A$6:$BE$17,BD$2,FALSE),3)</f>
        <v>0</v>
      </c>
      <c r="BE141" s="15">
        <f>ROUND(VLOOKUP($C$2,'[132]ERU-1'!$A$6:$BE$17,BE$2,FALSE),3)</f>
        <v>155.22900000000001</v>
      </c>
      <c r="BF141" s="15">
        <f>ROUND(VLOOKUP($C$2,'[132]ERU-1'!$A$6:$BE$17,BF$2,FALSE),3)</f>
        <v>652</v>
      </c>
      <c r="BG141" s="68">
        <f>_xlfn.IFNA(INDEX(import!$R$3:$Z$2000,MATCH(Data!$A141&amp;"#"&amp;$E141,import!$Q$3:$Q$2000,0),2),0)</f>
        <v>362.76900000000001</v>
      </c>
      <c r="BH141" s="15"/>
      <c r="BI141" s="15"/>
      <c r="BJ141" s="15" t="s">
        <v>872</v>
      </c>
      <c r="BK141" s="15" t="str">
        <f>INDEX(Licence!$I$2:$I$180,MATCH(Data!BJ141,Licence!$C$2:$C$180,0))</f>
        <v>Středočeský</v>
      </c>
      <c r="BL141" s="15">
        <f>INDEX(Licence!$G$2:$G$180,MATCH(Data!BJ141,Licence!$C$2:$C$180,0))/1000</f>
        <v>0.4</v>
      </c>
      <c r="BM141" s="15">
        <f>INDEX(Licence!$F$2:$F$180,MATCH(Data!BJ141,Licence!$C$2:$C$180,0))/1000</f>
        <v>0.47799999999999998</v>
      </c>
      <c r="BN141" s="15" t="str">
        <f>INDEX(Licence!$K$2:$K$180,MATCH(Data!BJ141,Licence!$C$2:$C$180,0))</f>
        <v>ČEZ Distribuce, a.s.</v>
      </c>
      <c r="BO141" s="15"/>
      <c r="BP141" s="16">
        <f t="shared" si="39"/>
        <v>92.714678241831891</v>
      </c>
    </row>
    <row r="142" spans="1:71" ht="19.5" thickBot="1" x14ac:dyDescent="0.35">
      <c r="A142">
        <v>4629</v>
      </c>
      <c r="B142" s="25">
        <f t="shared" si="36"/>
        <v>138</v>
      </c>
      <c r="C142" s="14" t="s">
        <v>873</v>
      </c>
      <c r="D142" s="15" t="str">
        <f t="shared" si="40"/>
        <v>Prosinec</v>
      </c>
      <c r="E142" s="37" t="str">
        <f t="shared" si="40"/>
        <v>12</v>
      </c>
      <c r="F142" s="15">
        <v>0</v>
      </c>
      <c r="G142" s="68">
        <f>_xlfn.IFNA(INDEX(import!$R$3:$Z$2000,MATCH(Data!$A142&amp;"#"&amp;$E142,import!$Q$3:$Q$2000,0),1),0)</f>
        <v>129.09399999999999</v>
      </c>
      <c r="H142" s="68">
        <f t="shared" si="43"/>
        <v>56.844000000000001</v>
      </c>
      <c r="I142" s="68">
        <f t="shared" si="44"/>
        <v>72.25</v>
      </c>
      <c r="J142" s="68">
        <f>_xlfn.IFNA(INDEX(import!$R$3:$Z$2000,MATCH(Data!$A142&amp;"#"&amp;$E142,import!$Q$3:$Q$2000,0),3),0)</f>
        <v>35.303688000000001</v>
      </c>
      <c r="K142" s="15">
        <f>ROUND(VLOOKUP($C$2,'[133]ERU-1'!$A$6:$BE$17,K$2,FALSE),3)</f>
        <v>0</v>
      </c>
      <c r="L142" s="15">
        <f>ROUND(VLOOKUP($C$2,'[133]ERU-1'!$A$6:$BE$17,L$2,FALSE),3)</f>
        <v>48.081000000000003</v>
      </c>
      <c r="M142" s="15">
        <f>ROUND(VLOOKUP($C$2,'[133]ERU-1'!$A$6:$BE$17,M$2,FALSE),3)</f>
        <v>0.27700000000000002</v>
      </c>
      <c r="N142" s="15">
        <f t="shared" si="34"/>
        <v>0.35300000000000153</v>
      </c>
      <c r="O142" s="15">
        <f t="shared" si="35"/>
        <v>0</v>
      </c>
      <c r="P142" s="15">
        <f t="shared" si="41"/>
        <v>0</v>
      </c>
      <c r="Q142" s="15">
        <f>ROUND(VLOOKUP($C$2,'[133]ERU-1'!$A$6:$BE$17,Q$2,FALSE),3)</f>
        <v>47.451000000000001</v>
      </c>
      <c r="R142" s="42">
        <f t="shared" si="42"/>
        <v>0</v>
      </c>
      <c r="S142" s="15">
        <f>ROUND(VLOOKUP($C$2,'[133]ERU-1'!$A$6:$BE$17,S$2,FALSE),3)</f>
        <v>220</v>
      </c>
      <c r="T142" s="15">
        <f>ROUND(VLOOKUP($C$2,'[133]ERU-1'!$A$6:$BE$17,T$2,FALSE),3)</f>
        <v>0</v>
      </c>
      <c r="U142" s="15">
        <f>ROUND(VLOOKUP($C$2,'[133]ERU-1'!$A$6:$BE$17,U$2,FALSE),3)</f>
        <v>0</v>
      </c>
      <c r="V142" s="15">
        <f>ROUND(VLOOKUP($C$2,'[133]ERU-1'!$A$6:$BE$17,V$2,FALSE),3)</f>
        <v>0</v>
      </c>
      <c r="W142" s="15">
        <f>ROUND(VLOOKUP($C$2,'[133]ERU-1'!$A$6:$BE$17,W$2,FALSE),3)</f>
        <v>0</v>
      </c>
      <c r="X142" s="15">
        <f>ROUND(VLOOKUP($C$2,'[133]ERU-1'!$A$6:$BE$17,X$2,FALSE),3)</f>
        <v>220</v>
      </c>
      <c r="Y142" s="15">
        <f>ROUND(VLOOKUP($C$2,'[133]ERU-1'!$A$6:$BE$17,Y$2,FALSE),3)</f>
        <v>0</v>
      </c>
      <c r="Z142" s="15">
        <f>ROUND(VLOOKUP($C$2,'[133]ERU-1'!$A$6:$BE$17,Z$2,FALSE),3)</f>
        <v>0.08</v>
      </c>
      <c r="AA142" s="15">
        <f>ROUND(VLOOKUP($C$2,'[133]ERU-1'!$A$6:$BE$17,AA$2,FALSE),3)</f>
        <v>48.081000000000003</v>
      </c>
      <c r="AB142" s="45">
        <f t="shared" si="38"/>
        <v>0.71000000000000152</v>
      </c>
      <c r="AC142" s="15">
        <f>ROUND(VLOOKUP($C$2,'[133]ERU-1'!$A$6:$BE$17,AC$2,FALSE),3)</f>
        <v>0</v>
      </c>
      <c r="AD142" s="15">
        <f>ROUND(VLOOKUP($C$2,'[133]ERU-1'!$A$6:$BE$17,AD$2,FALSE),3)</f>
        <v>0</v>
      </c>
      <c r="AE142" s="15">
        <f>ROUND(VLOOKUP($C$2,'[133]ERU-1'!$A$6:$BE$17,AE$2,FALSE),3)</f>
        <v>0</v>
      </c>
      <c r="AF142" s="15">
        <f>ROUND(VLOOKUP($C$2,'[133]ERU-1'!$A$6:$BE$17,AF$2,FALSE),3)</f>
        <v>0</v>
      </c>
      <c r="AG142" s="15">
        <f>ROUND(VLOOKUP($C$2,'[133]ERU-1'!$A$6:$BE$17,AG$2,FALSE),3)</f>
        <v>0</v>
      </c>
      <c r="AH142" s="15">
        <f>ROUND(VLOOKUP($C$2,'[133]ERU-1'!$A$6:$BE$17,AH$2,FALSE),3)</f>
        <v>220</v>
      </c>
      <c r="AI142" s="15">
        <f>ROUND(VLOOKUP($C$2,'[133]ERU-1'!$A$6:$BE$17,AI$2,FALSE),3)</f>
        <v>0</v>
      </c>
      <c r="AJ142" s="15" t="s">
        <v>594</v>
      </c>
      <c r="AK142" s="15">
        <f>ROUND(VLOOKUP($C$2,'[133]ERU-1'!$A$6:$BE$17,AK$2,FALSE),3)</f>
        <v>0</v>
      </c>
      <c r="AL142" s="15">
        <f>ROUND(VLOOKUP($C$2,'[133]ERU-1'!$A$6:$BE$17,AL$2,FALSE),3)</f>
        <v>0</v>
      </c>
      <c r="AM142" s="15">
        <f>ROUND(VLOOKUP($C$2,'[133]ERU-1'!$A$6:$BE$17,AM$2,FALSE),3)</f>
        <v>47.451000000000001</v>
      </c>
      <c r="AN142" s="15">
        <f>ROUND(VLOOKUP($C$2,'[133]ERU-1'!$A$6:$BE$17,AN$2,FALSE),3)</f>
        <v>0</v>
      </c>
      <c r="AO142" s="15">
        <f>ROUND(VLOOKUP($C$2,'[133]ERU-1'!$A$6:$BE$17,AO$2,FALSE),3)</f>
        <v>0</v>
      </c>
      <c r="AP142" s="15">
        <f>ROUND(VLOOKUP($C$2,'[133]ERU-1'!$A$6:$BE$17,AP$2,FALSE),3)</f>
        <v>0</v>
      </c>
      <c r="AQ142" s="15">
        <f>ROUND(VLOOKUP($C$2,'[133]ERU-1'!$A$6:$BE$17,AQ$2,FALSE),3)</f>
        <v>0</v>
      </c>
      <c r="AR142" s="15">
        <f>ROUND(VLOOKUP($C$2,'[133]ERU-1'!$A$6:$BE$17,AR$2,FALSE),3)</f>
        <v>0</v>
      </c>
      <c r="AS142" s="15">
        <f>ROUND(VLOOKUP($C$2,'[133]ERU-1'!$A$6:$BE$17,AS$2,FALSE),3)</f>
        <v>0</v>
      </c>
      <c r="AT142" s="15">
        <f>ROUND(VLOOKUP($C$2,'[133]ERU-1'!$A$6:$BE$17,AT$2,FALSE),3)</f>
        <v>0</v>
      </c>
      <c r="AU142" s="15">
        <f>ROUND(VLOOKUP($C$2,'[133]ERU-1'!$A$6:$BE$17,AU$2,FALSE),3)</f>
        <v>0</v>
      </c>
      <c r="AV142" s="15">
        <f>ROUND(VLOOKUP($C$2,'[133]ERU-1'!$A$6:$BE$17,AV$2,FALSE),3)</f>
        <v>220</v>
      </c>
      <c r="AW142" s="15">
        <f>ROUND(VLOOKUP($C$2,'[133]ERU-1'!$A$6:$BE$17,AW$2,FALSE),3)</f>
        <v>0</v>
      </c>
      <c r="AX142" s="15">
        <f>ROUND(VLOOKUP($C$2,'[133]ERU-1'!$A$6:$BE$17,AX$2,FALSE),3)</f>
        <v>0</v>
      </c>
      <c r="AY142" s="15">
        <f>ROUND(VLOOKUP($C$2,'[133]ERU-1'!$A$6:$BE$17,AY$2,FALSE),3)</f>
        <v>0</v>
      </c>
      <c r="AZ142" s="15">
        <f>ROUND(VLOOKUP($C$2,'[133]ERU-1'!$A$6:$BE$17,AZ$2,FALSE),3)</f>
        <v>0</v>
      </c>
      <c r="BA142" s="15">
        <f>ROUND(VLOOKUP($C$2,'[133]ERU-1'!$A$6:$BE$17,BA$2,FALSE),3)</f>
        <v>0</v>
      </c>
      <c r="BB142" s="15">
        <f>ROUND(VLOOKUP($C$2,'[133]ERU-1'!$A$6:$BE$17,BB$2,FALSE),3)</f>
        <v>0</v>
      </c>
      <c r="BC142" s="15">
        <f>ROUND(VLOOKUP($C$2,'[133]ERU-1'!$A$6:$BE$17,BC$2,FALSE),3)</f>
        <v>0</v>
      </c>
      <c r="BD142" s="15">
        <f>ROUND(VLOOKUP($C$2,'[133]ERU-1'!$A$6:$BE$17,BD$2,FALSE),3)</f>
        <v>0</v>
      </c>
      <c r="BE142" s="15">
        <f>ROUND(VLOOKUP($C$2,'[133]ERU-1'!$A$6:$BE$17,BE$2,FALSE),3)</f>
        <v>48.081000000000003</v>
      </c>
      <c r="BF142" s="15">
        <f>ROUND(VLOOKUP($C$2,'[133]ERU-1'!$A$6:$BE$17,BF$2,FALSE),3)</f>
        <v>220</v>
      </c>
      <c r="BG142" s="68">
        <f>_xlfn.IFNA(INDEX(import!$R$3:$Z$2000,MATCH(Data!$A142&amp;"#"&amp;$E142,import!$Q$3:$Q$2000,0),2),0)</f>
        <v>129.09399999999999</v>
      </c>
      <c r="BH142" s="15"/>
      <c r="BI142" s="15"/>
      <c r="BJ142" s="15" t="s">
        <v>877</v>
      </c>
      <c r="BK142" s="15" t="str">
        <f>INDEX(Licence!$I$2:$I$180,MATCH(Data!BJ142,Licence!$C$2:$C$180,0))</f>
        <v>Pardubický</v>
      </c>
      <c r="BL142" s="15">
        <f>INDEX(Licence!$G$2:$G$180,MATCH(Data!BJ142,Licence!$C$2:$C$180,0))/1000</f>
        <v>0.2</v>
      </c>
      <c r="BM142" s="15">
        <f>INDEX(Licence!$F$2:$F$180,MATCH(Data!BJ142,Licence!$C$2:$C$180,0))/1000</f>
        <v>0.28000000000000003</v>
      </c>
      <c r="BN142" s="15" t="str">
        <f>INDEX(Licence!$K$2:$K$180,MATCH(Data!BJ142,Licence!$C$2:$C$180,0))</f>
        <v>ČEZ Distribuce, a.s.</v>
      </c>
      <c r="BO142" s="15"/>
      <c r="BP142" s="16">
        <f t="shared" si="39"/>
        <v>84.583412948015479</v>
      </c>
      <c r="BQ142" s="54">
        <v>200</v>
      </c>
      <c r="BR142" s="54">
        <v>280</v>
      </c>
    </row>
    <row r="143" spans="1:71" ht="19.5" thickBot="1" x14ac:dyDescent="0.35">
      <c r="A143">
        <v>4631</v>
      </c>
      <c r="B143" s="25">
        <f t="shared" si="36"/>
        <v>139</v>
      </c>
      <c r="C143" s="14" t="s">
        <v>874</v>
      </c>
      <c r="D143" s="15" t="str">
        <f t="shared" si="40"/>
        <v>Prosinec</v>
      </c>
      <c r="E143" s="37" t="str">
        <f t="shared" si="40"/>
        <v>12</v>
      </c>
      <c r="F143" s="15">
        <v>0</v>
      </c>
      <c r="G143" s="68">
        <f>_xlfn.IFNA(INDEX(import!$R$3:$Z$2000,MATCH(Data!$A143&amp;"#"&amp;$E143,import!$Q$3:$Q$2000,0),1),0)</f>
        <v>141.56899999999999</v>
      </c>
      <c r="H143" s="68">
        <f t="shared" si="43"/>
        <v>61.786999999999999</v>
      </c>
      <c r="I143" s="68">
        <f t="shared" si="44"/>
        <v>79.781999999999996</v>
      </c>
      <c r="J143" s="68">
        <f>_xlfn.IFNA(INDEX(import!$R$3:$Z$2000,MATCH(Data!$A143&amp;"#"&amp;$E143,import!$Q$3:$Q$2000,0),3),0)</f>
        <v>35.304012</v>
      </c>
      <c r="K143" s="15">
        <f>ROUND(VLOOKUP($C$2,'[134]ERU-1'!$A$6:$BE$17,K$2,FALSE),3)</f>
        <v>0</v>
      </c>
      <c r="L143" s="15">
        <f>ROUND(VLOOKUP($C$2,'[134]ERU-1'!$A$6:$BE$17,L$2,FALSE),3)</f>
        <v>52.491</v>
      </c>
      <c r="M143" s="15">
        <f>ROUND(VLOOKUP($C$2,'[134]ERU-1'!$A$6:$BE$17,M$2,FALSE),3)</f>
        <v>0.36299999999999999</v>
      </c>
      <c r="N143" s="15">
        <f t="shared" si="34"/>
        <v>0.46900000000000119</v>
      </c>
      <c r="O143" s="15">
        <f t="shared" si="35"/>
        <v>0</v>
      </c>
      <c r="P143" s="15">
        <f t="shared" si="41"/>
        <v>0</v>
      </c>
      <c r="Q143" s="15">
        <f>ROUND(VLOOKUP($C$2,'[134]ERU-1'!$A$6:$BE$17,Q$2,FALSE),3)</f>
        <v>51.658999999999999</v>
      </c>
      <c r="R143" s="42">
        <f t="shared" si="42"/>
        <v>0</v>
      </c>
      <c r="S143" s="15">
        <f>ROUND(VLOOKUP($C$2,'[134]ERU-1'!$A$6:$BE$17,S$2,FALSE),3)</f>
        <v>244</v>
      </c>
      <c r="T143" s="15">
        <f>ROUND(VLOOKUP($C$2,'[134]ERU-1'!$A$6:$BE$17,T$2,FALSE),3)</f>
        <v>0</v>
      </c>
      <c r="U143" s="15">
        <f>ROUND(VLOOKUP($C$2,'[134]ERU-1'!$A$6:$BE$17,U$2,FALSE),3)</f>
        <v>0</v>
      </c>
      <c r="V143" s="15">
        <f>ROUND(VLOOKUP($C$2,'[134]ERU-1'!$A$6:$BE$17,V$2,FALSE),3)</f>
        <v>0</v>
      </c>
      <c r="W143" s="15">
        <f>ROUND(VLOOKUP($C$2,'[134]ERU-1'!$A$6:$BE$17,W$2,FALSE),3)</f>
        <v>0</v>
      </c>
      <c r="X143" s="15">
        <f>ROUND(VLOOKUP($C$2,'[134]ERU-1'!$A$6:$BE$17,X$2,FALSE),3)</f>
        <v>244</v>
      </c>
      <c r="Y143" s="15">
        <f>ROUND(VLOOKUP($C$2,'[134]ERU-1'!$A$6:$BE$17,Y$2,FALSE),3)</f>
        <v>0</v>
      </c>
      <c r="Z143" s="15">
        <f>ROUND(VLOOKUP($C$2,'[134]ERU-1'!$A$6:$BE$17,Z$2,FALSE),3)</f>
        <v>0.255</v>
      </c>
      <c r="AA143" s="15">
        <f>ROUND(VLOOKUP($C$2,'[134]ERU-1'!$A$6:$BE$17,AA$2,FALSE),3)</f>
        <v>52.491</v>
      </c>
      <c r="AB143" s="45">
        <f t="shared" si="38"/>
        <v>1.0870000000000011</v>
      </c>
      <c r="AC143" s="15">
        <f>ROUND(VLOOKUP($C$2,'[134]ERU-1'!$A$6:$BE$17,AC$2,FALSE),3)</f>
        <v>0</v>
      </c>
      <c r="AD143" s="15">
        <f>ROUND(VLOOKUP($C$2,'[134]ERU-1'!$A$6:$BE$17,AD$2,FALSE),3)</f>
        <v>0</v>
      </c>
      <c r="AE143" s="15">
        <f>ROUND(VLOOKUP($C$2,'[134]ERU-1'!$A$6:$BE$17,AE$2,FALSE),3)</f>
        <v>0</v>
      </c>
      <c r="AF143" s="15">
        <f>ROUND(VLOOKUP($C$2,'[134]ERU-1'!$A$6:$BE$17,AF$2,FALSE),3)</f>
        <v>0</v>
      </c>
      <c r="AG143" s="15">
        <f>ROUND(VLOOKUP($C$2,'[134]ERU-1'!$A$6:$BE$17,AG$2,FALSE),3)</f>
        <v>0</v>
      </c>
      <c r="AH143" s="15">
        <f>ROUND(VLOOKUP($C$2,'[134]ERU-1'!$A$6:$BE$17,AH$2,FALSE),3)</f>
        <v>244</v>
      </c>
      <c r="AI143" s="15">
        <f>ROUND(VLOOKUP($C$2,'[134]ERU-1'!$A$6:$BE$17,AI$2,FALSE),3)</f>
        <v>0</v>
      </c>
      <c r="AJ143" s="15" t="s">
        <v>594</v>
      </c>
      <c r="AK143" s="15">
        <f>ROUND(VLOOKUP($C$2,'[134]ERU-1'!$A$6:$BE$17,AK$2,FALSE),3)</f>
        <v>0</v>
      </c>
      <c r="AL143" s="15">
        <f>ROUND(VLOOKUP($C$2,'[134]ERU-1'!$A$6:$BE$17,AL$2,FALSE),3)</f>
        <v>0</v>
      </c>
      <c r="AM143" s="15">
        <f>ROUND(VLOOKUP($C$2,'[134]ERU-1'!$A$6:$BE$17,AM$2,FALSE),3)</f>
        <v>51.658999999999999</v>
      </c>
      <c r="AN143" s="15">
        <f>ROUND(VLOOKUP($C$2,'[134]ERU-1'!$A$6:$BE$17,AN$2,FALSE),3)</f>
        <v>0</v>
      </c>
      <c r="AO143" s="15">
        <f>ROUND(VLOOKUP($C$2,'[134]ERU-1'!$A$6:$BE$17,AO$2,FALSE),3)</f>
        <v>0</v>
      </c>
      <c r="AP143" s="15">
        <f>ROUND(VLOOKUP($C$2,'[134]ERU-1'!$A$6:$BE$17,AP$2,FALSE),3)</f>
        <v>0</v>
      </c>
      <c r="AQ143" s="15">
        <f>ROUND(VLOOKUP($C$2,'[134]ERU-1'!$A$6:$BE$17,AQ$2,FALSE),3)</f>
        <v>0</v>
      </c>
      <c r="AR143" s="15">
        <f>ROUND(VLOOKUP($C$2,'[134]ERU-1'!$A$6:$BE$17,AR$2,FALSE),3)</f>
        <v>0</v>
      </c>
      <c r="AS143" s="15">
        <f>ROUND(VLOOKUP($C$2,'[134]ERU-1'!$A$6:$BE$17,AS$2,FALSE),3)</f>
        <v>0</v>
      </c>
      <c r="AT143" s="15">
        <f>ROUND(VLOOKUP($C$2,'[134]ERU-1'!$A$6:$BE$17,AT$2,FALSE),3)</f>
        <v>0</v>
      </c>
      <c r="AU143" s="15">
        <f>ROUND(VLOOKUP($C$2,'[134]ERU-1'!$A$6:$BE$17,AU$2,FALSE),3)</f>
        <v>0</v>
      </c>
      <c r="AV143" s="15">
        <f>ROUND(VLOOKUP($C$2,'[134]ERU-1'!$A$6:$BE$17,AV$2,FALSE),3)</f>
        <v>244</v>
      </c>
      <c r="AW143" s="15">
        <f>ROUND(VLOOKUP($C$2,'[134]ERU-1'!$A$6:$BE$17,AW$2,FALSE),3)</f>
        <v>0</v>
      </c>
      <c r="AX143" s="15">
        <f>ROUND(VLOOKUP($C$2,'[134]ERU-1'!$A$6:$BE$17,AX$2,FALSE),3)</f>
        <v>0</v>
      </c>
      <c r="AY143" s="15">
        <f>ROUND(VLOOKUP($C$2,'[134]ERU-1'!$A$6:$BE$17,AY$2,FALSE),3)</f>
        <v>0</v>
      </c>
      <c r="AZ143" s="15">
        <f>ROUND(VLOOKUP($C$2,'[134]ERU-1'!$A$6:$BE$17,AZ$2,FALSE),3)</f>
        <v>0</v>
      </c>
      <c r="BA143" s="15">
        <f>ROUND(VLOOKUP($C$2,'[134]ERU-1'!$A$6:$BE$17,BA$2,FALSE),3)</f>
        <v>0</v>
      </c>
      <c r="BB143" s="15">
        <f>ROUND(VLOOKUP($C$2,'[134]ERU-1'!$A$6:$BE$17,BB$2,FALSE),3)</f>
        <v>0</v>
      </c>
      <c r="BC143" s="15">
        <f>ROUND(VLOOKUP($C$2,'[134]ERU-1'!$A$6:$BE$17,BC$2,FALSE),3)</f>
        <v>0</v>
      </c>
      <c r="BD143" s="15">
        <f>ROUND(VLOOKUP($C$2,'[134]ERU-1'!$A$6:$BE$17,BD$2,FALSE),3)</f>
        <v>0</v>
      </c>
      <c r="BE143" s="15">
        <f>ROUND(VLOOKUP($C$2,'[134]ERU-1'!$A$6:$BE$17,BE$2,FALSE),3)</f>
        <v>52.491</v>
      </c>
      <c r="BF143" s="15">
        <f>ROUND(VLOOKUP($C$2,'[134]ERU-1'!$A$6:$BE$17,BF$2,FALSE),3)</f>
        <v>244</v>
      </c>
      <c r="BG143" s="68">
        <f>_xlfn.IFNA(INDEX(import!$R$3:$Z$2000,MATCH(Data!$A143&amp;"#"&amp;$E143,import!$Q$3:$Q$2000,0),2),0)</f>
        <v>141.56899999999999</v>
      </c>
      <c r="BH143" s="15"/>
      <c r="BI143" s="15"/>
      <c r="BJ143" s="15" t="s">
        <v>878</v>
      </c>
      <c r="BK143" s="15" t="str">
        <f>INDEX(Licence!$I$2:$I$180,MATCH(Data!BJ143,Licence!$C$2:$C$180,0))</f>
        <v>Pardubický</v>
      </c>
      <c r="BL143" s="15">
        <f>INDEX(Licence!$G$2:$G$180,MATCH(Data!BJ143,Licence!$C$2:$C$180,0))/1000</f>
        <v>0.2</v>
      </c>
      <c r="BM143" s="15">
        <f>INDEX(Licence!$F$2:$F$180,MATCH(Data!BJ143,Licence!$C$2:$C$180,0))/1000</f>
        <v>0.28000000000000003</v>
      </c>
      <c r="BN143" s="15" t="str">
        <f>INDEX(Licence!$K$2:$K$180,MATCH(Data!BJ143,Licence!$C$2:$C$180,0))</f>
        <v>ČEZ Distribuce, a.s.</v>
      </c>
      <c r="BO143" s="15"/>
      <c r="BP143" s="16">
        <f t="shared" si="39"/>
        <v>84.954176251706087</v>
      </c>
      <c r="BQ143" s="54">
        <v>200</v>
      </c>
      <c r="BR143" s="54">
        <v>280</v>
      </c>
    </row>
    <row r="144" spans="1:71" ht="19.5" thickBot="1" x14ac:dyDescent="0.35">
      <c r="A144">
        <v>4632</v>
      </c>
      <c r="B144" s="25">
        <f t="shared" si="36"/>
        <v>140</v>
      </c>
      <c r="C144" s="14" t="s">
        <v>875</v>
      </c>
      <c r="D144" s="15" t="str">
        <f t="shared" si="40"/>
        <v>Prosinec</v>
      </c>
      <c r="E144" s="37" t="str">
        <f t="shared" si="40"/>
        <v>12</v>
      </c>
      <c r="F144" s="15">
        <v>0</v>
      </c>
      <c r="G144" s="68">
        <f>_xlfn.IFNA(INDEX(import!$R$3:$Z$2000,MATCH(Data!$A144&amp;"#"&amp;$E144,import!$Q$3:$Q$2000,0),1),0)</f>
        <v>183.172</v>
      </c>
      <c r="H144" s="68">
        <f t="shared" si="43"/>
        <v>75.137</v>
      </c>
      <c r="I144" s="68">
        <f t="shared" si="44"/>
        <v>108.035</v>
      </c>
      <c r="J144" s="68">
        <f>_xlfn.IFNA(INDEX(import!$R$3:$Z$2000,MATCH(Data!$A144&amp;"#"&amp;$E144,import!$Q$3:$Q$2000,0),3),0)</f>
        <v>34.570799999999998</v>
      </c>
      <c r="K144" s="15">
        <f>ROUND(VLOOKUP($C$2,'[135]ERU-1'!$A$6:$BE$17,K$2,FALSE),3)</f>
        <v>0</v>
      </c>
      <c r="L144" s="15">
        <f>ROUND(VLOOKUP($C$2,'[135]ERU-1'!$A$6:$BE$17,L$2,FALSE),3)</f>
        <v>63.366</v>
      </c>
      <c r="M144" s="15">
        <f>ROUND(VLOOKUP($C$2,'[135]ERU-1'!$A$6:$BE$17,M$2,FALSE),3)</f>
        <v>0.81499999999999995</v>
      </c>
      <c r="N144" s="15">
        <f t="shared" si="34"/>
        <v>1.1730000000000018</v>
      </c>
      <c r="O144" s="15">
        <f t="shared" si="35"/>
        <v>0</v>
      </c>
      <c r="P144" s="15">
        <f t="shared" si="41"/>
        <v>0</v>
      </c>
      <c r="Q144" s="15">
        <f>ROUND(VLOOKUP($C$2,'[135]ERU-1'!$A$6:$BE$17,Q$2,FALSE),3)</f>
        <v>61.378</v>
      </c>
      <c r="R144" s="42">
        <f t="shared" si="42"/>
        <v>0</v>
      </c>
      <c r="S144" s="15">
        <f>ROUND(VLOOKUP($C$2,'[135]ERU-1'!$A$6:$BE$17,S$2,FALSE),3)</f>
        <v>328</v>
      </c>
      <c r="T144" s="15">
        <f>ROUND(VLOOKUP($C$2,'[135]ERU-1'!$A$6:$BE$17,T$2,FALSE),3)</f>
        <v>0</v>
      </c>
      <c r="U144" s="15">
        <f>ROUND(VLOOKUP($C$2,'[135]ERU-1'!$A$6:$BE$17,U$2,FALSE),3)</f>
        <v>0</v>
      </c>
      <c r="V144" s="15">
        <f>ROUND(VLOOKUP($C$2,'[135]ERU-1'!$A$6:$BE$17,V$2,FALSE),3)</f>
        <v>0</v>
      </c>
      <c r="W144" s="15">
        <f>ROUND(VLOOKUP($C$2,'[135]ERU-1'!$A$6:$BE$17,W$2,FALSE),3)</f>
        <v>0</v>
      </c>
      <c r="X144" s="15">
        <f>ROUND(VLOOKUP($C$2,'[135]ERU-1'!$A$6:$BE$17,X$2,FALSE),3)</f>
        <v>328</v>
      </c>
      <c r="Y144" s="15">
        <f>ROUND(VLOOKUP($C$2,'[135]ERU-1'!$A$6:$BE$17,Y$2,FALSE),3)</f>
        <v>0</v>
      </c>
      <c r="Z144" s="15">
        <f>ROUND(VLOOKUP($C$2,'[135]ERU-1'!$A$6:$BE$17,Z$2,FALSE),3)</f>
        <v>0.03</v>
      </c>
      <c r="AA144" s="15">
        <f>ROUND(VLOOKUP($C$2,'[135]ERU-1'!$A$6:$BE$17,AA$2,FALSE),3)</f>
        <v>63.366</v>
      </c>
      <c r="AB144" s="45">
        <f t="shared" si="38"/>
        <v>2.0180000000000016</v>
      </c>
      <c r="AC144" s="15">
        <f>ROUND(VLOOKUP($C$2,'[135]ERU-1'!$A$6:$BE$17,AC$2,FALSE),3)</f>
        <v>0</v>
      </c>
      <c r="AD144" s="15">
        <f>ROUND(VLOOKUP($C$2,'[135]ERU-1'!$A$6:$BE$17,AD$2,FALSE),3)</f>
        <v>0</v>
      </c>
      <c r="AE144" s="15">
        <f>ROUND(VLOOKUP($C$2,'[135]ERU-1'!$A$6:$BE$17,AE$2,FALSE),3)</f>
        <v>0</v>
      </c>
      <c r="AF144" s="15">
        <f>ROUND(VLOOKUP($C$2,'[135]ERU-1'!$A$6:$BE$17,AF$2,FALSE),3)</f>
        <v>0</v>
      </c>
      <c r="AG144" s="15">
        <f>ROUND(VLOOKUP($C$2,'[135]ERU-1'!$A$6:$BE$17,AG$2,FALSE),3)</f>
        <v>0</v>
      </c>
      <c r="AH144" s="15">
        <f>ROUND(VLOOKUP($C$2,'[135]ERU-1'!$A$6:$BE$17,AH$2,FALSE),3)</f>
        <v>328</v>
      </c>
      <c r="AI144" s="15">
        <f>ROUND(VLOOKUP($C$2,'[135]ERU-1'!$A$6:$BE$17,AI$2,FALSE),3)</f>
        <v>0</v>
      </c>
      <c r="AJ144" s="15" t="s">
        <v>594</v>
      </c>
      <c r="AK144" s="15">
        <f>ROUND(VLOOKUP($C$2,'[135]ERU-1'!$A$6:$BE$17,AK$2,FALSE),3)</f>
        <v>0</v>
      </c>
      <c r="AL144" s="15">
        <f>ROUND(VLOOKUP($C$2,'[135]ERU-1'!$A$6:$BE$17,AL$2,FALSE),3)</f>
        <v>0</v>
      </c>
      <c r="AM144" s="15">
        <f>ROUND(VLOOKUP($C$2,'[135]ERU-1'!$A$6:$BE$17,AM$2,FALSE),3)</f>
        <v>61.378</v>
      </c>
      <c r="AN144" s="15">
        <f>ROUND(VLOOKUP($C$2,'[135]ERU-1'!$A$6:$BE$17,AN$2,FALSE),3)</f>
        <v>0</v>
      </c>
      <c r="AO144" s="15">
        <f>ROUND(VLOOKUP($C$2,'[135]ERU-1'!$A$6:$BE$17,AO$2,FALSE),3)</f>
        <v>0</v>
      </c>
      <c r="AP144" s="15">
        <f>ROUND(VLOOKUP($C$2,'[135]ERU-1'!$A$6:$BE$17,AP$2,FALSE),3)</f>
        <v>0</v>
      </c>
      <c r="AQ144" s="15">
        <f>ROUND(VLOOKUP($C$2,'[135]ERU-1'!$A$6:$BE$17,AQ$2,FALSE),3)</f>
        <v>0</v>
      </c>
      <c r="AR144" s="15">
        <f>ROUND(VLOOKUP($C$2,'[135]ERU-1'!$A$6:$BE$17,AR$2,FALSE),3)</f>
        <v>0</v>
      </c>
      <c r="AS144" s="15">
        <f>ROUND(VLOOKUP($C$2,'[135]ERU-1'!$A$6:$BE$17,AS$2,FALSE),3)</f>
        <v>0</v>
      </c>
      <c r="AT144" s="15">
        <f>ROUND(VLOOKUP($C$2,'[135]ERU-1'!$A$6:$BE$17,AT$2,FALSE),3)</f>
        <v>0</v>
      </c>
      <c r="AU144" s="15">
        <f>ROUND(VLOOKUP($C$2,'[135]ERU-1'!$A$6:$BE$17,AU$2,FALSE),3)</f>
        <v>0</v>
      </c>
      <c r="AV144" s="15">
        <f>ROUND(VLOOKUP($C$2,'[135]ERU-1'!$A$6:$BE$17,AV$2,FALSE),3)</f>
        <v>328</v>
      </c>
      <c r="AW144" s="15">
        <f>ROUND(VLOOKUP($C$2,'[135]ERU-1'!$A$6:$BE$17,AW$2,FALSE),3)</f>
        <v>0</v>
      </c>
      <c r="AX144" s="15">
        <f>ROUND(VLOOKUP($C$2,'[135]ERU-1'!$A$6:$BE$17,AX$2,FALSE),3)</f>
        <v>0</v>
      </c>
      <c r="AY144" s="15">
        <f>ROUND(VLOOKUP($C$2,'[135]ERU-1'!$A$6:$BE$17,AY$2,FALSE),3)</f>
        <v>0</v>
      </c>
      <c r="AZ144" s="15">
        <f>ROUND(VLOOKUP($C$2,'[135]ERU-1'!$A$6:$BE$17,AZ$2,FALSE),3)</f>
        <v>0</v>
      </c>
      <c r="BA144" s="15">
        <f>ROUND(VLOOKUP($C$2,'[135]ERU-1'!$A$6:$BE$17,BA$2,FALSE),3)</f>
        <v>0</v>
      </c>
      <c r="BB144" s="15">
        <f>ROUND(VLOOKUP($C$2,'[135]ERU-1'!$A$6:$BE$17,BB$2,FALSE),3)</f>
        <v>0</v>
      </c>
      <c r="BC144" s="15">
        <f>ROUND(VLOOKUP($C$2,'[135]ERU-1'!$A$6:$BE$17,BC$2,FALSE),3)</f>
        <v>0</v>
      </c>
      <c r="BD144" s="15">
        <f>ROUND(VLOOKUP($C$2,'[135]ERU-1'!$A$6:$BE$17,BD$2,FALSE),3)</f>
        <v>0</v>
      </c>
      <c r="BE144" s="15">
        <f>ROUND(VLOOKUP($C$2,'[135]ERU-1'!$A$6:$BE$17,BE$2,FALSE),3)</f>
        <v>63.366</v>
      </c>
      <c r="BF144" s="15">
        <f>ROUND(VLOOKUP($C$2,'[135]ERU-1'!$A$6:$BE$17,BF$2,FALSE),3)</f>
        <v>328</v>
      </c>
      <c r="BG144" s="68">
        <f>_xlfn.IFNA(INDEX(import!$R$3:$Z$2000,MATCH(Data!$A144&amp;"#"&amp;$E144,import!$Q$3:$Q$2000,0),2),0)</f>
        <v>164.85499999999999</v>
      </c>
      <c r="BH144" s="15"/>
      <c r="BI144" s="15"/>
      <c r="BJ144" s="15" t="s">
        <v>879</v>
      </c>
      <c r="BK144" s="15" t="str">
        <f>INDEX(Licence!$I$2:$I$180,MATCH(Data!BJ144,Licence!$C$2:$C$180,0))</f>
        <v>Liberecký</v>
      </c>
      <c r="BL144" s="15">
        <f>INDEX(Licence!$G$2:$G$180,MATCH(Data!BJ144,Licence!$C$2:$C$180,0))/1000</f>
        <v>0.2</v>
      </c>
      <c r="BM144" s="15">
        <f>INDEX(Licence!$F$2:$F$180,MATCH(Data!BJ144,Licence!$C$2:$C$180,0))/1000</f>
        <v>0.3</v>
      </c>
      <c r="BN144" s="15" t="str">
        <f>INDEX(Licence!$K$2:$K$180,MATCH(Data!BJ144,Licence!$C$2:$C$180,0))</f>
        <v>ČEZ Distribuce, a.s.</v>
      </c>
      <c r="BO144" s="15"/>
      <c r="BP144" s="16">
        <f t="shared" si="39"/>
        <v>93.704838258536981</v>
      </c>
      <c r="BQ144" s="50">
        <v>200</v>
      </c>
      <c r="BR144" s="50">
        <v>300</v>
      </c>
    </row>
    <row r="145" spans="1:70" ht="19.5" thickBot="1" x14ac:dyDescent="0.35">
      <c r="A145">
        <v>4589</v>
      </c>
      <c r="B145" s="25">
        <f t="shared" si="36"/>
        <v>141</v>
      </c>
      <c r="C145" s="14" t="s">
        <v>876</v>
      </c>
      <c r="D145" s="15" t="str">
        <f t="shared" si="40"/>
        <v>Prosinec</v>
      </c>
      <c r="E145" s="37" t="str">
        <f t="shared" si="40"/>
        <v>12</v>
      </c>
      <c r="F145" s="15">
        <v>0</v>
      </c>
      <c r="G145" s="68">
        <f>_xlfn.IFNA(INDEX(import!$R$3:$Z$2000,MATCH(Data!$A145&amp;"#"&amp;$E145,import!$Q$3:$Q$2000,0),1),0)</f>
        <v>807.41499999999996</v>
      </c>
      <c r="H145" s="68">
        <f t="shared" si="43"/>
        <v>383.44400000000002</v>
      </c>
      <c r="I145" s="68">
        <f t="shared" si="44"/>
        <v>423.971</v>
      </c>
      <c r="J145" s="68">
        <f>_xlfn.IFNA(INDEX(import!$R$3:$Z$2000,MATCH(Data!$A145&amp;"#"&amp;$E145,import!$Q$3:$Q$2000,0),3),0)</f>
        <v>35.265132000000001</v>
      </c>
      <c r="K145" s="15">
        <f>ROUND(VLOOKUP($C$2,'[136]ERU-1'!$A$6:$BE$17,K$2,FALSE),3)</f>
        <v>0</v>
      </c>
      <c r="L145" s="15">
        <f>ROUND(VLOOKUP($C$2,'[136]ERU-1'!$A$6:$BE$17,L$2,FALSE),3)</f>
        <v>346.44</v>
      </c>
      <c r="M145" s="15">
        <f>ROUND(VLOOKUP($C$2,'[136]ERU-1'!$A$6:$BE$17,M$2,FALSE),3)</f>
        <v>3.1549999999999998</v>
      </c>
      <c r="N145" s="15">
        <f t="shared" si="34"/>
        <v>3.4870000000000232</v>
      </c>
      <c r="O145" s="15">
        <f t="shared" si="35"/>
        <v>0</v>
      </c>
      <c r="P145" s="15">
        <f t="shared" si="41"/>
        <v>0</v>
      </c>
      <c r="Q145" s="15">
        <f>ROUND(VLOOKUP($C$2,'[136]ERU-1'!$A$6:$BE$17,Q$2,FALSE),3)</f>
        <v>339.798</v>
      </c>
      <c r="R145" s="42">
        <f t="shared" si="42"/>
        <v>0</v>
      </c>
      <c r="S145" s="15">
        <f>ROUND(VLOOKUP($C$2,'[136]ERU-1'!$A$6:$BE$17,S$2,FALSE),3)</f>
        <v>1379</v>
      </c>
      <c r="T145" s="15">
        <f>ROUND(VLOOKUP($C$2,'[136]ERU-1'!$A$6:$BE$17,T$2,FALSE),3)</f>
        <v>0</v>
      </c>
      <c r="U145" s="15">
        <f>ROUND(VLOOKUP($C$2,'[136]ERU-1'!$A$6:$BE$17,U$2,FALSE),3)</f>
        <v>0</v>
      </c>
      <c r="V145" s="15">
        <f>ROUND(VLOOKUP($C$2,'[136]ERU-1'!$A$6:$BE$17,V$2,FALSE),3)</f>
        <v>0</v>
      </c>
      <c r="W145" s="15">
        <f>ROUND(VLOOKUP($C$2,'[136]ERU-1'!$A$6:$BE$17,W$2,FALSE),3)</f>
        <v>0</v>
      </c>
      <c r="X145" s="15">
        <f>ROUND(VLOOKUP($C$2,'[136]ERU-1'!$A$6:$BE$17,X$2,FALSE),3)</f>
        <v>1379</v>
      </c>
      <c r="Y145" s="15">
        <f>ROUND(VLOOKUP($C$2,'[136]ERU-1'!$A$6:$BE$17,Y$2,FALSE),3)</f>
        <v>0</v>
      </c>
      <c r="Z145" s="15">
        <f>ROUND(VLOOKUP($C$2,'[136]ERU-1'!$A$6:$BE$17,Z$2,FALSE),3)</f>
        <v>0.90800000000000003</v>
      </c>
      <c r="AA145" s="15">
        <f>ROUND(VLOOKUP($C$2,'[136]ERU-1'!$A$6:$BE$17,AA$2,FALSE),3)</f>
        <v>346.44</v>
      </c>
      <c r="AB145" s="45">
        <f t="shared" si="38"/>
        <v>7.5500000000000229</v>
      </c>
      <c r="AC145" s="15">
        <f>ROUND(VLOOKUP($C$2,'[136]ERU-1'!$A$6:$BE$17,AC$2,FALSE),3)</f>
        <v>0</v>
      </c>
      <c r="AD145" s="15">
        <f>ROUND(VLOOKUP($C$2,'[136]ERU-1'!$A$6:$BE$17,AD$2,FALSE),3)</f>
        <v>0</v>
      </c>
      <c r="AE145" s="15">
        <f>ROUND(VLOOKUP($C$2,'[136]ERU-1'!$A$6:$BE$17,AE$2,FALSE),3)</f>
        <v>0</v>
      </c>
      <c r="AF145" s="15">
        <f>ROUND(VLOOKUP($C$2,'[136]ERU-1'!$A$6:$BE$17,AF$2,FALSE),3)</f>
        <v>0</v>
      </c>
      <c r="AG145" s="15">
        <f>ROUND(VLOOKUP($C$2,'[136]ERU-1'!$A$6:$BE$17,AG$2,FALSE),3)</f>
        <v>0</v>
      </c>
      <c r="AH145" s="15">
        <f>ROUND(VLOOKUP($C$2,'[136]ERU-1'!$A$6:$BE$17,AH$2,FALSE),3)</f>
        <v>1379</v>
      </c>
      <c r="AI145" s="15">
        <f>ROUND(VLOOKUP($C$2,'[136]ERU-1'!$A$6:$BE$17,AI$2,FALSE),3)</f>
        <v>0</v>
      </c>
      <c r="AJ145" s="15" t="s">
        <v>594</v>
      </c>
      <c r="AK145" s="15">
        <f>ROUND(VLOOKUP($C$2,'[136]ERU-1'!$A$6:$BE$17,AK$2,FALSE),3)</f>
        <v>0</v>
      </c>
      <c r="AL145" s="15">
        <f>ROUND(VLOOKUP($C$2,'[136]ERU-1'!$A$6:$BE$17,AL$2,FALSE),3)</f>
        <v>0</v>
      </c>
      <c r="AM145" s="15">
        <f>ROUND(VLOOKUP($C$2,'[136]ERU-1'!$A$6:$BE$17,AM$2,FALSE),3)</f>
        <v>339.798</v>
      </c>
      <c r="AN145" s="15">
        <f>ROUND(VLOOKUP($C$2,'[136]ERU-1'!$A$6:$BE$17,AN$2,FALSE),3)</f>
        <v>0</v>
      </c>
      <c r="AO145" s="15">
        <f>ROUND(VLOOKUP($C$2,'[136]ERU-1'!$A$6:$BE$17,AO$2,FALSE),3)</f>
        <v>0</v>
      </c>
      <c r="AP145" s="15">
        <f>ROUND(VLOOKUP($C$2,'[136]ERU-1'!$A$6:$BE$17,AP$2,FALSE),3)</f>
        <v>0</v>
      </c>
      <c r="AQ145" s="15">
        <f>ROUND(VLOOKUP($C$2,'[136]ERU-1'!$A$6:$BE$17,AQ$2,FALSE),3)</f>
        <v>0</v>
      </c>
      <c r="AR145" s="15">
        <f>ROUND(VLOOKUP($C$2,'[136]ERU-1'!$A$6:$BE$17,AR$2,FALSE),3)</f>
        <v>0</v>
      </c>
      <c r="AS145" s="15">
        <f>ROUND(VLOOKUP($C$2,'[136]ERU-1'!$A$6:$BE$17,AS$2,FALSE),3)</f>
        <v>0</v>
      </c>
      <c r="AT145" s="15">
        <f>ROUND(VLOOKUP($C$2,'[136]ERU-1'!$A$6:$BE$17,AT$2,FALSE),3)</f>
        <v>0</v>
      </c>
      <c r="AU145" s="15">
        <f>ROUND(VLOOKUP($C$2,'[136]ERU-1'!$A$6:$BE$17,AU$2,FALSE),3)</f>
        <v>0</v>
      </c>
      <c r="AV145" s="15">
        <f>ROUND(VLOOKUP($C$2,'[136]ERU-1'!$A$6:$BE$17,AV$2,FALSE),3)</f>
        <v>1379</v>
      </c>
      <c r="AW145" s="15">
        <f>ROUND(VLOOKUP($C$2,'[136]ERU-1'!$A$6:$BE$17,AW$2,FALSE),3)</f>
        <v>0</v>
      </c>
      <c r="AX145" s="15">
        <f>ROUND(VLOOKUP($C$2,'[136]ERU-1'!$A$6:$BE$17,AX$2,FALSE),3)</f>
        <v>0</v>
      </c>
      <c r="AY145" s="15">
        <f>ROUND(VLOOKUP($C$2,'[136]ERU-1'!$A$6:$BE$17,AY$2,FALSE),3)</f>
        <v>0</v>
      </c>
      <c r="AZ145" s="15">
        <f>ROUND(VLOOKUP($C$2,'[136]ERU-1'!$A$6:$BE$17,AZ$2,FALSE),3)</f>
        <v>0</v>
      </c>
      <c r="BA145" s="15">
        <f>ROUND(VLOOKUP($C$2,'[136]ERU-1'!$A$6:$BE$17,BA$2,FALSE),3)</f>
        <v>0</v>
      </c>
      <c r="BB145" s="15">
        <f>ROUND(VLOOKUP($C$2,'[136]ERU-1'!$A$6:$BE$17,BB$2,FALSE),3)</f>
        <v>0</v>
      </c>
      <c r="BC145" s="15">
        <f>ROUND(VLOOKUP($C$2,'[136]ERU-1'!$A$6:$BE$17,BC$2,FALSE),3)</f>
        <v>0</v>
      </c>
      <c r="BD145" s="15">
        <f>ROUND(VLOOKUP($C$2,'[136]ERU-1'!$A$6:$BE$17,BD$2,FALSE),3)</f>
        <v>0</v>
      </c>
      <c r="BE145" s="15">
        <f>ROUND(VLOOKUP($C$2,'[136]ERU-1'!$A$6:$BE$17,BE$2,FALSE),3)</f>
        <v>346.44</v>
      </c>
      <c r="BF145" s="15">
        <f>ROUND(VLOOKUP($C$2,'[136]ERU-1'!$A$6:$BE$17,BF$2,FALSE),3)</f>
        <v>1379</v>
      </c>
      <c r="BG145" s="68">
        <f>_xlfn.IFNA(INDEX(import!$R$3:$Z$2000,MATCH(Data!$A145&amp;"#"&amp;$E145,import!$Q$3:$Q$2000,0),2),0)</f>
        <v>807.41499999999996</v>
      </c>
      <c r="BH145" s="15"/>
      <c r="BI145" s="15"/>
      <c r="BJ145" s="15" t="s">
        <v>880</v>
      </c>
      <c r="BK145" s="15" t="str">
        <f>INDEX(Licence!$I$2:$I$180,MATCH(Data!BJ145,Licence!$C$2:$C$180,0))</f>
        <v>Plzeňský</v>
      </c>
      <c r="BL145" s="15">
        <f>INDEX(Licence!$G$2:$G$180,MATCH(Data!BJ145,Licence!$C$2:$C$180,0))/1000</f>
        <v>0.8</v>
      </c>
      <c r="BM145" s="15">
        <f>INDEX(Licence!$F$2:$F$180,MATCH(Data!BJ145,Licence!$C$2:$C$180,0))/1000</f>
        <v>0.99299999999999999</v>
      </c>
      <c r="BN145" s="15" t="str">
        <f>INDEX(Licence!$K$2:$K$180,MATCH(Data!BJ145,Licence!$C$2:$C$180,0))</f>
        <v>ČEZ Distribuce, a.s.</v>
      </c>
      <c r="BO145" s="15"/>
      <c r="BP145" s="16">
        <f t="shared" si="39"/>
        <v>90.349517355456058</v>
      </c>
      <c r="BQ145" s="50">
        <v>800</v>
      </c>
      <c r="BR145" s="50">
        <v>993</v>
      </c>
    </row>
    <row r="146" spans="1:70" ht="19.5" thickBot="1" x14ac:dyDescent="0.35">
      <c r="A146">
        <v>4630</v>
      </c>
      <c r="B146" s="25">
        <f t="shared" si="36"/>
        <v>142</v>
      </c>
      <c r="C146" s="14" t="s">
        <v>887</v>
      </c>
      <c r="D146" s="15" t="str">
        <f t="shared" si="40"/>
        <v>Prosinec</v>
      </c>
      <c r="E146" s="37" t="str">
        <f t="shared" si="40"/>
        <v>12</v>
      </c>
      <c r="F146" s="15">
        <v>0</v>
      </c>
      <c r="G146" s="68">
        <f>_xlfn.IFNA(INDEX(import!$R$3:$Z$2000,MATCH(Data!$A146&amp;"#"&amp;$E146,import!$Q$3:$Q$2000,0),1),0)</f>
        <v>99.703999999999994</v>
      </c>
      <c r="H146" s="68">
        <f t="shared" si="43"/>
        <v>42.453000000000003</v>
      </c>
      <c r="I146" s="68">
        <f t="shared" si="44"/>
        <v>57.250999999999998</v>
      </c>
      <c r="J146" s="68">
        <f>_xlfn.IFNA(INDEX(import!$R$3:$Z$2000,MATCH(Data!$A146&amp;"#"&amp;$E146,import!$Q$3:$Q$2000,0),3),0)</f>
        <v>35.251200000000004</v>
      </c>
      <c r="K146" s="15">
        <f>ROUND(VLOOKUP($C$2,'[137]ERU-1'!$A$6:$BE$17,K$2,FALSE),3)</f>
        <v>0</v>
      </c>
      <c r="L146" s="15">
        <f>ROUND(VLOOKUP($C$2,'[137]ERU-1'!$A$6:$BE$17,L$2,FALSE),3)</f>
        <v>33.985999999999997</v>
      </c>
      <c r="M146" s="15">
        <f>ROUND(VLOOKUP($C$2,'[137]ERU-1'!$A$6:$BE$17,M$2,FALSE),3)</f>
        <v>0.66900000000000004</v>
      </c>
      <c r="N146" s="15">
        <f t="shared" si="34"/>
        <v>0.90299999999999869</v>
      </c>
      <c r="O146" s="15">
        <f t="shared" si="35"/>
        <v>0</v>
      </c>
      <c r="P146" s="15">
        <f t="shared" si="41"/>
        <v>0</v>
      </c>
      <c r="Q146" s="15">
        <f>ROUND(VLOOKUP($C$2,'[137]ERU-1'!$A$6:$BE$17,Q$2,FALSE),3)</f>
        <v>32.414000000000001</v>
      </c>
      <c r="R146" s="42">
        <f t="shared" si="42"/>
        <v>0</v>
      </c>
      <c r="S146" s="15">
        <f>ROUND(VLOOKUP($C$2,'[137]ERU-1'!$A$6:$BE$17,S$2,FALSE),3)</f>
        <v>165</v>
      </c>
      <c r="T146" s="15">
        <f>ROUND(VLOOKUP($C$2,'[137]ERU-1'!$A$6:$BE$17,T$2,FALSE),3)</f>
        <v>0</v>
      </c>
      <c r="U146" s="15">
        <f>ROUND(VLOOKUP($C$2,'[137]ERU-1'!$A$6:$BE$17,U$2,FALSE),3)</f>
        <v>0</v>
      </c>
      <c r="V146" s="15">
        <f>ROUND(VLOOKUP($C$2,'[137]ERU-1'!$A$6:$BE$17,V$2,FALSE),3)</f>
        <v>0</v>
      </c>
      <c r="W146" s="15">
        <f>ROUND(VLOOKUP($C$2,'[137]ERU-1'!$A$6:$BE$17,W$2,FALSE),3)</f>
        <v>0</v>
      </c>
      <c r="X146" s="15">
        <f>ROUND(VLOOKUP($C$2,'[137]ERU-1'!$A$6:$BE$17,X$2,FALSE),3)</f>
        <v>165</v>
      </c>
      <c r="Y146" s="15">
        <f>ROUND(VLOOKUP($C$2,'[137]ERU-1'!$A$6:$BE$17,Y$2,FALSE),3)</f>
        <v>0</v>
      </c>
      <c r="Z146" s="15">
        <f>ROUND(VLOOKUP($C$2,'[137]ERU-1'!$A$6:$BE$17,Z$2,FALSE),3)</f>
        <v>114.584</v>
      </c>
      <c r="AA146" s="15">
        <f>ROUND(VLOOKUP($C$2,'[137]ERU-1'!$A$6:$BE$17,AA$2,FALSE),3)</f>
        <v>33.985999999999997</v>
      </c>
      <c r="AB146" s="45">
        <f t="shared" si="38"/>
        <v>116.15600000000001</v>
      </c>
      <c r="AC146" s="15">
        <f>ROUND(VLOOKUP($C$2,'[137]ERU-1'!$A$6:$BE$17,AC$2,FALSE),3)</f>
        <v>0</v>
      </c>
      <c r="AD146" s="15">
        <f>ROUND(VLOOKUP($C$2,'[137]ERU-1'!$A$6:$BE$17,AD$2,FALSE),3)</f>
        <v>0</v>
      </c>
      <c r="AE146" s="15">
        <f>ROUND(VLOOKUP($C$2,'[137]ERU-1'!$A$6:$BE$17,AE$2,FALSE),3)</f>
        <v>0</v>
      </c>
      <c r="AF146" s="15">
        <f>ROUND(VLOOKUP($C$2,'[137]ERU-1'!$A$6:$BE$17,AF$2,FALSE),3)</f>
        <v>0</v>
      </c>
      <c r="AG146" s="15">
        <f>ROUND(VLOOKUP($C$2,'[137]ERU-1'!$A$6:$BE$17,AG$2,FALSE),3)</f>
        <v>0</v>
      </c>
      <c r="AH146" s="15">
        <f>ROUND(VLOOKUP($C$2,'[137]ERU-1'!$A$6:$BE$17,AH$2,FALSE),3)</f>
        <v>165</v>
      </c>
      <c r="AI146" s="15">
        <f>ROUND(VLOOKUP($C$2,'[137]ERU-1'!$A$6:$BE$17,AI$2,FALSE),3)</f>
        <v>0</v>
      </c>
      <c r="AJ146" s="15" t="s">
        <v>594</v>
      </c>
      <c r="AK146" s="15">
        <f>ROUND(VLOOKUP($C$2,'[137]ERU-1'!$A$6:$BE$17,AK$2,FALSE),3)</f>
        <v>0</v>
      </c>
      <c r="AL146" s="15">
        <f>ROUND(VLOOKUP($C$2,'[137]ERU-1'!$A$6:$BE$17,AL$2,FALSE),3)</f>
        <v>0</v>
      </c>
      <c r="AM146" s="15">
        <f>ROUND(VLOOKUP($C$2,'[137]ERU-1'!$A$6:$BE$17,AM$2,FALSE),3)</f>
        <v>7.1260000000000003</v>
      </c>
      <c r="AN146" s="15">
        <f>ROUND(VLOOKUP($C$2,'[137]ERU-1'!$A$6:$BE$17,AN$2,FALSE),3)</f>
        <v>0</v>
      </c>
      <c r="AO146" s="15">
        <f>ROUND(VLOOKUP($C$2,'[137]ERU-1'!$A$6:$BE$17,AO$2,FALSE),3)</f>
        <v>0</v>
      </c>
      <c r="AP146" s="15">
        <f>ROUND(VLOOKUP($C$2,'[137]ERU-1'!$A$6:$BE$17,AP$2,FALSE),3)</f>
        <v>0</v>
      </c>
      <c r="AQ146" s="15">
        <f>ROUND(VLOOKUP($C$2,'[137]ERU-1'!$A$6:$BE$17,AQ$2,FALSE),3)</f>
        <v>0</v>
      </c>
      <c r="AR146" s="15">
        <f>ROUND(VLOOKUP($C$2,'[137]ERU-1'!$A$6:$BE$17,AR$2,FALSE),3)</f>
        <v>0</v>
      </c>
      <c r="AS146" s="15">
        <f>ROUND(VLOOKUP($C$2,'[137]ERU-1'!$A$6:$BE$17,AS$2,FALSE),3)</f>
        <v>25.288</v>
      </c>
      <c r="AT146" s="15">
        <f>ROUND(VLOOKUP($C$2,'[137]ERU-1'!$A$6:$BE$17,AT$2,FALSE),3)</f>
        <v>0</v>
      </c>
      <c r="AU146" s="15">
        <f>ROUND(VLOOKUP($C$2,'[137]ERU-1'!$A$6:$BE$17,AU$2,FALSE),3)</f>
        <v>0</v>
      </c>
      <c r="AV146" s="15">
        <f>ROUND(VLOOKUP($C$2,'[137]ERU-1'!$A$6:$BE$17,AV$2,FALSE),3)</f>
        <v>165</v>
      </c>
      <c r="AW146" s="15">
        <f>ROUND(VLOOKUP($C$2,'[137]ERU-1'!$A$6:$BE$17,AW$2,FALSE),3)</f>
        <v>0</v>
      </c>
      <c r="AX146" s="15">
        <f>ROUND(VLOOKUP($C$2,'[137]ERU-1'!$A$6:$BE$17,AX$2,FALSE),3)</f>
        <v>0</v>
      </c>
      <c r="AY146" s="15">
        <f>ROUND(VLOOKUP($C$2,'[137]ERU-1'!$A$6:$BE$17,AY$2,FALSE),3)</f>
        <v>0</v>
      </c>
      <c r="AZ146" s="15">
        <f>ROUND(VLOOKUP($C$2,'[137]ERU-1'!$A$6:$BE$17,AZ$2,FALSE),3)</f>
        <v>0</v>
      </c>
      <c r="BA146" s="15">
        <f>ROUND(VLOOKUP($C$2,'[137]ERU-1'!$A$6:$BE$17,BA$2,FALSE),3)</f>
        <v>0</v>
      </c>
      <c r="BB146" s="15">
        <f>ROUND(VLOOKUP($C$2,'[137]ERU-1'!$A$6:$BE$17,BB$2,FALSE),3)</f>
        <v>0</v>
      </c>
      <c r="BC146" s="15">
        <f>ROUND(VLOOKUP($C$2,'[137]ERU-1'!$A$6:$BE$17,BC$2,FALSE),3)</f>
        <v>0</v>
      </c>
      <c r="BD146" s="15">
        <f>ROUND(VLOOKUP($C$2,'[137]ERU-1'!$A$6:$BE$17,BD$2,FALSE),3)</f>
        <v>0</v>
      </c>
      <c r="BE146" s="15">
        <f>ROUND(VLOOKUP($C$2,'[137]ERU-1'!$A$6:$BE$17,BE$2,FALSE),3)</f>
        <v>33.985999999999997</v>
      </c>
      <c r="BF146" s="15">
        <f>ROUND(VLOOKUP($C$2,'[137]ERU-1'!$A$6:$BE$17,BF$2,FALSE),3)</f>
        <v>165</v>
      </c>
      <c r="BG146" s="68">
        <f>_xlfn.IFNA(INDEX(import!$R$3:$Z$2000,MATCH(Data!$A146&amp;"#"&amp;$E146,import!$Q$3:$Q$2000,0),2),0)</f>
        <v>89.733999999999995</v>
      </c>
      <c r="BH146" s="15"/>
      <c r="BI146" s="15"/>
      <c r="BJ146" s="15" t="s">
        <v>885</v>
      </c>
      <c r="BK146" s="15" t="str">
        <f>INDEX(Licence!$I$2:$I$180,MATCH(Data!BJ146,Licence!$C$2:$C$180,0))</f>
        <v>Vysočina</v>
      </c>
      <c r="BL146" s="15">
        <f>INDEX(Licence!$G$2:$G$180,MATCH(Data!BJ146,Licence!$C$2:$C$180,0))/1000</f>
        <v>0.2</v>
      </c>
      <c r="BM146" s="15">
        <f>INDEX(Licence!$F$2:$F$180,MATCH(Data!BJ146,Licence!$C$2:$C$180,0))/1000</f>
        <v>0.28000000000000003</v>
      </c>
      <c r="BN146" s="15" t="str">
        <f>INDEX(Licence!$K$2:$K$180,MATCH(Data!BJ146,Licence!$C$2:$C$180,0))</f>
        <v>EG.D, a.s.</v>
      </c>
      <c r="BO146" s="15"/>
      <c r="BP146" s="16">
        <f t="shared" si="39"/>
        <v>88.951047911976886</v>
      </c>
    </row>
    <row r="147" spans="1:70" ht="19.5" thickBot="1" x14ac:dyDescent="0.35">
      <c r="A147">
        <v>4475</v>
      </c>
      <c r="B147" s="25">
        <f t="shared" si="36"/>
        <v>143</v>
      </c>
      <c r="C147" s="14" t="s">
        <v>889</v>
      </c>
      <c r="D147" s="15" t="str">
        <f t="shared" si="40"/>
        <v>Prosinec</v>
      </c>
      <c r="E147" s="37" t="str">
        <f t="shared" si="40"/>
        <v>12</v>
      </c>
      <c r="F147" s="15">
        <v>0</v>
      </c>
      <c r="G147" s="15">
        <f>ROUND(VLOOKUP($C$2,'[138]ERU-1'!$A$6:$BE$17,G$2,FALSE),3)</f>
        <v>342.10599999999999</v>
      </c>
      <c r="H147" s="15">
        <f>ROUND(VLOOKUP($C$2,'[138]ERU-1'!$A$6:$BE$17,H$2,FALSE),3)</f>
        <v>160.86000000000001</v>
      </c>
      <c r="I147" s="15">
        <f>ROUND(VLOOKUP($C$2,'[138]ERU-1'!$A$6:$BE$17,I$2,FALSE),3)</f>
        <v>181.24600000000001</v>
      </c>
      <c r="J147" s="15">
        <f>ROUND(VLOOKUP($C$2,'[138]ERU-1'!$A$6:$BE$17,J$2,FALSE),3)</f>
        <v>35.268999999999998</v>
      </c>
      <c r="K147" s="15">
        <f>ROUND(VLOOKUP($C$2,'[138]ERU-1'!$A$6:$BE$17,K$2,FALSE),3)</f>
        <v>0</v>
      </c>
      <c r="L147" s="15">
        <f>ROUND(VLOOKUP($C$2,'[138]ERU-1'!$A$6:$BE$17,L$2,FALSE),3)</f>
        <v>141.018</v>
      </c>
      <c r="M147" s="15">
        <f>ROUND(VLOOKUP($C$2,'[138]ERU-1'!$A$6:$BE$17,M$2,FALSE),3)</f>
        <v>3.3839999999999999</v>
      </c>
      <c r="N147" s="15">
        <f t="shared" si="34"/>
        <v>3.8130000000000166</v>
      </c>
      <c r="O147" s="15">
        <f t="shared" si="35"/>
        <v>0</v>
      </c>
      <c r="P147" s="15">
        <f t="shared" si="41"/>
        <v>0</v>
      </c>
      <c r="Q147" s="15">
        <f>ROUND(VLOOKUP($C$2,'[138]ERU-1'!$A$6:$BE$17,Q$2,FALSE),3)</f>
        <v>133.821</v>
      </c>
      <c r="R147" s="42">
        <f t="shared" si="42"/>
        <v>0</v>
      </c>
      <c r="S147" s="15">
        <f>ROUND(VLOOKUP($C$2,'[138]ERU-1'!$A$6:$BE$17,S$2,FALSE),3)</f>
        <v>572</v>
      </c>
      <c r="T147" s="15">
        <f>ROUND(VLOOKUP($C$2,'[138]ERU-1'!$A$6:$BE$17,T$2,FALSE),3)</f>
        <v>0</v>
      </c>
      <c r="U147" s="15">
        <f>ROUND(VLOOKUP($C$2,'[138]ERU-1'!$A$6:$BE$17,U$2,FALSE),3)</f>
        <v>0</v>
      </c>
      <c r="V147" s="15">
        <f>ROUND(VLOOKUP($C$2,'[138]ERU-1'!$A$6:$BE$17,V$2,FALSE),3)</f>
        <v>0</v>
      </c>
      <c r="W147" s="15">
        <f>ROUND(VLOOKUP($C$2,'[138]ERU-1'!$A$6:$BE$17,W$2,FALSE),3)</f>
        <v>0</v>
      </c>
      <c r="X147" s="15">
        <f>ROUND(VLOOKUP($C$2,'[138]ERU-1'!$A$6:$BE$17,X$2,FALSE),3)</f>
        <v>572</v>
      </c>
      <c r="Y147" s="15">
        <f>ROUND(VLOOKUP($C$2,'[138]ERU-1'!$A$6:$BE$17,Y$2,FALSE),3)</f>
        <v>0</v>
      </c>
      <c r="Z147" s="15">
        <f>ROUND(VLOOKUP($C$2,'[138]ERU-1'!$A$6:$BE$17,Z$2,FALSE),3)</f>
        <v>0.89100000000000001</v>
      </c>
      <c r="AA147" s="15">
        <f>ROUND(VLOOKUP($C$2,'[138]ERU-1'!$A$6:$BE$17,AA$2,FALSE),3)</f>
        <v>141.018</v>
      </c>
      <c r="AB147" s="45">
        <f t="shared" si="38"/>
        <v>8.088000000000017</v>
      </c>
      <c r="AC147" s="15">
        <f>ROUND(VLOOKUP($C$2,'[138]ERU-1'!$A$6:$BE$17,AC$2,FALSE),3)</f>
        <v>0</v>
      </c>
      <c r="AD147" s="15">
        <f>ROUND(VLOOKUP($C$2,'[138]ERU-1'!$A$6:$BE$17,AD$2,FALSE),3)</f>
        <v>0</v>
      </c>
      <c r="AE147" s="15">
        <f>ROUND(VLOOKUP($C$2,'[138]ERU-1'!$A$6:$BE$17,AE$2,FALSE),3)</f>
        <v>0</v>
      </c>
      <c r="AF147" s="15">
        <f>ROUND(VLOOKUP($C$2,'[138]ERU-1'!$A$6:$BE$17,AF$2,FALSE),3)</f>
        <v>0</v>
      </c>
      <c r="AG147" s="15">
        <f>ROUND(VLOOKUP($C$2,'[138]ERU-1'!$A$6:$BE$17,AG$2,FALSE),3)</f>
        <v>0</v>
      </c>
      <c r="AH147" s="15">
        <f>ROUND(VLOOKUP($C$2,'[138]ERU-1'!$A$6:$BE$17,AH$2,FALSE),3)</f>
        <v>572</v>
      </c>
      <c r="AI147" s="15">
        <f>ROUND(VLOOKUP($C$2,'[138]ERU-1'!$A$6:$BE$17,AI$2,FALSE),3)</f>
        <v>0</v>
      </c>
      <c r="AJ147" s="15" t="s">
        <v>594</v>
      </c>
      <c r="AK147" s="15">
        <f>ROUND(VLOOKUP($C$2,'[138]ERU-1'!$A$6:$BE$17,AK$2,FALSE),3)</f>
        <v>0</v>
      </c>
      <c r="AL147" s="15">
        <f>ROUND(VLOOKUP($C$2,'[138]ERU-1'!$A$6:$BE$17,AL$2,FALSE),3)</f>
        <v>0</v>
      </c>
      <c r="AM147" s="15">
        <f>ROUND(VLOOKUP($C$2,'[138]ERU-1'!$A$6:$BE$17,AM$2,FALSE),3)</f>
        <v>133.821</v>
      </c>
      <c r="AN147" s="15">
        <f>ROUND(VLOOKUP($C$2,'[138]ERU-1'!$A$6:$BE$17,AN$2,FALSE),3)</f>
        <v>0</v>
      </c>
      <c r="AO147" s="15">
        <f>ROUND(VLOOKUP($C$2,'[138]ERU-1'!$A$6:$BE$17,AO$2,FALSE),3)</f>
        <v>0</v>
      </c>
      <c r="AP147" s="15">
        <f>ROUND(VLOOKUP($C$2,'[138]ERU-1'!$A$6:$BE$17,AP$2,FALSE),3)</f>
        <v>0</v>
      </c>
      <c r="AQ147" s="15">
        <f>ROUND(VLOOKUP($C$2,'[138]ERU-1'!$A$6:$BE$17,AQ$2,FALSE),3)</f>
        <v>0</v>
      </c>
      <c r="AR147" s="15">
        <f>ROUND(VLOOKUP($C$2,'[138]ERU-1'!$A$6:$BE$17,AR$2,FALSE),3)</f>
        <v>0</v>
      </c>
      <c r="AS147" s="15">
        <f>ROUND(VLOOKUP($C$2,'[138]ERU-1'!$A$6:$BE$17,AS$2,FALSE),3)</f>
        <v>0</v>
      </c>
      <c r="AT147" s="15">
        <f>ROUND(VLOOKUP($C$2,'[138]ERU-1'!$A$6:$BE$17,AT$2,FALSE),3)</f>
        <v>0</v>
      </c>
      <c r="AU147" s="15">
        <f>ROUND(VLOOKUP($C$2,'[138]ERU-1'!$A$6:$BE$17,AU$2,FALSE),3)</f>
        <v>0</v>
      </c>
      <c r="AV147" s="15">
        <f>ROUND(VLOOKUP($C$2,'[138]ERU-1'!$A$6:$BE$17,AV$2,FALSE),3)</f>
        <v>572</v>
      </c>
      <c r="AW147" s="15">
        <f>ROUND(VLOOKUP($C$2,'[138]ERU-1'!$A$6:$BE$17,AW$2,FALSE),3)</f>
        <v>0</v>
      </c>
      <c r="AX147" s="15">
        <f>ROUND(VLOOKUP($C$2,'[138]ERU-1'!$A$6:$BE$17,AX$2,FALSE),3)</f>
        <v>0</v>
      </c>
      <c r="AY147" s="15">
        <f>ROUND(VLOOKUP($C$2,'[138]ERU-1'!$A$6:$BE$17,AY$2,FALSE),3)</f>
        <v>0</v>
      </c>
      <c r="AZ147" s="15">
        <f>ROUND(VLOOKUP($C$2,'[138]ERU-1'!$A$6:$BE$17,AZ$2,FALSE),3)</f>
        <v>0</v>
      </c>
      <c r="BA147" s="15">
        <f>ROUND(VLOOKUP($C$2,'[138]ERU-1'!$A$6:$BE$17,BA$2,FALSE),3)</f>
        <v>0</v>
      </c>
      <c r="BB147" s="15">
        <f>ROUND(VLOOKUP($C$2,'[138]ERU-1'!$A$6:$BE$17,BB$2,FALSE),3)</f>
        <v>0</v>
      </c>
      <c r="BC147" s="15">
        <f>ROUND(VLOOKUP($C$2,'[138]ERU-1'!$A$6:$BE$17,BC$2,FALSE),3)</f>
        <v>0</v>
      </c>
      <c r="BD147" s="15">
        <f>ROUND(VLOOKUP($C$2,'[138]ERU-1'!$A$6:$BE$17,BD$2,FALSE),3)</f>
        <v>0</v>
      </c>
      <c r="BE147" s="15">
        <f>ROUND(VLOOKUP($C$2,'[138]ERU-1'!$A$6:$BE$17,BE$2,FALSE),3)</f>
        <v>141.018</v>
      </c>
      <c r="BF147" s="15">
        <f>ROUND(VLOOKUP($C$2,'[138]ERU-1'!$A$6:$BE$17,BF$2,FALSE),3)</f>
        <v>572</v>
      </c>
      <c r="BG147" s="15">
        <f>ROUND(VLOOKUP($C$2,'[138]ERU-1'!$A$6:$BE$17,BG$2,FALSE),3)</f>
        <v>342.10599999999999</v>
      </c>
      <c r="BH147" s="15"/>
      <c r="BI147" s="15"/>
      <c r="BJ147" s="15" t="s">
        <v>886</v>
      </c>
      <c r="BK147" s="15" t="str">
        <f>INDEX(Licence!$I$2:$I$180,MATCH(Data!BJ147,Licence!$C$2:$C$180,0))</f>
        <v>Plzeňský</v>
      </c>
      <c r="BL147" s="15">
        <f>INDEX(Licence!$G$2:$G$180,MATCH(Data!BJ147,Licence!$C$2:$C$180,0))/1000</f>
        <v>0.4</v>
      </c>
      <c r="BM147" s="15">
        <f>INDEX(Licence!$F$2:$F$180,MATCH(Data!BJ147,Licence!$C$2:$C$180,0))/1000</f>
        <v>0.47799999999999998</v>
      </c>
      <c r="BN147" s="15" t="str">
        <f>INDEX(Licence!$K$2:$K$180,MATCH(Data!BJ147,Licence!$C$2:$C$180,0))</f>
        <v>ČEZ Distribuce, a.s.</v>
      </c>
      <c r="BO147" s="15"/>
      <c r="BP147" s="16">
        <f t="shared" si="39"/>
        <v>87.664901781579076</v>
      </c>
    </row>
    <row r="148" spans="1:70" ht="19.5" thickBot="1" x14ac:dyDescent="0.35">
      <c r="A148">
        <v>4579</v>
      </c>
      <c r="B148" s="25">
        <f t="shared" si="36"/>
        <v>144</v>
      </c>
      <c r="C148" s="14" t="s">
        <v>892</v>
      </c>
      <c r="D148" s="15" t="str">
        <f t="shared" si="40"/>
        <v>Prosinec</v>
      </c>
      <c r="E148" s="37" t="str">
        <f t="shared" si="40"/>
        <v>12</v>
      </c>
      <c r="F148" s="15">
        <v>0</v>
      </c>
      <c r="G148" s="68">
        <f>_xlfn.IFNA(INDEX(import!$R$3:$Z$2000,MATCH(Data!$A148&amp;"#"&amp;$E148,import!$Q$3:$Q$2000,0),1),0)</f>
        <v>210.98500000000001</v>
      </c>
      <c r="H148" s="68">
        <f t="shared" si="43"/>
        <v>97.512</v>
      </c>
      <c r="I148" s="68">
        <f t="shared" si="44"/>
        <v>113.473</v>
      </c>
      <c r="J148" s="68">
        <f>_xlfn.IFNA(INDEX(import!$R$3:$Z$2000,MATCH(Data!$A148&amp;"#"&amp;$E148,import!$Q$3:$Q$2000,0),3),0)</f>
        <v>35.251200000000004</v>
      </c>
      <c r="K148" s="15">
        <f>ROUND(VLOOKUP($C$2,'[139]ERU-1'!$A$6:$BE$17,K$2,FALSE),3)</f>
        <v>0</v>
      </c>
      <c r="L148" s="15">
        <f>ROUND(VLOOKUP($C$2,'[139]ERU-1'!$A$6:$BE$17,L$2,FALSE),3)</f>
        <v>77.34</v>
      </c>
      <c r="M148" s="15">
        <f>ROUND(VLOOKUP($C$2,'[139]ERU-1'!$A$6:$BE$17,M$2,FALSE),3)</f>
        <v>0.55700000000000005</v>
      </c>
      <c r="N148" s="15">
        <f t="shared" si="34"/>
        <v>0.64799999999999613</v>
      </c>
      <c r="O148" s="15">
        <f t="shared" si="35"/>
        <v>0</v>
      </c>
      <c r="P148" s="15">
        <f t="shared" si="41"/>
        <v>0</v>
      </c>
      <c r="Q148" s="15">
        <f>ROUND(VLOOKUP($C$2,'[139]ERU-1'!$A$6:$BE$17,Q$2,FALSE),3)</f>
        <v>76.135000000000005</v>
      </c>
      <c r="R148" s="42">
        <f t="shared" si="42"/>
        <v>0</v>
      </c>
      <c r="S148" s="15">
        <f>ROUND(VLOOKUP($C$2,'[139]ERU-1'!$A$6:$BE$17,S$2,FALSE),3)</f>
        <v>324</v>
      </c>
      <c r="T148" s="15">
        <f>ROUND(VLOOKUP($C$2,'[139]ERU-1'!$A$6:$BE$17,T$2,FALSE),3)</f>
        <v>0</v>
      </c>
      <c r="U148" s="15">
        <f>ROUND(VLOOKUP($C$2,'[139]ERU-1'!$A$6:$BE$17,U$2,FALSE),3)</f>
        <v>0</v>
      </c>
      <c r="V148" s="15">
        <f>ROUND(VLOOKUP($C$2,'[139]ERU-1'!$A$6:$BE$17,V$2,FALSE),3)</f>
        <v>0</v>
      </c>
      <c r="W148" s="15">
        <f>ROUND(VLOOKUP($C$2,'[139]ERU-1'!$A$6:$BE$17,W$2,FALSE),3)</f>
        <v>0</v>
      </c>
      <c r="X148" s="15">
        <f>ROUND(VLOOKUP($C$2,'[139]ERU-1'!$A$6:$BE$17,X$2,FALSE),3)</f>
        <v>324</v>
      </c>
      <c r="Y148" s="15">
        <f>ROUND(VLOOKUP($C$2,'[139]ERU-1'!$A$6:$BE$17,Y$2,FALSE),3)</f>
        <v>0</v>
      </c>
      <c r="Z148" s="15">
        <f>ROUND(VLOOKUP($C$2,'[139]ERU-1'!$A$6:$BE$17,Z$2,FALSE),3)</f>
        <v>1.425</v>
      </c>
      <c r="AA148" s="15">
        <f>ROUND(VLOOKUP($C$2,'[139]ERU-1'!$A$6:$BE$17,AA$2,FALSE),3)</f>
        <v>77.34</v>
      </c>
      <c r="AB148" s="45">
        <f t="shared" si="38"/>
        <v>2.6299999999999963</v>
      </c>
      <c r="AC148" s="15">
        <f>ROUND(VLOOKUP($C$2,'[139]ERU-1'!$A$6:$BE$17,AC$2,FALSE),3)</f>
        <v>0</v>
      </c>
      <c r="AD148" s="15">
        <f>ROUND(VLOOKUP($C$2,'[139]ERU-1'!$A$6:$BE$17,AD$2,FALSE),3)</f>
        <v>0</v>
      </c>
      <c r="AE148" s="15">
        <f>ROUND(VLOOKUP($C$2,'[139]ERU-1'!$A$6:$BE$17,AE$2,FALSE),3)</f>
        <v>0</v>
      </c>
      <c r="AF148" s="15">
        <f>ROUND(VLOOKUP($C$2,'[139]ERU-1'!$A$6:$BE$17,AF$2,FALSE),3)</f>
        <v>0</v>
      </c>
      <c r="AG148" s="15">
        <f>ROUND(VLOOKUP($C$2,'[139]ERU-1'!$A$6:$BE$17,AG$2,FALSE),3)</f>
        <v>0</v>
      </c>
      <c r="AH148" s="15">
        <f>ROUND(VLOOKUP($C$2,'[139]ERU-1'!$A$6:$BE$17,AH$2,FALSE),3)</f>
        <v>324</v>
      </c>
      <c r="AI148" s="15">
        <f>ROUND(VLOOKUP($C$2,'[139]ERU-1'!$A$6:$BE$17,AI$2,FALSE),3)</f>
        <v>0</v>
      </c>
      <c r="AJ148" s="15" t="s">
        <v>594</v>
      </c>
      <c r="AK148" s="15">
        <f>ROUND(VLOOKUP($C$2,'[139]ERU-1'!$A$6:$BE$17,AK$2,FALSE),3)</f>
        <v>0</v>
      </c>
      <c r="AL148" s="15">
        <f>ROUND(VLOOKUP($C$2,'[139]ERU-1'!$A$6:$BE$17,AL$2,FALSE),3)</f>
        <v>0</v>
      </c>
      <c r="AM148" s="15">
        <f>ROUND(VLOOKUP($C$2,'[139]ERU-1'!$A$6:$BE$17,AM$2,FALSE),3)</f>
        <v>76.135000000000005</v>
      </c>
      <c r="AN148" s="15">
        <f>ROUND(VLOOKUP($C$2,'[139]ERU-1'!$A$6:$BE$17,AN$2,FALSE),3)</f>
        <v>0</v>
      </c>
      <c r="AO148" s="15">
        <f>ROUND(VLOOKUP($C$2,'[139]ERU-1'!$A$6:$BE$17,AO$2,FALSE),3)</f>
        <v>0</v>
      </c>
      <c r="AP148" s="15">
        <f>ROUND(VLOOKUP($C$2,'[139]ERU-1'!$A$6:$BE$17,AP$2,FALSE),3)</f>
        <v>0</v>
      </c>
      <c r="AQ148" s="15">
        <f>ROUND(VLOOKUP($C$2,'[139]ERU-1'!$A$6:$BE$17,AQ$2,FALSE),3)</f>
        <v>0</v>
      </c>
      <c r="AR148" s="15">
        <f>ROUND(VLOOKUP($C$2,'[139]ERU-1'!$A$6:$BE$17,AR$2,FALSE),3)</f>
        <v>0</v>
      </c>
      <c r="AS148" s="15">
        <f>ROUND(VLOOKUP($C$2,'[139]ERU-1'!$A$6:$BE$17,AS$2,FALSE),3)</f>
        <v>0</v>
      </c>
      <c r="AT148" s="15">
        <f>ROUND(VLOOKUP($C$2,'[139]ERU-1'!$A$6:$BE$17,AT$2,FALSE),3)</f>
        <v>0</v>
      </c>
      <c r="AU148" s="15">
        <f>ROUND(VLOOKUP($C$2,'[139]ERU-1'!$A$6:$BE$17,AU$2,FALSE),3)</f>
        <v>0</v>
      </c>
      <c r="AV148" s="15">
        <f>ROUND(VLOOKUP($C$2,'[139]ERU-1'!$A$6:$BE$17,AV$2,FALSE),3)</f>
        <v>324</v>
      </c>
      <c r="AW148" s="15">
        <f>ROUND(VLOOKUP($C$2,'[139]ERU-1'!$A$6:$BE$17,AW$2,FALSE),3)</f>
        <v>0</v>
      </c>
      <c r="AX148" s="15">
        <f>ROUND(VLOOKUP($C$2,'[139]ERU-1'!$A$6:$BE$17,AX$2,FALSE),3)</f>
        <v>0</v>
      </c>
      <c r="AY148" s="15">
        <f>ROUND(VLOOKUP($C$2,'[139]ERU-1'!$A$6:$BE$17,AY$2,FALSE),3)</f>
        <v>0</v>
      </c>
      <c r="AZ148" s="15">
        <f>ROUND(VLOOKUP($C$2,'[139]ERU-1'!$A$6:$BE$17,AZ$2,FALSE),3)</f>
        <v>0</v>
      </c>
      <c r="BA148" s="15">
        <f>ROUND(VLOOKUP($C$2,'[139]ERU-1'!$A$6:$BE$17,BA$2,FALSE),3)</f>
        <v>0</v>
      </c>
      <c r="BB148" s="15">
        <f>ROUND(VLOOKUP($C$2,'[139]ERU-1'!$A$6:$BE$17,BB$2,FALSE),3)</f>
        <v>0</v>
      </c>
      <c r="BC148" s="15">
        <f>ROUND(VLOOKUP($C$2,'[139]ERU-1'!$A$6:$BE$17,BC$2,FALSE),3)</f>
        <v>0</v>
      </c>
      <c r="BD148" s="15">
        <f>ROUND(VLOOKUP($C$2,'[139]ERU-1'!$A$6:$BE$17,BD$2,FALSE),3)</f>
        <v>0</v>
      </c>
      <c r="BE148" s="15">
        <f>ROUND(VLOOKUP($C$2,'[139]ERU-1'!$A$6:$BE$17,BE$2,FALSE),3)</f>
        <v>77.34</v>
      </c>
      <c r="BF148" s="15">
        <f>ROUND(VLOOKUP($C$2,'[139]ERU-1'!$A$6:$BE$17,BF$2,FALSE),3)</f>
        <v>324</v>
      </c>
      <c r="BG148" s="68">
        <f>_xlfn.IFNA(INDEX(import!$R$3:$Z$2000,MATCH(Data!$A148&amp;"#"&amp;$E148,import!$Q$3:$Q$2000,0),2),0)</f>
        <v>189.886</v>
      </c>
      <c r="BH148" s="15"/>
      <c r="BI148" s="15"/>
      <c r="BJ148" s="15" t="s">
        <v>891</v>
      </c>
      <c r="BK148" s="15" t="str">
        <f>INDEX(Licence!$I$2:$I$180,MATCH(Data!BJ148,Licence!$C$2:$C$180,0))</f>
        <v>Zlínský</v>
      </c>
      <c r="BL148" s="15">
        <f>INDEX(Licence!$G$2:$G$180,MATCH(Data!BJ148,Licence!$C$2:$C$180,0))/1000</f>
        <v>0.4</v>
      </c>
      <c r="BM148" s="15">
        <f>INDEX(Licence!$F$2:$F$180,MATCH(Data!BJ148,Licence!$C$2:$C$180,0))/1000</f>
        <v>0.47799999999999998</v>
      </c>
      <c r="BN148" s="15" t="str">
        <f>INDEX(Licence!$K$2:$K$180,MATCH(Data!BJ148,Licence!$C$2:$C$180,0))</f>
        <v>EG.D, a.s.</v>
      </c>
      <c r="BO148" s="15"/>
      <c r="BP148" s="16">
        <f t="shared" si="39"/>
        <v>88.126560146614281</v>
      </c>
    </row>
    <row r="149" spans="1:70" ht="19.5" thickBot="1" x14ac:dyDescent="0.35">
      <c r="A149">
        <v>4928</v>
      </c>
      <c r="B149" s="25">
        <f t="shared" si="36"/>
        <v>145</v>
      </c>
      <c r="C149" s="14" t="s">
        <v>893</v>
      </c>
      <c r="D149" s="15" t="str">
        <f t="shared" si="40"/>
        <v>Prosinec</v>
      </c>
      <c r="E149" s="37" t="str">
        <f t="shared" si="40"/>
        <v>12</v>
      </c>
      <c r="F149" s="15">
        <v>0</v>
      </c>
      <c r="G149" s="68">
        <f>_xlfn.IFNA(INDEX(import!$R$3:$Z$2000,MATCH(Data!$A149&amp;"#"&amp;$E149,import!$Q$3:$Q$2000,0),1),0)</f>
        <v>697.06</v>
      </c>
      <c r="H149" s="68">
        <f t="shared" si="43"/>
        <v>304.75200000000001</v>
      </c>
      <c r="I149" s="68">
        <f t="shared" si="44"/>
        <v>392.30799999999999</v>
      </c>
      <c r="J149" s="68">
        <f>_xlfn.IFNA(INDEX(import!$R$3:$Z$2000,MATCH(Data!$A149&amp;"#"&amp;$E149,import!$Q$3:$Q$2000,0),3),0)</f>
        <v>35.251200000000004</v>
      </c>
      <c r="K149" s="15">
        <f>ROUND(VLOOKUP($C$2,'[140]ERU-1'!$A$6:$BE$17,K$2,FALSE),3)</f>
        <v>0</v>
      </c>
      <c r="L149" s="15">
        <f>ROUND(VLOOKUP($C$2,'[140]ERU-1'!$A$6:$BE$17,L$2,FALSE),3)</f>
        <v>258.94</v>
      </c>
      <c r="M149" s="15">
        <f>ROUND(VLOOKUP($C$2,'[140]ERU-1'!$A$6:$BE$17,M$2,FALSE),3)</f>
        <v>3.8330000000000002</v>
      </c>
      <c r="N149" s="15">
        <f t="shared" si="34"/>
        <v>4.9329999999999927</v>
      </c>
      <c r="O149" s="15">
        <f t="shared" si="35"/>
        <v>0</v>
      </c>
      <c r="P149" s="15">
        <f t="shared" si="41"/>
        <v>0</v>
      </c>
      <c r="Q149" s="15">
        <f>ROUND(VLOOKUP($C$2,'[140]ERU-1'!$A$6:$BE$17,Q$2,FALSE),3)</f>
        <v>250.17400000000001</v>
      </c>
      <c r="R149" s="42">
        <f t="shared" si="42"/>
        <v>0</v>
      </c>
      <c r="S149" s="15">
        <f>ROUND(VLOOKUP($C$2,'[140]ERU-1'!$A$6:$BE$17,S$2,FALSE),3)</f>
        <v>1200</v>
      </c>
      <c r="T149" s="15">
        <f>ROUND(VLOOKUP($C$2,'[140]ERU-1'!$A$6:$BE$17,T$2,FALSE),3)</f>
        <v>0</v>
      </c>
      <c r="U149" s="15">
        <f>ROUND(VLOOKUP($C$2,'[140]ERU-1'!$A$6:$BE$17,U$2,FALSE),3)</f>
        <v>0</v>
      </c>
      <c r="V149" s="15">
        <f>ROUND(VLOOKUP($C$2,'[140]ERU-1'!$A$6:$BE$17,V$2,FALSE),3)</f>
        <v>0</v>
      </c>
      <c r="W149" s="15">
        <f>ROUND(VLOOKUP($C$2,'[140]ERU-1'!$A$6:$BE$17,W$2,FALSE),3)</f>
        <v>0</v>
      </c>
      <c r="X149" s="15">
        <f>ROUND(VLOOKUP($C$2,'[140]ERU-1'!$A$6:$BE$17,X$2,FALSE),3)</f>
        <v>1200</v>
      </c>
      <c r="Y149" s="15">
        <f>ROUND(VLOOKUP($C$2,'[140]ERU-1'!$A$6:$BE$17,Y$2,FALSE),3)</f>
        <v>0</v>
      </c>
      <c r="Z149" s="15">
        <f>ROUND(VLOOKUP($C$2,'[140]ERU-1'!$A$6:$BE$17,Z$2,FALSE),3)</f>
        <v>1.302</v>
      </c>
      <c r="AA149" s="15">
        <f>ROUND(VLOOKUP($C$2,'[140]ERU-1'!$A$6:$BE$17,AA$2,FALSE),3)</f>
        <v>258.94</v>
      </c>
      <c r="AB149" s="45">
        <f t="shared" si="38"/>
        <v>10.067999999999993</v>
      </c>
      <c r="AC149" s="15">
        <f>ROUND(VLOOKUP($C$2,'[140]ERU-1'!$A$6:$BE$17,AC$2,FALSE),3)</f>
        <v>0</v>
      </c>
      <c r="AD149" s="15">
        <f>ROUND(VLOOKUP($C$2,'[140]ERU-1'!$A$6:$BE$17,AD$2,FALSE),3)</f>
        <v>0</v>
      </c>
      <c r="AE149" s="15">
        <f>ROUND(VLOOKUP($C$2,'[140]ERU-1'!$A$6:$BE$17,AE$2,FALSE),3)</f>
        <v>0</v>
      </c>
      <c r="AF149" s="15">
        <f>ROUND(VLOOKUP($C$2,'[140]ERU-1'!$A$6:$BE$17,AF$2,FALSE),3)</f>
        <v>0</v>
      </c>
      <c r="AG149" s="15">
        <f>ROUND(VLOOKUP($C$2,'[140]ERU-1'!$A$6:$BE$17,AG$2,FALSE),3)</f>
        <v>0</v>
      </c>
      <c r="AH149" s="15">
        <f>ROUND(VLOOKUP($C$2,'[140]ERU-1'!$A$6:$BE$17,AH$2,FALSE),3)</f>
        <v>1200</v>
      </c>
      <c r="AI149" s="15">
        <f>ROUND(VLOOKUP($C$2,'[140]ERU-1'!$A$6:$BE$17,AI$2,FALSE),3)</f>
        <v>0</v>
      </c>
      <c r="AJ149" s="15" t="s">
        <v>594</v>
      </c>
      <c r="AK149" s="15">
        <f>ROUND(VLOOKUP($C$2,'[140]ERU-1'!$A$6:$BE$17,AK$2,FALSE),3)</f>
        <v>0</v>
      </c>
      <c r="AL149" s="15">
        <f>ROUND(VLOOKUP($C$2,'[140]ERU-1'!$A$6:$BE$17,AL$2,FALSE),3)</f>
        <v>0</v>
      </c>
      <c r="AM149" s="15">
        <f>ROUND(VLOOKUP($C$2,'[140]ERU-1'!$A$6:$BE$17,AM$2,FALSE),3)</f>
        <v>250.17400000000001</v>
      </c>
      <c r="AN149" s="15">
        <f>ROUND(VLOOKUP($C$2,'[140]ERU-1'!$A$6:$BE$17,AN$2,FALSE),3)</f>
        <v>0</v>
      </c>
      <c r="AO149" s="15">
        <f>ROUND(VLOOKUP($C$2,'[140]ERU-1'!$A$6:$BE$17,AO$2,FALSE),3)</f>
        <v>0</v>
      </c>
      <c r="AP149" s="15">
        <f>ROUND(VLOOKUP($C$2,'[140]ERU-1'!$A$6:$BE$17,AP$2,FALSE),3)</f>
        <v>0</v>
      </c>
      <c r="AQ149" s="15">
        <f>ROUND(VLOOKUP($C$2,'[140]ERU-1'!$A$6:$BE$17,AQ$2,FALSE),3)</f>
        <v>0</v>
      </c>
      <c r="AR149" s="15">
        <f>ROUND(VLOOKUP($C$2,'[140]ERU-1'!$A$6:$BE$17,AR$2,FALSE),3)</f>
        <v>0</v>
      </c>
      <c r="AS149" s="15">
        <f>ROUND(VLOOKUP($C$2,'[140]ERU-1'!$A$6:$BE$17,AS$2,FALSE),3)</f>
        <v>0</v>
      </c>
      <c r="AT149" s="15">
        <f>ROUND(VLOOKUP($C$2,'[140]ERU-1'!$A$6:$BE$17,AT$2,FALSE),3)</f>
        <v>0</v>
      </c>
      <c r="AU149" s="15">
        <f>ROUND(VLOOKUP($C$2,'[140]ERU-1'!$A$6:$BE$17,AU$2,FALSE),3)</f>
        <v>0</v>
      </c>
      <c r="AV149" s="15">
        <f>ROUND(VLOOKUP($C$2,'[140]ERU-1'!$A$6:$BE$17,AV$2,FALSE),3)</f>
        <v>0</v>
      </c>
      <c r="AW149" s="15">
        <f>ROUND(VLOOKUP($C$2,'[140]ERU-1'!$A$6:$BE$17,AW$2,FALSE),3)</f>
        <v>0</v>
      </c>
      <c r="AX149" s="15">
        <f>ROUND(VLOOKUP($C$2,'[140]ERU-1'!$A$6:$BE$17,AX$2,FALSE),3)</f>
        <v>0</v>
      </c>
      <c r="AY149" s="15">
        <f>ROUND(VLOOKUP($C$2,'[140]ERU-1'!$A$6:$BE$17,AY$2,FALSE),3)</f>
        <v>0</v>
      </c>
      <c r="AZ149" s="15">
        <f>ROUND(VLOOKUP($C$2,'[140]ERU-1'!$A$6:$BE$17,AZ$2,FALSE),3)</f>
        <v>0</v>
      </c>
      <c r="BA149" s="15">
        <f>ROUND(VLOOKUP($C$2,'[140]ERU-1'!$A$6:$BE$17,BA$2,FALSE),3)</f>
        <v>0</v>
      </c>
      <c r="BB149" s="15">
        <f>ROUND(VLOOKUP($C$2,'[140]ERU-1'!$A$6:$BE$17,BB$2,FALSE),3)</f>
        <v>1200</v>
      </c>
      <c r="BC149" s="15">
        <f>ROUND(VLOOKUP($C$2,'[140]ERU-1'!$A$6:$BE$17,BC$2,FALSE),3)</f>
        <v>0</v>
      </c>
      <c r="BD149" s="15">
        <f>ROUND(VLOOKUP($C$2,'[140]ERU-1'!$A$6:$BE$17,BD$2,FALSE),3)</f>
        <v>0</v>
      </c>
      <c r="BE149" s="15">
        <f>ROUND(VLOOKUP($C$2,'[140]ERU-1'!$A$6:$BE$17,BE$2,FALSE),3)</f>
        <v>258.94</v>
      </c>
      <c r="BF149" s="15">
        <f>ROUND(VLOOKUP($C$2,'[140]ERU-1'!$A$6:$BE$17,BF$2,FALSE),3)</f>
        <v>1200</v>
      </c>
      <c r="BG149" s="68">
        <f>_xlfn.IFNA(INDEX(import!$R$3:$Z$2000,MATCH(Data!$A149&amp;"#"&amp;$E149,import!$Q$3:$Q$2000,0),2),0)</f>
        <v>627.35400000000004</v>
      </c>
      <c r="BH149" s="15"/>
      <c r="BI149" s="15"/>
      <c r="BJ149" s="15" t="s">
        <v>897</v>
      </c>
      <c r="BK149" s="15" t="str">
        <f>INDEX(Licence!$I$2:$I$180,MATCH(Data!BJ149,Licence!$C$2:$C$180,0))</f>
        <v>Plzeňský</v>
      </c>
      <c r="BL149" s="15">
        <f>INDEX(Licence!$G$2:$G$180,MATCH(Data!BJ149,Licence!$C$2:$C$180,0))/1000</f>
        <v>0.8</v>
      </c>
      <c r="BM149" s="15">
        <f>INDEX(Licence!$F$2:$F$180,MATCH(Data!BJ149,Licence!$C$2:$C$180,0))/1000</f>
        <v>0.99299999999999999</v>
      </c>
      <c r="BN149" s="15" t="str">
        <f>INDEX(Licence!$K$2:$K$180,MATCH(Data!BJ149,Licence!$C$2:$C$180,0))</f>
        <v>ČEZ Distribuce, a.s.</v>
      </c>
      <c r="BO149" s="15"/>
      <c r="BP149" s="16">
        <f t="shared" si="39"/>
        <v>94.408154460373765</v>
      </c>
    </row>
    <row r="150" spans="1:70" ht="19.5" thickBot="1" x14ac:dyDescent="0.35">
      <c r="A150">
        <v>4627</v>
      </c>
      <c r="B150" s="25">
        <f t="shared" si="36"/>
        <v>146</v>
      </c>
      <c r="C150" s="14" t="s">
        <v>894</v>
      </c>
      <c r="D150" s="15" t="str">
        <f t="shared" si="40"/>
        <v>Prosinec</v>
      </c>
      <c r="E150" s="37" t="str">
        <f t="shared" si="40"/>
        <v>12</v>
      </c>
      <c r="F150" s="15">
        <v>0</v>
      </c>
      <c r="G150" s="68">
        <f>_xlfn.IFNA(INDEX(import!$R$3:$Z$2000,MATCH(Data!$A150&amp;"#"&amp;$E150,import!$Q$3:$Q$2000,0),1),0)</f>
        <v>211.48500000000001</v>
      </c>
      <c r="H150" s="68">
        <f t="shared" si="43"/>
        <v>87.936999999999998</v>
      </c>
      <c r="I150" s="68">
        <f t="shared" si="44"/>
        <v>123.548</v>
      </c>
      <c r="J150" s="68">
        <f>_xlfn.IFNA(INDEX(import!$R$3:$Z$2000,MATCH(Data!$A150&amp;"#"&amp;$E150,import!$Q$3:$Q$2000,0),3),0)</f>
        <v>35.251200000000004</v>
      </c>
      <c r="K150" s="15">
        <f>ROUND(VLOOKUP($C$2,'[141]ERU-1'!$A$6:$BE$17,K$2,FALSE),3)</f>
        <v>0</v>
      </c>
      <c r="L150" s="15">
        <f>ROUND(VLOOKUP($C$2,'[141]ERU-1'!$A$6:$BE$17,L$2,FALSE),3)</f>
        <v>72.165000000000006</v>
      </c>
      <c r="M150" s="15">
        <f>ROUND(VLOOKUP($C$2,'[141]ERU-1'!$A$6:$BE$17,M$2,FALSE),3)</f>
        <v>1.091</v>
      </c>
      <c r="N150" s="15">
        <f t="shared" si="34"/>
        <v>1.5330000000000155</v>
      </c>
      <c r="O150" s="15">
        <f t="shared" si="35"/>
        <v>0</v>
      </c>
      <c r="P150" s="15">
        <f t="shared" si="41"/>
        <v>0</v>
      </c>
      <c r="Q150" s="15">
        <f>ROUND(VLOOKUP($C$2,'[141]ERU-1'!$A$6:$BE$17,Q$2,FALSE),3)</f>
        <v>69.540999999999997</v>
      </c>
      <c r="R150" s="42">
        <f t="shared" si="42"/>
        <v>0</v>
      </c>
      <c r="S150" s="15">
        <f>ROUND(VLOOKUP($C$2,'[141]ERU-1'!$A$6:$BE$17,S$2,FALSE),3)</f>
        <v>365</v>
      </c>
      <c r="T150" s="15">
        <f>ROUND(VLOOKUP($C$2,'[141]ERU-1'!$A$6:$BE$17,T$2,FALSE),3)</f>
        <v>0</v>
      </c>
      <c r="U150" s="15">
        <f>ROUND(VLOOKUP($C$2,'[141]ERU-1'!$A$6:$BE$17,U$2,FALSE),3)</f>
        <v>0</v>
      </c>
      <c r="V150" s="15">
        <f>ROUND(VLOOKUP($C$2,'[141]ERU-1'!$A$6:$BE$17,V$2,FALSE),3)</f>
        <v>0</v>
      </c>
      <c r="W150" s="15">
        <f>ROUND(VLOOKUP($C$2,'[141]ERU-1'!$A$6:$BE$17,W$2,FALSE),3)</f>
        <v>0</v>
      </c>
      <c r="X150" s="15">
        <f>ROUND(VLOOKUP($C$2,'[141]ERU-1'!$A$6:$BE$17,X$2,FALSE),3)</f>
        <v>365</v>
      </c>
      <c r="Y150" s="15">
        <f>ROUND(VLOOKUP($C$2,'[141]ERU-1'!$A$6:$BE$17,Y$2,FALSE),3)</f>
        <v>0</v>
      </c>
      <c r="Z150" s="15">
        <f>ROUND(VLOOKUP($C$2,'[141]ERU-1'!$A$6:$BE$17,Z$2,FALSE),3)</f>
        <v>1.2999999999999999E-2</v>
      </c>
      <c r="AA150" s="15">
        <f>ROUND(VLOOKUP($C$2,'[141]ERU-1'!$A$6:$BE$17,AA$2,FALSE),3)</f>
        <v>72.165000000000006</v>
      </c>
      <c r="AB150" s="45">
        <f t="shared" si="38"/>
        <v>2.6370000000000156</v>
      </c>
      <c r="AC150" s="15">
        <f>ROUND(VLOOKUP($C$2,'[141]ERU-1'!$A$6:$BE$17,AC$2,FALSE),3)</f>
        <v>0</v>
      </c>
      <c r="AD150" s="15">
        <f>ROUND(VLOOKUP($C$2,'[141]ERU-1'!$A$6:$BE$17,AD$2,FALSE),3)</f>
        <v>0</v>
      </c>
      <c r="AE150" s="15">
        <f>ROUND(VLOOKUP($C$2,'[141]ERU-1'!$A$6:$BE$17,AE$2,FALSE),3)</f>
        <v>0</v>
      </c>
      <c r="AF150" s="15">
        <f>ROUND(VLOOKUP($C$2,'[141]ERU-1'!$A$6:$BE$17,AF$2,FALSE),3)</f>
        <v>0</v>
      </c>
      <c r="AG150" s="15">
        <f>ROUND(VLOOKUP($C$2,'[141]ERU-1'!$A$6:$BE$17,AG$2,FALSE),3)</f>
        <v>0</v>
      </c>
      <c r="AH150" s="15">
        <f>ROUND(VLOOKUP($C$2,'[141]ERU-1'!$A$6:$BE$17,AH$2,FALSE),3)</f>
        <v>365</v>
      </c>
      <c r="AI150" s="15">
        <f>ROUND(VLOOKUP($C$2,'[141]ERU-1'!$A$6:$BE$17,AI$2,FALSE),3)</f>
        <v>0</v>
      </c>
      <c r="AJ150" s="15" t="s">
        <v>594</v>
      </c>
      <c r="AK150" s="15">
        <f>ROUND(VLOOKUP($C$2,'[141]ERU-1'!$A$6:$BE$17,AK$2,FALSE),3)</f>
        <v>0</v>
      </c>
      <c r="AL150" s="15">
        <f>ROUND(VLOOKUP($C$2,'[141]ERU-1'!$A$6:$BE$17,AL$2,FALSE),3)</f>
        <v>0</v>
      </c>
      <c r="AM150" s="15">
        <f>ROUND(VLOOKUP($C$2,'[141]ERU-1'!$A$6:$BE$17,AM$2,FALSE),3)</f>
        <v>69.540999999999997</v>
      </c>
      <c r="AN150" s="15">
        <f>ROUND(VLOOKUP($C$2,'[141]ERU-1'!$A$6:$BE$17,AN$2,FALSE),3)</f>
        <v>0</v>
      </c>
      <c r="AO150" s="15">
        <f>ROUND(VLOOKUP($C$2,'[141]ERU-1'!$A$6:$BE$17,AO$2,FALSE),3)</f>
        <v>0</v>
      </c>
      <c r="AP150" s="15">
        <f>ROUND(VLOOKUP($C$2,'[141]ERU-1'!$A$6:$BE$17,AP$2,FALSE),3)</f>
        <v>0</v>
      </c>
      <c r="AQ150" s="15">
        <f>ROUND(VLOOKUP($C$2,'[141]ERU-1'!$A$6:$BE$17,AQ$2,FALSE),3)</f>
        <v>0</v>
      </c>
      <c r="AR150" s="15">
        <f>ROUND(VLOOKUP($C$2,'[141]ERU-1'!$A$6:$BE$17,AR$2,FALSE),3)</f>
        <v>0</v>
      </c>
      <c r="AS150" s="15">
        <f>ROUND(VLOOKUP($C$2,'[141]ERU-1'!$A$6:$BE$17,AS$2,FALSE),3)</f>
        <v>0</v>
      </c>
      <c r="AT150" s="15">
        <f>ROUND(VLOOKUP($C$2,'[141]ERU-1'!$A$6:$BE$17,AT$2,FALSE),3)</f>
        <v>0</v>
      </c>
      <c r="AU150" s="15">
        <f>ROUND(VLOOKUP($C$2,'[141]ERU-1'!$A$6:$BE$17,AU$2,FALSE),3)</f>
        <v>0</v>
      </c>
      <c r="AV150" s="15">
        <f>ROUND(VLOOKUP($C$2,'[141]ERU-1'!$A$6:$BE$17,AV$2,FALSE),3)</f>
        <v>365</v>
      </c>
      <c r="AW150" s="15">
        <f>ROUND(VLOOKUP($C$2,'[141]ERU-1'!$A$6:$BE$17,AW$2,FALSE),3)</f>
        <v>0</v>
      </c>
      <c r="AX150" s="15">
        <f>ROUND(VLOOKUP($C$2,'[141]ERU-1'!$A$6:$BE$17,AX$2,FALSE),3)</f>
        <v>0</v>
      </c>
      <c r="AY150" s="15">
        <f>ROUND(VLOOKUP($C$2,'[141]ERU-1'!$A$6:$BE$17,AY$2,FALSE),3)</f>
        <v>0</v>
      </c>
      <c r="AZ150" s="15">
        <f>ROUND(VLOOKUP($C$2,'[141]ERU-1'!$A$6:$BE$17,AZ$2,FALSE),3)</f>
        <v>0</v>
      </c>
      <c r="BA150" s="15">
        <f>ROUND(VLOOKUP($C$2,'[141]ERU-1'!$A$6:$BE$17,BA$2,FALSE),3)</f>
        <v>0</v>
      </c>
      <c r="BB150" s="15">
        <f>ROUND(VLOOKUP($C$2,'[141]ERU-1'!$A$6:$BE$17,BB$2,FALSE),3)</f>
        <v>0</v>
      </c>
      <c r="BC150" s="15">
        <f>ROUND(VLOOKUP($C$2,'[141]ERU-1'!$A$6:$BE$17,BC$2,FALSE),3)</f>
        <v>0</v>
      </c>
      <c r="BD150" s="15">
        <f>ROUND(VLOOKUP($C$2,'[141]ERU-1'!$A$6:$BE$17,BD$2,FALSE),3)</f>
        <v>0</v>
      </c>
      <c r="BE150" s="15">
        <f>ROUND(VLOOKUP($C$2,'[141]ERU-1'!$A$6:$BE$17,BE$2,FALSE),3)</f>
        <v>72.165000000000006</v>
      </c>
      <c r="BF150" s="15">
        <f>ROUND(VLOOKUP($C$2,'[141]ERU-1'!$A$6:$BE$17,BF$2,FALSE),3)</f>
        <v>365</v>
      </c>
      <c r="BG150" s="68">
        <f>_xlfn.IFNA(INDEX(import!$R$3:$Z$2000,MATCH(Data!$A150&amp;"#"&amp;$E150,import!$Q$3:$Q$2000,0),2),0)</f>
        <v>190.33699999999999</v>
      </c>
      <c r="BH150" s="15"/>
      <c r="BI150" s="15"/>
      <c r="BJ150" s="15" t="s">
        <v>895</v>
      </c>
      <c r="BK150" s="15" t="str">
        <f>INDEX(Licence!$I$2:$I$180,MATCH(Data!BJ150,Licence!$C$2:$C$180,0))</f>
        <v>Karlovarský</v>
      </c>
      <c r="BL150" s="15">
        <f>INDEX(Licence!$G$2:$G$180,MATCH(Data!BJ150,Licence!$C$2:$C$180,0))/1000</f>
        <v>0.2</v>
      </c>
      <c r="BM150" s="15">
        <f>INDEX(Licence!$F$2:$F$180,MATCH(Data!BJ150,Licence!$C$2:$C$180,0))/1000</f>
        <v>0.28000000000000003</v>
      </c>
      <c r="BN150" s="15" t="str">
        <f>INDEX(Licence!$K$2:$K$180,MATCH(Data!BJ150,Licence!$C$2:$C$180,0))</f>
        <v>ČEZ Distribuce, a.s.</v>
      </c>
      <c r="BO150" s="15"/>
      <c r="BP150" s="16">
        <f t="shared" si="39"/>
        <v>91.182423222436455</v>
      </c>
    </row>
    <row r="151" spans="1:70" ht="19.5" thickBot="1" x14ac:dyDescent="0.35">
      <c r="A151">
        <v>4723</v>
      </c>
      <c r="B151" s="25">
        <f t="shared" si="36"/>
        <v>147</v>
      </c>
      <c r="C151" s="14" t="s">
        <v>951</v>
      </c>
      <c r="D151" s="15" t="str">
        <f t="shared" si="40"/>
        <v>Prosinec</v>
      </c>
      <c r="E151" s="37" t="str">
        <f t="shared" si="40"/>
        <v>12</v>
      </c>
      <c r="F151" s="15">
        <v>0</v>
      </c>
      <c r="G151" s="15">
        <f>ROUND(VLOOKUP($C$2,'[142]ERU-1'!$A$6:$BE$17,G$2,FALSE),3)</f>
        <v>98.495999999999995</v>
      </c>
      <c r="H151" s="15">
        <f>ROUND(VLOOKUP($C$2,'[142]ERU-1'!$A$6:$BE$17,H$2,FALSE),3)</f>
        <v>43.226999999999997</v>
      </c>
      <c r="I151" s="15">
        <f>ROUND(VLOOKUP($C$2,'[142]ERU-1'!$A$6:$BE$17,I$2,FALSE),3)</f>
        <v>55.268999999999998</v>
      </c>
      <c r="J151" s="15">
        <f>ROUND(VLOOKUP($C$2,'[142]ERU-1'!$A$6:$BE$17,J$2,FALSE),3)</f>
        <v>35.265999999999998</v>
      </c>
      <c r="K151" s="15">
        <f>ROUND(VLOOKUP($C$2,'[142]ERU-1'!$A$6:$BE$17,K$2,FALSE),3)</f>
        <v>0</v>
      </c>
      <c r="L151" s="15">
        <f>ROUND(VLOOKUP($C$2,'[142]ERU-1'!$A$6:$BE$17,L$2,FALSE),3)</f>
        <v>35.195</v>
      </c>
      <c r="M151" s="15">
        <f>ROUND(VLOOKUP($C$2,'[142]ERU-1'!$A$6:$BE$17,M$2,FALSE),3)</f>
        <v>0.33700000000000002</v>
      </c>
      <c r="N151" s="15">
        <f t="shared" si="34"/>
        <v>0.42999999999999972</v>
      </c>
      <c r="O151" s="15">
        <f t="shared" si="35"/>
        <v>0</v>
      </c>
      <c r="P151" s="15">
        <f t="shared" si="41"/>
        <v>0</v>
      </c>
      <c r="Q151" s="15">
        <f>ROUND(VLOOKUP($C$2,'[142]ERU-1'!$A$6:$BE$17,Q$2,FALSE),3)</f>
        <v>34.427999999999997</v>
      </c>
      <c r="R151" s="42">
        <f t="shared" si="42"/>
        <v>0</v>
      </c>
      <c r="S151" s="15">
        <f>ROUND(VLOOKUP($C$2,'[142]ERU-1'!$A$6:$BE$17,S$2,FALSE),3)</f>
        <v>162</v>
      </c>
      <c r="T151" s="15">
        <f>ROUND(VLOOKUP($C$2,'[142]ERU-1'!$A$6:$BE$17,T$2,FALSE),3)</f>
        <v>0</v>
      </c>
      <c r="U151" s="15">
        <f>ROUND(VLOOKUP($C$2,'[142]ERU-1'!$A$6:$BE$17,U$2,FALSE),3)</f>
        <v>0</v>
      </c>
      <c r="V151" s="15">
        <f>ROUND(VLOOKUP($C$2,'[142]ERU-1'!$A$6:$BE$17,V$2,FALSE),3)</f>
        <v>0</v>
      </c>
      <c r="W151" s="15">
        <f>ROUND(VLOOKUP($C$2,'[142]ERU-1'!$A$6:$BE$17,W$2,FALSE),3)</f>
        <v>0</v>
      </c>
      <c r="X151" s="15">
        <f>ROUND(VLOOKUP($C$2,'[142]ERU-1'!$A$6:$BE$17,X$2,FALSE),3)</f>
        <v>162</v>
      </c>
      <c r="Y151" s="15">
        <f>ROUND(VLOOKUP($C$2,'[142]ERU-1'!$A$6:$BE$17,Y$2,FALSE),3)</f>
        <v>0</v>
      </c>
      <c r="Z151" s="15">
        <f>ROUND(VLOOKUP($C$2,'[142]ERU-1'!$A$6:$BE$17,Z$2,FALSE),3)</f>
        <v>22.672999999999998</v>
      </c>
      <c r="AA151" s="15">
        <f>ROUND(VLOOKUP($C$2,'[142]ERU-1'!$A$6:$BE$17,AA$2,FALSE),3)</f>
        <v>35.195</v>
      </c>
      <c r="AB151" s="45">
        <f t="shared" si="38"/>
        <v>23.439999999999998</v>
      </c>
      <c r="AC151" s="15">
        <f>ROUND(VLOOKUP($C$2,'[142]ERU-1'!$A$6:$BE$17,AC$2,FALSE),3)</f>
        <v>0</v>
      </c>
      <c r="AD151" s="15">
        <f>ROUND(VLOOKUP($C$2,'[142]ERU-1'!$A$6:$BE$17,AD$2,FALSE),3)</f>
        <v>0</v>
      </c>
      <c r="AE151" s="15">
        <f>ROUND(VLOOKUP($C$2,'[142]ERU-1'!$A$6:$BE$17,AE$2,FALSE),3)</f>
        <v>0</v>
      </c>
      <c r="AF151" s="15">
        <f>ROUND(VLOOKUP($C$2,'[142]ERU-1'!$A$6:$BE$17,AF$2,FALSE),3)</f>
        <v>0</v>
      </c>
      <c r="AG151" s="15">
        <f>ROUND(VLOOKUP($C$2,'[142]ERU-1'!$A$6:$BE$17,AG$2,FALSE),3)</f>
        <v>0</v>
      </c>
      <c r="AH151" s="15">
        <f>ROUND(VLOOKUP($C$2,'[142]ERU-1'!$A$6:$BE$17,AH$2,FALSE),3)</f>
        <v>162</v>
      </c>
      <c r="AI151" s="15">
        <f>ROUND(VLOOKUP($C$2,'[142]ERU-1'!$A$6:$BE$17,AI$2,FALSE),3)</f>
        <v>0</v>
      </c>
      <c r="AJ151" s="15" t="s">
        <v>594</v>
      </c>
      <c r="AK151" s="15">
        <f>ROUND(VLOOKUP($C$2,'[142]ERU-1'!$A$6:$BE$17,AK$2,FALSE),3)</f>
        <v>0</v>
      </c>
      <c r="AL151" s="15">
        <f>ROUND(VLOOKUP($C$2,'[142]ERU-1'!$A$6:$BE$17,AL$2,FALSE),3)</f>
        <v>0</v>
      </c>
      <c r="AM151" s="15">
        <f>ROUND(VLOOKUP($C$2,'[142]ERU-1'!$A$6:$BE$17,AM$2,FALSE),3)</f>
        <v>18.207999999999998</v>
      </c>
      <c r="AN151" s="15">
        <f>ROUND(VLOOKUP($C$2,'[142]ERU-1'!$A$6:$BE$17,AN$2,FALSE),3)</f>
        <v>0</v>
      </c>
      <c r="AO151" s="15">
        <f>ROUND(VLOOKUP($C$2,'[142]ERU-1'!$A$6:$BE$17,AO$2,FALSE),3)</f>
        <v>0</v>
      </c>
      <c r="AP151" s="15">
        <f>ROUND(VLOOKUP($C$2,'[142]ERU-1'!$A$6:$BE$17,AP$2,FALSE),3)</f>
        <v>0</v>
      </c>
      <c r="AQ151" s="15">
        <f>ROUND(VLOOKUP($C$2,'[142]ERU-1'!$A$6:$BE$17,AQ$2,FALSE),3)</f>
        <v>0</v>
      </c>
      <c r="AR151" s="15">
        <f>ROUND(VLOOKUP($C$2,'[142]ERU-1'!$A$6:$BE$17,AR$2,FALSE),3)</f>
        <v>0</v>
      </c>
      <c r="AS151" s="15">
        <f>ROUND(VLOOKUP($C$2,'[142]ERU-1'!$A$6:$BE$17,AS$2,FALSE),3)</f>
        <v>16.221</v>
      </c>
      <c r="AT151" s="15">
        <f>ROUND(VLOOKUP($C$2,'[142]ERU-1'!$A$6:$BE$17,AT$2,FALSE),3)</f>
        <v>0</v>
      </c>
      <c r="AU151" s="15">
        <f>ROUND(VLOOKUP($C$2,'[142]ERU-1'!$A$6:$BE$17,AU$2,FALSE),3)</f>
        <v>0</v>
      </c>
      <c r="AV151" s="15">
        <f>ROUND(VLOOKUP($C$2,'[142]ERU-1'!$A$6:$BE$17,AV$2,FALSE),3)</f>
        <v>162</v>
      </c>
      <c r="AW151" s="15">
        <f>ROUND(VLOOKUP($C$2,'[142]ERU-1'!$A$6:$BE$17,AW$2,FALSE),3)</f>
        <v>0</v>
      </c>
      <c r="AX151" s="15">
        <f>ROUND(VLOOKUP($C$2,'[142]ERU-1'!$A$6:$BE$17,AX$2,FALSE),3)</f>
        <v>0</v>
      </c>
      <c r="AY151" s="15">
        <f>ROUND(VLOOKUP($C$2,'[142]ERU-1'!$A$6:$BE$17,AY$2,FALSE),3)</f>
        <v>0</v>
      </c>
      <c r="AZ151" s="15">
        <f>ROUND(VLOOKUP($C$2,'[142]ERU-1'!$A$6:$BE$17,AZ$2,FALSE),3)</f>
        <v>0</v>
      </c>
      <c r="BA151" s="15">
        <f>ROUND(VLOOKUP($C$2,'[142]ERU-1'!$A$6:$BE$17,BA$2,FALSE),3)</f>
        <v>0</v>
      </c>
      <c r="BB151" s="15">
        <f>ROUND(VLOOKUP($C$2,'[142]ERU-1'!$A$6:$BE$17,BB$2,FALSE),3)</f>
        <v>0</v>
      </c>
      <c r="BC151" s="15">
        <f>ROUND(VLOOKUP($C$2,'[142]ERU-1'!$A$6:$BE$17,BC$2,FALSE),3)</f>
        <v>0</v>
      </c>
      <c r="BD151" s="15">
        <f>ROUND(VLOOKUP($C$2,'[142]ERU-1'!$A$6:$BE$17,BD$2,FALSE),3)</f>
        <v>0</v>
      </c>
      <c r="BE151" s="15">
        <f>ROUND(VLOOKUP($C$2,'[142]ERU-1'!$A$6:$BE$17,BE$2,FALSE),3)</f>
        <v>35.195</v>
      </c>
      <c r="BF151" s="15">
        <f>ROUND(VLOOKUP($C$2,'[142]ERU-1'!$A$6:$BE$17,BF$2,FALSE),3)</f>
        <v>162</v>
      </c>
      <c r="BG151" s="15">
        <f>ROUND(VLOOKUP($C$2,'[142]ERU-1'!$A$6:$BE$17,BG$2,FALSE),3)</f>
        <v>98.495999999999995</v>
      </c>
      <c r="BH151" s="15"/>
      <c r="BI151" s="15"/>
      <c r="BJ151" s="15" t="s">
        <v>954</v>
      </c>
      <c r="BK151" s="15" t="str">
        <f>INDEX(Licence!$I$2:$I$180,MATCH(Data!BJ151,Licence!$C$2:$C$180,0))</f>
        <v>Plzeňský</v>
      </c>
      <c r="BL151" s="15">
        <f>INDEX(Licence!$G$2:$G$180,MATCH(Data!BJ151,Licence!$C$2:$C$180,0))/1000</f>
        <v>0.1275</v>
      </c>
      <c r="BM151" s="15">
        <f>INDEX(Licence!$F$2:$F$180,MATCH(Data!BJ151,Licence!$C$2:$C$180,0))/1000</f>
        <v>0.221</v>
      </c>
      <c r="BN151" s="15" t="str">
        <f>INDEX(Licence!$K$2:$K$180,MATCH(Data!BJ151,Licence!$C$2:$C$180,0))</f>
        <v>ČEZ Distribuce, a.s.</v>
      </c>
      <c r="BO151" s="15"/>
      <c r="BP151" s="16">
        <f t="shared" si="39"/>
        <v>81.41955003248863</v>
      </c>
      <c r="BQ151" s="64">
        <v>221</v>
      </c>
      <c r="BR151" s="64">
        <v>127.5</v>
      </c>
    </row>
    <row r="152" spans="1:70" ht="19.5" thickBot="1" x14ac:dyDescent="0.35">
      <c r="A152">
        <v>4600</v>
      </c>
      <c r="B152" s="25">
        <f t="shared" si="36"/>
        <v>148</v>
      </c>
      <c r="C152" s="14" t="s">
        <v>952</v>
      </c>
      <c r="D152" s="15" t="str">
        <f t="shared" si="40"/>
        <v>Prosinec</v>
      </c>
      <c r="E152" s="37" t="str">
        <f t="shared" si="40"/>
        <v>12</v>
      </c>
      <c r="F152" s="15">
        <v>0</v>
      </c>
      <c r="G152" s="68">
        <f>_xlfn.IFNA(INDEX(import!$R$3:$Z$2000,MATCH(Data!$A152&amp;"#"&amp;$E152,import!$Q$3:$Q$2000,0),1),0)</f>
        <v>667.44100000000003</v>
      </c>
      <c r="H152" s="68">
        <f t="shared" si="43"/>
        <v>293.37200000000001</v>
      </c>
      <c r="I152" s="68">
        <f t="shared" si="44"/>
        <v>374.06900000000002</v>
      </c>
      <c r="J152" s="68">
        <f>_xlfn.IFNA(INDEX(import!$R$3:$Z$2000,MATCH(Data!$A152&amp;"#"&amp;$E152,import!$Q$3:$Q$2000,0),3),0)</f>
        <v>34.570799999999998</v>
      </c>
      <c r="K152" s="15">
        <f>ROUND(VLOOKUP($C$2,'[143]ERU-1'!$A$6:$BE$17,K$2,FALSE),3)</f>
        <v>0</v>
      </c>
      <c r="L152" s="15">
        <f>ROUND(VLOOKUP($C$2,'[143]ERU-1'!$A$6:$BE$17,L$2,FALSE),3)</f>
        <v>247.7</v>
      </c>
      <c r="M152" s="15">
        <f>ROUND(VLOOKUP($C$2,'[143]ERU-1'!$A$6:$BE$17,M$2,FALSE),3)</f>
        <v>3.7930000000000001</v>
      </c>
      <c r="N152" s="15">
        <f t="shared" si="34"/>
        <v>4.8369999999999891</v>
      </c>
      <c r="O152" s="15">
        <f t="shared" si="35"/>
        <v>0</v>
      </c>
      <c r="P152" s="15">
        <f t="shared" si="41"/>
        <v>0</v>
      </c>
      <c r="Q152" s="15">
        <f>ROUND(VLOOKUP($C$2,'[143]ERU-1'!$A$6:$BE$17,Q$2,FALSE),3)</f>
        <v>239.07</v>
      </c>
      <c r="R152" s="42">
        <f t="shared" si="42"/>
        <v>0</v>
      </c>
      <c r="S152" s="15">
        <f>ROUND(VLOOKUP($C$2,'[143]ERU-1'!$A$6:$BE$17,S$2,FALSE),3)</f>
        <v>1137</v>
      </c>
      <c r="T152" s="15">
        <f>ROUND(VLOOKUP($C$2,'[143]ERU-1'!$A$6:$BE$17,T$2,FALSE),3)</f>
        <v>0</v>
      </c>
      <c r="U152" s="15">
        <f>ROUND(VLOOKUP($C$2,'[143]ERU-1'!$A$6:$BE$17,U$2,FALSE),3)</f>
        <v>0</v>
      </c>
      <c r="V152" s="15">
        <f>ROUND(VLOOKUP($C$2,'[143]ERU-1'!$A$6:$BE$17,V$2,FALSE),3)</f>
        <v>0</v>
      </c>
      <c r="W152" s="15">
        <f>ROUND(VLOOKUP($C$2,'[143]ERU-1'!$A$6:$BE$17,W$2,FALSE),3)</f>
        <v>0</v>
      </c>
      <c r="X152" s="15">
        <f>ROUND(VLOOKUP($C$2,'[143]ERU-1'!$A$6:$BE$17,X$2,FALSE),3)</f>
        <v>1137</v>
      </c>
      <c r="Y152" s="15">
        <f>ROUND(VLOOKUP($C$2,'[143]ERU-1'!$A$6:$BE$17,Y$2,FALSE),3)</f>
        <v>0</v>
      </c>
      <c r="Z152" s="15">
        <f>ROUND(VLOOKUP($C$2,'[143]ERU-1'!$A$6:$BE$17,Z$2,FALSE),3)</f>
        <v>1.0109999999999999</v>
      </c>
      <c r="AA152" s="15">
        <f>ROUND(VLOOKUP($C$2,'[143]ERU-1'!$A$6:$BE$17,AA$2,FALSE),3)</f>
        <v>247.7</v>
      </c>
      <c r="AB152" s="45">
        <f t="shared" si="38"/>
        <v>9.6409999999999876</v>
      </c>
      <c r="AC152" s="15">
        <f>ROUND(VLOOKUP($C$2,'[143]ERU-1'!$A$6:$BE$17,AC$2,FALSE),3)</f>
        <v>0</v>
      </c>
      <c r="AD152" s="15">
        <f>ROUND(VLOOKUP($C$2,'[143]ERU-1'!$A$6:$BE$17,AD$2,FALSE),3)</f>
        <v>0</v>
      </c>
      <c r="AE152" s="15">
        <f>ROUND(VLOOKUP($C$2,'[143]ERU-1'!$A$6:$BE$17,AE$2,FALSE),3)</f>
        <v>0</v>
      </c>
      <c r="AF152" s="15">
        <f>ROUND(VLOOKUP($C$2,'[143]ERU-1'!$A$6:$BE$17,AF$2,FALSE),3)</f>
        <v>0</v>
      </c>
      <c r="AG152" s="15">
        <f>ROUND(VLOOKUP($C$2,'[143]ERU-1'!$A$6:$BE$17,AG$2,FALSE),3)</f>
        <v>0</v>
      </c>
      <c r="AH152" s="15">
        <f>ROUND(VLOOKUP($C$2,'[143]ERU-1'!$A$6:$BE$17,AH$2,FALSE),3)</f>
        <v>1137</v>
      </c>
      <c r="AI152" s="15">
        <f>ROUND(VLOOKUP($C$2,'[143]ERU-1'!$A$6:$BE$17,AI$2,FALSE),3)</f>
        <v>0</v>
      </c>
      <c r="AJ152" s="15" t="s">
        <v>594</v>
      </c>
      <c r="AK152" s="15">
        <f>ROUND(VLOOKUP($C$2,'[143]ERU-1'!$A$6:$BE$17,AK$2,FALSE),3)</f>
        <v>0</v>
      </c>
      <c r="AL152" s="15">
        <f>ROUND(VLOOKUP($C$2,'[143]ERU-1'!$A$6:$BE$17,AL$2,FALSE),3)</f>
        <v>0</v>
      </c>
      <c r="AM152" s="15">
        <f>ROUND(VLOOKUP($C$2,'[143]ERU-1'!$A$6:$BE$17,AM$2,FALSE),3)</f>
        <v>239.07</v>
      </c>
      <c r="AN152" s="15">
        <f>ROUND(VLOOKUP($C$2,'[143]ERU-1'!$A$6:$BE$17,AN$2,FALSE),3)</f>
        <v>0</v>
      </c>
      <c r="AO152" s="15">
        <f>ROUND(VLOOKUP($C$2,'[143]ERU-1'!$A$6:$BE$17,AO$2,FALSE),3)</f>
        <v>0</v>
      </c>
      <c r="AP152" s="15">
        <f>ROUND(VLOOKUP($C$2,'[143]ERU-1'!$A$6:$BE$17,AP$2,FALSE),3)</f>
        <v>0</v>
      </c>
      <c r="AQ152" s="15">
        <f>ROUND(VLOOKUP($C$2,'[143]ERU-1'!$A$6:$BE$17,AQ$2,FALSE),3)</f>
        <v>0</v>
      </c>
      <c r="AR152" s="15">
        <f>ROUND(VLOOKUP($C$2,'[143]ERU-1'!$A$6:$BE$17,AR$2,FALSE),3)</f>
        <v>0</v>
      </c>
      <c r="AS152" s="15">
        <f>ROUND(VLOOKUP($C$2,'[143]ERU-1'!$A$6:$BE$17,AS$2,FALSE),3)</f>
        <v>0</v>
      </c>
      <c r="AT152" s="15">
        <f>ROUND(VLOOKUP($C$2,'[143]ERU-1'!$A$6:$BE$17,AT$2,FALSE),3)</f>
        <v>0</v>
      </c>
      <c r="AU152" s="15">
        <f>ROUND(VLOOKUP($C$2,'[143]ERU-1'!$A$6:$BE$17,AU$2,FALSE),3)</f>
        <v>0</v>
      </c>
      <c r="AV152" s="15">
        <f>ROUND(VLOOKUP($C$2,'[143]ERU-1'!$A$6:$BE$17,AV$2,FALSE),3)</f>
        <v>0</v>
      </c>
      <c r="AW152" s="15">
        <f>ROUND(VLOOKUP($C$2,'[143]ERU-1'!$A$6:$BE$17,AW$2,FALSE),3)</f>
        <v>0</v>
      </c>
      <c r="AX152" s="15">
        <f>ROUND(VLOOKUP($C$2,'[143]ERU-1'!$A$6:$BE$17,AX$2,FALSE),3)</f>
        <v>0</v>
      </c>
      <c r="AY152" s="15">
        <f>ROUND(VLOOKUP($C$2,'[143]ERU-1'!$A$6:$BE$17,AY$2,FALSE),3)</f>
        <v>0</v>
      </c>
      <c r="AZ152" s="15">
        <f>ROUND(VLOOKUP($C$2,'[143]ERU-1'!$A$6:$BE$17,AZ$2,FALSE),3)</f>
        <v>0</v>
      </c>
      <c r="BA152" s="15">
        <f>ROUND(VLOOKUP($C$2,'[143]ERU-1'!$A$6:$BE$17,BA$2,FALSE),3)</f>
        <v>0</v>
      </c>
      <c r="BB152" s="15">
        <f>ROUND(VLOOKUP($C$2,'[143]ERU-1'!$A$6:$BE$17,BB$2,FALSE),3)</f>
        <v>1137</v>
      </c>
      <c r="BC152" s="15">
        <f>ROUND(VLOOKUP($C$2,'[143]ERU-1'!$A$6:$BE$17,BC$2,FALSE),3)</f>
        <v>0</v>
      </c>
      <c r="BD152" s="15">
        <f>ROUND(VLOOKUP($C$2,'[143]ERU-1'!$A$6:$BE$17,BD$2,FALSE),3)</f>
        <v>0</v>
      </c>
      <c r="BE152" s="15">
        <f>ROUND(VLOOKUP($C$2,'[143]ERU-1'!$A$6:$BE$17,BE$2,FALSE),3)</f>
        <v>247.7</v>
      </c>
      <c r="BF152" s="15">
        <f>ROUND(VLOOKUP($C$2,'[143]ERU-1'!$A$6:$BE$17,BF$2,FALSE),3)</f>
        <v>1137</v>
      </c>
      <c r="BG152" s="68">
        <f>_xlfn.IFNA(INDEX(import!$R$3:$Z$2000,MATCH(Data!$A152&amp;"#"&amp;$E152,import!$Q$3:$Q$2000,0),2),0)</f>
        <v>600.69600000000003</v>
      </c>
      <c r="BH152" s="15"/>
      <c r="BI152" s="15"/>
      <c r="BJ152" s="15" t="s">
        <v>955</v>
      </c>
      <c r="BK152" s="15" t="str">
        <f>INDEX(Licence!$I$2:$I$180,MATCH(Data!BJ152,Licence!$C$2:$C$180,0))</f>
        <v>Jihočeský</v>
      </c>
      <c r="BL152" s="15">
        <f>INDEX(Licence!$G$2:$G$180,MATCH(Data!BJ152,Licence!$C$2:$C$180,0))/1000</f>
        <v>0.8</v>
      </c>
      <c r="BM152" s="15">
        <f>INDEX(Licence!$F$2:$F$180,MATCH(Data!BJ152,Licence!$C$2:$C$180,0))/1000</f>
        <v>0.99299999999999999</v>
      </c>
      <c r="BN152" s="15" t="str">
        <f>INDEX(Licence!$K$2:$K$180,MATCH(Data!BJ152,Licence!$C$2:$C$180,0))</f>
        <v>EG.D, a.s.</v>
      </c>
      <c r="BO152" s="15"/>
      <c r="BP152" s="16">
        <f t="shared" si="39"/>
        <v>93.813398679753703</v>
      </c>
      <c r="BQ152" s="64">
        <v>993</v>
      </c>
      <c r="BR152" s="64">
        <v>800</v>
      </c>
    </row>
    <row r="153" spans="1:70" ht="19.5" thickBot="1" x14ac:dyDescent="0.35">
      <c r="A153">
        <v>4906</v>
      </c>
      <c r="B153" s="25">
        <f t="shared" si="36"/>
        <v>149</v>
      </c>
      <c r="C153" s="14" t="s">
        <v>953</v>
      </c>
      <c r="D153" s="15" t="str">
        <f t="shared" si="40"/>
        <v>Prosinec</v>
      </c>
      <c r="E153" s="37" t="str">
        <f t="shared" si="40"/>
        <v>12</v>
      </c>
      <c r="F153" s="15">
        <v>0</v>
      </c>
      <c r="G153" s="15">
        <f>ROUND(VLOOKUP($C$2,'[144]ERU-1'!$A$6:$BE$17,G$2,FALSE),3)</f>
        <v>167.87700000000001</v>
      </c>
      <c r="H153" s="15">
        <f>ROUND(VLOOKUP($C$2,'[144]ERU-1'!$A$6:$BE$17,H$2,FALSE),3)</f>
        <v>67.950999999999993</v>
      </c>
      <c r="I153" s="15">
        <f>ROUND(VLOOKUP($C$2,'[144]ERU-1'!$A$6:$BE$17,I$2,FALSE),3)</f>
        <v>99.926000000000002</v>
      </c>
      <c r="J153" s="15">
        <f>ROUND(VLOOKUP($C$2,'[144]ERU-1'!$A$6:$BE$17,J$2,FALSE),3)</f>
        <v>35.304000000000002</v>
      </c>
      <c r="K153" s="15">
        <f>ROUND(VLOOKUP($C$2,'[144]ERU-1'!$A$6:$BE$17,K$2,FALSE),3)</f>
        <v>0</v>
      </c>
      <c r="L153" s="15">
        <f>ROUND(VLOOKUP($C$2,'[144]ERU-1'!$A$6:$BE$17,L$2,FALSE),3)</f>
        <v>59.878999999999998</v>
      </c>
      <c r="M153" s="15">
        <f>ROUND(VLOOKUP($C$2,'[144]ERU-1'!$A$6:$BE$17,M$2,FALSE),3)</f>
        <v>11.779</v>
      </c>
      <c r="N153" s="15">
        <f t="shared" si="34"/>
        <v>17.321999999999996</v>
      </c>
      <c r="O153" s="15">
        <f t="shared" si="35"/>
        <v>0</v>
      </c>
      <c r="P153" s="15">
        <f t="shared" si="41"/>
        <v>0</v>
      </c>
      <c r="Q153" s="15">
        <f>ROUND(VLOOKUP($C$2,'[144]ERU-1'!$A$6:$BE$17,Q$2,FALSE),3)</f>
        <v>30.777999999999999</v>
      </c>
      <c r="R153" s="42">
        <f t="shared" si="42"/>
        <v>0</v>
      </c>
      <c r="S153" s="15">
        <f>ROUND(VLOOKUP($C$2,'[144]ERU-1'!$A$6:$BE$17,S$2,FALSE),3)</f>
        <v>317</v>
      </c>
      <c r="T153" s="15">
        <f>ROUND(VLOOKUP($C$2,'[144]ERU-1'!$A$6:$BE$17,T$2,FALSE),3)</f>
        <v>0</v>
      </c>
      <c r="U153" s="15">
        <f>ROUND(VLOOKUP($C$2,'[144]ERU-1'!$A$6:$BE$17,U$2,FALSE),3)</f>
        <v>0</v>
      </c>
      <c r="V153" s="15">
        <f>ROUND(VLOOKUP($C$2,'[144]ERU-1'!$A$6:$BE$17,V$2,FALSE),3)</f>
        <v>0</v>
      </c>
      <c r="W153" s="15">
        <f>ROUND(VLOOKUP($C$2,'[144]ERU-1'!$A$6:$BE$17,W$2,FALSE),3)</f>
        <v>0</v>
      </c>
      <c r="X153" s="15">
        <f>ROUND(VLOOKUP($C$2,'[144]ERU-1'!$A$6:$BE$17,X$2,FALSE),3)</f>
        <v>317</v>
      </c>
      <c r="Y153" s="15">
        <f>ROUND(VLOOKUP($C$2,'[144]ERU-1'!$A$6:$BE$17,Y$2,FALSE),3)</f>
        <v>0</v>
      </c>
      <c r="Z153" s="15">
        <f>ROUND(VLOOKUP($C$2,'[144]ERU-1'!$A$6:$BE$17,Z$2,FALSE),3)</f>
        <v>11.515000000000001</v>
      </c>
      <c r="AA153" s="15">
        <f>ROUND(VLOOKUP($C$2,'[144]ERU-1'!$A$6:$BE$17,AA$2,FALSE),3)</f>
        <v>59.878999999999998</v>
      </c>
      <c r="AB153" s="45">
        <f t="shared" si="38"/>
        <v>40.616</v>
      </c>
      <c r="AC153" s="15">
        <f>ROUND(VLOOKUP($C$2,'[144]ERU-1'!$A$6:$BE$17,AC$2,FALSE),3)</f>
        <v>0</v>
      </c>
      <c r="AD153" s="15">
        <f>ROUND(VLOOKUP($C$2,'[144]ERU-1'!$A$6:$BE$17,AD$2,FALSE),3)</f>
        <v>0</v>
      </c>
      <c r="AE153" s="15">
        <f>ROUND(VLOOKUP($C$2,'[144]ERU-1'!$A$6:$BE$17,AE$2,FALSE),3)</f>
        <v>0</v>
      </c>
      <c r="AF153" s="15">
        <f>ROUND(VLOOKUP($C$2,'[144]ERU-1'!$A$6:$BE$17,AF$2,FALSE),3)</f>
        <v>0</v>
      </c>
      <c r="AG153" s="15">
        <f>ROUND(VLOOKUP($C$2,'[144]ERU-1'!$A$6:$BE$17,AG$2,FALSE),3)</f>
        <v>0</v>
      </c>
      <c r="AH153" s="15">
        <f>ROUND(VLOOKUP($C$2,'[144]ERU-1'!$A$6:$BE$17,AH$2,FALSE),3)</f>
        <v>317</v>
      </c>
      <c r="AI153" s="15">
        <f>ROUND(VLOOKUP($C$2,'[144]ERU-1'!$A$6:$BE$17,AI$2,FALSE),3)</f>
        <v>0</v>
      </c>
      <c r="AJ153" s="15" t="s">
        <v>594</v>
      </c>
      <c r="AK153" s="15">
        <f>ROUND(VLOOKUP($C$2,'[144]ERU-1'!$A$6:$BE$17,AK$2,FALSE),3)</f>
        <v>0</v>
      </c>
      <c r="AL153" s="15">
        <f>ROUND(VLOOKUP($C$2,'[144]ERU-1'!$A$6:$BE$17,AL$2,FALSE),3)</f>
        <v>0</v>
      </c>
      <c r="AM153" s="15">
        <f>ROUND(VLOOKUP($C$2,'[144]ERU-1'!$A$6:$BE$17,AM$2,FALSE),3)</f>
        <v>30.777999999999999</v>
      </c>
      <c r="AN153" s="15">
        <f>ROUND(VLOOKUP($C$2,'[144]ERU-1'!$A$6:$BE$17,AN$2,FALSE),3)</f>
        <v>0</v>
      </c>
      <c r="AO153" s="15">
        <f>ROUND(VLOOKUP($C$2,'[144]ERU-1'!$A$6:$BE$17,AO$2,FALSE),3)</f>
        <v>0</v>
      </c>
      <c r="AP153" s="15">
        <f>ROUND(VLOOKUP($C$2,'[144]ERU-1'!$A$6:$BE$17,AP$2,FALSE),3)</f>
        <v>0</v>
      </c>
      <c r="AQ153" s="15">
        <f>ROUND(VLOOKUP($C$2,'[144]ERU-1'!$A$6:$BE$17,AQ$2,FALSE),3)</f>
        <v>0</v>
      </c>
      <c r="AR153" s="15">
        <f>ROUND(VLOOKUP($C$2,'[144]ERU-1'!$A$6:$BE$17,AR$2,FALSE),3)</f>
        <v>0</v>
      </c>
      <c r="AS153" s="15">
        <f>ROUND(VLOOKUP($C$2,'[144]ERU-1'!$A$6:$BE$17,AS$2,FALSE),3)</f>
        <v>0</v>
      </c>
      <c r="AT153" s="15">
        <f>ROUND(VLOOKUP($C$2,'[144]ERU-1'!$A$6:$BE$17,AT$2,FALSE),3)</f>
        <v>0</v>
      </c>
      <c r="AU153" s="15">
        <f>ROUND(VLOOKUP($C$2,'[144]ERU-1'!$A$6:$BE$17,AU$2,FALSE),3)</f>
        <v>0</v>
      </c>
      <c r="AV153" s="15">
        <f>ROUND(VLOOKUP($C$2,'[144]ERU-1'!$A$6:$BE$17,AV$2,FALSE),3)</f>
        <v>317</v>
      </c>
      <c r="AW153" s="15">
        <f>ROUND(VLOOKUP($C$2,'[144]ERU-1'!$A$6:$BE$17,AW$2,FALSE),3)</f>
        <v>0</v>
      </c>
      <c r="AX153" s="15">
        <f>ROUND(VLOOKUP($C$2,'[144]ERU-1'!$A$6:$BE$17,AX$2,FALSE),3)</f>
        <v>0</v>
      </c>
      <c r="AY153" s="15">
        <f>ROUND(VLOOKUP($C$2,'[144]ERU-1'!$A$6:$BE$17,AY$2,FALSE),3)</f>
        <v>0</v>
      </c>
      <c r="AZ153" s="15">
        <f>ROUND(VLOOKUP($C$2,'[144]ERU-1'!$A$6:$BE$17,AZ$2,FALSE),3)</f>
        <v>0</v>
      </c>
      <c r="BA153" s="15">
        <f>ROUND(VLOOKUP($C$2,'[144]ERU-1'!$A$6:$BE$17,BA$2,FALSE),3)</f>
        <v>0</v>
      </c>
      <c r="BB153" s="15">
        <f>ROUND(VLOOKUP($C$2,'[144]ERU-1'!$A$6:$BE$17,BB$2,FALSE),3)</f>
        <v>0</v>
      </c>
      <c r="BC153" s="15">
        <f>ROUND(VLOOKUP($C$2,'[144]ERU-1'!$A$6:$BE$17,BC$2,FALSE),3)</f>
        <v>0</v>
      </c>
      <c r="BD153" s="15">
        <f>ROUND(VLOOKUP($C$2,'[144]ERU-1'!$A$6:$BE$17,BD$2,FALSE),3)</f>
        <v>0</v>
      </c>
      <c r="BE153" s="15">
        <f>ROUND(VLOOKUP($C$2,'[144]ERU-1'!$A$6:$BE$17,BE$2,FALSE),3)</f>
        <v>59.878999999999998</v>
      </c>
      <c r="BF153" s="15">
        <f>ROUND(VLOOKUP($C$2,'[144]ERU-1'!$A$6:$BE$17,BF$2,FALSE),3)</f>
        <v>317</v>
      </c>
      <c r="BG153" s="15">
        <f>ROUND(VLOOKUP($C$2,'[144]ERU-1'!$A$6:$BE$17,BG$2,FALSE),3)</f>
        <v>167.87700000000001</v>
      </c>
      <c r="BH153" s="15"/>
      <c r="BI153" s="15"/>
      <c r="BJ153" s="15" t="s">
        <v>956</v>
      </c>
      <c r="BK153" s="15" t="str">
        <f>INDEX(Licence!$I$2:$I$180,MATCH(Data!BJ153,Licence!$C$2:$C$180,0))</f>
        <v>Pardubický</v>
      </c>
      <c r="BL153" s="15">
        <f>INDEX(Licence!$G$2:$G$180,MATCH(Data!BJ153,Licence!$C$2:$C$180,0))/1000</f>
        <v>0.1275</v>
      </c>
      <c r="BM153" s="15">
        <f>INDEX(Licence!$F$2:$F$180,MATCH(Data!BJ153,Licence!$C$2:$C$180,0))/1000</f>
        <v>0.221</v>
      </c>
      <c r="BN153" s="15" t="str">
        <f>INDEX(Licence!$K$2:$K$180,MATCH(Data!BJ153,Licence!$C$2:$C$180,0))</f>
        <v>ČEZ Distribuce, a.s.</v>
      </c>
      <c r="BO153" s="15"/>
      <c r="BP153" s="16">
        <f t="shared" si="39"/>
        <v>88.120800083129652</v>
      </c>
      <c r="BQ153" s="64">
        <v>221</v>
      </c>
      <c r="BR153" s="64">
        <v>127.5</v>
      </c>
    </row>
    <row r="154" spans="1:70" ht="19.5" thickBot="1" x14ac:dyDescent="0.35">
      <c r="A154">
        <v>4626</v>
      </c>
      <c r="B154" s="25">
        <f t="shared" si="36"/>
        <v>150</v>
      </c>
      <c r="C154" s="14" t="s">
        <v>950</v>
      </c>
      <c r="D154" s="15" t="str">
        <f t="shared" si="40"/>
        <v>Prosinec</v>
      </c>
      <c r="E154" s="37" t="str">
        <f t="shared" si="40"/>
        <v>12</v>
      </c>
      <c r="F154" s="15">
        <v>0</v>
      </c>
      <c r="G154" s="68">
        <f>_xlfn.IFNA(INDEX(import!$R$3:$Z$2000,MATCH(Data!$A154&amp;"#"&amp;$E154,import!$Q$3:$Q$2000,0),1),0)</f>
        <v>127.506</v>
      </c>
      <c r="H154" s="68">
        <f t="shared" si="43"/>
        <v>53.131</v>
      </c>
      <c r="I154" s="68">
        <f t="shared" si="44"/>
        <v>74.375</v>
      </c>
      <c r="J154" s="68">
        <f>_xlfn.IFNA(INDEX(import!$R$3:$Z$2000,MATCH(Data!$A154&amp;"#"&amp;$E154,import!$Q$3:$Q$2000,0),3),0)</f>
        <v>35.304012</v>
      </c>
      <c r="K154" s="15">
        <f>ROUND(VLOOKUP($C$2,'[145]ERU-1'!$A$6:$BE$17,K$2,FALSE),3)</f>
        <v>0</v>
      </c>
      <c r="L154" s="15">
        <f>ROUND(VLOOKUP($C$2,'[145]ERU-1'!$A$6:$BE$17,L$2,FALSE),3)</f>
        <v>45.243000000000002</v>
      </c>
      <c r="M154" s="15">
        <f>ROUND(VLOOKUP($C$2,'[145]ERU-1'!$A$6:$BE$17,M$2,FALSE),3)</f>
        <v>0.38800000000000001</v>
      </c>
      <c r="N154" s="15">
        <f t="shared" si="34"/>
        <v>0.54200000000000159</v>
      </c>
      <c r="O154" s="15">
        <f t="shared" si="35"/>
        <v>0</v>
      </c>
      <c r="P154" s="15">
        <f t="shared" si="41"/>
        <v>0</v>
      </c>
      <c r="Q154" s="15">
        <f>ROUND(VLOOKUP($C$2,'[145]ERU-1'!$A$6:$BE$17,Q$2,FALSE),3)</f>
        <v>44.313000000000002</v>
      </c>
      <c r="R154" s="42">
        <f t="shared" si="42"/>
        <v>0</v>
      </c>
      <c r="S154" s="15">
        <f>ROUND(VLOOKUP($C$2,'[145]ERU-1'!$A$6:$BE$17,S$2,FALSE),3)</f>
        <v>228</v>
      </c>
      <c r="T154" s="15">
        <f>ROUND(VLOOKUP($C$2,'[145]ERU-1'!$A$6:$BE$17,T$2,FALSE),3)</f>
        <v>0</v>
      </c>
      <c r="U154" s="15">
        <f>ROUND(VLOOKUP($C$2,'[145]ERU-1'!$A$6:$BE$17,U$2,FALSE),3)</f>
        <v>0</v>
      </c>
      <c r="V154" s="15">
        <f>ROUND(VLOOKUP($C$2,'[145]ERU-1'!$A$6:$BE$17,V$2,FALSE),3)</f>
        <v>0</v>
      </c>
      <c r="W154" s="15">
        <f>ROUND(VLOOKUP($C$2,'[145]ERU-1'!$A$6:$BE$17,W$2,FALSE),3)</f>
        <v>0</v>
      </c>
      <c r="X154" s="15">
        <f>ROUND(VLOOKUP($C$2,'[145]ERU-1'!$A$6:$BE$17,X$2,FALSE),3)</f>
        <v>228</v>
      </c>
      <c r="Y154" s="15">
        <f>ROUND(VLOOKUP($C$2,'[145]ERU-1'!$A$6:$BE$17,Y$2,FALSE),3)</f>
        <v>0</v>
      </c>
      <c r="Z154" s="15">
        <f>ROUND(VLOOKUP($C$2,'[145]ERU-1'!$A$6:$BE$17,Z$2,FALSE),3)</f>
        <v>8.4000000000000005E-2</v>
      </c>
      <c r="AA154" s="15">
        <f>ROUND(VLOOKUP($C$2,'[145]ERU-1'!$A$6:$BE$17,AA$2,FALSE),3)</f>
        <v>45.243000000000002</v>
      </c>
      <c r="AB154" s="45">
        <f t="shared" si="38"/>
        <v>1.0140000000000016</v>
      </c>
      <c r="AC154" s="15">
        <f>ROUND(VLOOKUP($C$2,'[145]ERU-1'!$A$6:$BE$17,AC$2,FALSE),3)</f>
        <v>0</v>
      </c>
      <c r="AD154" s="15">
        <f>ROUND(VLOOKUP($C$2,'[145]ERU-1'!$A$6:$BE$17,AD$2,FALSE),3)</f>
        <v>0</v>
      </c>
      <c r="AE154" s="15">
        <f>ROUND(VLOOKUP($C$2,'[145]ERU-1'!$A$6:$BE$17,AE$2,FALSE),3)</f>
        <v>0</v>
      </c>
      <c r="AF154" s="15">
        <f>ROUND(VLOOKUP($C$2,'[145]ERU-1'!$A$6:$BE$17,AF$2,FALSE),3)</f>
        <v>0</v>
      </c>
      <c r="AG154" s="15">
        <f>ROUND(VLOOKUP($C$2,'[145]ERU-1'!$A$6:$BE$17,AG$2,FALSE),3)</f>
        <v>0</v>
      </c>
      <c r="AH154" s="15">
        <f>ROUND(VLOOKUP($C$2,'[145]ERU-1'!$A$6:$BE$17,AH$2,FALSE),3)</f>
        <v>228</v>
      </c>
      <c r="AI154" s="15">
        <f>ROUND(VLOOKUP($C$2,'[145]ERU-1'!$A$6:$BE$17,AI$2,FALSE),3)</f>
        <v>0</v>
      </c>
      <c r="AJ154" s="15" t="s">
        <v>594</v>
      </c>
      <c r="AK154" s="15">
        <f>ROUND(VLOOKUP($C$2,'[145]ERU-1'!$A$6:$BE$17,AK$2,FALSE),3)</f>
        <v>0</v>
      </c>
      <c r="AL154" s="15">
        <f>ROUND(VLOOKUP($C$2,'[145]ERU-1'!$A$6:$BE$17,AL$2,FALSE),3)</f>
        <v>0</v>
      </c>
      <c r="AM154" s="15">
        <f>ROUND(VLOOKUP($C$2,'[145]ERU-1'!$A$6:$BE$17,AM$2,FALSE),3)</f>
        <v>44.313000000000002</v>
      </c>
      <c r="AN154" s="15">
        <f>ROUND(VLOOKUP($C$2,'[145]ERU-1'!$A$6:$BE$17,AN$2,FALSE),3)</f>
        <v>0</v>
      </c>
      <c r="AO154" s="15">
        <f>ROUND(VLOOKUP($C$2,'[145]ERU-1'!$A$6:$BE$17,AO$2,FALSE),3)</f>
        <v>0</v>
      </c>
      <c r="AP154" s="15">
        <f>ROUND(VLOOKUP($C$2,'[145]ERU-1'!$A$6:$BE$17,AP$2,FALSE),3)</f>
        <v>0</v>
      </c>
      <c r="AQ154" s="15">
        <f>ROUND(VLOOKUP($C$2,'[145]ERU-1'!$A$6:$BE$17,AQ$2,FALSE),3)</f>
        <v>0</v>
      </c>
      <c r="AR154" s="15">
        <f>ROUND(VLOOKUP($C$2,'[145]ERU-1'!$A$6:$BE$17,AR$2,FALSE),3)</f>
        <v>0</v>
      </c>
      <c r="AS154" s="15">
        <f>ROUND(VLOOKUP($C$2,'[145]ERU-1'!$A$6:$BE$17,AS$2,FALSE),3)</f>
        <v>0</v>
      </c>
      <c r="AT154" s="15">
        <f>ROUND(VLOOKUP($C$2,'[145]ERU-1'!$A$6:$BE$17,AT$2,FALSE),3)</f>
        <v>0</v>
      </c>
      <c r="AU154" s="15">
        <f>ROUND(VLOOKUP($C$2,'[145]ERU-1'!$A$6:$BE$17,AU$2,FALSE),3)</f>
        <v>0</v>
      </c>
      <c r="AV154" s="15">
        <f>ROUND(VLOOKUP($C$2,'[145]ERU-1'!$A$6:$BE$17,AV$2,FALSE),3)</f>
        <v>228</v>
      </c>
      <c r="AW154" s="15">
        <f>ROUND(VLOOKUP($C$2,'[145]ERU-1'!$A$6:$BE$17,AW$2,FALSE),3)</f>
        <v>0</v>
      </c>
      <c r="AX154" s="15">
        <f>ROUND(VLOOKUP($C$2,'[145]ERU-1'!$A$6:$BE$17,AX$2,FALSE),3)</f>
        <v>0</v>
      </c>
      <c r="AY154" s="15">
        <f>ROUND(VLOOKUP($C$2,'[145]ERU-1'!$A$6:$BE$17,AY$2,FALSE),3)</f>
        <v>0</v>
      </c>
      <c r="AZ154" s="15">
        <f>ROUND(VLOOKUP($C$2,'[145]ERU-1'!$A$6:$BE$17,AZ$2,FALSE),3)</f>
        <v>0</v>
      </c>
      <c r="BA154" s="15">
        <f>ROUND(VLOOKUP($C$2,'[145]ERU-1'!$A$6:$BE$17,BA$2,FALSE),3)</f>
        <v>0</v>
      </c>
      <c r="BB154" s="15">
        <f>ROUND(VLOOKUP($C$2,'[145]ERU-1'!$A$6:$BE$17,BB$2,FALSE),3)</f>
        <v>0</v>
      </c>
      <c r="BC154" s="15">
        <f>ROUND(VLOOKUP($C$2,'[145]ERU-1'!$A$6:$BE$17,BC$2,FALSE),3)</f>
        <v>0</v>
      </c>
      <c r="BD154" s="15">
        <f>ROUND(VLOOKUP($C$2,'[145]ERU-1'!$A$6:$BE$17,BD$2,FALSE),3)</f>
        <v>0</v>
      </c>
      <c r="BE154" s="15">
        <f>ROUND(VLOOKUP($C$2,'[145]ERU-1'!$A$6:$BE$17,BE$2,FALSE),3)</f>
        <v>45.243000000000002</v>
      </c>
      <c r="BF154" s="15">
        <f>ROUND(VLOOKUP($C$2,'[145]ERU-1'!$A$6:$BE$17,BF$2,FALSE),3)</f>
        <v>228</v>
      </c>
      <c r="BG154" s="68">
        <f>_xlfn.IFNA(INDEX(import!$R$3:$Z$2000,MATCH(Data!$A154&amp;"#"&amp;$E154,import!$Q$3:$Q$2000,0),2),0)</f>
        <v>127.506</v>
      </c>
      <c r="BH154" s="15"/>
      <c r="BI154" s="15"/>
      <c r="BJ154" s="15" t="s">
        <v>957</v>
      </c>
      <c r="BK154" s="15" t="str">
        <f>INDEX(Licence!$I$2:$I$180,MATCH(Data!BJ154,Licence!$C$2:$C$180,0))</f>
        <v>Královéhradecký</v>
      </c>
      <c r="BL154" s="15">
        <f>INDEX(Licence!$G$2:$G$180,MATCH(Data!BJ154,Licence!$C$2:$C$180,0))/1000</f>
        <v>0.104</v>
      </c>
      <c r="BM154" s="15">
        <f>INDEX(Licence!$F$2:$F$180,MATCH(Data!BJ154,Licence!$C$2:$C$180,0))/1000</f>
        <v>0.156</v>
      </c>
      <c r="BN154" s="15" t="str">
        <f>INDEX(Licence!$K$2:$K$180,MATCH(Data!BJ154,Licence!$C$2:$C$180,0))</f>
        <v>ČEZ Distribuce, a.s.</v>
      </c>
      <c r="BO154" s="15"/>
      <c r="BP154" s="16">
        <f t="shared" si="39"/>
        <v>85.153901254320061</v>
      </c>
      <c r="BQ154" s="64">
        <v>156</v>
      </c>
      <c r="BR154" s="64">
        <v>104</v>
      </c>
    </row>
    <row r="155" spans="1:70" ht="18.75" x14ac:dyDescent="0.3">
      <c r="A155">
        <v>4910</v>
      </c>
      <c r="B155" s="25">
        <f t="shared" si="36"/>
        <v>151</v>
      </c>
      <c r="C155" s="14" t="s">
        <v>1146</v>
      </c>
      <c r="D155" s="15" t="str">
        <f t="shared" si="40"/>
        <v>Prosinec</v>
      </c>
      <c r="E155" s="37" t="str">
        <f t="shared" ref="E155" si="45">E154</f>
        <v>12</v>
      </c>
      <c r="F155" s="15"/>
      <c r="G155" s="68">
        <f>_xlfn.IFNA(INDEX(import!$R$3:$Z$2000,MATCH(Data!$A155&amp;"#"&amp;$E155,import!$Q$3:$Q$2000,0),1),0)</f>
        <v>207.65600000000001</v>
      </c>
      <c r="H155" s="68">
        <f t="shared" ref="H155" si="46">IFERROR(ROUND(G155*(L155/(L155+(S155/3.6))),3),0)</f>
        <v>90.031999999999996</v>
      </c>
      <c r="I155" s="68">
        <f t="shared" ref="I155" si="47">IFERROR(ROUND(G155*((S155/3.6)/(L155+(S155/3.6))),3),0)</f>
        <v>117.624</v>
      </c>
      <c r="J155" s="68">
        <f>_xlfn.IFNA(INDEX(import!$R$3:$Z$2000,MATCH(Data!$A155&amp;"#"&amp;$E155,import!$Q$3:$Q$2000,0),3),0)</f>
        <v>35.251200000000004</v>
      </c>
      <c r="K155" s="15">
        <f>ROUND(VLOOKUP($C$2,'[146]ERU-1'!$A$6:$BE$17,K$2,FALSE),3)</f>
        <v>0</v>
      </c>
      <c r="L155" s="15">
        <f>ROUND(VLOOKUP($C$2,'[146]ERU-1'!$A$6:$BE$17,L$2,FALSE),3)</f>
        <v>70.376000000000005</v>
      </c>
      <c r="M155" s="15">
        <f>ROUND(VLOOKUP($C$2,'[146]ERU-1'!$A$6:$BE$17,M$2,FALSE),3)</f>
        <v>0.25600000000000001</v>
      </c>
      <c r="N155" s="15">
        <f t="shared" si="34"/>
        <v>0.33500000000000796</v>
      </c>
      <c r="O155" s="15">
        <f t="shared" si="35"/>
        <v>0</v>
      </c>
      <c r="P155" s="15">
        <f t="shared" si="41"/>
        <v>0</v>
      </c>
      <c r="Q155" s="15">
        <f>ROUND(VLOOKUP($C$2,'[146]ERU-1'!$A$6:$BE$17,Q$2,FALSE),3)</f>
        <v>69.784999999999997</v>
      </c>
      <c r="R155" s="42">
        <f t="shared" si="42"/>
        <v>0</v>
      </c>
      <c r="S155" s="15">
        <f>ROUND(VLOOKUP($C$2,'[146]ERU-1'!$A$6:$BE$17,S$2,FALSE),3)</f>
        <v>331</v>
      </c>
      <c r="T155" s="15">
        <f>ROUND(VLOOKUP($C$2,'[146]ERU-1'!$A$6:$BE$17,T$2,FALSE),3)</f>
        <v>0</v>
      </c>
      <c r="U155" s="15">
        <f>ROUND(VLOOKUP($C$2,'[146]ERU-1'!$A$6:$BE$17,U$2,FALSE),3)</f>
        <v>0</v>
      </c>
      <c r="V155" s="15">
        <f>ROUND(VLOOKUP($C$2,'[146]ERU-1'!$A$6:$BE$17,V$2,FALSE),3)</f>
        <v>0</v>
      </c>
      <c r="W155" s="15">
        <f>ROUND(VLOOKUP($C$2,'[146]ERU-1'!$A$6:$BE$17,W$2,FALSE),3)</f>
        <v>0</v>
      </c>
      <c r="X155" s="15">
        <f>ROUND(VLOOKUP($C$2,'[146]ERU-1'!$A$6:$BE$17,X$2,FALSE),3)</f>
        <v>331</v>
      </c>
      <c r="Y155" s="15">
        <f>ROUND(VLOOKUP($C$2,'[146]ERU-1'!$A$6:$BE$17,Y$2,FALSE),3)</f>
        <v>0</v>
      </c>
      <c r="Z155" s="15">
        <f>ROUND(VLOOKUP($C$2,'[146]ERU-1'!$A$6:$BE$17,Z$2,FALSE),3)</f>
        <v>7.1999999999999995E-2</v>
      </c>
      <c r="AA155" s="15">
        <f>ROUND(VLOOKUP($C$2,'[146]ERU-1'!$A$6:$BE$17,AA$2,FALSE),3)</f>
        <v>70.376000000000005</v>
      </c>
      <c r="AB155" s="45">
        <f t="shared" si="38"/>
        <v>0.66300000000000792</v>
      </c>
      <c r="AC155" s="15">
        <f>ROUND(VLOOKUP($C$2,'[146]ERU-1'!$A$6:$BE$17,AC$2,FALSE),3)</f>
        <v>0</v>
      </c>
      <c r="AD155" s="15">
        <f>ROUND(VLOOKUP($C$2,'[146]ERU-1'!$A$6:$BE$17,AD$2,FALSE),3)</f>
        <v>0</v>
      </c>
      <c r="AE155" s="15">
        <f>ROUND(VLOOKUP($C$2,'[146]ERU-1'!$A$6:$BE$17,AE$2,FALSE),3)</f>
        <v>0</v>
      </c>
      <c r="AF155" s="15">
        <f>ROUND(VLOOKUP($C$2,'[146]ERU-1'!$A$6:$BE$17,AF$2,FALSE),3)</f>
        <v>0</v>
      </c>
      <c r="AG155" s="15">
        <f>ROUND(VLOOKUP($C$2,'[146]ERU-1'!$A$6:$BE$17,AG$2,FALSE),3)</f>
        <v>0</v>
      </c>
      <c r="AH155" s="15">
        <f>ROUND(VLOOKUP($C$2,'[146]ERU-1'!$A$6:$BE$17,AH$2,FALSE),3)</f>
        <v>331</v>
      </c>
      <c r="AI155" s="15">
        <f>ROUND(VLOOKUP($C$2,'[146]ERU-1'!$A$6:$BE$17,AI$2,FALSE),3)</f>
        <v>0</v>
      </c>
      <c r="AJ155" s="15" t="s">
        <v>594</v>
      </c>
      <c r="AK155" s="15">
        <f>ROUND(VLOOKUP($C$2,'[146]ERU-1'!$A$6:$BE$17,AK$2,FALSE),3)</f>
        <v>0</v>
      </c>
      <c r="AL155" s="15">
        <f>ROUND(VLOOKUP($C$2,'[146]ERU-1'!$A$6:$BE$17,AL$2,FALSE),3)</f>
        <v>0</v>
      </c>
      <c r="AM155" s="15">
        <f>ROUND(VLOOKUP($C$2,'[146]ERU-1'!$A$6:$BE$17,AM$2,FALSE),3)</f>
        <v>69.784999999999997</v>
      </c>
      <c r="AN155" s="15">
        <f>ROUND(VLOOKUP($C$2,'[146]ERU-1'!$A$6:$BE$17,AN$2,FALSE),3)</f>
        <v>0</v>
      </c>
      <c r="AO155" s="15">
        <f>ROUND(VLOOKUP($C$2,'[146]ERU-1'!$A$6:$BE$17,AO$2,FALSE),3)</f>
        <v>0</v>
      </c>
      <c r="AP155" s="15">
        <f>ROUND(VLOOKUP($C$2,'[146]ERU-1'!$A$6:$BE$17,AP$2,FALSE),3)</f>
        <v>0</v>
      </c>
      <c r="AQ155" s="15">
        <f>ROUND(VLOOKUP($C$2,'[146]ERU-1'!$A$6:$BE$17,AQ$2,FALSE),3)</f>
        <v>0</v>
      </c>
      <c r="AR155" s="15">
        <f>ROUND(VLOOKUP($C$2,'[146]ERU-1'!$A$6:$BE$17,AR$2,FALSE),3)</f>
        <v>0</v>
      </c>
      <c r="AS155" s="15">
        <f>ROUND(VLOOKUP($C$2,'[146]ERU-1'!$A$6:$BE$17,AS$2,FALSE),3)</f>
        <v>0</v>
      </c>
      <c r="AT155" s="15">
        <f>ROUND(VLOOKUP($C$2,'[146]ERU-1'!$A$6:$BE$17,AT$2,FALSE),3)</f>
        <v>0</v>
      </c>
      <c r="AU155" s="15">
        <f>ROUND(VLOOKUP($C$2,'[146]ERU-1'!$A$6:$BE$17,AU$2,FALSE),3)</f>
        <v>0</v>
      </c>
      <c r="AV155" s="15">
        <f>ROUND(VLOOKUP($C$2,'[146]ERU-1'!$A$6:$BE$17,AV$2,FALSE),3)</f>
        <v>331</v>
      </c>
      <c r="AW155" s="15">
        <f>ROUND(VLOOKUP($C$2,'[146]ERU-1'!$A$6:$BE$17,AW$2,FALSE),3)</f>
        <v>0</v>
      </c>
      <c r="AX155" s="15">
        <f>ROUND(VLOOKUP($C$2,'[146]ERU-1'!$A$6:$BE$17,AX$2,FALSE),3)</f>
        <v>0</v>
      </c>
      <c r="AY155" s="15">
        <f>ROUND(VLOOKUP($C$2,'[146]ERU-1'!$A$6:$BE$17,AY$2,FALSE),3)</f>
        <v>0</v>
      </c>
      <c r="AZ155" s="15">
        <f>ROUND(VLOOKUP($C$2,'[146]ERU-1'!$A$6:$BE$17,AZ$2,FALSE),3)</f>
        <v>0</v>
      </c>
      <c r="BA155" s="15">
        <f>ROUND(VLOOKUP($C$2,'[146]ERU-1'!$A$6:$BE$17,BA$2,FALSE),3)</f>
        <v>0</v>
      </c>
      <c r="BB155" s="15">
        <f>ROUND(VLOOKUP($C$2,'[146]ERU-1'!$A$6:$BE$17,BB$2,FALSE),3)</f>
        <v>0</v>
      </c>
      <c r="BC155" s="15">
        <f>ROUND(VLOOKUP($C$2,'[146]ERU-1'!$A$6:$BE$17,BC$2,FALSE),3)</f>
        <v>0</v>
      </c>
      <c r="BD155" s="15">
        <f>ROUND(VLOOKUP($C$2,'[146]ERU-1'!$A$6:$BE$17,BD$2,FALSE),3)</f>
        <v>0</v>
      </c>
      <c r="BE155" s="15">
        <f>ROUND(VLOOKUP($C$2,'[146]ERU-1'!$A$6:$BE$17,BE$2,FALSE),3)</f>
        <v>70.376000000000005</v>
      </c>
      <c r="BF155" s="15">
        <f>ROUND(VLOOKUP($C$2,'[146]ERU-1'!$A$6:$BE$17,BF$2,FALSE),3)</f>
        <v>331</v>
      </c>
      <c r="BG155" s="68">
        <f>_xlfn.IFNA(INDEX(import!$R$3:$Z$2000,MATCH(Data!$A155&amp;"#"&amp;$E155,import!$Q$3:$Q$2000,0),2),0)</f>
        <v>186.89</v>
      </c>
      <c r="BH155" s="15"/>
      <c r="BI155" s="15"/>
      <c r="BJ155" s="15" t="s">
        <v>1145</v>
      </c>
      <c r="BK155" s="15" t="str">
        <f>INDEX(Licence!$I$2:$I$180,MATCH(Data!BJ155,Licence!$C$2:$C$180,0))</f>
        <v>Královéhradecký</v>
      </c>
      <c r="BL155" s="15">
        <f>INDEX(Licence!$G$2:$G$180,MATCH(Data!BJ155,Licence!$C$2:$C$180,0))/1000</f>
        <v>0.2</v>
      </c>
      <c r="BM155" s="15">
        <f>INDEX(Licence!$F$2:$F$180,MATCH(Data!BJ155,Licence!$C$2:$C$180,0))/1000</f>
        <v>0.28000000000000003</v>
      </c>
      <c r="BN155" s="15" t="str">
        <f>INDEX(Licence!$K$2:$K$180,MATCH(Data!BJ155,Licence!$C$2:$C$180,0))</f>
        <v>ČEZ Distribuce, a.s.</v>
      </c>
      <c r="BO155" s="15"/>
      <c r="BP155" s="16">
        <f t="shared" si="39"/>
        <v>86.853466982954913</v>
      </c>
    </row>
    <row r="156" spans="1:70" ht="19.5" thickBot="1" x14ac:dyDescent="0.35">
      <c r="A156">
        <v>4585</v>
      </c>
      <c r="B156" s="25">
        <f t="shared" si="36"/>
        <v>152</v>
      </c>
      <c r="C156" s="14" t="s">
        <v>1148</v>
      </c>
      <c r="D156" s="15" t="str">
        <f t="shared" si="40"/>
        <v>Prosinec</v>
      </c>
      <c r="E156" s="37" t="str">
        <f t="shared" ref="E156:E162" si="48">E155</f>
        <v>12</v>
      </c>
      <c r="F156" s="15"/>
      <c r="G156" s="15">
        <f>ROUND(VLOOKUP($C$2,'[147]ERU-1'!$A$6:$BE$17,G$2,FALSE),3)</f>
        <v>395.18700000000001</v>
      </c>
      <c r="H156" s="15">
        <f>ROUND(VLOOKUP($C$2,'[147]ERU-1'!$A$6:$BE$17,H$2,FALSE),3)</f>
        <v>154.679</v>
      </c>
      <c r="I156" s="15">
        <f>ROUND(VLOOKUP($C$2,'[147]ERU-1'!$A$6:$BE$17,I$2,FALSE),3)</f>
        <v>240.50800000000001</v>
      </c>
      <c r="J156" s="15">
        <f>ROUND(VLOOKUP($C$2,'[147]ERU-1'!$A$6:$BE$17,J$2,FALSE),3)</f>
        <v>35.298000000000002</v>
      </c>
      <c r="K156" s="15">
        <f>ROUND(VLOOKUP($C$2,'[147]ERU-1'!$A$6:$BE$17,K$2,FALSE),3)</f>
        <v>0</v>
      </c>
      <c r="L156" s="15">
        <f>ROUND(VLOOKUP($C$2,'[147]ERU-1'!$A$6:$BE$17,L$2,FALSE),3)</f>
        <v>137.023</v>
      </c>
      <c r="M156" s="15">
        <f>ROUND(VLOOKUP($C$2,'[147]ERU-1'!$A$6:$BE$17,M$2,FALSE),3)</f>
        <v>4.335</v>
      </c>
      <c r="N156" s="15">
        <f>ROUND(VLOOKUP($C$2,'[147]ERU-1'!$A$6:$BE$17,N$2,FALSE),3)</f>
        <v>6.7409999999999997</v>
      </c>
      <c r="O156" s="15">
        <f>ROUND(VLOOKUP($C$2,'[147]ERU-1'!$A$6:$BE$17,O$2,FALSE),3)</f>
        <v>0</v>
      </c>
      <c r="P156" s="15">
        <f>ROUND(VLOOKUP($C$2,'[147]ERU-1'!$A$6:$BE$17,P$2,FALSE),3)</f>
        <v>0</v>
      </c>
      <c r="Q156" s="15">
        <f>ROUND(VLOOKUP($C$2,'[147]ERU-1'!$A$6:$BE$17,Q$2,FALSE),3)</f>
        <v>125.947</v>
      </c>
      <c r="R156" s="15">
        <f>ROUND(VLOOKUP($C$2,'[147]ERU-1'!$A$6:$BE$17,R$2,FALSE),3)</f>
        <v>0</v>
      </c>
      <c r="S156" s="15">
        <f>ROUND(VLOOKUP($C$2,'[147]ERU-1'!$A$6:$BE$17,S$2,FALSE),3)</f>
        <v>767</v>
      </c>
      <c r="T156" s="15">
        <f>ROUND(VLOOKUP($C$2,'[147]ERU-1'!$A$6:$BE$17,T$2,FALSE),3)</f>
        <v>0</v>
      </c>
      <c r="U156" s="15">
        <f>ROUND(VLOOKUP($C$2,'[147]ERU-1'!$A$6:$BE$17,U$2,FALSE),3)</f>
        <v>0</v>
      </c>
      <c r="V156" s="15">
        <f>ROUND(VLOOKUP($C$2,'[147]ERU-1'!$A$6:$BE$17,V$2,FALSE),3)</f>
        <v>0</v>
      </c>
      <c r="W156" s="15">
        <f>ROUND(VLOOKUP($C$2,'[147]ERU-1'!$A$6:$BE$17,W$2,FALSE),3)</f>
        <v>0</v>
      </c>
      <c r="X156" s="15">
        <f>ROUND(VLOOKUP($C$2,'[147]ERU-1'!$A$6:$BE$17,X$2,FALSE),3)</f>
        <v>767</v>
      </c>
      <c r="Y156" s="15">
        <f>ROUND(VLOOKUP($C$2,'[147]ERU-1'!$A$6:$BE$17,Y$2,FALSE),3)</f>
        <v>0</v>
      </c>
      <c r="Z156" s="15">
        <f>ROUND(VLOOKUP($C$2,'[147]ERU-1'!$A$6:$BE$17,Z$2,FALSE),3)</f>
        <v>1.9830000000000001</v>
      </c>
      <c r="AA156" s="15">
        <f>ROUND(VLOOKUP($C$2,'[147]ERU-1'!$A$6:$BE$17,AA$2,FALSE),3)</f>
        <v>137.023</v>
      </c>
      <c r="AB156" s="15">
        <f>ROUND(VLOOKUP($C$2,'[147]ERU-1'!$A$6:$BE$17,AB$2,FALSE),3)</f>
        <v>13.058999999999999</v>
      </c>
      <c r="AC156" s="15">
        <f>ROUND(VLOOKUP($C$2,'[147]ERU-1'!$A$6:$BE$17,AC$2,FALSE),3)</f>
        <v>0</v>
      </c>
      <c r="AD156" s="15">
        <f>ROUND(VLOOKUP($C$2,'[147]ERU-1'!$A$6:$BE$17,AD$2,FALSE),3)</f>
        <v>0</v>
      </c>
      <c r="AE156" s="15">
        <f>ROUND(VLOOKUP($C$2,'[147]ERU-1'!$A$6:$BE$17,AE$2,FALSE),3)</f>
        <v>0</v>
      </c>
      <c r="AF156" s="15">
        <f>ROUND(VLOOKUP($C$2,'[147]ERU-1'!$A$6:$BE$17,AF$2,FALSE),3)</f>
        <v>0</v>
      </c>
      <c r="AG156" s="15">
        <f>ROUND(VLOOKUP($C$2,'[147]ERU-1'!$A$6:$BE$17,AG$2,FALSE),3)</f>
        <v>0</v>
      </c>
      <c r="AH156" s="15">
        <f>ROUND(VLOOKUP($C$2,'[147]ERU-1'!$A$6:$BE$17,AH$2,FALSE),3)</f>
        <v>767</v>
      </c>
      <c r="AI156" s="15">
        <f>ROUND(VLOOKUP($C$2,'[147]ERU-1'!$A$6:$BE$17,AI$2,FALSE),3)</f>
        <v>0</v>
      </c>
      <c r="AJ156" s="15" t="s">
        <v>594</v>
      </c>
      <c r="AK156" s="15">
        <f>ROUND(VLOOKUP($C$2,'[147]ERU-1'!$A$6:$BE$17,AK$2,FALSE),3)</f>
        <v>0</v>
      </c>
      <c r="AL156" s="15">
        <f>ROUND(VLOOKUP($C$2,'[147]ERU-1'!$A$6:$BE$17,AL$2,FALSE),3)</f>
        <v>0</v>
      </c>
      <c r="AM156" s="15">
        <f>ROUND(VLOOKUP($C$2,'[147]ERU-1'!$A$6:$BE$17,AM$2,FALSE),3)</f>
        <v>125.947</v>
      </c>
      <c r="AN156" s="15">
        <f>ROUND(VLOOKUP($C$2,'[147]ERU-1'!$A$6:$BE$17,AN$2,FALSE),3)</f>
        <v>0</v>
      </c>
      <c r="AO156" s="15">
        <f>ROUND(VLOOKUP($C$2,'[147]ERU-1'!$A$6:$BE$17,AO$2,FALSE),3)</f>
        <v>0</v>
      </c>
      <c r="AP156" s="15">
        <f>ROUND(VLOOKUP($C$2,'[147]ERU-1'!$A$6:$BE$17,AP$2,FALSE),3)</f>
        <v>0</v>
      </c>
      <c r="AQ156" s="15">
        <f>ROUND(VLOOKUP($C$2,'[147]ERU-1'!$A$6:$BE$17,AQ$2,FALSE),3)</f>
        <v>0</v>
      </c>
      <c r="AR156" s="15">
        <f>ROUND(VLOOKUP($C$2,'[147]ERU-1'!$A$6:$BE$17,AR$2,FALSE),3)</f>
        <v>0</v>
      </c>
      <c r="AS156" s="15">
        <f>ROUND(VLOOKUP($C$2,'[147]ERU-1'!$A$6:$BE$17,AS$2,FALSE),3)</f>
        <v>0</v>
      </c>
      <c r="AT156" s="15">
        <f>ROUND(VLOOKUP($C$2,'[147]ERU-1'!$A$6:$BE$17,AT$2,FALSE),3)</f>
        <v>0</v>
      </c>
      <c r="AU156" s="15">
        <f>ROUND(VLOOKUP($C$2,'[147]ERU-1'!$A$6:$BE$17,AU$2,FALSE),3)</f>
        <v>0</v>
      </c>
      <c r="AV156" s="15">
        <f>ROUND(VLOOKUP($C$2,'[147]ERU-1'!$A$6:$BE$17,AV$2,FALSE),3)</f>
        <v>767</v>
      </c>
      <c r="AW156" s="15">
        <f>ROUND(VLOOKUP($C$2,'[147]ERU-1'!$A$6:$BE$17,AW$2,FALSE),3)</f>
        <v>0</v>
      </c>
      <c r="AX156" s="15">
        <f>ROUND(VLOOKUP($C$2,'[147]ERU-1'!$A$6:$BE$17,AX$2,FALSE),3)</f>
        <v>0</v>
      </c>
      <c r="AY156" s="15">
        <f>ROUND(VLOOKUP($C$2,'[147]ERU-1'!$A$6:$BE$17,AY$2,FALSE),3)</f>
        <v>0</v>
      </c>
      <c r="AZ156" s="15">
        <f>ROUND(VLOOKUP($C$2,'[147]ERU-1'!$A$6:$BE$17,AZ$2,FALSE),3)</f>
        <v>0</v>
      </c>
      <c r="BA156" s="15">
        <f>ROUND(VLOOKUP($C$2,'[147]ERU-1'!$A$6:$BE$17,BA$2,FALSE),3)</f>
        <v>0</v>
      </c>
      <c r="BB156" s="15">
        <f>ROUND(VLOOKUP($C$2,'[147]ERU-1'!$A$6:$BE$17,BB$2,FALSE),3)</f>
        <v>0</v>
      </c>
      <c r="BC156" s="15">
        <f>ROUND(VLOOKUP($C$2,'[147]ERU-1'!$A$6:$BE$17,BC$2,FALSE),3)</f>
        <v>0</v>
      </c>
      <c r="BD156" s="15">
        <f>ROUND(VLOOKUP($C$2,'[147]ERU-1'!$A$6:$BE$17,BD$2,FALSE),3)</f>
        <v>0</v>
      </c>
      <c r="BE156" s="15">
        <f>ROUND(VLOOKUP($C$2,'[147]ERU-1'!$A$6:$BE$17,BE$2,FALSE),3)</f>
        <v>137.023</v>
      </c>
      <c r="BF156" s="15">
        <f>ROUND(VLOOKUP($C$2,'[147]ERU-1'!$A$6:$BE$17,BF$2,FALSE),3)</f>
        <v>767</v>
      </c>
      <c r="BG156" s="15">
        <f>ROUND(VLOOKUP($C$2,'[147]ERU-1'!$A$6:$BE$17,BG$2,FALSE),3)</f>
        <v>395.18700000000001</v>
      </c>
      <c r="BH156" s="15"/>
      <c r="BI156" s="15"/>
      <c r="BJ156" s="15" t="s">
        <v>1147</v>
      </c>
      <c r="BK156" s="15" t="str">
        <f>INDEX(Licence!$I$2:$I$180,MATCH(Data!BJ156,Licence!$C$2:$C$180,0))</f>
        <v>Olomoucký</v>
      </c>
      <c r="BL156" s="15">
        <f>INDEX(Licence!$G$2:$G$180,MATCH(Data!BJ156,Licence!$C$2:$C$180,0))/1000</f>
        <v>0.32600000000000001</v>
      </c>
      <c r="BM156" s="15">
        <f>INDEX(Licence!$F$2:$F$180,MATCH(Data!BJ156,Licence!$C$2:$C$180,0))/1000</f>
        <v>0.46500000000000002</v>
      </c>
      <c r="BN156" s="15" t="str">
        <f>INDEX(Licence!$K$2:$K$180,MATCH(Data!BJ156,Licence!$C$2:$C$180,0))</f>
        <v>EG.D, a.s.</v>
      </c>
      <c r="BO156" s="15"/>
      <c r="BP156" s="16">
        <f t="shared" si="39"/>
        <v>88.585544452513759</v>
      </c>
    </row>
    <row r="157" spans="1:70" ht="19.5" thickBot="1" x14ac:dyDescent="0.35">
      <c r="A157">
        <v>4724</v>
      </c>
      <c r="B157" s="25">
        <f t="shared" si="36"/>
        <v>153</v>
      </c>
      <c r="C157" s="14" t="s">
        <v>1180</v>
      </c>
      <c r="D157" s="15" t="str">
        <f t="shared" si="40"/>
        <v>Prosinec</v>
      </c>
      <c r="E157" s="37" t="str">
        <f t="shared" si="48"/>
        <v>12</v>
      </c>
      <c r="F157" s="15"/>
      <c r="G157" s="68">
        <f>_xlfn.IFNA(INDEX(import!$R$3:$Z$2000,MATCH(Data!$A157&amp;"#"&amp;$E157,import!$Q$3:$Q$2000,0),1),0)</f>
        <v>181.49199999999999</v>
      </c>
      <c r="H157" s="68">
        <f t="shared" ref="H157" si="49">IFERROR(ROUND(G157*(L157/(L157+(S157/3.6))),3),0)</f>
        <v>78.022999999999996</v>
      </c>
      <c r="I157" s="68">
        <f t="shared" ref="I157" si="50">IFERROR(ROUND(G157*((S157/3.6)/(L157+(S157/3.6))),3),0)</f>
        <v>103.46899999999999</v>
      </c>
      <c r="J157" s="68">
        <f>_xlfn.IFNA(INDEX(import!$R$3:$Z$2000,MATCH(Data!$A157&amp;"#"&amp;$E157,import!$Q$3:$Q$2000,0),3),0)</f>
        <v>35.304012</v>
      </c>
      <c r="K157" s="15">
        <f>ROUND(VLOOKUP($C$2,'[148]ERU-1'!$A$6:$BE$17,K$2,FALSE),3)</f>
        <v>0</v>
      </c>
      <c r="L157" s="15">
        <f>ROUND(VLOOKUP($C$2,'[148]ERU-1'!$A$6:$BE$17,L$2,FALSE),3)</f>
        <v>67.447000000000003</v>
      </c>
      <c r="M157" s="15">
        <f>ROUND(VLOOKUP($C$2,'[148]ERU-1'!$A$6:$BE$17,M$2,FALSE),3)</f>
        <v>0.51600000000000001</v>
      </c>
      <c r="N157" s="15">
        <f t="shared" si="34"/>
        <v>0.6839999999999975</v>
      </c>
      <c r="O157" s="15">
        <f t="shared" si="35"/>
        <v>0</v>
      </c>
      <c r="P157" s="15">
        <f t="shared" si="41"/>
        <v>0</v>
      </c>
      <c r="Q157" s="15">
        <f>ROUND(VLOOKUP($C$2,'[148]ERU-1'!$A$6:$BE$17,Q$2,FALSE),3)</f>
        <v>66.247</v>
      </c>
      <c r="R157" s="42">
        <f t="shared" si="42"/>
        <v>0</v>
      </c>
      <c r="S157" s="15">
        <f>ROUND(VLOOKUP($C$2,'[148]ERU-1'!$A$6:$BE$17,S$2,FALSE),3)</f>
        <v>322</v>
      </c>
      <c r="T157" s="15">
        <f>ROUND(VLOOKUP($C$2,'[148]ERU-1'!$A$6:$BE$17,T$2,FALSE),3)</f>
        <v>0</v>
      </c>
      <c r="U157" s="15">
        <f>ROUND(VLOOKUP($C$2,'[148]ERU-1'!$A$6:$BE$17,U$2,FALSE),3)</f>
        <v>0</v>
      </c>
      <c r="V157" s="15">
        <f>ROUND(VLOOKUP($C$2,'[148]ERU-1'!$A$6:$BE$17,V$2,FALSE),3)</f>
        <v>0</v>
      </c>
      <c r="W157" s="15">
        <f>ROUND(VLOOKUP($C$2,'[148]ERU-1'!$A$6:$BE$17,W$2,FALSE),3)</f>
        <v>0</v>
      </c>
      <c r="X157" s="15">
        <f>ROUND(VLOOKUP($C$2,'[148]ERU-1'!$A$6:$BE$17,X$2,FALSE),3)</f>
        <v>322</v>
      </c>
      <c r="Y157" s="15">
        <f>ROUND(VLOOKUP($C$2,'[148]ERU-1'!$A$6:$BE$17,Y$2,FALSE),3)</f>
        <v>0</v>
      </c>
      <c r="Z157" s="15">
        <f>ROUND(VLOOKUP($C$2,'[148]ERU-1'!$A$6:$BE$17,Z$2,FALSE),3)</f>
        <v>8.5999999999999993E-2</v>
      </c>
      <c r="AA157" s="15">
        <f>ROUND(VLOOKUP($C$2,'[148]ERU-1'!$A$6:$BE$17,AA$2,FALSE),3)</f>
        <v>67.447000000000003</v>
      </c>
      <c r="AB157" s="45">
        <f t="shared" si="38"/>
        <v>1.2859999999999976</v>
      </c>
      <c r="AC157" s="15">
        <f>ROUND(VLOOKUP($C$2,'[148]ERU-1'!$A$6:$BE$17,AC$2,FALSE),3)</f>
        <v>0</v>
      </c>
      <c r="AD157" s="15">
        <f>ROUND(VLOOKUP($C$2,'[148]ERU-1'!$A$6:$BE$17,AD$2,FALSE),3)</f>
        <v>0</v>
      </c>
      <c r="AE157" s="15">
        <f>ROUND(VLOOKUP($C$2,'[148]ERU-1'!$A$6:$BE$17,AE$2,FALSE),3)</f>
        <v>0</v>
      </c>
      <c r="AF157" s="15">
        <f>ROUND(VLOOKUP($C$2,'[148]ERU-1'!$A$6:$BE$17,AF$2,FALSE),3)</f>
        <v>0</v>
      </c>
      <c r="AG157" s="15">
        <f>ROUND(VLOOKUP($C$2,'[148]ERU-1'!$A$6:$BE$17,AG$2,FALSE),3)</f>
        <v>0</v>
      </c>
      <c r="AH157" s="15">
        <f>ROUND(VLOOKUP($C$2,'[148]ERU-1'!$A$6:$BE$17,AH$2,FALSE),3)</f>
        <v>322</v>
      </c>
      <c r="AI157" s="15">
        <f>ROUND(VLOOKUP($C$2,'[148]ERU-1'!$A$6:$BE$17,AI$2,FALSE),3)</f>
        <v>0</v>
      </c>
      <c r="AJ157" s="15" t="s">
        <v>594</v>
      </c>
      <c r="AK157" s="15">
        <f>ROUND(VLOOKUP($C$2,'[148]ERU-1'!$A$6:$BE$17,AK$2,FALSE),3)</f>
        <v>0</v>
      </c>
      <c r="AL157" s="15">
        <f>ROUND(VLOOKUP($C$2,'[148]ERU-1'!$A$6:$BE$17,AL$2,FALSE),3)</f>
        <v>0</v>
      </c>
      <c r="AM157" s="15">
        <f>ROUND(VLOOKUP($C$2,'[148]ERU-1'!$A$6:$BE$17,AM$2,FALSE),3)</f>
        <v>66.247</v>
      </c>
      <c r="AN157" s="15">
        <f>ROUND(VLOOKUP($C$2,'[148]ERU-1'!$A$6:$BE$17,AN$2,FALSE),3)</f>
        <v>0</v>
      </c>
      <c r="AO157" s="15">
        <f>ROUND(VLOOKUP($C$2,'[148]ERU-1'!$A$6:$BE$17,AO$2,FALSE),3)</f>
        <v>0</v>
      </c>
      <c r="AP157" s="15">
        <f>ROUND(VLOOKUP($C$2,'[148]ERU-1'!$A$6:$BE$17,AP$2,FALSE),3)</f>
        <v>0</v>
      </c>
      <c r="AQ157" s="15">
        <f>ROUND(VLOOKUP($C$2,'[148]ERU-1'!$A$6:$BE$17,AQ$2,FALSE),3)</f>
        <v>0</v>
      </c>
      <c r="AR157" s="15">
        <f>ROUND(VLOOKUP($C$2,'[148]ERU-1'!$A$6:$BE$17,AR$2,FALSE),3)</f>
        <v>0</v>
      </c>
      <c r="AS157" s="15">
        <f>ROUND(VLOOKUP($C$2,'[148]ERU-1'!$A$6:$BE$17,AS$2,FALSE),3)</f>
        <v>0</v>
      </c>
      <c r="AT157" s="15">
        <f>ROUND(VLOOKUP($C$2,'[148]ERU-1'!$A$6:$BE$17,AT$2,FALSE),3)</f>
        <v>0</v>
      </c>
      <c r="AU157" s="15">
        <f>ROUND(VLOOKUP($C$2,'[148]ERU-1'!$A$6:$BE$17,AU$2,FALSE),3)</f>
        <v>0</v>
      </c>
      <c r="AV157" s="15">
        <f>ROUND(VLOOKUP($C$2,'[148]ERU-1'!$A$6:$BE$17,AV$2,FALSE),3)</f>
        <v>322</v>
      </c>
      <c r="AW157" s="15">
        <f>ROUND(VLOOKUP($C$2,'[148]ERU-1'!$A$6:$BE$17,AW$2,FALSE),3)</f>
        <v>0</v>
      </c>
      <c r="AX157" s="15">
        <f>ROUND(VLOOKUP($C$2,'[148]ERU-1'!$A$6:$BE$17,AX$2,FALSE),3)</f>
        <v>0</v>
      </c>
      <c r="AY157" s="15">
        <f>ROUND(VLOOKUP($C$2,'[148]ERU-1'!$A$6:$BE$17,AY$2,FALSE),3)</f>
        <v>0</v>
      </c>
      <c r="AZ157" s="15">
        <f>ROUND(VLOOKUP($C$2,'[148]ERU-1'!$A$6:$BE$17,AZ$2,FALSE),3)</f>
        <v>0</v>
      </c>
      <c r="BA157" s="15">
        <f>ROUND(VLOOKUP($C$2,'[148]ERU-1'!$A$6:$BE$17,BA$2,FALSE),3)</f>
        <v>0</v>
      </c>
      <c r="BB157" s="15">
        <f>ROUND(VLOOKUP($C$2,'[148]ERU-1'!$A$6:$BE$17,BB$2,FALSE),3)</f>
        <v>0</v>
      </c>
      <c r="BC157" s="15">
        <f>ROUND(VLOOKUP($C$2,'[148]ERU-1'!$A$6:$BE$17,BC$2,FALSE),3)</f>
        <v>0</v>
      </c>
      <c r="BD157" s="15">
        <f>ROUND(VLOOKUP($C$2,'[148]ERU-1'!$A$6:$BE$17,BD$2,FALSE),3)</f>
        <v>0</v>
      </c>
      <c r="BE157" s="15">
        <f>ROUND(VLOOKUP($C$2,'[148]ERU-1'!$A$6:$BE$17,BE$2,FALSE),3)</f>
        <v>67.447000000000003</v>
      </c>
      <c r="BF157" s="15">
        <f>ROUND(VLOOKUP($C$2,'[148]ERU-1'!$A$6:$BE$17,BF$2,FALSE),3)</f>
        <v>322</v>
      </c>
      <c r="BG157" s="68">
        <f>_xlfn.IFNA(INDEX(import!$R$3:$Z$2000,MATCH(Data!$A157&amp;"#"&amp;$E157,import!$Q$3:$Q$2000,0),2),0)</f>
        <v>181.49199999999999</v>
      </c>
      <c r="BH157" s="15"/>
      <c r="BI157" s="15"/>
      <c r="BJ157" s="15" t="s">
        <v>1183</v>
      </c>
      <c r="BK157" s="15" t="str">
        <f>INDEX(Licence!$I$2:$I$180,MATCH(Data!BJ157,Licence!$C$2:$C$180,0))</f>
        <v>Pardubický</v>
      </c>
      <c r="BL157" s="15">
        <f>INDEX(Licence!$G$2:$G$180,MATCH(Data!BJ157,Licence!$C$2:$C$180,0))/1000</f>
        <v>0.16400000000000001</v>
      </c>
      <c r="BM157" s="15">
        <f>INDEX(Licence!$F$2:$F$180,MATCH(Data!BJ157,Licence!$C$2:$C$180,0))/1000</f>
        <v>0.24199999999999999</v>
      </c>
      <c r="BN157" s="15" t="str">
        <f>INDEX(Licence!$K$2:$K$180,MATCH(Data!BJ157,Licence!$C$2:$C$180,0))</f>
        <v>ČEZ Distribuce, a.s.</v>
      </c>
      <c r="BO157" s="15"/>
      <c r="BP157" s="16">
        <f t="shared" si="39"/>
        <v>86.44537745159262</v>
      </c>
    </row>
    <row r="158" spans="1:70" ht="19.5" thickBot="1" x14ac:dyDescent="0.35">
      <c r="A158">
        <v>4601</v>
      </c>
      <c r="B158" s="25">
        <f t="shared" si="36"/>
        <v>154</v>
      </c>
      <c r="C158" s="14" t="s">
        <v>1181</v>
      </c>
      <c r="D158" s="15" t="str">
        <f t="shared" si="40"/>
        <v>Prosinec</v>
      </c>
      <c r="E158" s="37" t="str">
        <f t="shared" si="48"/>
        <v>12</v>
      </c>
      <c r="F158" s="15"/>
      <c r="G158" s="68">
        <f>_xlfn.IFNA(INDEX(import!$R$3:$Z$2000,MATCH(Data!$A158&amp;"#"&amp;$E158,import!$Q$3:$Q$2000,0),1),0)</f>
        <v>931.78700000000003</v>
      </c>
      <c r="H158" s="68">
        <f t="shared" ref="H158" si="51">IFERROR(ROUND(G158*(L158/(L158+(S158/3.6))),3),0)</f>
        <v>411.798</v>
      </c>
      <c r="I158" s="68">
        <f t="shared" ref="I158" si="52">IFERROR(ROUND(G158*((S158/3.6)/(L158+(S158/3.6))),3),0)</f>
        <v>519.98900000000003</v>
      </c>
      <c r="J158" s="68">
        <f>_xlfn.IFNA(INDEX(import!$R$3:$Z$2000,MATCH(Data!$A158&amp;"#"&amp;$E158,import!$Q$3:$Q$2000,0),3),0)</f>
        <v>35.299800000000005</v>
      </c>
      <c r="K158" s="15">
        <f>ROUND(VLOOKUP($C$2,'[149]ERU-1'!$A$6:$BE$17,K$2,FALSE),3)</f>
        <v>0</v>
      </c>
      <c r="L158" s="15">
        <f>ROUND(VLOOKUP($C$2,'[149]ERU-1'!$A$6:$BE$17,L$2,FALSE),3)</f>
        <v>377.93</v>
      </c>
      <c r="M158" s="15">
        <f>ROUND(VLOOKUP($C$2,'[149]ERU-1'!$A$6:$BE$17,M$2,FALSE),3)</f>
        <v>5.5640000000000001</v>
      </c>
      <c r="N158" s="15">
        <f t="shared" si="34"/>
        <v>7.0249999999999773</v>
      </c>
      <c r="O158" s="15">
        <f t="shared" si="35"/>
        <v>0</v>
      </c>
      <c r="P158" s="15">
        <f t="shared" si="41"/>
        <v>0</v>
      </c>
      <c r="Q158" s="15">
        <f>ROUND(VLOOKUP($C$2,'[149]ERU-1'!$A$6:$BE$17,Q$2,FALSE),3)</f>
        <v>365.34100000000001</v>
      </c>
      <c r="R158" s="42">
        <f t="shared" si="42"/>
        <v>0</v>
      </c>
      <c r="S158" s="15">
        <f>ROUND(VLOOKUP($C$2,'[149]ERU-1'!$A$6:$BE$17,S$2,FALSE),3)</f>
        <v>1718</v>
      </c>
      <c r="T158" s="15">
        <f>ROUND(VLOOKUP($C$2,'[149]ERU-1'!$A$6:$BE$17,T$2,FALSE),3)</f>
        <v>0</v>
      </c>
      <c r="U158" s="15">
        <f>ROUND(VLOOKUP($C$2,'[149]ERU-1'!$A$6:$BE$17,U$2,FALSE),3)</f>
        <v>0</v>
      </c>
      <c r="V158" s="15">
        <f>ROUND(VLOOKUP($C$2,'[149]ERU-1'!$A$6:$BE$17,V$2,FALSE),3)</f>
        <v>0</v>
      </c>
      <c r="W158" s="15">
        <f>ROUND(VLOOKUP($C$2,'[149]ERU-1'!$A$6:$BE$17,W$2,FALSE),3)</f>
        <v>0</v>
      </c>
      <c r="X158" s="15">
        <f>ROUND(VLOOKUP($C$2,'[149]ERU-1'!$A$6:$BE$17,X$2,FALSE),3)</f>
        <v>1718</v>
      </c>
      <c r="Y158" s="15">
        <f>ROUND(VLOOKUP($C$2,'[149]ERU-1'!$A$6:$BE$17,Y$2,FALSE),3)</f>
        <v>0</v>
      </c>
      <c r="Z158" s="15">
        <f>ROUND(VLOOKUP($C$2,'[149]ERU-1'!$A$6:$BE$17,Z$2,FALSE),3)</f>
        <v>1.91</v>
      </c>
      <c r="AA158" s="15">
        <f>ROUND(VLOOKUP($C$2,'[149]ERU-1'!$A$6:$BE$17,AA$2,FALSE),3)</f>
        <v>377.93</v>
      </c>
      <c r="AB158" s="45">
        <f t="shared" si="38"/>
        <v>14.498999999999977</v>
      </c>
      <c r="AC158" s="15">
        <f>ROUND(VLOOKUP($C$2,'[149]ERU-1'!$A$6:$BE$17,AC$2,FALSE),3)</f>
        <v>0</v>
      </c>
      <c r="AD158" s="15">
        <f>ROUND(VLOOKUP($C$2,'[149]ERU-1'!$A$6:$BE$17,AD$2,FALSE),3)</f>
        <v>0</v>
      </c>
      <c r="AE158" s="15">
        <f>ROUND(VLOOKUP($C$2,'[149]ERU-1'!$A$6:$BE$17,AE$2,FALSE),3)</f>
        <v>0</v>
      </c>
      <c r="AF158" s="15">
        <f>ROUND(VLOOKUP($C$2,'[149]ERU-1'!$A$6:$BE$17,AF$2,FALSE),3)</f>
        <v>0</v>
      </c>
      <c r="AG158" s="15">
        <f>ROUND(VLOOKUP($C$2,'[149]ERU-1'!$A$6:$BE$17,AG$2,FALSE),3)</f>
        <v>0</v>
      </c>
      <c r="AH158" s="15">
        <f>ROUND(VLOOKUP($C$2,'[149]ERU-1'!$A$6:$BE$17,AH$2,FALSE),3)</f>
        <v>1718</v>
      </c>
      <c r="AI158" s="15">
        <f>ROUND(VLOOKUP($C$2,'[149]ERU-1'!$A$6:$BE$17,AI$2,FALSE),3)</f>
        <v>0</v>
      </c>
      <c r="AJ158" s="15" t="s">
        <v>594</v>
      </c>
      <c r="AK158" s="15">
        <f>ROUND(VLOOKUP($C$2,'[149]ERU-1'!$A$6:$BE$17,AK$2,FALSE),3)</f>
        <v>0</v>
      </c>
      <c r="AL158" s="15">
        <f>ROUND(VLOOKUP($C$2,'[149]ERU-1'!$A$6:$BE$17,AL$2,FALSE),3)</f>
        <v>0</v>
      </c>
      <c r="AM158" s="15">
        <f>ROUND(VLOOKUP($C$2,'[149]ERU-1'!$A$6:$BE$17,AM$2,FALSE),3)</f>
        <v>365.34100000000001</v>
      </c>
      <c r="AN158" s="15">
        <f>ROUND(VLOOKUP($C$2,'[149]ERU-1'!$A$6:$BE$17,AN$2,FALSE),3)</f>
        <v>0</v>
      </c>
      <c r="AO158" s="15">
        <f>ROUND(VLOOKUP($C$2,'[149]ERU-1'!$A$6:$BE$17,AO$2,FALSE),3)</f>
        <v>0</v>
      </c>
      <c r="AP158" s="15">
        <f>ROUND(VLOOKUP($C$2,'[149]ERU-1'!$A$6:$BE$17,AP$2,FALSE),3)</f>
        <v>0</v>
      </c>
      <c r="AQ158" s="15">
        <f>ROUND(VLOOKUP($C$2,'[149]ERU-1'!$A$6:$BE$17,AQ$2,FALSE),3)</f>
        <v>0</v>
      </c>
      <c r="AR158" s="15">
        <f>ROUND(VLOOKUP($C$2,'[149]ERU-1'!$A$6:$BE$17,AR$2,FALSE),3)</f>
        <v>0</v>
      </c>
      <c r="AS158" s="15">
        <f>ROUND(VLOOKUP($C$2,'[149]ERU-1'!$A$6:$BE$17,AS$2,FALSE),3)</f>
        <v>0</v>
      </c>
      <c r="AT158" s="15">
        <f>ROUND(VLOOKUP($C$2,'[149]ERU-1'!$A$6:$BE$17,AT$2,FALSE),3)</f>
        <v>0</v>
      </c>
      <c r="AU158" s="15">
        <f>ROUND(VLOOKUP($C$2,'[149]ERU-1'!$A$6:$BE$17,AU$2,FALSE),3)</f>
        <v>0</v>
      </c>
      <c r="AV158" s="15">
        <f>ROUND(VLOOKUP($C$2,'[149]ERU-1'!$A$6:$BE$17,AV$2,FALSE),3)</f>
        <v>1718</v>
      </c>
      <c r="AW158" s="15">
        <f>ROUND(VLOOKUP($C$2,'[149]ERU-1'!$A$6:$BE$17,AW$2,FALSE),3)</f>
        <v>0</v>
      </c>
      <c r="AX158" s="15">
        <f>ROUND(VLOOKUP($C$2,'[149]ERU-1'!$A$6:$BE$17,AX$2,FALSE),3)</f>
        <v>0</v>
      </c>
      <c r="AY158" s="15">
        <f>ROUND(VLOOKUP($C$2,'[149]ERU-1'!$A$6:$BE$17,AY$2,FALSE),3)</f>
        <v>0</v>
      </c>
      <c r="AZ158" s="15">
        <f>ROUND(VLOOKUP($C$2,'[149]ERU-1'!$A$6:$BE$17,AZ$2,FALSE),3)</f>
        <v>0</v>
      </c>
      <c r="BA158" s="15">
        <f>ROUND(VLOOKUP($C$2,'[149]ERU-1'!$A$6:$BE$17,BA$2,FALSE),3)</f>
        <v>0</v>
      </c>
      <c r="BB158" s="15">
        <f>ROUND(VLOOKUP($C$2,'[149]ERU-1'!$A$6:$BE$17,BB$2,FALSE),3)</f>
        <v>0</v>
      </c>
      <c r="BC158" s="15">
        <f>ROUND(VLOOKUP($C$2,'[149]ERU-1'!$A$6:$BE$17,BC$2,FALSE),3)</f>
        <v>0</v>
      </c>
      <c r="BD158" s="15">
        <f>ROUND(VLOOKUP($C$2,'[149]ERU-1'!$A$6:$BE$17,BD$2,FALSE),3)</f>
        <v>0</v>
      </c>
      <c r="BE158" s="15">
        <f>ROUND(VLOOKUP($C$2,'[149]ERU-1'!$A$6:$BE$17,BE$2,FALSE),3)</f>
        <v>377.93</v>
      </c>
      <c r="BF158" s="15">
        <f>ROUND(VLOOKUP($C$2,'[149]ERU-1'!$A$6:$BE$17,BF$2,FALSE),3)</f>
        <v>1718</v>
      </c>
      <c r="BG158" s="68">
        <f>_xlfn.IFNA(INDEX(import!$R$3:$Z$2000,MATCH(Data!$A158&amp;"#"&amp;$E158,import!$Q$3:$Q$2000,0),2),0)</f>
        <v>931.78700000000003</v>
      </c>
      <c r="BH158" s="15"/>
      <c r="BI158" s="15"/>
      <c r="BJ158" s="15" t="s">
        <v>1182</v>
      </c>
      <c r="BK158" s="15" t="str">
        <f>INDEX(Licence!$I$2:$I$180,MATCH(Data!BJ158,Licence!$C$2:$C$180,0))</f>
        <v>Zlínský</v>
      </c>
      <c r="BL158" s="15">
        <f>INDEX(Licence!$G$2:$G$180,MATCH(Data!BJ158,Licence!$C$2:$C$180,0))/1000</f>
        <v>0.999</v>
      </c>
      <c r="BM158" s="15">
        <f>INDEX(Licence!$F$2:$F$180,MATCH(Data!BJ158,Licence!$C$2:$C$180,0))/1000</f>
        <v>1.268</v>
      </c>
      <c r="BN158" s="15" t="str">
        <f>INDEX(Licence!$K$2:$K$180,MATCH(Data!BJ158,Licence!$C$2:$C$180,0))</f>
        <v>EG.D, a.s.</v>
      </c>
      <c r="BO158" s="15"/>
      <c r="BP158" s="16">
        <f t="shared" si="39"/>
        <v>91.775504726103946</v>
      </c>
    </row>
    <row r="159" spans="1:70" ht="19.5" thickBot="1" x14ac:dyDescent="0.35">
      <c r="A159">
        <v>4602</v>
      </c>
      <c r="B159" s="25">
        <f t="shared" si="36"/>
        <v>155</v>
      </c>
      <c r="C159" s="14" t="s">
        <v>1184</v>
      </c>
      <c r="D159" s="15" t="str">
        <f t="shared" si="40"/>
        <v>Prosinec</v>
      </c>
      <c r="E159" s="37" t="str">
        <f t="shared" si="48"/>
        <v>12</v>
      </c>
      <c r="F159" s="15"/>
      <c r="G159" s="15">
        <f>ROUND(VLOOKUP($C$2,'[150]ERU-1'!$A$6:$BE$17,G$2,FALSE),3)</f>
        <v>428.40600000000001</v>
      </c>
      <c r="H159" s="15">
        <f>ROUND(VLOOKUP($C$2,'[150]ERU-1'!$A$6:$BE$17,H$2,FALSE),3)</f>
        <v>187.095</v>
      </c>
      <c r="I159" s="15">
        <f>ROUND(VLOOKUP($C$2,'[150]ERU-1'!$A$6:$BE$17,I$2,FALSE),3)</f>
        <v>241.31100000000001</v>
      </c>
      <c r="J159" s="68">
        <f>_xlfn.IFNA(INDEX(import!$R$3:$Z$2000,MATCH(Data!$A159&amp;"#"&amp;$E159,import!$Q$3:$Q$2000,0),3),0)</f>
        <v>35.289108000000006</v>
      </c>
      <c r="K159" s="15">
        <f>ROUND(VLOOKUP($C$2,'[150]ERU-1'!$A$6:$BE$17,K$2,FALSE),3)</f>
        <v>0</v>
      </c>
      <c r="L159" s="15">
        <f>ROUND(VLOOKUP($C$2,'[150]ERU-1'!$A$6:$BE$17,L$2,FALSE),3)</f>
        <v>173.15600000000001</v>
      </c>
      <c r="M159" s="15">
        <f>ROUND(VLOOKUP($C$2,'[150]ERU-1'!$A$6:$BE$17,M$2,FALSE),3)</f>
        <v>2.0489999999999999</v>
      </c>
      <c r="N159" s="15">
        <f t="shared" si="34"/>
        <v>2.6430000000000007</v>
      </c>
      <c r="O159" s="15">
        <f t="shared" si="35"/>
        <v>0</v>
      </c>
      <c r="P159" s="15">
        <f>ROUND(VLOOKUP($C$2,'[150]ERU-1'!$A$6:$BE$17,P$2,FALSE),3)</f>
        <v>0</v>
      </c>
      <c r="Q159" s="15">
        <f>ROUND(VLOOKUP($C$2,'[150]ERU-1'!$A$6:$BE$17,Q$2,FALSE),3)</f>
        <v>168.464</v>
      </c>
      <c r="R159" s="42">
        <f t="shared" si="42"/>
        <v>0</v>
      </c>
      <c r="S159" s="15">
        <f>ROUND(VLOOKUP($C$2,'[150]ERU-1'!$A$6:$BE$17,S$2,FALSE),3)</f>
        <v>804</v>
      </c>
      <c r="T159" s="15">
        <f>ROUND(VLOOKUP($C$2,'[150]ERU-1'!$A$6:$BE$17,T$2,FALSE),3)</f>
        <v>0</v>
      </c>
      <c r="U159" s="15">
        <f>ROUND(VLOOKUP($C$2,'[150]ERU-1'!$A$6:$BE$17,U$2,FALSE),3)</f>
        <v>0</v>
      </c>
      <c r="V159" s="15">
        <f>ROUND(VLOOKUP($C$2,'[150]ERU-1'!$A$6:$BE$17,V$2,FALSE),3)</f>
        <v>0</v>
      </c>
      <c r="W159" s="15">
        <f>ROUND(VLOOKUP($C$2,'[150]ERU-1'!$A$6:$BE$17,W$2,FALSE),3)</f>
        <v>0</v>
      </c>
      <c r="X159" s="15">
        <f>ROUND(VLOOKUP($C$2,'[150]ERU-1'!$A$6:$BE$17,X$2,FALSE),3)</f>
        <v>804</v>
      </c>
      <c r="Y159" s="15">
        <f>ROUND(VLOOKUP($C$2,'[150]ERU-1'!$A$6:$BE$17,Y$2,FALSE),3)</f>
        <v>0</v>
      </c>
      <c r="Z159" s="15">
        <f>ROUND(VLOOKUP($C$2,'[150]ERU-1'!$A$6:$BE$17,Z$2,FALSE),3)</f>
        <v>0.92800000000000005</v>
      </c>
      <c r="AA159" s="15">
        <f>ROUND(VLOOKUP($C$2,'[150]ERU-1'!$A$6:$BE$17,AA$2,FALSE),3)</f>
        <v>173.15600000000001</v>
      </c>
      <c r="AB159" s="45">
        <f t="shared" si="38"/>
        <v>5.62</v>
      </c>
      <c r="AC159" s="15">
        <f>ROUND(VLOOKUP($C$2,'[150]ERU-1'!$A$6:$BE$17,AC$2,FALSE),3)</f>
        <v>0</v>
      </c>
      <c r="AD159" s="15">
        <f>ROUND(VLOOKUP($C$2,'[150]ERU-1'!$A$6:$BE$17,AD$2,FALSE),3)</f>
        <v>0</v>
      </c>
      <c r="AE159" s="15">
        <f>ROUND(VLOOKUP($C$2,'[150]ERU-1'!$A$6:$BE$17,AE$2,FALSE),3)</f>
        <v>0</v>
      </c>
      <c r="AF159" s="15">
        <f>ROUND(VLOOKUP($C$2,'[150]ERU-1'!$A$6:$BE$17,AF$2,FALSE),3)</f>
        <v>0</v>
      </c>
      <c r="AG159" s="15">
        <f>ROUND(VLOOKUP($C$2,'[150]ERU-1'!$A$6:$BE$17,AG$2,FALSE),3)</f>
        <v>0</v>
      </c>
      <c r="AH159" s="15">
        <f>ROUND(VLOOKUP($C$2,'[150]ERU-1'!$A$6:$BE$17,AH$2,FALSE),3)</f>
        <v>804</v>
      </c>
      <c r="AI159" s="15">
        <f>ROUND(VLOOKUP($C$2,'[150]ERU-1'!$A$6:$BE$17,AI$2,FALSE),3)</f>
        <v>0</v>
      </c>
      <c r="AJ159" s="15" t="s">
        <v>594</v>
      </c>
      <c r="AK159" s="15">
        <f>ROUND(VLOOKUP($C$2,'[150]ERU-1'!$A$6:$BE$17,AK$2,FALSE),3)</f>
        <v>0</v>
      </c>
      <c r="AL159" s="15">
        <f>ROUND(VLOOKUP($C$2,'[150]ERU-1'!$A$6:$BE$17,AL$2,FALSE),3)</f>
        <v>0</v>
      </c>
      <c r="AM159" s="15">
        <f>ROUND(VLOOKUP($C$2,'[150]ERU-1'!$A$6:$BE$17,AM$2,FALSE),3)</f>
        <v>168.464</v>
      </c>
      <c r="AN159" s="15">
        <f>ROUND(VLOOKUP($C$2,'[150]ERU-1'!$A$6:$BE$17,AN$2,FALSE),3)</f>
        <v>0</v>
      </c>
      <c r="AO159" s="15">
        <f>ROUND(VLOOKUP($C$2,'[150]ERU-1'!$A$6:$BE$17,AO$2,FALSE),3)</f>
        <v>0</v>
      </c>
      <c r="AP159" s="15">
        <f>ROUND(VLOOKUP($C$2,'[150]ERU-1'!$A$6:$BE$17,AP$2,FALSE),3)</f>
        <v>0</v>
      </c>
      <c r="AQ159" s="15">
        <f>ROUND(VLOOKUP($C$2,'[150]ERU-1'!$A$6:$BE$17,AQ$2,FALSE),3)</f>
        <v>0</v>
      </c>
      <c r="AR159" s="15">
        <f>ROUND(VLOOKUP($C$2,'[150]ERU-1'!$A$6:$BE$17,AR$2,FALSE),3)</f>
        <v>0</v>
      </c>
      <c r="AS159" s="15">
        <f>ROUND(VLOOKUP($C$2,'[150]ERU-1'!$A$6:$BE$17,AS$2,FALSE),3)</f>
        <v>0</v>
      </c>
      <c r="AT159" s="15">
        <f>ROUND(VLOOKUP($C$2,'[150]ERU-1'!$A$6:$BE$17,AT$2,FALSE),3)</f>
        <v>0</v>
      </c>
      <c r="AU159" s="15">
        <f>ROUND(VLOOKUP($C$2,'[150]ERU-1'!$A$6:$BE$17,AU$2,FALSE),3)</f>
        <v>0</v>
      </c>
      <c r="AV159" s="15">
        <f>ROUND(VLOOKUP($C$2,'[150]ERU-1'!$A$6:$BE$17,AV$2,FALSE),3)</f>
        <v>804</v>
      </c>
      <c r="AW159" s="15">
        <f>ROUND(VLOOKUP($C$2,'[150]ERU-1'!$A$6:$BE$17,AW$2,FALSE),3)</f>
        <v>0</v>
      </c>
      <c r="AX159" s="15">
        <f>ROUND(VLOOKUP($C$2,'[150]ERU-1'!$A$6:$BE$17,AX$2,FALSE),3)</f>
        <v>0</v>
      </c>
      <c r="AY159" s="15">
        <f>ROUND(VLOOKUP($C$2,'[150]ERU-1'!$A$6:$BE$17,AY$2,FALSE),3)</f>
        <v>0</v>
      </c>
      <c r="AZ159" s="15">
        <f>ROUND(VLOOKUP($C$2,'[150]ERU-1'!$A$6:$BE$17,AZ$2,FALSE),3)</f>
        <v>0</v>
      </c>
      <c r="BA159" s="15">
        <f>ROUND(VLOOKUP($C$2,'[150]ERU-1'!$A$6:$BE$17,BA$2,FALSE),3)</f>
        <v>0</v>
      </c>
      <c r="BB159" s="15">
        <f>ROUND(VLOOKUP($C$2,'[150]ERU-1'!$A$6:$BE$17,BB$2,FALSE),3)</f>
        <v>0</v>
      </c>
      <c r="BC159" s="15">
        <f>ROUND(VLOOKUP($C$2,'[150]ERU-1'!$A$6:$BE$17,BC$2,FALSE),3)</f>
        <v>0</v>
      </c>
      <c r="BD159" s="15">
        <f>ROUND(VLOOKUP($C$2,'[150]ERU-1'!$A$6:$BE$17,BD$2,FALSE),3)</f>
        <v>0</v>
      </c>
      <c r="BE159" s="15">
        <f>ROUND(VLOOKUP($C$2,'[150]ERU-1'!$A$6:$BE$17,BE$2,FALSE),3)</f>
        <v>173.15600000000001</v>
      </c>
      <c r="BF159" s="15">
        <f>ROUND(VLOOKUP($C$2,'[150]ERU-1'!$A$6:$BE$17,BF$2,FALSE),3)</f>
        <v>804</v>
      </c>
      <c r="BG159" s="15">
        <f>ROUND(VLOOKUP($C$2,'[150]ERU-1'!$A$6:$BE$17,BG$2,FALSE),3)</f>
        <v>428.40600000000001</v>
      </c>
      <c r="BH159" s="15"/>
      <c r="BI159" s="15"/>
      <c r="BJ159" s="15" t="s">
        <v>1188</v>
      </c>
      <c r="BK159" s="15" t="s">
        <v>572</v>
      </c>
      <c r="BL159" s="15">
        <v>0.6</v>
      </c>
      <c r="BM159" s="15">
        <v>0.748</v>
      </c>
      <c r="BN159" s="15" t="str">
        <f>INDEX(Licence!$K$2:$K$180,MATCH(Data!BJ159,Licence!$C$2:$C$180,0))</f>
        <v>ČEZ Distribuce, a.s.</v>
      </c>
      <c r="BO159" s="15"/>
      <c r="BP159" s="16">
        <f t="shared" si="39"/>
        <v>92.549902039965204</v>
      </c>
    </row>
    <row r="160" spans="1:70" ht="19.5" thickBot="1" x14ac:dyDescent="0.35">
      <c r="A160">
        <v>3585</v>
      </c>
      <c r="B160" s="25">
        <f t="shared" si="36"/>
        <v>156</v>
      </c>
      <c r="C160" s="14" t="s">
        <v>1185</v>
      </c>
      <c r="D160" s="15" t="str">
        <f t="shared" si="40"/>
        <v>Prosinec</v>
      </c>
      <c r="E160" s="37" t="str">
        <f t="shared" si="48"/>
        <v>12</v>
      </c>
      <c r="F160" s="15"/>
      <c r="G160" s="15">
        <f>ROUND(VLOOKUP($C$2,'[129]ERU-1'!$A$6:$BE$17,G$2,FALSE),3)</f>
        <v>216.339</v>
      </c>
      <c r="H160" s="15">
        <f>ROUND(VLOOKUP($C$2,'[129]ERU-1'!$A$6:$BE$17,H$2,FALSE),3)</f>
        <v>83.765000000000001</v>
      </c>
      <c r="I160" s="15">
        <f>ROUND(VLOOKUP($C$2,'[129]ERU-1'!$A$6:$BE$17,I$2,FALSE),3)</f>
        <v>132.57400000000001</v>
      </c>
      <c r="J160" s="15">
        <f>ROUND(VLOOKUP($C$2,'[129]ERU-1'!$A$6:$BE$17,J$2,FALSE),3)</f>
        <v>35.195999999999998</v>
      </c>
      <c r="K160" s="15">
        <f>ROUND(VLOOKUP($C$2,'[129]ERU-1'!$A$6:$BE$17,K$2,FALSE),3)</f>
        <v>0</v>
      </c>
      <c r="L160" s="15">
        <f>ROUND(VLOOKUP($C$2,'[129]ERU-1'!$A$6:$BE$17,L$2,FALSE),3)</f>
        <v>70.203999999999994</v>
      </c>
      <c r="M160" s="15">
        <f>ROUND(VLOOKUP($C$2,'[129]ERU-1'!$A$6:$BE$17,M$2,FALSE),3)</f>
        <v>17.666</v>
      </c>
      <c r="N160" s="15">
        <f t="shared" si="34"/>
        <v>27.959999999999997</v>
      </c>
      <c r="O160" s="15">
        <f t="shared" si="35"/>
        <v>0</v>
      </c>
      <c r="P160" s="15">
        <f>ROUND(VLOOKUP($C$2,'[129]ERU-1'!$A$6:$BE$17,P$2,FALSE),3)</f>
        <v>0</v>
      </c>
      <c r="Q160" s="15">
        <f>ROUND(VLOOKUP($C$2,'[129]ERU-1'!$A$6:$BE$17,Q$2,FALSE),3)</f>
        <v>24.577999999999999</v>
      </c>
      <c r="R160" s="42">
        <f t="shared" si="42"/>
        <v>0</v>
      </c>
      <c r="S160" s="15">
        <f>ROUND(VLOOKUP($C$2,'[129]ERU-1'!$A$6:$BE$17,S$2,FALSE),3)</f>
        <v>400</v>
      </c>
      <c r="T160" s="15">
        <f>ROUND(VLOOKUP($C$2,'[129]ERU-1'!$A$6:$BE$17,T$2,FALSE),3)</f>
        <v>0</v>
      </c>
      <c r="U160" s="15">
        <f>ROUND(VLOOKUP($C$2,'[129]ERU-1'!$A$6:$BE$17,U$2,FALSE),3)</f>
        <v>0</v>
      </c>
      <c r="V160" s="15">
        <f>ROUND(VLOOKUP($C$2,'[129]ERU-1'!$A$6:$BE$17,V$2,FALSE),3)</f>
        <v>0</v>
      </c>
      <c r="W160" s="15">
        <f>ROUND(VLOOKUP($C$2,'[129]ERU-1'!$A$6:$BE$17,W$2,FALSE),3)</f>
        <v>0</v>
      </c>
      <c r="X160" s="15">
        <f>ROUND(VLOOKUP($C$2,'[129]ERU-1'!$A$6:$BE$17,X$2,FALSE),3)</f>
        <v>400</v>
      </c>
      <c r="Y160" s="15">
        <f>ROUND(VLOOKUP($C$2,'[129]ERU-1'!$A$6:$BE$17,Y$2,FALSE),3)</f>
        <v>0</v>
      </c>
      <c r="Z160" s="15">
        <f>ROUND(VLOOKUP($C$2,'[129]ERU-1'!$A$6:$BE$17,Z$2,FALSE),3)</f>
        <v>0</v>
      </c>
      <c r="AA160" s="15">
        <f>ROUND(VLOOKUP($C$2,'[129]ERU-1'!$A$6:$BE$17,AA$2,FALSE),3)</f>
        <v>70.203999999999994</v>
      </c>
      <c r="AB160" s="45">
        <f t="shared" si="38"/>
        <v>45.625999999999998</v>
      </c>
      <c r="AC160" s="15">
        <f>ROUND(VLOOKUP($C$2,'[129]ERU-1'!$A$6:$BE$17,AC$2,FALSE),3)</f>
        <v>0</v>
      </c>
      <c r="AD160" s="15">
        <f>ROUND(VLOOKUP($C$2,'[129]ERU-1'!$A$6:$BE$17,AD$2,FALSE),3)</f>
        <v>0</v>
      </c>
      <c r="AE160" s="15">
        <f>ROUND(VLOOKUP($C$2,'[129]ERU-1'!$A$6:$BE$17,AE$2,FALSE),3)</f>
        <v>0</v>
      </c>
      <c r="AF160" s="15">
        <f>ROUND(VLOOKUP($C$2,'[129]ERU-1'!$A$6:$BE$17,AF$2,FALSE),3)</f>
        <v>0</v>
      </c>
      <c r="AG160" s="15">
        <f>ROUND(VLOOKUP($C$2,'[129]ERU-1'!$A$6:$BE$17,AG$2,FALSE),3)</f>
        <v>0</v>
      </c>
      <c r="AH160" s="15">
        <f>ROUND(VLOOKUP($C$2,'[129]ERU-1'!$A$6:$BE$17,AH$2,FALSE),3)</f>
        <v>400</v>
      </c>
      <c r="AI160" s="15">
        <f>ROUND(VLOOKUP($C$2,'[129]ERU-1'!$A$6:$BE$17,AI$2,FALSE),3)</f>
        <v>0</v>
      </c>
      <c r="AJ160" s="15" t="s">
        <v>594</v>
      </c>
      <c r="AK160" s="15">
        <f>ROUND(VLOOKUP($C$2,'[129]ERU-1'!$A$6:$BE$17,AK$2,FALSE),3)</f>
        <v>0</v>
      </c>
      <c r="AL160" s="15">
        <f>ROUND(VLOOKUP($C$2,'[129]ERU-1'!$A$6:$BE$17,AL$2,FALSE),3)</f>
        <v>0</v>
      </c>
      <c r="AM160" s="15">
        <f>ROUND(VLOOKUP($C$2,'[129]ERU-1'!$A$6:$BE$17,AM$2,FALSE),3)</f>
        <v>24.577999999999999</v>
      </c>
      <c r="AN160" s="15">
        <f>ROUND(VLOOKUP($C$2,'[129]ERU-1'!$A$6:$BE$17,AN$2,FALSE),3)</f>
        <v>0</v>
      </c>
      <c r="AO160" s="15">
        <f>ROUND(VLOOKUP($C$2,'[129]ERU-1'!$A$6:$BE$17,AO$2,FALSE),3)</f>
        <v>0</v>
      </c>
      <c r="AP160" s="15">
        <f>ROUND(VLOOKUP($C$2,'[129]ERU-1'!$A$6:$BE$17,AP$2,FALSE),3)</f>
        <v>0</v>
      </c>
      <c r="AQ160" s="15">
        <f>ROUND(VLOOKUP($C$2,'[129]ERU-1'!$A$6:$BE$17,AQ$2,FALSE),3)</f>
        <v>0</v>
      </c>
      <c r="AR160" s="15">
        <f>ROUND(VLOOKUP($C$2,'[129]ERU-1'!$A$6:$BE$17,AR$2,FALSE),3)</f>
        <v>0</v>
      </c>
      <c r="AS160" s="15">
        <f>ROUND(VLOOKUP($C$2,'[129]ERU-1'!$A$6:$BE$17,AS$2,FALSE),3)</f>
        <v>0</v>
      </c>
      <c r="AT160" s="15">
        <f>ROUND(VLOOKUP($C$2,'[129]ERU-1'!$A$6:$BE$17,AT$2,FALSE),3)</f>
        <v>0</v>
      </c>
      <c r="AU160" s="15">
        <f>ROUND(VLOOKUP($C$2,'[129]ERU-1'!$A$6:$BE$17,AU$2,FALSE),3)</f>
        <v>0</v>
      </c>
      <c r="AV160" s="15">
        <f>ROUND(VLOOKUP($C$2,'[129]ERU-1'!$A$6:$BE$17,AV$2,FALSE),3)</f>
        <v>400</v>
      </c>
      <c r="AW160" s="15">
        <f>ROUND(VLOOKUP($C$2,'[129]ERU-1'!$A$6:$BE$17,AW$2,FALSE),3)</f>
        <v>0</v>
      </c>
      <c r="AX160" s="15">
        <f>ROUND(VLOOKUP($C$2,'[129]ERU-1'!$A$6:$BE$17,AX$2,FALSE),3)</f>
        <v>0</v>
      </c>
      <c r="AY160" s="15">
        <f>ROUND(VLOOKUP($C$2,'[129]ERU-1'!$A$6:$BE$17,AY$2,FALSE),3)</f>
        <v>0</v>
      </c>
      <c r="AZ160" s="15">
        <f>ROUND(VLOOKUP($C$2,'[129]ERU-1'!$A$6:$BE$17,AZ$2,FALSE),3)</f>
        <v>0</v>
      </c>
      <c r="BA160" s="15">
        <f>ROUND(VLOOKUP($C$2,'[129]ERU-1'!$A$6:$BE$17,BA$2,FALSE),3)</f>
        <v>0</v>
      </c>
      <c r="BB160" s="15">
        <f>ROUND(VLOOKUP($C$2,'[129]ERU-1'!$A$6:$BE$17,BB$2,FALSE),3)</f>
        <v>0</v>
      </c>
      <c r="BC160" s="15">
        <f>ROUND(VLOOKUP($C$2,'[129]ERU-1'!$A$6:$BE$17,BC$2,FALSE),3)</f>
        <v>0</v>
      </c>
      <c r="BD160" s="15">
        <f>ROUND(VLOOKUP($C$2,'[129]ERU-1'!$A$6:$BE$17,BD$2,FALSE),3)</f>
        <v>0</v>
      </c>
      <c r="BE160" s="15">
        <f>ROUND(VLOOKUP($C$2,'[129]ERU-1'!$A$6:$BE$17,BE$2,FALSE),3)</f>
        <v>70.203999999999994</v>
      </c>
      <c r="BF160" s="15">
        <f>ROUND(VLOOKUP($C$2,'[129]ERU-1'!$A$6:$BE$17,BF$2,FALSE),3)</f>
        <v>400</v>
      </c>
      <c r="BG160" s="15">
        <f>ROUND(VLOOKUP($C$2,'[129]ERU-1'!$A$6:$BE$17,BG$2,FALSE),3)</f>
        <v>216.339</v>
      </c>
      <c r="BH160" s="15"/>
      <c r="BI160" s="15"/>
      <c r="BJ160" s="15" t="s">
        <v>1189</v>
      </c>
      <c r="BK160" s="15" t="s">
        <v>587</v>
      </c>
      <c r="BL160" s="15">
        <v>0.10299999999999999</v>
      </c>
      <c r="BM160" s="15">
        <v>0.14699999999999999</v>
      </c>
      <c r="BN160" s="15" t="str">
        <f>INDEX(Licence!$K$2:$K$180,MATCH(Data!BJ160,Licence!$C$2:$C$180,0))</f>
        <v>ČEZ Distribuce, a.s.</v>
      </c>
      <c r="BO160" s="15"/>
      <c r="BP160" s="16">
        <f t="shared" si="39"/>
        <v>83.810644918905552</v>
      </c>
    </row>
    <row r="161" spans="1:68" ht="19.5" thickBot="1" x14ac:dyDescent="0.35">
      <c r="A161">
        <v>4599</v>
      </c>
      <c r="B161" s="25">
        <f t="shared" si="36"/>
        <v>157</v>
      </c>
      <c r="C161" s="14" t="s">
        <v>1186</v>
      </c>
      <c r="D161" s="15" t="str">
        <f t="shared" si="40"/>
        <v>Prosinec</v>
      </c>
      <c r="E161" s="37" t="str">
        <f t="shared" si="48"/>
        <v>12</v>
      </c>
      <c r="F161" s="15"/>
      <c r="G161" s="68">
        <f>_xlfn.IFNA(INDEX(import!$R$3:$Z$2000,MATCH(Data!$A161&amp;"#"&amp;$E161,import!$Q$3:$Q$2000,0),1),0)</f>
        <v>557.73099999999999</v>
      </c>
      <c r="H161" s="68">
        <f t="shared" ref="H161:H162" si="53">IFERROR(ROUND(G161*(L161/(L161+(S161/3.6))),3),0)</f>
        <v>260.08499999999998</v>
      </c>
      <c r="I161" s="68">
        <f t="shared" ref="I161:I162" si="54">IFERROR(ROUND(G161*((S161/3.6)/(L161+(S161/3.6))),3),0)</f>
        <v>297.64600000000002</v>
      </c>
      <c r="J161" s="68">
        <f>_xlfn.IFNA(INDEX(import!$R$3:$Z$2000,MATCH(Data!$A161&amp;"#"&amp;$E161,import!$Q$3:$Q$2000,0),3),0)</f>
        <v>35.251200000000004</v>
      </c>
      <c r="K161" s="15">
        <f>ROUND(VLOOKUP($C$2,'[151]ERU-1'!$A$6:$BE$17,K$2,FALSE),3)</f>
        <v>0</v>
      </c>
      <c r="L161" s="15">
        <f>ROUND(VLOOKUP($C$2,'[151]ERU-1'!$A$6:$BE$17,L$2,FALSE),3)</f>
        <v>201.946</v>
      </c>
      <c r="M161" s="15">
        <f>ROUND(VLOOKUP($C$2,'[151]ERU-1'!$A$6:$BE$17,M$2,FALSE),3)</f>
        <v>1.9239999999999999</v>
      </c>
      <c r="N161" s="15">
        <f t="shared" si="34"/>
        <v>2.2019999999999982</v>
      </c>
      <c r="O161" s="15">
        <f t="shared" si="35"/>
        <v>0</v>
      </c>
      <c r="P161" s="15">
        <f>ROUND(VLOOKUP($C$2,'[151]ERU-1'!$A$6:$BE$17,P$2,FALSE),3)</f>
        <v>0</v>
      </c>
      <c r="Q161" s="15">
        <f>ROUND(VLOOKUP($C$2,'[151]ERU-1'!$A$6:$BE$17,Q$2,FALSE),3)</f>
        <v>197.82</v>
      </c>
      <c r="R161" s="42">
        <f t="shared" si="42"/>
        <v>0</v>
      </c>
      <c r="S161" s="15">
        <f>ROUND(VLOOKUP($C$2,'[151]ERU-1'!$A$6:$BE$17,S$2,FALSE),3)</f>
        <v>832</v>
      </c>
      <c r="T161" s="15">
        <f>ROUND(VLOOKUP($C$2,'[151]ERU-1'!$A$6:$BE$17,T$2,FALSE),3)</f>
        <v>0</v>
      </c>
      <c r="U161" s="15">
        <f>ROUND(VLOOKUP($C$2,'[151]ERU-1'!$A$6:$BE$17,U$2,FALSE),3)</f>
        <v>0</v>
      </c>
      <c r="V161" s="15">
        <f>ROUND(VLOOKUP($C$2,'[151]ERU-1'!$A$6:$BE$17,V$2,FALSE),3)</f>
        <v>0</v>
      </c>
      <c r="W161" s="15">
        <f>ROUND(VLOOKUP($C$2,'[151]ERU-1'!$A$6:$BE$17,W$2,FALSE),3)</f>
        <v>0</v>
      </c>
      <c r="X161" s="15">
        <f>ROUND(VLOOKUP($C$2,'[151]ERU-1'!$A$6:$BE$17,X$2,FALSE),3)</f>
        <v>832</v>
      </c>
      <c r="Y161" s="15">
        <f>ROUND(VLOOKUP($C$2,'[151]ERU-1'!$A$6:$BE$17,Y$2,FALSE),3)</f>
        <v>0</v>
      </c>
      <c r="Z161" s="15">
        <f>ROUND(VLOOKUP($C$2,'[151]ERU-1'!$A$6:$BE$17,Z$2,FALSE),3)</f>
        <v>0.84599999999999997</v>
      </c>
      <c r="AA161" s="15">
        <f>ROUND(VLOOKUP($C$2,'[151]ERU-1'!$A$6:$BE$17,AA$2,FALSE),3)</f>
        <v>201.946</v>
      </c>
      <c r="AB161" s="45">
        <f t="shared" si="38"/>
        <v>4.9719999999999978</v>
      </c>
      <c r="AC161" s="15">
        <f>ROUND(VLOOKUP($C$2,'[151]ERU-1'!$A$6:$BE$17,AC$2,FALSE),3)</f>
        <v>0</v>
      </c>
      <c r="AD161" s="15">
        <f>ROUND(VLOOKUP($C$2,'[151]ERU-1'!$A$6:$BE$17,AD$2,FALSE),3)</f>
        <v>0</v>
      </c>
      <c r="AE161" s="15">
        <f>ROUND(VLOOKUP($C$2,'[151]ERU-1'!$A$6:$BE$17,AE$2,FALSE),3)</f>
        <v>0</v>
      </c>
      <c r="AF161" s="15">
        <f>ROUND(VLOOKUP($C$2,'[151]ERU-1'!$A$6:$BE$17,AF$2,FALSE),3)</f>
        <v>0</v>
      </c>
      <c r="AG161" s="15">
        <f>ROUND(VLOOKUP($C$2,'[151]ERU-1'!$A$6:$BE$17,AG$2,FALSE),3)</f>
        <v>0</v>
      </c>
      <c r="AH161" s="15">
        <f>ROUND(VLOOKUP($C$2,'[151]ERU-1'!$A$6:$BE$17,AH$2,FALSE),3)</f>
        <v>832</v>
      </c>
      <c r="AI161" s="15">
        <f>ROUND(VLOOKUP($C$2,'[151]ERU-1'!$A$6:$BE$17,AI$2,FALSE),3)</f>
        <v>0</v>
      </c>
      <c r="AJ161" s="15" t="s">
        <v>594</v>
      </c>
      <c r="AK161" s="15">
        <f>ROUND(VLOOKUP($C$2,'[151]ERU-1'!$A$6:$BE$17,AK$2,FALSE),3)</f>
        <v>0</v>
      </c>
      <c r="AL161" s="15">
        <f>ROUND(VLOOKUP($C$2,'[151]ERU-1'!$A$6:$BE$17,AL$2,FALSE),3)</f>
        <v>0</v>
      </c>
      <c r="AM161" s="15">
        <f>ROUND(VLOOKUP($C$2,'[151]ERU-1'!$A$6:$BE$17,AM$2,FALSE),3)</f>
        <v>197.82</v>
      </c>
      <c r="AN161" s="15">
        <f>ROUND(VLOOKUP($C$2,'[151]ERU-1'!$A$6:$BE$17,AN$2,FALSE),3)</f>
        <v>0</v>
      </c>
      <c r="AO161" s="15">
        <f>ROUND(VLOOKUP($C$2,'[151]ERU-1'!$A$6:$BE$17,AO$2,FALSE),3)</f>
        <v>0</v>
      </c>
      <c r="AP161" s="15">
        <f>ROUND(VLOOKUP($C$2,'[151]ERU-1'!$A$6:$BE$17,AP$2,FALSE),3)</f>
        <v>0</v>
      </c>
      <c r="AQ161" s="15">
        <f>ROUND(VLOOKUP($C$2,'[151]ERU-1'!$A$6:$BE$17,AQ$2,FALSE),3)</f>
        <v>0</v>
      </c>
      <c r="AR161" s="15">
        <f>ROUND(VLOOKUP($C$2,'[151]ERU-1'!$A$6:$BE$17,AR$2,FALSE),3)</f>
        <v>0</v>
      </c>
      <c r="AS161" s="15">
        <f>ROUND(VLOOKUP($C$2,'[151]ERU-1'!$A$6:$BE$17,AS$2,FALSE),3)</f>
        <v>0</v>
      </c>
      <c r="AT161" s="15">
        <f>ROUND(VLOOKUP($C$2,'[151]ERU-1'!$A$6:$BE$17,AT$2,FALSE),3)</f>
        <v>0</v>
      </c>
      <c r="AU161" s="15">
        <f>ROUND(VLOOKUP($C$2,'[151]ERU-1'!$A$6:$BE$17,AU$2,FALSE),3)</f>
        <v>0</v>
      </c>
      <c r="AV161" s="15">
        <f>ROUND(VLOOKUP($C$2,'[151]ERU-1'!$A$6:$BE$17,AV$2,FALSE),3)</f>
        <v>832</v>
      </c>
      <c r="AW161" s="15">
        <f>ROUND(VLOOKUP($C$2,'[151]ERU-1'!$A$6:$BE$17,AW$2,FALSE),3)</f>
        <v>0</v>
      </c>
      <c r="AX161" s="15">
        <f>ROUND(VLOOKUP($C$2,'[151]ERU-1'!$A$6:$BE$17,AX$2,FALSE),3)</f>
        <v>0</v>
      </c>
      <c r="AY161" s="15">
        <f>ROUND(VLOOKUP($C$2,'[151]ERU-1'!$A$6:$BE$17,AY$2,FALSE),3)</f>
        <v>0</v>
      </c>
      <c r="AZ161" s="15">
        <f>ROUND(VLOOKUP($C$2,'[151]ERU-1'!$A$6:$BE$17,AZ$2,FALSE),3)</f>
        <v>0</v>
      </c>
      <c r="BA161" s="15">
        <f>ROUND(VLOOKUP($C$2,'[151]ERU-1'!$A$6:$BE$17,BA$2,FALSE),3)</f>
        <v>0</v>
      </c>
      <c r="BB161" s="15">
        <f>ROUND(VLOOKUP($C$2,'[151]ERU-1'!$A$6:$BE$17,BB$2,FALSE),3)</f>
        <v>0</v>
      </c>
      <c r="BC161" s="15">
        <f>ROUND(VLOOKUP($C$2,'[151]ERU-1'!$A$6:$BE$17,BC$2,FALSE),3)</f>
        <v>0</v>
      </c>
      <c r="BD161" s="15">
        <f>ROUND(VLOOKUP($C$2,'[151]ERU-1'!$A$6:$BE$17,BD$2,FALSE),3)</f>
        <v>0</v>
      </c>
      <c r="BE161" s="15">
        <f>ROUND(VLOOKUP($C$2,'[151]ERU-1'!$A$6:$BE$17,BE$2,FALSE),3)</f>
        <v>201.946</v>
      </c>
      <c r="BF161" s="15">
        <f>ROUND(VLOOKUP($C$2,'[151]ERU-1'!$A$6:$BE$17,BF$2,FALSE),3)</f>
        <v>832</v>
      </c>
      <c r="BG161" s="68">
        <f>_xlfn.IFNA(INDEX(import!$R$3:$Z$2000,MATCH(Data!$A161&amp;"#"&amp;$E161,import!$Q$3:$Q$2000,0),2),0)</f>
        <v>501.95800000000003</v>
      </c>
      <c r="BH161" s="15"/>
      <c r="BI161" s="15"/>
      <c r="BJ161" s="15" t="s">
        <v>1190</v>
      </c>
      <c r="BK161" s="15" t="s">
        <v>587</v>
      </c>
      <c r="BL161" s="15">
        <v>0.6</v>
      </c>
      <c r="BM161" s="15">
        <v>0.748</v>
      </c>
      <c r="BN161" s="15" t="str">
        <f>INDEX(Licence!$K$2:$K$180,MATCH(Data!BJ161,Licence!$C$2:$C$180,0))</f>
        <v>ČEZ Distribuce, a.s.</v>
      </c>
      <c r="BO161" s="15"/>
      <c r="BP161" s="16">
        <f t="shared" si="39"/>
        <v>86.273574902902453</v>
      </c>
    </row>
    <row r="162" spans="1:68" ht="18.75" x14ac:dyDescent="0.3">
      <c r="A162">
        <v>4628</v>
      </c>
      <c r="B162" s="25">
        <f t="shared" si="36"/>
        <v>158</v>
      </c>
      <c r="C162" s="14" t="s">
        <v>1187</v>
      </c>
      <c r="D162" s="15" t="str">
        <f t="shared" si="40"/>
        <v>Prosinec</v>
      </c>
      <c r="E162" s="37" t="str">
        <f t="shared" si="48"/>
        <v>12</v>
      </c>
      <c r="F162" s="15"/>
      <c r="G162" s="68">
        <f>_xlfn.IFNA(INDEX(import!$R$3:$Z$2000,MATCH(Data!$A162&amp;"#"&amp;$E162,import!$Q$3:$Q$2000,0),1),0)</f>
        <v>124.241</v>
      </c>
      <c r="H162" s="68">
        <f t="shared" si="53"/>
        <v>51.484000000000002</v>
      </c>
      <c r="I162" s="68">
        <f t="shared" si="54"/>
        <v>72.757000000000005</v>
      </c>
      <c r="J162" s="68">
        <f>_xlfn.IFNA(INDEX(import!$R$3:$Z$2000,MATCH(Data!$A162&amp;"#"&amp;$E162,import!$Q$3:$Q$2000,0),3),0)</f>
        <v>35.304012</v>
      </c>
      <c r="K162" s="15">
        <f>ROUND(VLOOKUP($C$2,'[152]ERU-1'!$A$6:$BE$17,K$2,FALSE),3)</f>
        <v>0</v>
      </c>
      <c r="L162" s="15">
        <f>ROUND(VLOOKUP($C$2,'[152]ERU-1'!$A$6:$BE$17,L$2,FALSE),3)</f>
        <v>43.44</v>
      </c>
      <c r="M162" s="15">
        <f>ROUND(VLOOKUP($C$2,'[152]ERU-1'!$A$6:$BE$17,M$2,FALSE),3)</f>
        <v>0.45500000000000002</v>
      </c>
      <c r="N162" s="15">
        <f t="shared" si="34"/>
        <v>0.64199999999999591</v>
      </c>
      <c r="O162" s="15">
        <f t="shared" si="35"/>
        <v>0</v>
      </c>
      <c r="P162" s="15">
        <f>ROUND(VLOOKUP($C$2,'[152]ERU-1'!$A$6:$BE$17,P$2,FALSE),3)</f>
        <v>0</v>
      </c>
      <c r="Q162" s="15">
        <f>ROUND(VLOOKUP($C$2,'[152]ERU-1'!$A$6:$BE$17,Q$2,FALSE),3)</f>
        <v>42.343000000000004</v>
      </c>
      <c r="R162" s="42">
        <f t="shared" si="42"/>
        <v>0</v>
      </c>
      <c r="S162" s="15">
        <f>ROUND(VLOOKUP($C$2,'[152]ERU-1'!$A$6:$BE$17,S$2,FALSE),3)</f>
        <v>221</v>
      </c>
      <c r="T162" s="15">
        <f>ROUND(VLOOKUP($C$2,'[152]ERU-1'!$A$6:$BE$17,T$2,FALSE),3)</f>
        <v>0</v>
      </c>
      <c r="U162" s="15">
        <f>ROUND(VLOOKUP($C$2,'[152]ERU-1'!$A$6:$BE$17,U$2,FALSE),3)</f>
        <v>0</v>
      </c>
      <c r="V162" s="15">
        <f>ROUND(VLOOKUP($C$2,'[152]ERU-1'!$A$6:$BE$17,V$2,FALSE),3)</f>
        <v>0</v>
      </c>
      <c r="W162" s="15">
        <f>ROUND(VLOOKUP($C$2,'[152]ERU-1'!$A$6:$BE$17,W$2,FALSE),3)</f>
        <v>0</v>
      </c>
      <c r="X162" s="15">
        <f>ROUND(VLOOKUP($C$2,'[152]ERU-1'!$A$6:$BE$17,X$2,FALSE),3)</f>
        <v>221</v>
      </c>
      <c r="Y162" s="15">
        <f>ROUND(VLOOKUP($C$2,'[152]ERU-1'!$A$6:$BE$17,Y$2,FALSE),3)</f>
        <v>0</v>
      </c>
      <c r="Z162" s="15">
        <f>ROUND(VLOOKUP($C$2,'[152]ERU-1'!$A$6:$BE$17,Z$2,FALSE),3)</f>
        <v>0.23400000000000001</v>
      </c>
      <c r="AA162" s="15">
        <f>ROUND(VLOOKUP($C$2,'[152]ERU-1'!$A$6:$BE$17,AA$2,FALSE),3)</f>
        <v>43.44</v>
      </c>
      <c r="AB162" s="45">
        <f t="shared" si="38"/>
        <v>1.330999999999996</v>
      </c>
      <c r="AC162" s="15">
        <f>ROUND(VLOOKUP($C$2,'[152]ERU-1'!$A$6:$BE$17,AC$2,FALSE),3)</f>
        <v>0</v>
      </c>
      <c r="AD162" s="15">
        <f>ROUND(VLOOKUP($C$2,'[152]ERU-1'!$A$6:$BE$17,AD$2,FALSE),3)</f>
        <v>0</v>
      </c>
      <c r="AE162" s="15">
        <f>ROUND(VLOOKUP($C$2,'[152]ERU-1'!$A$6:$BE$17,AE$2,FALSE),3)</f>
        <v>0</v>
      </c>
      <c r="AF162" s="15">
        <f>ROUND(VLOOKUP($C$2,'[152]ERU-1'!$A$6:$BE$17,AF$2,FALSE),3)</f>
        <v>0</v>
      </c>
      <c r="AG162" s="15">
        <f>ROUND(VLOOKUP($C$2,'[152]ERU-1'!$A$6:$BE$17,AG$2,FALSE),3)</f>
        <v>0</v>
      </c>
      <c r="AH162" s="15">
        <f>ROUND(VLOOKUP($C$2,'[152]ERU-1'!$A$6:$BE$17,AH$2,FALSE),3)</f>
        <v>221</v>
      </c>
      <c r="AI162" s="15">
        <f>ROUND(VLOOKUP($C$2,'[152]ERU-1'!$A$6:$BE$17,AI$2,FALSE),3)</f>
        <v>0</v>
      </c>
      <c r="AJ162" s="15" t="s">
        <v>594</v>
      </c>
      <c r="AK162" s="15">
        <f>ROUND(VLOOKUP($C$2,'[152]ERU-1'!$A$6:$BE$17,AK$2,FALSE),3)</f>
        <v>0</v>
      </c>
      <c r="AL162" s="15">
        <f>ROUND(VLOOKUP($C$2,'[152]ERU-1'!$A$6:$BE$17,AL$2,FALSE),3)</f>
        <v>0</v>
      </c>
      <c r="AM162" s="15">
        <f>ROUND(VLOOKUP($C$2,'[152]ERU-1'!$A$6:$BE$17,AM$2,FALSE),3)</f>
        <v>42.343000000000004</v>
      </c>
      <c r="AN162" s="15">
        <f>ROUND(VLOOKUP($C$2,'[152]ERU-1'!$A$6:$BE$17,AN$2,FALSE),3)</f>
        <v>0</v>
      </c>
      <c r="AO162" s="15">
        <f>ROUND(VLOOKUP($C$2,'[152]ERU-1'!$A$6:$BE$17,AO$2,FALSE),3)</f>
        <v>0</v>
      </c>
      <c r="AP162" s="15">
        <f>ROUND(VLOOKUP($C$2,'[152]ERU-1'!$A$6:$BE$17,AP$2,FALSE),3)</f>
        <v>0</v>
      </c>
      <c r="AQ162" s="15">
        <f>ROUND(VLOOKUP($C$2,'[152]ERU-1'!$A$6:$BE$17,AQ$2,FALSE),3)</f>
        <v>0</v>
      </c>
      <c r="AR162" s="15">
        <f>ROUND(VLOOKUP($C$2,'[152]ERU-1'!$A$6:$BE$17,AR$2,FALSE),3)</f>
        <v>0</v>
      </c>
      <c r="AS162" s="15">
        <f>ROUND(VLOOKUP($C$2,'[152]ERU-1'!$A$6:$BE$17,AS$2,FALSE),3)</f>
        <v>0</v>
      </c>
      <c r="AT162" s="15">
        <f>ROUND(VLOOKUP($C$2,'[152]ERU-1'!$A$6:$BE$17,AT$2,FALSE),3)</f>
        <v>0</v>
      </c>
      <c r="AU162" s="15">
        <f>ROUND(VLOOKUP($C$2,'[152]ERU-1'!$A$6:$BE$17,AU$2,FALSE),3)</f>
        <v>0</v>
      </c>
      <c r="AV162" s="15">
        <f>ROUND(VLOOKUP($C$2,'[152]ERU-1'!$A$6:$BE$17,AV$2,FALSE),3)</f>
        <v>221</v>
      </c>
      <c r="AW162" s="15">
        <f>ROUND(VLOOKUP($C$2,'[152]ERU-1'!$A$6:$BE$17,AW$2,FALSE),3)</f>
        <v>0</v>
      </c>
      <c r="AX162" s="15">
        <f>ROUND(VLOOKUP($C$2,'[152]ERU-1'!$A$6:$BE$17,AX$2,FALSE),3)</f>
        <v>0</v>
      </c>
      <c r="AY162" s="15">
        <f>ROUND(VLOOKUP($C$2,'[152]ERU-1'!$A$6:$BE$17,AY$2,FALSE),3)</f>
        <v>0</v>
      </c>
      <c r="AZ162" s="15">
        <f>ROUND(VLOOKUP($C$2,'[152]ERU-1'!$A$6:$BE$17,AZ$2,FALSE),3)</f>
        <v>0</v>
      </c>
      <c r="BA162" s="15">
        <f>ROUND(VLOOKUP($C$2,'[152]ERU-1'!$A$6:$BE$17,BA$2,FALSE),3)</f>
        <v>0</v>
      </c>
      <c r="BB162" s="15">
        <f>ROUND(VLOOKUP($C$2,'[152]ERU-1'!$A$6:$BE$17,BB$2,FALSE),3)</f>
        <v>0</v>
      </c>
      <c r="BC162" s="15">
        <f>ROUND(VLOOKUP($C$2,'[152]ERU-1'!$A$6:$BE$17,BC$2,FALSE),3)</f>
        <v>0</v>
      </c>
      <c r="BD162" s="15">
        <f>ROUND(VLOOKUP($C$2,'[152]ERU-1'!$A$6:$BE$17,BD$2,FALSE),3)</f>
        <v>0</v>
      </c>
      <c r="BE162" s="15">
        <f>ROUND(VLOOKUP($C$2,'[152]ERU-1'!$A$6:$BE$17,BE$2,FALSE),3)</f>
        <v>43.44</v>
      </c>
      <c r="BF162" s="15">
        <f>ROUND(VLOOKUP($C$2,'[152]ERU-1'!$A$6:$BE$17,BF$2,FALSE),3)</f>
        <v>221</v>
      </c>
      <c r="BG162" s="68">
        <f>_xlfn.IFNA(INDEX(import!$R$3:$Z$2000,MATCH(Data!$A162&amp;"#"&amp;$E162,import!$Q$3:$Q$2000,0),2),0)</f>
        <v>124.241</v>
      </c>
      <c r="BH162" s="15"/>
      <c r="BI162" s="15"/>
      <c r="BJ162" s="15" t="s">
        <v>1191</v>
      </c>
      <c r="BK162" s="15" t="s">
        <v>890</v>
      </c>
      <c r="BL162" s="15">
        <v>0.104</v>
      </c>
      <c r="BM162" s="15">
        <v>0.156</v>
      </c>
      <c r="BN162" s="15" t="str">
        <f>INDEX(Licence!$K$2:$K$180,MATCH(Data!BJ162,Licence!$C$2:$C$180,0))</f>
        <v>ČEZ Distribuce, a.s.</v>
      </c>
      <c r="BO162" s="15"/>
      <c r="BP162" s="16">
        <f t="shared" si="39"/>
        <v>84.375438775355065</v>
      </c>
    </row>
    <row r="163" spans="1:68" ht="18.75" x14ac:dyDescent="0.3">
      <c r="B163" s="25">
        <f t="shared" si="36"/>
        <v>159</v>
      </c>
      <c r="C163" s="14"/>
      <c r="D163" s="15" t="str">
        <f t="shared" si="40"/>
        <v>Prosinec</v>
      </c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6"/>
    </row>
    <row r="164" spans="1:68" ht="18.75" x14ac:dyDescent="0.3">
      <c r="B164" s="25">
        <f t="shared" si="36"/>
        <v>160</v>
      </c>
      <c r="C164" s="14"/>
      <c r="D164" s="15" t="str">
        <f t="shared" si="40"/>
        <v>Prosinec</v>
      </c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6"/>
    </row>
    <row r="165" spans="1:68" ht="18.75" x14ac:dyDescent="0.3">
      <c r="B165" s="25">
        <f t="shared" si="36"/>
        <v>161</v>
      </c>
      <c r="C165" s="14"/>
      <c r="D165" s="15" t="str">
        <f t="shared" si="40"/>
        <v>Prosinec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6"/>
    </row>
    <row r="166" spans="1:68" ht="18.75" x14ac:dyDescent="0.3">
      <c r="B166" s="25">
        <f t="shared" si="36"/>
        <v>162</v>
      </c>
      <c r="C166" s="14"/>
      <c r="D166" s="15" t="str">
        <f t="shared" si="40"/>
        <v>Prosinec</v>
      </c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6"/>
    </row>
    <row r="167" spans="1:68" ht="18.75" x14ac:dyDescent="0.3">
      <c r="B167" s="25">
        <f t="shared" si="36"/>
        <v>163</v>
      </c>
      <c r="C167" s="14"/>
      <c r="D167" s="15" t="str">
        <f t="shared" si="40"/>
        <v>Prosinec</v>
      </c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6"/>
    </row>
    <row r="168" spans="1:68" ht="18.75" x14ac:dyDescent="0.3">
      <c r="B168" s="25">
        <f t="shared" si="36"/>
        <v>164</v>
      </c>
      <c r="C168" s="14"/>
      <c r="D168" s="15" t="str">
        <f t="shared" si="40"/>
        <v>Prosinec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6"/>
    </row>
    <row r="169" spans="1:68" ht="18.75" x14ac:dyDescent="0.3">
      <c r="B169" s="25">
        <f t="shared" si="36"/>
        <v>165</v>
      </c>
      <c r="C169" s="14"/>
      <c r="D169" s="15" t="str">
        <f t="shared" si="40"/>
        <v>Prosinec</v>
      </c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6"/>
    </row>
    <row r="170" spans="1:68" ht="18.75" x14ac:dyDescent="0.3">
      <c r="B170" s="25">
        <f t="shared" si="36"/>
        <v>166</v>
      </c>
      <c r="C170" s="14"/>
      <c r="D170" s="15" t="str">
        <f t="shared" si="40"/>
        <v>Prosinec</v>
      </c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6"/>
    </row>
    <row r="171" spans="1:68" ht="18.75" x14ac:dyDescent="0.3">
      <c r="B171" s="25">
        <f t="shared" si="36"/>
        <v>167</v>
      </c>
      <c r="C171" s="14"/>
      <c r="D171" s="15" t="str">
        <f t="shared" si="40"/>
        <v>Prosinec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6"/>
    </row>
    <row r="172" spans="1:68" ht="18.75" x14ac:dyDescent="0.3">
      <c r="B172" s="25">
        <f t="shared" si="36"/>
        <v>168</v>
      </c>
      <c r="C172" s="14"/>
      <c r="D172" s="15" t="str">
        <f t="shared" si="40"/>
        <v>Prosinec</v>
      </c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6"/>
    </row>
    <row r="173" spans="1:68" ht="18.75" x14ac:dyDescent="0.3">
      <c r="B173" s="25">
        <f t="shared" si="36"/>
        <v>169</v>
      </c>
      <c r="C173" s="14"/>
      <c r="D173" s="15" t="str">
        <f t="shared" si="40"/>
        <v>Prosinec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6"/>
    </row>
    <row r="174" spans="1:68" ht="18.75" x14ac:dyDescent="0.3">
      <c r="B174" s="25">
        <f t="shared" si="36"/>
        <v>170</v>
      </c>
      <c r="C174" s="14"/>
      <c r="D174" s="15" t="str">
        <f t="shared" si="40"/>
        <v>Prosinec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6"/>
    </row>
    <row r="175" spans="1:68" ht="18.75" x14ac:dyDescent="0.3">
      <c r="B175" s="25">
        <f t="shared" si="36"/>
        <v>171</v>
      </c>
      <c r="C175" s="14"/>
      <c r="D175" s="15" t="str">
        <f t="shared" si="40"/>
        <v>Prosinec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6"/>
    </row>
    <row r="176" spans="1:68" ht="18.75" x14ac:dyDescent="0.3">
      <c r="B176" s="25">
        <f t="shared" si="36"/>
        <v>172</v>
      </c>
      <c r="C176" s="14"/>
      <c r="D176" s="15" t="str">
        <f t="shared" si="40"/>
        <v>Prosinec</v>
      </c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6"/>
    </row>
    <row r="177" spans="2:68" ht="18.75" x14ac:dyDescent="0.3">
      <c r="B177" s="25">
        <f t="shared" si="36"/>
        <v>173</v>
      </c>
      <c r="C177" s="14"/>
      <c r="D177" s="15" t="str">
        <f t="shared" si="40"/>
        <v>Prosinec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6"/>
    </row>
    <row r="178" spans="2:68" ht="18.75" x14ac:dyDescent="0.3">
      <c r="B178" s="25">
        <f t="shared" si="36"/>
        <v>174</v>
      </c>
      <c r="C178" s="14"/>
      <c r="D178" s="15" t="str">
        <f t="shared" si="40"/>
        <v>Prosinec</v>
      </c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6"/>
    </row>
    <row r="179" spans="2:68" ht="18.75" x14ac:dyDescent="0.3">
      <c r="B179" s="25">
        <f t="shared" si="36"/>
        <v>175</v>
      </c>
      <c r="C179" s="14"/>
      <c r="D179" s="15" t="str">
        <f t="shared" si="40"/>
        <v>Prosinec</v>
      </c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6"/>
    </row>
    <row r="180" spans="2:68" ht="18.75" x14ac:dyDescent="0.3">
      <c r="B180" s="25">
        <f t="shared" si="36"/>
        <v>176</v>
      </c>
      <c r="C180" s="14"/>
      <c r="D180" s="15" t="str">
        <f t="shared" si="40"/>
        <v>Prosinec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6"/>
    </row>
    <row r="181" spans="2:68" ht="18.75" x14ac:dyDescent="0.3">
      <c r="B181" s="25">
        <f t="shared" si="36"/>
        <v>177</v>
      </c>
      <c r="C181" s="14"/>
      <c r="D181" s="15" t="str">
        <f t="shared" si="40"/>
        <v>Prosinec</v>
      </c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6"/>
    </row>
    <row r="182" spans="2:68" ht="18.75" x14ac:dyDescent="0.3">
      <c r="B182" s="25">
        <f t="shared" si="36"/>
        <v>178</v>
      </c>
      <c r="C182" s="14"/>
      <c r="D182" s="15" t="str">
        <f t="shared" si="40"/>
        <v>Prosinec</v>
      </c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6"/>
    </row>
    <row r="183" spans="2:68" ht="18.75" x14ac:dyDescent="0.3">
      <c r="B183" s="25">
        <f t="shared" si="36"/>
        <v>179</v>
      </c>
      <c r="C183" s="14"/>
      <c r="D183" s="15" t="str">
        <f t="shared" si="40"/>
        <v>Prosinec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6"/>
    </row>
    <row r="184" spans="2:68" ht="18.75" x14ac:dyDescent="0.3">
      <c r="B184" s="25">
        <f t="shared" si="36"/>
        <v>180</v>
      </c>
      <c r="C184" s="14"/>
      <c r="D184" s="15" t="str">
        <f t="shared" si="40"/>
        <v>Prosinec</v>
      </c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6"/>
    </row>
    <row r="185" spans="2:68" ht="18.75" x14ac:dyDescent="0.3">
      <c r="B185" s="25">
        <f t="shared" si="36"/>
        <v>181</v>
      </c>
      <c r="C185" s="14"/>
      <c r="D185" s="15" t="str">
        <f t="shared" si="40"/>
        <v>Prosinec</v>
      </c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6"/>
    </row>
    <row r="186" spans="2:68" ht="18.75" x14ac:dyDescent="0.3">
      <c r="B186" s="25">
        <f t="shared" si="36"/>
        <v>182</v>
      </c>
      <c r="C186" s="14"/>
      <c r="D186" s="15" t="str">
        <f t="shared" si="40"/>
        <v>Prosinec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6"/>
    </row>
    <row r="187" spans="2:68" ht="18.75" x14ac:dyDescent="0.3">
      <c r="B187" s="25">
        <f t="shared" si="36"/>
        <v>183</v>
      </c>
      <c r="C187" s="14"/>
      <c r="D187" s="15" t="str">
        <f t="shared" si="40"/>
        <v>Prosinec</v>
      </c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6"/>
    </row>
    <row r="188" spans="2:68" ht="18.75" x14ac:dyDescent="0.3">
      <c r="B188" s="25">
        <f t="shared" si="36"/>
        <v>184</v>
      </c>
      <c r="C188" s="14"/>
      <c r="D188" s="15" t="str">
        <f t="shared" si="40"/>
        <v>Prosinec</v>
      </c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6"/>
    </row>
    <row r="189" spans="2:68" ht="18.75" x14ac:dyDescent="0.3">
      <c r="B189" s="25">
        <f t="shared" si="36"/>
        <v>185</v>
      </c>
      <c r="C189" s="14"/>
      <c r="D189" s="15" t="str">
        <f t="shared" si="40"/>
        <v>Prosinec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6"/>
    </row>
    <row r="190" spans="2:68" ht="18.75" x14ac:dyDescent="0.3">
      <c r="B190" s="25">
        <f t="shared" si="36"/>
        <v>186</v>
      </c>
      <c r="C190" s="14"/>
      <c r="D190" s="15" t="str">
        <f t="shared" si="40"/>
        <v>Prosinec</v>
      </c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6"/>
    </row>
    <row r="191" spans="2:68" ht="18.75" x14ac:dyDescent="0.3">
      <c r="B191" s="25">
        <f t="shared" si="36"/>
        <v>187</v>
      </c>
      <c r="C191" s="14"/>
      <c r="D191" s="15" t="str">
        <f t="shared" si="40"/>
        <v>Prosinec</v>
      </c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6"/>
    </row>
    <row r="192" spans="2:68" ht="18.75" x14ac:dyDescent="0.3">
      <c r="B192" s="25">
        <f t="shared" si="36"/>
        <v>188</v>
      </c>
      <c r="C192" s="14"/>
      <c r="D192" s="15" t="str">
        <f t="shared" si="40"/>
        <v>Prosinec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6"/>
    </row>
    <row r="193" spans="2:68" ht="18.75" x14ac:dyDescent="0.3">
      <c r="B193" s="25">
        <f t="shared" si="36"/>
        <v>189</v>
      </c>
      <c r="C193" s="14"/>
      <c r="D193" s="15" t="str">
        <f t="shared" si="40"/>
        <v>Prosinec</v>
      </c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6"/>
    </row>
    <row r="194" spans="2:68" ht="18.75" x14ac:dyDescent="0.3">
      <c r="B194" s="25">
        <f t="shared" si="36"/>
        <v>190</v>
      </c>
      <c r="C194" s="14"/>
      <c r="D194" s="15" t="str">
        <f t="shared" si="40"/>
        <v>Prosinec</v>
      </c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6"/>
    </row>
    <row r="195" spans="2:68" ht="18.75" x14ac:dyDescent="0.3">
      <c r="B195" s="25">
        <f t="shared" si="36"/>
        <v>191</v>
      </c>
      <c r="C195" s="14"/>
      <c r="D195" s="15" t="str">
        <f t="shared" si="40"/>
        <v>Prosinec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6"/>
    </row>
    <row r="196" spans="2:68" ht="18.75" x14ac:dyDescent="0.3">
      <c r="B196" s="25">
        <f t="shared" si="36"/>
        <v>192</v>
      </c>
      <c r="C196" s="14"/>
      <c r="D196" s="15" t="str">
        <f t="shared" si="40"/>
        <v>Prosinec</v>
      </c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6"/>
    </row>
    <row r="197" spans="2:68" ht="18.75" x14ac:dyDescent="0.3">
      <c r="B197" s="25">
        <f t="shared" si="36"/>
        <v>193</v>
      </c>
      <c r="C197" s="14"/>
      <c r="D197" s="15" t="str">
        <f t="shared" si="40"/>
        <v>Prosinec</v>
      </c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6"/>
    </row>
    <row r="198" spans="2:68" ht="18.75" x14ac:dyDescent="0.3">
      <c r="B198" s="25">
        <f t="shared" ref="B198:B261" si="55">B197+1</f>
        <v>194</v>
      </c>
      <c r="C198" s="14"/>
      <c r="D198" s="15" t="str">
        <f t="shared" si="40"/>
        <v>Prosinec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6"/>
    </row>
    <row r="199" spans="2:68" ht="18.75" x14ac:dyDescent="0.3">
      <c r="B199" s="25">
        <f t="shared" si="55"/>
        <v>195</v>
      </c>
      <c r="C199" s="14"/>
      <c r="D199" s="15" t="str">
        <f t="shared" ref="D199:D262" si="56">D198</f>
        <v>Prosinec</v>
      </c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6"/>
    </row>
    <row r="200" spans="2:68" ht="18.75" x14ac:dyDescent="0.3">
      <c r="B200" s="25">
        <f t="shared" si="55"/>
        <v>196</v>
      </c>
      <c r="C200" s="14"/>
      <c r="D200" s="15" t="str">
        <f t="shared" si="56"/>
        <v>Prosinec</v>
      </c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6"/>
    </row>
    <row r="201" spans="2:68" ht="18.75" x14ac:dyDescent="0.3">
      <c r="B201" s="25">
        <f t="shared" si="55"/>
        <v>197</v>
      </c>
      <c r="C201" s="14"/>
      <c r="D201" s="15" t="str">
        <f t="shared" si="56"/>
        <v>Prosinec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6"/>
    </row>
    <row r="202" spans="2:68" ht="18.75" x14ac:dyDescent="0.3">
      <c r="B202" s="25">
        <f t="shared" si="55"/>
        <v>198</v>
      </c>
      <c r="C202" s="14"/>
      <c r="D202" s="15" t="str">
        <f t="shared" si="56"/>
        <v>Prosinec</v>
      </c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6"/>
    </row>
    <row r="203" spans="2:68" ht="18.75" x14ac:dyDescent="0.3">
      <c r="B203" s="25">
        <f t="shared" si="55"/>
        <v>199</v>
      </c>
      <c r="C203" s="14"/>
      <c r="D203" s="15" t="str">
        <f t="shared" si="56"/>
        <v>Prosinec</v>
      </c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6"/>
    </row>
    <row r="204" spans="2:68" ht="18.75" x14ac:dyDescent="0.3">
      <c r="B204" s="25">
        <f t="shared" si="55"/>
        <v>200</v>
      </c>
      <c r="C204" s="14"/>
      <c r="D204" s="15" t="str">
        <f t="shared" si="56"/>
        <v>Prosinec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6"/>
    </row>
    <row r="205" spans="2:68" ht="18.75" x14ac:dyDescent="0.3">
      <c r="B205" s="25">
        <f t="shared" si="55"/>
        <v>201</v>
      </c>
      <c r="C205" s="14"/>
      <c r="D205" s="15" t="str">
        <f t="shared" si="56"/>
        <v>Prosinec</v>
      </c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6"/>
    </row>
    <row r="206" spans="2:68" ht="18.75" x14ac:dyDescent="0.3">
      <c r="B206" s="25">
        <f t="shared" si="55"/>
        <v>202</v>
      </c>
      <c r="C206" s="14"/>
      <c r="D206" s="15" t="str">
        <f t="shared" si="56"/>
        <v>Prosinec</v>
      </c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6"/>
    </row>
    <row r="207" spans="2:68" ht="18.75" x14ac:dyDescent="0.3">
      <c r="B207" s="25">
        <f t="shared" si="55"/>
        <v>203</v>
      </c>
      <c r="C207" s="14"/>
      <c r="D207" s="15" t="str">
        <f t="shared" si="56"/>
        <v>Prosinec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6"/>
    </row>
    <row r="208" spans="2:68" ht="18.75" x14ac:dyDescent="0.3">
      <c r="B208" s="25">
        <f t="shared" si="55"/>
        <v>204</v>
      </c>
      <c r="C208" s="14"/>
      <c r="D208" s="15" t="str">
        <f t="shared" si="56"/>
        <v>Prosinec</v>
      </c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6"/>
    </row>
    <row r="209" spans="2:68" ht="18.75" x14ac:dyDescent="0.3">
      <c r="B209" s="25">
        <f t="shared" si="55"/>
        <v>205</v>
      </c>
      <c r="C209" s="14"/>
      <c r="D209" s="15" t="str">
        <f t="shared" si="56"/>
        <v>Prosinec</v>
      </c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6"/>
    </row>
    <row r="210" spans="2:68" ht="18.75" x14ac:dyDescent="0.3">
      <c r="B210" s="25">
        <f t="shared" si="55"/>
        <v>206</v>
      </c>
      <c r="C210" s="14"/>
      <c r="D210" s="15" t="str">
        <f t="shared" si="56"/>
        <v>Prosinec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6"/>
    </row>
    <row r="211" spans="2:68" ht="18.75" x14ac:dyDescent="0.3">
      <c r="B211" s="25">
        <f t="shared" si="55"/>
        <v>207</v>
      </c>
      <c r="C211" s="14"/>
      <c r="D211" s="15" t="str">
        <f t="shared" si="56"/>
        <v>Prosinec</v>
      </c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6"/>
    </row>
    <row r="212" spans="2:68" ht="18.75" x14ac:dyDescent="0.3">
      <c r="B212" s="25">
        <f t="shared" si="55"/>
        <v>208</v>
      </c>
      <c r="C212" s="14"/>
      <c r="D212" s="15" t="str">
        <f t="shared" si="56"/>
        <v>Prosinec</v>
      </c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6"/>
    </row>
    <row r="213" spans="2:68" ht="18.75" x14ac:dyDescent="0.3">
      <c r="B213" s="25">
        <f t="shared" si="55"/>
        <v>209</v>
      </c>
      <c r="C213" s="14"/>
      <c r="D213" s="15" t="str">
        <f t="shared" si="56"/>
        <v>Prosinec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6"/>
    </row>
    <row r="214" spans="2:68" ht="18.75" x14ac:dyDescent="0.3">
      <c r="B214" s="25">
        <f t="shared" si="55"/>
        <v>210</v>
      </c>
      <c r="C214" s="14"/>
      <c r="D214" s="15" t="str">
        <f t="shared" si="56"/>
        <v>Prosinec</v>
      </c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6"/>
    </row>
    <row r="215" spans="2:68" ht="18.75" x14ac:dyDescent="0.3">
      <c r="B215" s="25">
        <f t="shared" si="55"/>
        <v>211</v>
      </c>
      <c r="C215" s="14"/>
      <c r="D215" s="15" t="str">
        <f t="shared" si="56"/>
        <v>Prosinec</v>
      </c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6"/>
    </row>
    <row r="216" spans="2:68" ht="18.75" x14ac:dyDescent="0.3">
      <c r="B216" s="25">
        <f t="shared" si="55"/>
        <v>212</v>
      </c>
      <c r="C216" s="14"/>
      <c r="D216" s="15" t="str">
        <f t="shared" si="56"/>
        <v>Prosinec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6"/>
    </row>
    <row r="217" spans="2:68" ht="18.75" x14ac:dyDescent="0.3">
      <c r="B217" s="25">
        <f t="shared" si="55"/>
        <v>213</v>
      </c>
      <c r="C217" s="14"/>
      <c r="D217" s="15" t="str">
        <f t="shared" si="56"/>
        <v>Prosinec</v>
      </c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6"/>
    </row>
    <row r="218" spans="2:68" ht="18.75" x14ac:dyDescent="0.3">
      <c r="B218" s="25">
        <f t="shared" si="55"/>
        <v>214</v>
      </c>
      <c r="C218" s="14"/>
      <c r="D218" s="15" t="str">
        <f t="shared" si="56"/>
        <v>Prosinec</v>
      </c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6"/>
    </row>
    <row r="219" spans="2:68" ht="18.75" x14ac:dyDescent="0.3">
      <c r="B219" s="25">
        <f t="shared" si="55"/>
        <v>215</v>
      </c>
      <c r="C219" s="14"/>
      <c r="D219" s="15" t="str">
        <f t="shared" si="56"/>
        <v>Prosinec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6"/>
    </row>
    <row r="220" spans="2:68" ht="18.75" x14ac:dyDescent="0.3">
      <c r="B220" s="25">
        <f t="shared" si="55"/>
        <v>216</v>
      </c>
      <c r="C220" s="14"/>
      <c r="D220" s="15" t="str">
        <f t="shared" si="56"/>
        <v>Prosinec</v>
      </c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6"/>
    </row>
    <row r="221" spans="2:68" ht="18.75" x14ac:dyDescent="0.3">
      <c r="B221" s="25">
        <f t="shared" si="55"/>
        <v>217</v>
      </c>
      <c r="C221" s="14"/>
      <c r="D221" s="15" t="str">
        <f t="shared" si="56"/>
        <v>Prosinec</v>
      </c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6"/>
    </row>
    <row r="222" spans="2:68" ht="18.75" x14ac:dyDescent="0.3">
      <c r="B222" s="25">
        <f t="shared" si="55"/>
        <v>218</v>
      </c>
      <c r="C222" s="14"/>
      <c r="D222" s="15" t="str">
        <f t="shared" si="56"/>
        <v>Prosinec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6"/>
    </row>
    <row r="223" spans="2:68" ht="18.75" x14ac:dyDescent="0.3">
      <c r="B223" s="25">
        <f t="shared" si="55"/>
        <v>219</v>
      </c>
      <c r="C223" s="14"/>
      <c r="D223" s="15" t="str">
        <f t="shared" si="56"/>
        <v>Prosinec</v>
      </c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6"/>
    </row>
    <row r="224" spans="2:68" ht="18.75" x14ac:dyDescent="0.3">
      <c r="B224" s="25">
        <f t="shared" si="55"/>
        <v>220</v>
      </c>
      <c r="C224" s="14"/>
      <c r="D224" s="15" t="str">
        <f t="shared" si="56"/>
        <v>Prosinec</v>
      </c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6"/>
    </row>
    <row r="225" spans="2:68" ht="18.75" x14ac:dyDescent="0.3">
      <c r="B225" s="25">
        <f t="shared" si="55"/>
        <v>221</v>
      </c>
      <c r="C225" s="14"/>
      <c r="D225" s="15" t="str">
        <f t="shared" si="56"/>
        <v>Prosinec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6"/>
    </row>
    <row r="226" spans="2:68" ht="18.75" x14ac:dyDescent="0.3">
      <c r="B226" s="25">
        <f t="shared" si="55"/>
        <v>222</v>
      </c>
      <c r="C226" s="14"/>
      <c r="D226" s="15" t="str">
        <f t="shared" si="56"/>
        <v>Prosinec</v>
      </c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6"/>
    </row>
    <row r="227" spans="2:68" ht="18.75" x14ac:dyDescent="0.3">
      <c r="B227" s="25">
        <f t="shared" si="55"/>
        <v>223</v>
      </c>
      <c r="C227" s="14"/>
      <c r="D227" s="15" t="str">
        <f t="shared" si="56"/>
        <v>Prosinec</v>
      </c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6"/>
    </row>
    <row r="228" spans="2:68" ht="18.75" x14ac:dyDescent="0.3">
      <c r="B228" s="25">
        <f t="shared" si="55"/>
        <v>224</v>
      </c>
      <c r="C228" s="14"/>
      <c r="D228" s="15" t="str">
        <f t="shared" si="56"/>
        <v>Prosinec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6"/>
    </row>
    <row r="229" spans="2:68" ht="18.75" x14ac:dyDescent="0.3">
      <c r="B229" s="25">
        <f t="shared" si="55"/>
        <v>225</v>
      </c>
      <c r="C229" s="14"/>
      <c r="D229" s="15" t="str">
        <f t="shared" si="56"/>
        <v>Prosinec</v>
      </c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6"/>
    </row>
    <row r="230" spans="2:68" ht="18.75" x14ac:dyDescent="0.3">
      <c r="B230" s="25">
        <f t="shared" si="55"/>
        <v>226</v>
      </c>
      <c r="C230" s="14"/>
      <c r="D230" s="15" t="str">
        <f t="shared" si="56"/>
        <v>Prosinec</v>
      </c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6"/>
    </row>
    <row r="231" spans="2:68" ht="18.75" x14ac:dyDescent="0.3">
      <c r="B231" s="25">
        <f t="shared" si="55"/>
        <v>227</v>
      </c>
      <c r="C231" s="14"/>
      <c r="D231" s="15" t="str">
        <f t="shared" si="56"/>
        <v>Prosinec</v>
      </c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6"/>
    </row>
    <row r="232" spans="2:68" ht="18.75" x14ac:dyDescent="0.3">
      <c r="B232" s="25">
        <f t="shared" si="55"/>
        <v>228</v>
      </c>
      <c r="C232" s="14"/>
      <c r="D232" s="15" t="str">
        <f t="shared" si="56"/>
        <v>Prosinec</v>
      </c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6"/>
    </row>
    <row r="233" spans="2:68" ht="18.75" x14ac:dyDescent="0.3">
      <c r="B233" s="25">
        <f t="shared" si="55"/>
        <v>229</v>
      </c>
      <c r="C233" s="14"/>
      <c r="D233" s="15" t="str">
        <f t="shared" si="56"/>
        <v>Prosinec</v>
      </c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6"/>
    </row>
    <row r="234" spans="2:68" ht="18.75" x14ac:dyDescent="0.3">
      <c r="B234" s="25">
        <f t="shared" si="55"/>
        <v>230</v>
      </c>
      <c r="C234" s="14"/>
      <c r="D234" s="15" t="str">
        <f t="shared" si="56"/>
        <v>Prosinec</v>
      </c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6"/>
    </row>
    <row r="235" spans="2:68" ht="18.75" x14ac:dyDescent="0.3">
      <c r="B235" s="25">
        <f t="shared" si="55"/>
        <v>231</v>
      </c>
      <c r="C235" s="14"/>
      <c r="D235" s="15" t="str">
        <f t="shared" si="56"/>
        <v>Prosinec</v>
      </c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6"/>
    </row>
    <row r="236" spans="2:68" ht="18.75" x14ac:dyDescent="0.3">
      <c r="B236" s="25">
        <f t="shared" si="55"/>
        <v>232</v>
      </c>
      <c r="C236" s="14"/>
      <c r="D236" s="15" t="str">
        <f t="shared" si="56"/>
        <v>Prosinec</v>
      </c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6"/>
    </row>
    <row r="237" spans="2:68" ht="18.75" x14ac:dyDescent="0.3">
      <c r="B237" s="25">
        <f t="shared" si="55"/>
        <v>233</v>
      </c>
      <c r="C237" s="14"/>
      <c r="D237" s="15" t="str">
        <f t="shared" si="56"/>
        <v>Prosinec</v>
      </c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6"/>
    </row>
    <row r="238" spans="2:68" ht="18.75" x14ac:dyDescent="0.3">
      <c r="B238" s="25">
        <f t="shared" si="55"/>
        <v>234</v>
      </c>
      <c r="C238" s="14"/>
      <c r="D238" s="15" t="str">
        <f t="shared" si="56"/>
        <v>Prosinec</v>
      </c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6"/>
    </row>
    <row r="239" spans="2:68" ht="18.75" x14ac:dyDescent="0.3">
      <c r="B239" s="25">
        <f t="shared" si="55"/>
        <v>235</v>
      </c>
      <c r="C239" s="14"/>
      <c r="D239" s="15" t="str">
        <f t="shared" si="56"/>
        <v>Prosinec</v>
      </c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6"/>
    </row>
    <row r="240" spans="2:68" ht="18.75" x14ac:dyDescent="0.3">
      <c r="B240" s="25">
        <f t="shared" si="55"/>
        <v>236</v>
      </c>
      <c r="C240" s="14"/>
      <c r="D240" s="15" t="str">
        <f t="shared" si="56"/>
        <v>Prosinec</v>
      </c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6"/>
    </row>
    <row r="241" spans="2:68" ht="18.75" x14ac:dyDescent="0.3">
      <c r="B241" s="25">
        <f t="shared" si="55"/>
        <v>237</v>
      </c>
      <c r="C241" s="14"/>
      <c r="D241" s="15" t="str">
        <f t="shared" si="56"/>
        <v>Prosinec</v>
      </c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6"/>
    </row>
    <row r="242" spans="2:68" ht="18.75" x14ac:dyDescent="0.3">
      <c r="B242" s="25">
        <f t="shared" si="55"/>
        <v>238</v>
      </c>
      <c r="C242" s="14"/>
      <c r="D242" s="15" t="str">
        <f t="shared" si="56"/>
        <v>Prosinec</v>
      </c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6"/>
    </row>
    <row r="243" spans="2:68" ht="18.75" x14ac:dyDescent="0.3">
      <c r="B243" s="25">
        <f t="shared" si="55"/>
        <v>239</v>
      </c>
      <c r="C243" s="14"/>
      <c r="D243" s="15" t="str">
        <f t="shared" si="56"/>
        <v>Prosinec</v>
      </c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6"/>
    </row>
    <row r="244" spans="2:68" ht="18.75" x14ac:dyDescent="0.3">
      <c r="B244" s="25">
        <f t="shared" si="55"/>
        <v>240</v>
      </c>
      <c r="C244" s="14"/>
      <c r="D244" s="15" t="str">
        <f t="shared" si="56"/>
        <v>Prosinec</v>
      </c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6"/>
    </row>
    <row r="245" spans="2:68" ht="18.75" x14ac:dyDescent="0.3">
      <c r="B245" s="25">
        <f t="shared" si="55"/>
        <v>241</v>
      </c>
      <c r="C245" s="14"/>
      <c r="D245" s="15" t="str">
        <f t="shared" si="56"/>
        <v>Prosinec</v>
      </c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6"/>
    </row>
    <row r="246" spans="2:68" ht="18.75" x14ac:dyDescent="0.3">
      <c r="B246" s="25">
        <f t="shared" si="55"/>
        <v>242</v>
      </c>
      <c r="C246" s="14"/>
      <c r="D246" s="15" t="str">
        <f t="shared" si="56"/>
        <v>Prosinec</v>
      </c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6"/>
    </row>
    <row r="247" spans="2:68" ht="18.75" x14ac:dyDescent="0.3">
      <c r="B247" s="25">
        <f t="shared" si="55"/>
        <v>243</v>
      </c>
      <c r="C247" s="14"/>
      <c r="D247" s="15" t="str">
        <f t="shared" si="56"/>
        <v>Prosinec</v>
      </c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6"/>
    </row>
    <row r="248" spans="2:68" ht="18.75" x14ac:dyDescent="0.3">
      <c r="B248" s="25">
        <f t="shared" si="55"/>
        <v>244</v>
      </c>
      <c r="C248" s="14"/>
      <c r="D248" s="15" t="str">
        <f t="shared" si="56"/>
        <v>Prosinec</v>
      </c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6"/>
    </row>
    <row r="249" spans="2:68" ht="18.75" x14ac:dyDescent="0.3">
      <c r="B249" s="25">
        <f t="shared" si="55"/>
        <v>245</v>
      </c>
      <c r="C249" s="14"/>
      <c r="D249" s="15" t="str">
        <f t="shared" si="56"/>
        <v>Prosinec</v>
      </c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6"/>
    </row>
    <row r="250" spans="2:68" ht="18.75" x14ac:dyDescent="0.3">
      <c r="B250" s="25">
        <f t="shared" si="55"/>
        <v>246</v>
      </c>
      <c r="C250" s="14"/>
      <c r="D250" s="15" t="str">
        <f t="shared" si="56"/>
        <v>Prosinec</v>
      </c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6"/>
    </row>
    <row r="251" spans="2:68" ht="18.75" x14ac:dyDescent="0.3">
      <c r="B251" s="25">
        <f t="shared" si="55"/>
        <v>247</v>
      </c>
      <c r="C251" s="14"/>
      <c r="D251" s="15" t="str">
        <f t="shared" si="56"/>
        <v>Prosinec</v>
      </c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6"/>
    </row>
    <row r="252" spans="2:68" ht="18.75" x14ac:dyDescent="0.3">
      <c r="B252" s="25">
        <f t="shared" si="55"/>
        <v>248</v>
      </c>
      <c r="C252" s="14"/>
      <c r="D252" s="15" t="str">
        <f t="shared" si="56"/>
        <v>Prosinec</v>
      </c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6"/>
    </row>
    <row r="253" spans="2:68" ht="18.75" x14ac:dyDescent="0.3">
      <c r="B253" s="25">
        <f t="shared" si="55"/>
        <v>249</v>
      </c>
      <c r="C253" s="14"/>
      <c r="D253" s="15" t="str">
        <f t="shared" si="56"/>
        <v>Prosinec</v>
      </c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6"/>
    </row>
    <row r="254" spans="2:68" ht="18.75" x14ac:dyDescent="0.3">
      <c r="B254" s="25">
        <f t="shared" si="55"/>
        <v>250</v>
      </c>
      <c r="C254" s="14"/>
      <c r="D254" s="15" t="str">
        <f t="shared" si="56"/>
        <v>Prosinec</v>
      </c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6"/>
    </row>
    <row r="255" spans="2:68" ht="18.75" x14ac:dyDescent="0.3">
      <c r="B255" s="25">
        <f t="shared" si="55"/>
        <v>251</v>
      </c>
      <c r="C255" s="14"/>
      <c r="D255" s="15" t="str">
        <f t="shared" si="56"/>
        <v>Prosinec</v>
      </c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6"/>
    </row>
    <row r="256" spans="2:68" ht="18.75" x14ac:dyDescent="0.3">
      <c r="B256" s="25">
        <f t="shared" si="55"/>
        <v>252</v>
      </c>
      <c r="C256" s="14"/>
      <c r="D256" s="15" t="str">
        <f t="shared" si="56"/>
        <v>Prosinec</v>
      </c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6"/>
    </row>
    <row r="257" spans="2:68" ht="18.75" x14ac:dyDescent="0.3">
      <c r="B257" s="25">
        <f t="shared" si="55"/>
        <v>253</v>
      </c>
      <c r="C257" s="14"/>
      <c r="D257" s="15" t="str">
        <f t="shared" si="56"/>
        <v>Prosinec</v>
      </c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6"/>
    </row>
    <row r="258" spans="2:68" ht="18.75" x14ac:dyDescent="0.3">
      <c r="B258" s="25">
        <f t="shared" si="55"/>
        <v>254</v>
      </c>
      <c r="C258" s="14"/>
      <c r="D258" s="15" t="str">
        <f t="shared" si="56"/>
        <v>Prosinec</v>
      </c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6"/>
    </row>
    <row r="259" spans="2:68" ht="18.75" x14ac:dyDescent="0.3">
      <c r="B259" s="25">
        <f t="shared" si="55"/>
        <v>255</v>
      </c>
      <c r="C259" s="14"/>
      <c r="D259" s="15" t="str">
        <f t="shared" si="56"/>
        <v>Prosinec</v>
      </c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6"/>
    </row>
    <row r="260" spans="2:68" ht="18.75" x14ac:dyDescent="0.3">
      <c r="B260" s="25">
        <f t="shared" si="55"/>
        <v>256</v>
      </c>
      <c r="C260" s="14"/>
      <c r="D260" s="15" t="str">
        <f t="shared" si="56"/>
        <v>Prosinec</v>
      </c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6"/>
    </row>
    <row r="261" spans="2:68" ht="18.75" x14ac:dyDescent="0.3">
      <c r="B261" s="25">
        <f t="shared" si="55"/>
        <v>257</v>
      </c>
      <c r="C261" s="14"/>
      <c r="D261" s="15" t="str">
        <f t="shared" si="56"/>
        <v>Prosinec</v>
      </c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6"/>
    </row>
    <row r="262" spans="2:68" ht="18.75" x14ac:dyDescent="0.3">
      <c r="B262" s="25">
        <f t="shared" ref="B262:B325" si="57">B261+1</f>
        <v>258</v>
      </c>
      <c r="C262" s="14"/>
      <c r="D262" s="15" t="str">
        <f t="shared" si="56"/>
        <v>Prosinec</v>
      </c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6"/>
    </row>
    <row r="263" spans="2:68" ht="18.75" x14ac:dyDescent="0.3">
      <c r="B263" s="25">
        <f t="shared" si="57"/>
        <v>259</v>
      </c>
      <c r="C263" s="14"/>
      <c r="D263" s="15" t="str">
        <f t="shared" ref="D263:D326" si="58">D262</f>
        <v>Prosinec</v>
      </c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6"/>
    </row>
    <row r="264" spans="2:68" ht="18.75" x14ac:dyDescent="0.3">
      <c r="B264" s="25">
        <f t="shared" si="57"/>
        <v>260</v>
      </c>
      <c r="C264" s="14"/>
      <c r="D264" s="15" t="str">
        <f t="shared" si="58"/>
        <v>Prosinec</v>
      </c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6"/>
    </row>
    <row r="265" spans="2:68" ht="18.75" x14ac:dyDescent="0.3">
      <c r="B265" s="25">
        <f t="shared" si="57"/>
        <v>261</v>
      </c>
      <c r="C265" s="14"/>
      <c r="D265" s="15" t="str">
        <f t="shared" si="58"/>
        <v>Prosinec</v>
      </c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6"/>
    </row>
    <row r="266" spans="2:68" ht="18.75" x14ac:dyDescent="0.3">
      <c r="B266" s="25">
        <f t="shared" si="57"/>
        <v>262</v>
      </c>
      <c r="C266" s="14"/>
      <c r="D266" s="15" t="str">
        <f t="shared" si="58"/>
        <v>Prosinec</v>
      </c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6"/>
    </row>
    <row r="267" spans="2:68" ht="18.75" x14ac:dyDescent="0.3">
      <c r="B267" s="25">
        <f t="shared" si="57"/>
        <v>263</v>
      </c>
      <c r="C267" s="14"/>
      <c r="D267" s="15" t="str">
        <f t="shared" si="58"/>
        <v>Prosinec</v>
      </c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6"/>
    </row>
    <row r="268" spans="2:68" ht="18.75" x14ac:dyDescent="0.3">
      <c r="B268" s="25">
        <f t="shared" si="57"/>
        <v>264</v>
      </c>
      <c r="C268" s="14"/>
      <c r="D268" s="15" t="str">
        <f t="shared" si="58"/>
        <v>Prosinec</v>
      </c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6"/>
    </row>
    <row r="269" spans="2:68" ht="18.75" x14ac:dyDescent="0.3">
      <c r="B269" s="25">
        <f t="shared" si="57"/>
        <v>265</v>
      </c>
      <c r="C269" s="14"/>
      <c r="D269" s="15" t="str">
        <f t="shared" si="58"/>
        <v>Prosinec</v>
      </c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6"/>
    </row>
    <row r="270" spans="2:68" ht="18.75" x14ac:dyDescent="0.3">
      <c r="B270" s="25">
        <f t="shared" si="57"/>
        <v>266</v>
      </c>
      <c r="C270" s="14"/>
      <c r="D270" s="15" t="str">
        <f t="shared" si="58"/>
        <v>Prosinec</v>
      </c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6"/>
    </row>
    <row r="271" spans="2:68" ht="18.75" x14ac:dyDescent="0.3">
      <c r="B271" s="25">
        <f t="shared" si="57"/>
        <v>267</v>
      </c>
      <c r="C271" s="14"/>
      <c r="D271" s="15" t="str">
        <f t="shared" si="58"/>
        <v>Prosinec</v>
      </c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6"/>
    </row>
    <row r="272" spans="2:68" ht="18.75" x14ac:dyDescent="0.3">
      <c r="B272" s="25">
        <f t="shared" si="57"/>
        <v>268</v>
      </c>
      <c r="C272" s="14"/>
      <c r="D272" s="15" t="str">
        <f t="shared" si="58"/>
        <v>Prosinec</v>
      </c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6"/>
    </row>
    <row r="273" spans="2:68" ht="18.75" x14ac:dyDescent="0.3">
      <c r="B273" s="25">
        <f t="shared" si="57"/>
        <v>269</v>
      </c>
      <c r="C273" s="14"/>
      <c r="D273" s="15" t="str">
        <f t="shared" si="58"/>
        <v>Prosinec</v>
      </c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6"/>
    </row>
    <row r="274" spans="2:68" ht="18.75" x14ac:dyDescent="0.3">
      <c r="B274" s="25">
        <f t="shared" si="57"/>
        <v>270</v>
      </c>
      <c r="C274" s="14"/>
      <c r="D274" s="15" t="str">
        <f t="shared" si="58"/>
        <v>Prosinec</v>
      </c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6"/>
    </row>
    <row r="275" spans="2:68" ht="18.75" x14ac:dyDescent="0.3">
      <c r="B275" s="25">
        <f t="shared" si="57"/>
        <v>271</v>
      </c>
      <c r="C275" s="14"/>
      <c r="D275" s="15" t="str">
        <f t="shared" si="58"/>
        <v>Prosinec</v>
      </c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6"/>
    </row>
    <row r="276" spans="2:68" ht="18.75" x14ac:dyDescent="0.3">
      <c r="B276" s="25">
        <f t="shared" si="57"/>
        <v>272</v>
      </c>
      <c r="C276" s="14"/>
      <c r="D276" s="15" t="str">
        <f t="shared" si="58"/>
        <v>Prosinec</v>
      </c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6"/>
    </row>
    <row r="277" spans="2:68" ht="18.75" x14ac:dyDescent="0.3">
      <c r="B277" s="25">
        <f t="shared" si="57"/>
        <v>273</v>
      </c>
      <c r="C277" s="14"/>
      <c r="D277" s="15" t="str">
        <f t="shared" si="58"/>
        <v>Prosinec</v>
      </c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6"/>
    </row>
    <row r="278" spans="2:68" ht="18.75" x14ac:dyDescent="0.3">
      <c r="B278" s="25">
        <f t="shared" si="57"/>
        <v>274</v>
      </c>
      <c r="C278" s="14"/>
      <c r="D278" s="15" t="str">
        <f t="shared" si="58"/>
        <v>Prosinec</v>
      </c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6"/>
    </row>
    <row r="279" spans="2:68" ht="18.75" x14ac:dyDescent="0.3">
      <c r="B279" s="25">
        <f t="shared" si="57"/>
        <v>275</v>
      </c>
      <c r="C279" s="14"/>
      <c r="D279" s="15" t="str">
        <f t="shared" si="58"/>
        <v>Prosinec</v>
      </c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6"/>
    </row>
    <row r="280" spans="2:68" ht="18.75" x14ac:dyDescent="0.3">
      <c r="B280" s="25">
        <f t="shared" si="57"/>
        <v>276</v>
      </c>
      <c r="C280" s="14"/>
      <c r="D280" s="15" t="str">
        <f t="shared" si="58"/>
        <v>Prosinec</v>
      </c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6"/>
    </row>
    <row r="281" spans="2:68" ht="18.75" x14ac:dyDescent="0.3">
      <c r="B281" s="25">
        <f t="shared" si="57"/>
        <v>277</v>
      </c>
      <c r="C281" s="14"/>
      <c r="D281" s="15" t="str">
        <f t="shared" si="58"/>
        <v>Prosinec</v>
      </c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6"/>
    </row>
    <row r="282" spans="2:68" ht="18.75" x14ac:dyDescent="0.3">
      <c r="B282" s="25">
        <f t="shared" si="57"/>
        <v>278</v>
      </c>
      <c r="C282" s="14"/>
      <c r="D282" s="15" t="str">
        <f t="shared" si="58"/>
        <v>Prosinec</v>
      </c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6"/>
    </row>
    <row r="283" spans="2:68" ht="18.75" x14ac:dyDescent="0.3">
      <c r="B283" s="25">
        <f t="shared" si="57"/>
        <v>279</v>
      </c>
      <c r="C283" s="14"/>
      <c r="D283" s="15" t="str">
        <f t="shared" si="58"/>
        <v>Prosinec</v>
      </c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6"/>
    </row>
    <row r="284" spans="2:68" ht="18.75" x14ac:dyDescent="0.3">
      <c r="B284" s="25">
        <f t="shared" si="57"/>
        <v>280</v>
      </c>
      <c r="C284" s="14"/>
      <c r="D284" s="15" t="str">
        <f t="shared" si="58"/>
        <v>Prosinec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6"/>
    </row>
    <row r="285" spans="2:68" ht="18.75" x14ac:dyDescent="0.3">
      <c r="B285" s="25">
        <f t="shared" si="57"/>
        <v>281</v>
      </c>
      <c r="C285" s="14"/>
      <c r="D285" s="15" t="str">
        <f t="shared" si="58"/>
        <v>Prosinec</v>
      </c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6"/>
    </row>
    <row r="286" spans="2:68" ht="18.75" x14ac:dyDescent="0.3">
      <c r="B286" s="25">
        <f t="shared" si="57"/>
        <v>282</v>
      </c>
      <c r="C286" s="14"/>
      <c r="D286" s="15" t="str">
        <f t="shared" si="58"/>
        <v>Prosinec</v>
      </c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6"/>
    </row>
    <row r="287" spans="2:68" ht="18.75" x14ac:dyDescent="0.3">
      <c r="B287" s="25">
        <f t="shared" si="57"/>
        <v>283</v>
      </c>
      <c r="C287" s="14"/>
      <c r="D287" s="15" t="str">
        <f t="shared" si="58"/>
        <v>Prosinec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6"/>
    </row>
    <row r="288" spans="2:68" ht="18.75" x14ac:dyDescent="0.3">
      <c r="B288" s="25">
        <f t="shared" si="57"/>
        <v>284</v>
      </c>
      <c r="C288" s="14"/>
      <c r="D288" s="15" t="str">
        <f t="shared" si="58"/>
        <v>Prosinec</v>
      </c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6"/>
    </row>
    <row r="289" spans="2:68" ht="18.75" x14ac:dyDescent="0.3">
      <c r="B289" s="25">
        <f t="shared" si="57"/>
        <v>285</v>
      </c>
      <c r="C289" s="14"/>
      <c r="D289" s="15" t="str">
        <f t="shared" si="58"/>
        <v>Prosinec</v>
      </c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6"/>
    </row>
    <row r="290" spans="2:68" ht="18.75" x14ac:dyDescent="0.3">
      <c r="B290" s="25">
        <f t="shared" si="57"/>
        <v>286</v>
      </c>
      <c r="C290" s="14"/>
      <c r="D290" s="15" t="str">
        <f t="shared" si="58"/>
        <v>Prosinec</v>
      </c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6"/>
    </row>
    <row r="291" spans="2:68" ht="18.75" x14ac:dyDescent="0.3">
      <c r="B291" s="25">
        <f t="shared" si="57"/>
        <v>287</v>
      </c>
      <c r="C291" s="14"/>
      <c r="D291" s="15" t="str">
        <f t="shared" si="58"/>
        <v>Prosinec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6"/>
    </row>
    <row r="292" spans="2:68" ht="18.75" x14ac:dyDescent="0.3">
      <c r="B292" s="25">
        <f t="shared" si="57"/>
        <v>288</v>
      </c>
      <c r="C292" s="14"/>
      <c r="D292" s="15" t="str">
        <f t="shared" si="58"/>
        <v>Prosinec</v>
      </c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6"/>
    </row>
    <row r="293" spans="2:68" ht="18.75" x14ac:dyDescent="0.3">
      <c r="B293" s="25">
        <f t="shared" si="57"/>
        <v>289</v>
      </c>
      <c r="C293" s="14"/>
      <c r="D293" s="15" t="str">
        <f t="shared" si="58"/>
        <v>Prosinec</v>
      </c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6"/>
    </row>
    <row r="294" spans="2:68" ht="18.75" x14ac:dyDescent="0.3">
      <c r="B294" s="25">
        <f t="shared" si="57"/>
        <v>290</v>
      </c>
      <c r="C294" s="14"/>
      <c r="D294" s="15" t="str">
        <f t="shared" si="58"/>
        <v>Prosinec</v>
      </c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6"/>
    </row>
    <row r="295" spans="2:68" ht="18.75" x14ac:dyDescent="0.3">
      <c r="B295" s="25">
        <f t="shared" si="57"/>
        <v>291</v>
      </c>
      <c r="C295" s="14"/>
      <c r="D295" s="15" t="str">
        <f t="shared" si="58"/>
        <v>Prosinec</v>
      </c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6"/>
    </row>
    <row r="296" spans="2:68" ht="18.75" x14ac:dyDescent="0.3">
      <c r="B296" s="25">
        <f t="shared" si="57"/>
        <v>292</v>
      </c>
      <c r="C296" s="14"/>
      <c r="D296" s="15" t="str">
        <f t="shared" si="58"/>
        <v>Prosinec</v>
      </c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6"/>
    </row>
    <row r="297" spans="2:68" ht="18.75" x14ac:dyDescent="0.3">
      <c r="B297" s="25">
        <f t="shared" si="57"/>
        <v>293</v>
      </c>
      <c r="C297" s="14"/>
      <c r="D297" s="15" t="str">
        <f t="shared" si="58"/>
        <v>Prosinec</v>
      </c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6"/>
    </row>
    <row r="298" spans="2:68" ht="18.75" x14ac:dyDescent="0.3">
      <c r="B298" s="25">
        <f t="shared" si="57"/>
        <v>294</v>
      </c>
      <c r="C298" s="14"/>
      <c r="D298" s="15" t="str">
        <f t="shared" si="58"/>
        <v>Prosinec</v>
      </c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6"/>
    </row>
    <row r="299" spans="2:68" ht="18.75" x14ac:dyDescent="0.3">
      <c r="B299" s="25">
        <f t="shared" si="57"/>
        <v>295</v>
      </c>
      <c r="C299" s="14"/>
      <c r="D299" s="15" t="str">
        <f t="shared" si="58"/>
        <v>Prosinec</v>
      </c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6"/>
    </row>
    <row r="300" spans="2:68" ht="18.75" x14ac:dyDescent="0.3">
      <c r="B300" s="25">
        <f t="shared" si="57"/>
        <v>296</v>
      </c>
      <c r="C300" s="14"/>
      <c r="D300" s="15" t="str">
        <f t="shared" si="58"/>
        <v>Prosinec</v>
      </c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6"/>
    </row>
    <row r="301" spans="2:68" ht="18.75" x14ac:dyDescent="0.3">
      <c r="B301" s="25">
        <f t="shared" si="57"/>
        <v>297</v>
      </c>
      <c r="C301" s="14"/>
      <c r="D301" s="15" t="str">
        <f t="shared" si="58"/>
        <v>Prosinec</v>
      </c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6"/>
    </row>
    <row r="302" spans="2:68" ht="18.75" x14ac:dyDescent="0.3">
      <c r="B302" s="25">
        <f t="shared" si="57"/>
        <v>298</v>
      </c>
      <c r="C302" s="14"/>
      <c r="D302" s="15" t="str">
        <f t="shared" si="58"/>
        <v>Prosinec</v>
      </c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6"/>
    </row>
    <row r="303" spans="2:68" ht="18.75" x14ac:dyDescent="0.3">
      <c r="B303" s="25">
        <f t="shared" si="57"/>
        <v>299</v>
      </c>
      <c r="C303" s="14"/>
      <c r="D303" s="15" t="str">
        <f t="shared" si="58"/>
        <v>Prosinec</v>
      </c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6"/>
    </row>
    <row r="304" spans="2:68" ht="18.75" x14ac:dyDescent="0.3">
      <c r="B304" s="25">
        <f t="shared" si="57"/>
        <v>300</v>
      </c>
      <c r="C304" s="14"/>
      <c r="D304" s="15" t="str">
        <f t="shared" si="58"/>
        <v>Prosinec</v>
      </c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6"/>
    </row>
    <row r="305" spans="2:68" ht="18.75" x14ac:dyDescent="0.3">
      <c r="B305" s="25">
        <f t="shared" si="57"/>
        <v>301</v>
      </c>
      <c r="C305" s="14"/>
      <c r="D305" s="15" t="str">
        <f t="shared" si="58"/>
        <v>Prosinec</v>
      </c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6"/>
    </row>
    <row r="306" spans="2:68" ht="18.75" x14ac:dyDescent="0.3">
      <c r="B306" s="25">
        <f t="shared" si="57"/>
        <v>302</v>
      </c>
      <c r="C306" s="14"/>
      <c r="D306" s="15" t="str">
        <f t="shared" si="58"/>
        <v>Prosinec</v>
      </c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6"/>
    </row>
    <row r="307" spans="2:68" ht="18.75" x14ac:dyDescent="0.3">
      <c r="B307" s="25">
        <f t="shared" si="57"/>
        <v>303</v>
      </c>
      <c r="C307" s="14"/>
      <c r="D307" s="15" t="str">
        <f t="shared" si="58"/>
        <v>Prosinec</v>
      </c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6"/>
    </row>
    <row r="308" spans="2:68" ht="18.75" x14ac:dyDescent="0.3">
      <c r="B308" s="25">
        <f t="shared" si="57"/>
        <v>304</v>
      </c>
      <c r="C308" s="14"/>
      <c r="D308" s="15" t="str">
        <f t="shared" si="58"/>
        <v>Prosinec</v>
      </c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6"/>
    </row>
    <row r="309" spans="2:68" ht="18.75" x14ac:dyDescent="0.3">
      <c r="B309" s="25">
        <f t="shared" si="57"/>
        <v>305</v>
      </c>
      <c r="C309" s="14"/>
      <c r="D309" s="15" t="str">
        <f t="shared" si="58"/>
        <v>Prosinec</v>
      </c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6"/>
    </row>
    <row r="310" spans="2:68" ht="18.75" x14ac:dyDescent="0.3">
      <c r="B310" s="25">
        <f t="shared" si="57"/>
        <v>306</v>
      </c>
      <c r="C310" s="14"/>
      <c r="D310" s="15" t="str">
        <f t="shared" si="58"/>
        <v>Prosinec</v>
      </c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6"/>
    </row>
    <row r="311" spans="2:68" ht="18.75" x14ac:dyDescent="0.3">
      <c r="B311" s="25">
        <f t="shared" si="57"/>
        <v>307</v>
      </c>
      <c r="C311" s="14"/>
      <c r="D311" s="15" t="str">
        <f t="shared" si="58"/>
        <v>Prosinec</v>
      </c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6"/>
    </row>
    <row r="312" spans="2:68" ht="18.75" x14ac:dyDescent="0.3">
      <c r="B312" s="25">
        <f t="shared" si="57"/>
        <v>308</v>
      </c>
      <c r="C312" s="14"/>
      <c r="D312" s="15" t="str">
        <f t="shared" si="58"/>
        <v>Prosinec</v>
      </c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6"/>
    </row>
    <row r="313" spans="2:68" ht="18.75" x14ac:dyDescent="0.3">
      <c r="B313" s="25">
        <f t="shared" si="57"/>
        <v>309</v>
      </c>
      <c r="C313" s="14"/>
      <c r="D313" s="15" t="str">
        <f t="shared" si="58"/>
        <v>Prosinec</v>
      </c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6"/>
    </row>
    <row r="314" spans="2:68" ht="18.75" x14ac:dyDescent="0.3">
      <c r="B314" s="25">
        <f t="shared" si="57"/>
        <v>310</v>
      </c>
      <c r="C314" s="14"/>
      <c r="D314" s="15" t="str">
        <f t="shared" si="58"/>
        <v>Prosinec</v>
      </c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6"/>
    </row>
    <row r="315" spans="2:68" ht="18.75" x14ac:dyDescent="0.3">
      <c r="B315" s="25">
        <f t="shared" si="57"/>
        <v>311</v>
      </c>
      <c r="C315" s="14"/>
      <c r="D315" s="15" t="str">
        <f t="shared" si="58"/>
        <v>Prosinec</v>
      </c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6"/>
    </row>
    <row r="316" spans="2:68" ht="18.75" x14ac:dyDescent="0.3">
      <c r="B316" s="25">
        <f t="shared" si="57"/>
        <v>312</v>
      </c>
      <c r="C316" s="14"/>
      <c r="D316" s="15" t="str">
        <f t="shared" si="58"/>
        <v>Prosinec</v>
      </c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6"/>
    </row>
    <row r="317" spans="2:68" ht="18.75" x14ac:dyDescent="0.3">
      <c r="B317" s="25">
        <f t="shared" si="57"/>
        <v>313</v>
      </c>
      <c r="C317" s="14"/>
      <c r="D317" s="15" t="str">
        <f t="shared" si="58"/>
        <v>Prosinec</v>
      </c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6"/>
    </row>
    <row r="318" spans="2:68" ht="18.75" x14ac:dyDescent="0.3">
      <c r="B318" s="25">
        <f t="shared" si="57"/>
        <v>314</v>
      </c>
      <c r="C318" s="14"/>
      <c r="D318" s="15" t="str">
        <f t="shared" si="58"/>
        <v>Prosinec</v>
      </c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6"/>
    </row>
    <row r="319" spans="2:68" ht="18.75" x14ac:dyDescent="0.3">
      <c r="B319" s="25">
        <f t="shared" si="57"/>
        <v>315</v>
      </c>
      <c r="C319" s="14"/>
      <c r="D319" s="15" t="str">
        <f t="shared" si="58"/>
        <v>Prosinec</v>
      </c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6"/>
    </row>
    <row r="320" spans="2:68" ht="18.75" x14ac:dyDescent="0.3">
      <c r="B320" s="25">
        <f t="shared" si="57"/>
        <v>316</v>
      </c>
      <c r="C320" s="14"/>
      <c r="D320" s="15" t="str">
        <f t="shared" si="58"/>
        <v>Prosinec</v>
      </c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6"/>
    </row>
    <row r="321" spans="2:68" ht="18.75" x14ac:dyDescent="0.3">
      <c r="B321" s="25">
        <f t="shared" si="57"/>
        <v>317</v>
      </c>
      <c r="C321" s="14"/>
      <c r="D321" s="15" t="str">
        <f t="shared" si="58"/>
        <v>Prosinec</v>
      </c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6"/>
    </row>
    <row r="322" spans="2:68" ht="18.75" x14ac:dyDescent="0.3">
      <c r="B322" s="25">
        <f t="shared" si="57"/>
        <v>318</v>
      </c>
      <c r="C322" s="14"/>
      <c r="D322" s="15" t="str">
        <f t="shared" si="58"/>
        <v>Prosinec</v>
      </c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6"/>
    </row>
    <row r="323" spans="2:68" ht="18.75" x14ac:dyDescent="0.3">
      <c r="B323" s="25">
        <f t="shared" si="57"/>
        <v>319</v>
      </c>
      <c r="C323" s="14"/>
      <c r="D323" s="15" t="str">
        <f t="shared" si="58"/>
        <v>Prosinec</v>
      </c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6"/>
    </row>
    <row r="324" spans="2:68" ht="18.75" x14ac:dyDescent="0.3">
      <c r="B324" s="25">
        <f t="shared" si="57"/>
        <v>320</v>
      </c>
      <c r="C324" s="14"/>
      <c r="D324" s="15" t="str">
        <f t="shared" si="58"/>
        <v>Prosinec</v>
      </c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6"/>
    </row>
    <row r="325" spans="2:68" ht="18.75" x14ac:dyDescent="0.3">
      <c r="B325" s="25">
        <f t="shared" si="57"/>
        <v>321</v>
      </c>
      <c r="C325" s="14"/>
      <c r="D325" s="15" t="str">
        <f t="shared" si="58"/>
        <v>Prosinec</v>
      </c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6"/>
    </row>
    <row r="326" spans="2:68" ht="18.75" x14ac:dyDescent="0.3">
      <c r="B326" s="25">
        <f t="shared" ref="B326:B360" si="59">B325+1</f>
        <v>322</v>
      </c>
      <c r="C326" s="14"/>
      <c r="D326" s="15" t="str">
        <f t="shared" si="58"/>
        <v>Prosinec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6"/>
    </row>
    <row r="327" spans="2:68" ht="18.75" x14ac:dyDescent="0.3">
      <c r="B327" s="25">
        <f t="shared" si="59"/>
        <v>323</v>
      </c>
      <c r="C327" s="14"/>
      <c r="D327" s="15" t="str">
        <f t="shared" ref="D327:D360" si="60">D326</f>
        <v>Prosinec</v>
      </c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6"/>
    </row>
    <row r="328" spans="2:68" ht="18.75" x14ac:dyDescent="0.3">
      <c r="B328" s="25">
        <f t="shared" si="59"/>
        <v>324</v>
      </c>
      <c r="C328" s="14"/>
      <c r="D328" s="15" t="str">
        <f t="shared" si="60"/>
        <v>Prosinec</v>
      </c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6"/>
    </row>
    <row r="329" spans="2:68" ht="18.75" x14ac:dyDescent="0.3">
      <c r="B329" s="25">
        <f t="shared" si="59"/>
        <v>325</v>
      </c>
      <c r="C329" s="14"/>
      <c r="D329" s="15" t="str">
        <f t="shared" si="60"/>
        <v>Prosinec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6"/>
    </row>
    <row r="330" spans="2:68" ht="18.75" x14ac:dyDescent="0.3">
      <c r="B330" s="25">
        <f t="shared" si="59"/>
        <v>326</v>
      </c>
      <c r="C330" s="14"/>
      <c r="D330" s="15" t="str">
        <f t="shared" si="60"/>
        <v>Prosinec</v>
      </c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6"/>
    </row>
    <row r="331" spans="2:68" ht="18.75" x14ac:dyDescent="0.3">
      <c r="B331" s="25">
        <f t="shared" si="59"/>
        <v>327</v>
      </c>
      <c r="C331" s="14"/>
      <c r="D331" s="15" t="str">
        <f t="shared" si="60"/>
        <v>Prosinec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6"/>
    </row>
    <row r="332" spans="2:68" ht="18.75" x14ac:dyDescent="0.3">
      <c r="B332" s="25">
        <f t="shared" si="59"/>
        <v>328</v>
      </c>
      <c r="C332" s="14"/>
      <c r="D332" s="15" t="str">
        <f t="shared" si="60"/>
        <v>Prosinec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6"/>
    </row>
    <row r="333" spans="2:68" ht="18.75" x14ac:dyDescent="0.3">
      <c r="B333" s="25">
        <f t="shared" si="59"/>
        <v>329</v>
      </c>
      <c r="C333" s="14"/>
      <c r="D333" s="15" t="str">
        <f t="shared" si="60"/>
        <v>Prosinec</v>
      </c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6"/>
    </row>
    <row r="334" spans="2:68" ht="18.75" x14ac:dyDescent="0.3">
      <c r="B334" s="25">
        <f t="shared" si="59"/>
        <v>330</v>
      </c>
      <c r="C334" s="14"/>
      <c r="D334" s="15" t="str">
        <f t="shared" si="60"/>
        <v>Prosinec</v>
      </c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6"/>
    </row>
    <row r="335" spans="2:68" ht="18.75" x14ac:dyDescent="0.3">
      <c r="B335" s="25">
        <f t="shared" si="59"/>
        <v>331</v>
      </c>
      <c r="C335" s="14"/>
      <c r="D335" s="15" t="str">
        <f t="shared" si="60"/>
        <v>Prosinec</v>
      </c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6"/>
    </row>
    <row r="336" spans="2:68" ht="18.75" x14ac:dyDescent="0.3">
      <c r="B336" s="25">
        <f t="shared" si="59"/>
        <v>332</v>
      </c>
      <c r="C336" s="14"/>
      <c r="D336" s="15" t="str">
        <f t="shared" si="60"/>
        <v>Prosinec</v>
      </c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6"/>
    </row>
    <row r="337" spans="2:68" ht="18.75" x14ac:dyDescent="0.3">
      <c r="B337" s="25">
        <f t="shared" si="59"/>
        <v>333</v>
      </c>
      <c r="C337" s="14"/>
      <c r="D337" s="15" t="str">
        <f t="shared" si="60"/>
        <v>Prosinec</v>
      </c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6"/>
    </row>
    <row r="338" spans="2:68" ht="18.75" x14ac:dyDescent="0.3">
      <c r="B338" s="25">
        <f t="shared" si="59"/>
        <v>334</v>
      </c>
      <c r="C338" s="14"/>
      <c r="D338" s="15" t="str">
        <f t="shared" si="60"/>
        <v>Prosinec</v>
      </c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6"/>
    </row>
    <row r="339" spans="2:68" ht="18.75" x14ac:dyDescent="0.3">
      <c r="B339" s="25">
        <f t="shared" si="59"/>
        <v>335</v>
      </c>
      <c r="C339" s="14"/>
      <c r="D339" s="15" t="str">
        <f t="shared" si="60"/>
        <v>Prosinec</v>
      </c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6"/>
    </row>
    <row r="340" spans="2:68" ht="18.75" x14ac:dyDescent="0.3">
      <c r="B340" s="25">
        <f t="shared" si="59"/>
        <v>336</v>
      </c>
      <c r="C340" s="14"/>
      <c r="D340" s="15" t="str">
        <f t="shared" si="60"/>
        <v>Prosinec</v>
      </c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6"/>
    </row>
    <row r="341" spans="2:68" ht="18.75" x14ac:dyDescent="0.3">
      <c r="B341" s="25">
        <f t="shared" si="59"/>
        <v>337</v>
      </c>
      <c r="C341" s="14"/>
      <c r="D341" s="15" t="str">
        <f t="shared" si="60"/>
        <v>Prosinec</v>
      </c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6"/>
    </row>
    <row r="342" spans="2:68" ht="18.75" x14ac:dyDescent="0.3">
      <c r="B342" s="25">
        <f t="shared" si="59"/>
        <v>338</v>
      </c>
      <c r="C342" s="14"/>
      <c r="D342" s="15" t="str">
        <f t="shared" si="60"/>
        <v>Prosinec</v>
      </c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6"/>
    </row>
    <row r="343" spans="2:68" ht="18.75" x14ac:dyDescent="0.3">
      <c r="B343" s="25">
        <f t="shared" si="59"/>
        <v>339</v>
      </c>
      <c r="C343" s="14"/>
      <c r="D343" s="15" t="str">
        <f t="shared" si="60"/>
        <v>Prosinec</v>
      </c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6"/>
    </row>
    <row r="344" spans="2:68" ht="18.75" x14ac:dyDescent="0.3">
      <c r="B344" s="25">
        <f t="shared" si="59"/>
        <v>340</v>
      </c>
      <c r="C344" s="14"/>
      <c r="D344" s="15" t="str">
        <f t="shared" si="60"/>
        <v>Prosinec</v>
      </c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6"/>
    </row>
    <row r="345" spans="2:68" ht="18.75" x14ac:dyDescent="0.3">
      <c r="B345" s="25">
        <f t="shared" si="59"/>
        <v>341</v>
      </c>
      <c r="C345" s="14"/>
      <c r="D345" s="15" t="str">
        <f t="shared" si="60"/>
        <v>Prosinec</v>
      </c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6"/>
    </row>
    <row r="346" spans="2:68" ht="18.75" x14ac:dyDescent="0.3">
      <c r="B346" s="25">
        <f t="shared" si="59"/>
        <v>342</v>
      </c>
      <c r="C346" s="14"/>
      <c r="D346" s="15" t="str">
        <f t="shared" si="60"/>
        <v>Prosinec</v>
      </c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6"/>
    </row>
    <row r="347" spans="2:68" ht="18.75" x14ac:dyDescent="0.3">
      <c r="B347" s="25">
        <f t="shared" si="59"/>
        <v>343</v>
      </c>
      <c r="C347" s="14"/>
      <c r="D347" s="15" t="str">
        <f t="shared" si="60"/>
        <v>Prosinec</v>
      </c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6"/>
    </row>
    <row r="348" spans="2:68" ht="18.75" x14ac:dyDescent="0.3">
      <c r="B348" s="25">
        <f t="shared" si="59"/>
        <v>344</v>
      </c>
      <c r="C348" s="14"/>
      <c r="D348" s="15" t="str">
        <f t="shared" si="60"/>
        <v>Prosinec</v>
      </c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6"/>
    </row>
    <row r="349" spans="2:68" ht="18.75" x14ac:dyDescent="0.3">
      <c r="B349" s="25">
        <f t="shared" si="59"/>
        <v>345</v>
      </c>
      <c r="C349" s="14"/>
      <c r="D349" s="15" t="str">
        <f t="shared" si="60"/>
        <v>Prosinec</v>
      </c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6"/>
    </row>
    <row r="350" spans="2:68" ht="18.75" x14ac:dyDescent="0.3">
      <c r="B350" s="25">
        <f t="shared" si="59"/>
        <v>346</v>
      </c>
      <c r="C350" s="14"/>
      <c r="D350" s="15" t="str">
        <f t="shared" si="60"/>
        <v>Prosinec</v>
      </c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6"/>
    </row>
    <row r="351" spans="2:68" ht="18.75" x14ac:dyDescent="0.3">
      <c r="B351" s="25">
        <f t="shared" si="59"/>
        <v>347</v>
      </c>
      <c r="C351" s="14"/>
      <c r="D351" s="15" t="str">
        <f t="shared" si="60"/>
        <v>Prosinec</v>
      </c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6"/>
    </row>
    <row r="352" spans="2:68" ht="18.75" x14ac:dyDescent="0.3">
      <c r="B352" s="25">
        <f t="shared" si="59"/>
        <v>348</v>
      </c>
      <c r="C352" s="14"/>
      <c r="D352" s="15" t="str">
        <f t="shared" si="60"/>
        <v>Prosinec</v>
      </c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6"/>
    </row>
    <row r="353" spans="2:68" ht="18.75" x14ac:dyDescent="0.3">
      <c r="B353" s="25">
        <f t="shared" si="59"/>
        <v>349</v>
      </c>
      <c r="C353" s="14"/>
      <c r="D353" s="15" t="str">
        <f t="shared" si="60"/>
        <v>Prosinec</v>
      </c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6"/>
    </row>
    <row r="354" spans="2:68" ht="18.75" x14ac:dyDescent="0.3">
      <c r="B354" s="25">
        <f t="shared" si="59"/>
        <v>350</v>
      </c>
      <c r="C354" s="14"/>
      <c r="D354" s="15" t="str">
        <f t="shared" si="60"/>
        <v>Prosinec</v>
      </c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6"/>
    </row>
    <row r="355" spans="2:68" ht="18.75" x14ac:dyDescent="0.3">
      <c r="B355" s="25">
        <f t="shared" si="59"/>
        <v>351</v>
      </c>
      <c r="C355" s="14"/>
      <c r="D355" s="15" t="str">
        <f t="shared" si="60"/>
        <v>Prosinec</v>
      </c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6"/>
    </row>
    <row r="356" spans="2:68" ht="18.75" x14ac:dyDescent="0.3">
      <c r="B356" s="25">
        <f t="shared" si="59"/>
        <v>352</v>
      </c>
      <c r="C356" s="14"/>
      <c r="D356" s="15" t="str">
        <f t="shared" si="60"/>
        <v>Prosinec</v>
      </c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6"/>
    </row>
    <row r="357" spans="2:68" ht="18.75" x14ac:dyDescent="0.3">
      <c r="B357" s="25">
        <f t="shared" si="59"/>
        <v>353</v>
      </c>
      <c r="C357" s="14"/>
      <c r="D357" s="15" t="str">
        <f t="shared" si="60"/>
        <v>Prosinec</v>
      </c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6"/>
    </row>
    <row r="358" spans="2:68" ht="18.75" x14ac:dyDescent="0.3">
      <c r="B358" s="25">
        <f t="shared" si="59"/>
        <v>354</v>
      </c>
      <c r="C358" s="14"/>
      <c r="D358" s="15" t="str">
        <f t="shared" si="60"/>
        <v>Prosinec</v>
      </c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6"/>
    </row>
    <row r="359" spans="2:68" ht="18.75" x14ac:dyDescent="0.3">
      <c r="B359" s="25">
        <f t="shared" si="59"/>
        <v>355</v>
      </c>
      <c r="C359" s="14"/>
      <c r="D359" s="15" t="str">
        <f t="shared" si="60"/>
        <v>Prosinec</v>
      </c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6"/>
    </row>
    <row r="360" spans="2:68" ht="19.5" thickBot="1" x14ac:dyDescent="0.35">
      <c r="B360" s="25">
        <f t="shared" si="59"/>
        <v>356</v>
      </c>
      <c r="C360" s="17"/>
      <c r="D360" s="15" t="str">
        <f t="shared" si="60"/>
        <v>Prosinec</v>
      </c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9"/>
    </row>
  </sheetData>
  <autoFilter ref="A4:BP360" xr:uid="{BE0BC099-7A5E-4B0E-8B74-2B3ED1340ABC}"/>
  <phoneticPr fontId="16" type="noConversion"/>
  <conditionalFormatting sqref="L121:L122 L103:L119 L92:L100 L5:L15 L88:L90 L30:L86 L164:L360 G34:K34 G39:K47 G100:K100 G55:K55 G23:K23 G97:K97 G12:K12 G92:K93 L17:L28">
    <cfRule type="cellIs" dxfId="5" priority="2" operator="equal">
      <formula>0</formula>
    </cfRule>
  </conditionalFormatting>
  <conditionalFormatting sqref="L125">
    <cfRule type="cellIs" dxfId="4" priority="1" operator="equal">
      <formula>0</formula>
    </cfRule>
  </conditionalFormatting>
  <conditionalFormatting sqref="BP5:BP1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C2" xr:uid="{44A23B2B-1D5B-4B71-B23A-5ECCE2373987}">
      <formula1>$BY$5:$BY$16</formula1>
    </dataValidation>
  </dataValidations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Y363"/>
  <sheetViews>
    <sheetView topLeftCell="A94" zoomScaleNormal="100" workbookViewId="0">
      <selection activeCell="AT151" sqref="AT151"/>
    </sheetView>
  </sheetViews>
  <sheetFormatPr defaultColWidth="8.85546875" defaultRowHeight="15" outlineLevelCol="1" x14ac:dyDescent="0.25"/>
  <cols>
    <col min="1" max="1" width="4" bestFit="1" customWidth="1"/>
    <col min="2" max="2" width="32.42578125" bestFit="1" customWidth="1"/>
    <col min="3" max="3" width="11.42578125" customWidth="1"/>
    <col min="4" max="6" width="9.140625" customWidth="1" outlineLevel="1"/>
    <col min="7" max="7" width="7" customWidth="1" outlineLevel="1"/>
    <col min="9" max="9" width="9.140625" hidden="1" customWidth="1" outlineLevel="1"/>
    <col min="10" max="10" width="13.85546875" hidden="1" customWidth="1" outlineLevel="1"/>
    <col min="11" max="11" width="14.85546875" hidden="1" customWidth="1" outlineLevel="1"/>
    <col min="12" max="14" width="9.140625" hidden="1" customWidth="1" outlineLevel="1"/>
    <col min="15" max="15" width="9.140625" collapsed="1"/>
    <col min="16" max="17" width="9.140625" hidden="1" customWidth="1" outlineLevel="1"/>
    <col min="18" max="18" width="9.140625" collapsed="1"/>
    <col min="19" max="27" width="9.140625" hidden="1" customWidth="1" outlineLevel="1"/>
    <col min="28" max="28" width="9.140625" collapsed="1"/>
    <col min="29" max="37" width="9.140625" hidden="1" customWidth="1" outlineLevel="1"/>
    <col min="38" max="38" width="9.140625" collapsed="1"/>
    <col min="39" max="41" width="9.140625" customWidth="1" outlineLevel="1"/>
    <col min="46" max="46" width="16.28515625" bestFit="1" customWidth="1"/>
    <col min="48" max="48" width="4.42578125" customWidth="1"/>
  </cols>
  <sheetData>
    <row r="1" spans="1:51" x14ac:dyDescent="0.25">
      <c r="B1">
        <v>1</v>
      </c>
      <c r="C1">
        <v>2</v>
      </c>
      <c r="D1">
        <v>5</v>
      </c>
      <c r="E1">
        <v>6</v>
      </c>
      <c r="F1">
        <v>7</v>
      </c>
      <c r="G1">
        <v>8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P1">
        <v>17</v>
      </c>
      <c r="Q1">
        <v>22</v>
      </c>
      <c r="S1">
        <v>37</v>
      </c>
      <c r="T1">
        <v>38</v>
      </c>
      <c r="U1">
        <v>39</v>
      </c>
      <c r="V1">
        <v>40</v>
      </c>
      <c r="W1">
        <v>41</v>
      </c>
      <c r="X1">
        <v>42</v>
      </c>
      <c r="Y1">
        <v>43</v>
      </c>
      <c r="Z1">
        <v>44</v>
      </c>
      <c r="AA1">
        <v>45</v>
      </c>
      <c r="AC1">
        <v>46</v>
      </c>
      <c r="AD1">
        <v>47</v>
      </c>
      <c r="AE1">
        <v>48</v>
      </c>
      <c r="AF1">
        <v>49</v>
      </c>
      <c r="AG1">
        <v>50</v>
      </c>
      <c r="AH1">
        <v>51</v>
      </c>
      <c r="AI1">
        <v>52</v>
      </c>
      <c r="AJ1">
        <v>53</v>
      </c>
      <c r="AK1">
        <v>54</v>
      </c>
      <c r="AM1">
        <v>55</v>
      </c>
      <c r="AN1">
        <v>56</v>
      </c>
      <c r="AO1">
        <v>57</v>
      </c>
      <c r="AU1">
        <f>COLUMN(AU2)</f>
        <v>47</v>
      </c>
    </row>
    <row r="2" spans="1:51" s="7" customFormat="1" ht="60" x14ac:dyDescent="0.25">
      <c r="B2" s="33" t="s">
        <v>437</v>
      </c>
      <c r="C2" s="33" t="s">
        <v>503</v>
      </c>
      <c r="D2" s="7" t="s">
        <v>546</v>
      </c>
      <c r="E2" s="7" t="s">
        <v>547</v>
      </c>
      <c r="F2" s="7" t="s">
        <v>548</v>
      </c>
      <c r="G2" s="7" t="s">
        <v>505</v>
      </c>
      <c r="H2" s="34" t="s">
        <v>549</v>
      </c>
      <c r="I2" s="7" t="s">
        <v>550</v>
      </c>
      <c r="J2" s="7" t="s">
        <v>551</v>
      </c>
      <c r="K2" s="7" t="s">
        <v>552</v>
      </c>
      <c r="L2" s="7" t="s">
        <v>553</v>
      </c>
      <c r="M2" s="7" t="s">
        <v>554</v>
      </c>
      <c r="N2" s="7" t="s">
        <v>555</v>
      </c>
      <c r="O2" s="34" t="s">
        <v>556</v>
      </c>
      <c r="P2" s="7" t="s">
        <v>558</v>
      </c>
      <c r="Q2" s="7" t="s">
        <v>563</v>
      </c>
      <c r="R2" s="34" t="s">
        <v>557</v>
      </c>
      <c r="S2" s="7" t="s">
        <v>559</v>
      </c>
      <c r="AB2" s="34" t="s">
        <v>561</v>
      </c>
      <c r="AC2" s="7" t="s">
        <v>560</v>
      </c>
      <c r="AL2" s="34" t="s">
        <v>562</v>
      </c>
      <c r="AP2" s="7" t="s">
        <v>564</v>
      </c>
      <c r="AQ2" s="7" t="s">
        <v>565</v>
      </c>
      <c r="AR2" s="7" t="s">
        <v>566</v>
      </c>
      <c r="AT2" s="7" t="s">
        <v>567</v>
      </c>
      <c r="AU2" s="7" t="s">
        <v>569</v>
      </c>
    </row>
    <row r="3" spans="1:51" x14ac:dyDescent="0.25">
      <c r="A3">
        <v>1</v>
      </c>
      <c r="B3" t="str">
        <f>INDEX(Data!$C$5:$BP$360,'Kontrolní List'!$A3,'Kontrolní List'!B$1)</f>
        <v>KJ - Nádražní, Adamov</v>
      </c>
      <c r="C3" t="str">
        <f>INDEX(Data!$C$5:$BP$360,'Kontrolní List'!$A3,'Kontrolní List'!C$1)</f>
        <v>Prosinec</v>
      </c>
      <c r="D3">
        <f>INDEX(Data!$C$5:$BP$360,'Kontrolní List'!$A3,'Kontrolní List'!D$1)</f>
        <v>1745.4349999999999</v>
      </c>
      <c r="E3">
        <f>INDEX(Data!$C$5:$BP$360,'Kontrolní List'!$A3,'Kontrolní List'!E$1)</f>
        <v>844.29600000000005</v>
      </c>
      <c r="F3">
        <f>INDEX(Data!$C$5:$BP$360,'Kontrolní List'!$A3,'Kontrolní List'!F$1)</f>
        <v>901.13900000000001</v>
      </c>
      <c r="G3">
        <f>INDEX(Data!$C$5:$BP$360,'Kontrolní List'!$A3,'Kontrolní List'!G$1)</f>
        <v>35.251200000000004</v>
      </c>
      <c r="H3">
        <f>D3-E3-F3</f>
        <v>0</v>
      </c>
      <c r="I3">
        <f>INDEX(Data!$C$5:$BP$360,'Kontrolní List'!$A3,'Kontrolní List'!I$1)</f>
        <v>638.14700000000005</v>
      </c>
      <c r="J3">
        <f>INDEX(Data!$C$5:$BP$360,'Kontrolní List'!$A3,'Kontrolní List'!J$1)</f>
        <v>5.0350000000000001</v>
      </c>
      <c r="K3">
        <f>INDEX(Data!$C$5:$BP$360,'Kontrolní List'!$A3,'Kontrolní List'!K$1)</f>
        <v>5.3730000000000473</v>
      </c>
      <c r="L3">
        <f>INDEX(Data!$C$5:$BP$360,'Kontrolní List'!$A3,'Kontrolní List'!L$1)</f>
        <v>0</v>
      </c>
      <c r="M3">
        <f>INDEX(Data!$C$5:$BP$360,'Kontrolní List'!$A3,'Kontrolní List'!M$1)</f>
        <v>0</v>
      </c>
      <c r="N3">
        <f>INDEX(Data!$C$5:$BP$360,'Kontrolní List'!$A3,'Kontrolní List'!N$1)</f>
        <v>627.73900000000003</v>
      </c>
      <c r="O3">
        <f>I3-J3-K3-L3-M3-N3</f>
        <v>0</v>
      </c>
      <c r="P3">
        <f>INDEX(Data!$C$5:$BP$360,'Kontrolní List'!$A3,'Kontrolní List'!P$1)</f>
        <v>2452</v>
      </c>
      <c r="Q3">
        <f>INDEX(Data!$C$5:$BP$360,'Kontrolní List'!$A3,'Kontrolní List'!Q$1)</f>
        <v>2452</v>
      </c>
      <c r="R3">
        <f>P3-Q3</f>
        <v>0</v>
      </c>
      <c r="S3">
        <f>INDEX(Data!$C$5:$BP$360,'Kontrolní List'!$A3,'Kontrolní List'!S$1)</f>
        <v>627.73900000000003</v>
      </c>
      <c r="T3">
        <f>INDEX(Data!$C$5:$BP$360,'Kontrolní List'!$A3,'Kontrolní List'!T$1)</f>
        <v>0</v>
      </c>
      <c r="U3">
        <f>INDEX(Data!$C$5:$BP$360,'Kontrolní List'!$A3,'Kontrolní List'!U$1)</f>
        <v>0</v>
      </c>
      <c r="V3">
        <f>INDEX(Data!$C$5:$BP$360,'Kontrolní List'!$A3,'Kontrolní List'!V$1)</f>
        <v>0</v>
      </c>
      <c r="W3">
        <f>INDEX(Data!$C$5:$BP$360,'Kontrolní List'!$A3,'Kontrolní List'!W$1)</f>
        <v>0</v>
      </c>
      <c r="X3">
        <f>INDEX(Data!$C$5:$BP$360,'Kontrolní List'!$A3,'Kontrolní List'!X$1)</f>
        <v>0</v>
      </c>
      <c r="Y3">
        <f>INDEX(Data!$C$5:$BP$360,'Kontrolní List'!$A3,'Kontrolní List'!Y$1)</f>
        <v>0</v>
      </c>
      <c r="Z3">
        <f>INDEX(Data!$C$5:$BP$360,'Kontrolní List'!$A3,'Kontrolní List'!Z$1)</f>
        <v>0</v>
      </c>
      <c r="AA3">
        <f>INDEX(Data!$C$5:$BP$360,'Kontrolní List'!$A3,'Kontrolní List'!AA$1)</f>
        <v>0</v>
      </c>
      <c r="AB3">
        <f>SUM(S3:AA3)-N3</f>
        <v>0</v>
      </c>
      <c r="AC3">
        <f>INDEX(Data!$C$5:$BP$360,'Kontrolní List'!$A3,'Kontrolní List'!AC$1)</f>
        <v>2452</v>
      </c>
      <c r="AD3">
        <f>INDEX(Data!$C$5:$BP$360,'Kontrolní List'!$A3,'Kontrolní List'!AD$1)</f>
        <v>0</v>
      </c>
      <c r="AE3">
        <f>INDEX(Data!$C$5:$BP$360,'Kontrolní List'!$A3,'Kontrolní List'!AE$1)</f>
        <v>0</v>
      </c>
      <c r="AF3">
        <f>INDEX(Data!$C$5:$BP$360,'Kontrolní List'!$A3,'Kontrolní List'!AF$1)</f>
        <v>0</v>
      </c>
      <c r="AG3">
        <f>INDEX(Data!$C$5:$BP$360,'Kontrolní List'!$A3,'Kontrolní List'!AG$1)</f>
        <v>0</v>
      </c>
      <c r="AH3">
        <f>INDEX(Data!$C$5:$BP$360,'Kontrolní List'!$A3,'Kontrolní List'!AH$1)</f>
        <v>0</v>
      </c>
      <c r="AI3">
        <f>INDEX(Data!$C$5:$BP$360,'Kontrolní List'!$A3,'Kontrolní List'!AI$1)</f>
        <v>0</v>
      </c>
      <c r="AJ3">
        <f>INDEX(Data!$C$5:$BP$360,'Kontrolní List'!$A3,'Kontrolní List'!AJ$1)</f>
        <v>0</v>
      </c>
      <c r="AK3">
        <f>INDEX(Data!$C$5:$BP$360,'Kontrolní List'!$A3,'Kontrolní List'!AK$1)</f>
        <v>0</v>
      </c>
      <c r="AL3">
        <f>SUM(AC3:AK3)-Q3</f>
        <v>0</v>
      </c>
      <c r="AM3">
        <f>INDEX(Data!$C$5:$BP$360,'Kontrolní List'!$A3,'Kontrolní List'!AM$1)</f>
        <v>638.14700000000005</v>
      </c>
      <c r="AN3">
        <f>INDEX(Data!$C$5:$BP$360,'Kontrolní List'!$A3,'Kontrolní List'!AN$1)</f>
        <v>2452</v>
      </c>
      <c r="AO3">
        <f>INDEX(Data!$C$5:$BP$360,'Kontrolní List'!$A3,'Kontrolní List'!AO$1)</f>
        <v>1570.8910000000001</v>
      </c>
      <c r="AP3" t="b">
        <f>EXACT(AM3,I3)</f>
        <v>1</v>
      </c>
      <c r="AQ3" t="b">
        <f>EXACT(AN3,P3)</f>
        <v>1</v>
      </c>
      <c r="AR3" t="b">
        <f>EXACT(AO3,D3)</f>
        <v>0</v>
      </c>
      <c r="AT3" s="35">
        <f>(I3+(P3/3.6))/D3</f>
        <v>0.75583342325042824</v>
      </c>
      <c r="AU3" s="36" t="s">
        <v>570</v>
      </c>
      <c r="AV3" s="1"/>
      <c r="AY3" s="38"/>
    </row>
    <row r="4" spans="1:51" x14ac:dyDescent="0.25">
      <c r="A4">
        <v>2</v>
      </c>
      <c r="B4" t="str">
        <f>INDEX(Data!$C$5:$BP$360,'Kontrolní List'!$A4,'Kontrolní List'!B$1)</f>
        <v>KJ - Babice (areál Hamé)</v>
      </c>
      <c r="C4" t="str">
        <f>INDEX(Data!$C$5:$BP$360,'Kontrolní List'!$A4,'Kontrolní List'!C$1)</f>
        <v>Prosinec</v>
      </c>
      <c r="D4">
        <f>INDEX(Data!$C$5:$BP$360,'Kontrolní List'!$A4,'Kontrolní List'!D$1)</f>
        <v>367.33</v>
      </c>
      <c r="E4">
        <f>INDEX(Data!$C$5:$BP$360,'Kontrolní List'!$A4,'Kontrolní List'!E$1)</f>
        <v>180.44200000000001</v>
      </c>
      <c r="F4">
        <f>INDEX(Data!$C$5:$BP$360,'Kontrolní List'!$A4,'Kontrolní List'!F$1)</f>
        <v>186.88800000000001</v>
      </c>
      <c r="G4">
        <f>INDEX(Data!$C$5:$BP$360,'Kontrolní List'!$A4,'Kontrolní List'!G$1)</f>
        <v>35.308872000000001</v>
      </c>
      <c r="H4">
        <f t="shared" ref="H4:H67" si="0">D4-E4-F4</f>
        <v>0</v>
      </c>
      <c r="I4">
        <f>INDEX(Data!$C$5:$BP$360,'Kontrolní List'!$A4,'Kontrolní List'!I$1)</f>
        <v>151.80000000000001</v>
      </c>
      <c r="J4">
        <f>INDEX(Data!$C$5:$BP$360,'Kontrolní List'!$A4,'Kontrolní List'!J$1)</f>
        <v>1.3140000000000001</v>
      </c>
      <c r="K4">
        <f>INDEX(Data!$C$5:$BP$360,'Kontrolní List'!$A4,'Kontrolní List'!K$1)</f>
        <v>1.3620000000000232</v>
      </c>
      <c r="L4">
        <f>INDEX(Data!$C$5:$BP$360,'Kontrolní List'!$A4,'Kontrolní List'!L$1)</f>
        <v>0</v>
      </c>
      <c r="M4">
        <f>INDEX(Data!$C$5:$BP$360,'Kontrolní List'!$A4,'Kontrolní List'!M$1)</f>
        <v>0</v>
      </c>
      <c r="N4">
        <f>INDEX(Data!$C$5:$BP$360,'Kontrolní List'!$A4,'Kontrolní List'!N$1)</f>
        <v>149.124</v>
      </c>
      <c r="O4">
        <f t="shared" ref="O4:O67" si="1">I4-J4-K4-L4-M4-N4</f>
        <v>0</v>
      </c>
      <c r="P4">
        <f>INDEX(Data!$C$5:$BP$360,'Kontrolní List'!$A4,'Kontrolní List'!P$1)</f>
        <v>566</v>
      </c>
      <c r="Q4">
        <f>INDEX(Data!$C$5:$BP$360,'Kontrolní List'!$A4,'Kontrolní List'!Q$1)</f>
        <v>566</v>
      </c>
      <c r="R4">
        <f t="shared" ref="R4:R67" si="2">P4-Q4</f>
        <v>0</v>
      </c>
      <c r="S4">
        <f>INDEX(Data!$C$5:$BP$360,'Kontrolní List'!$A4,'Kontrolní List'!S$1)</f>
        <v>149.124</v>
      </c>
      <c r="T4">
        <f>INDEX(Data!$C$5:$BP$360,'Kontrolní List'!$A4,'Kontrolní List'!T$1)</f>
        <v>0</v>
      </c>
      <c r="U4">
        <f>INDEX(Data!$C$5:$BP$360,'Kontrolní List'!$A4,'Kontrolní List'!U$1)</f>
        <v>0</v>
      </c>
      <c r="V4">
        <f>INDEX(Data!$C$5:$BP$360,'Kontrolní List'!$A4,'Kontrolní List'!V$1)</f>
        <v>0</v>
      </c>
      <c r="W4">
        <f>INDEX(Data!$C$5:$BP$360,'Kontrolní List'!$A4,'Kontrolní List'!W$1)</f>
        <v>0</v>
      </c>
      <c r="X4">
        <f>INDEX(Data!$C$5:$BP$360,'Kontrolní List'!$A4,'Kontrolní List'!X$1)</f>
        <v>0</v>
      </c>
      <c r="Y4">
        <f>INDEX(Data!$C$5:$BP$360,'Kontrolní List'!$A4,'Kontrolní List'!Y$1)</f>
        <v>0</v>
      </c>
      <c r="Z4">
        <f>INDEX(Data!$C$5:$BP$360,'Kontrolní List'!$A4,'Kontrolní List'!Z$1)</f>
        <v>0</v>
      </c>
      <c r="AA4">
        <f>INDEX(Data!$C$5:$BP$360,'Kontrolní List'!$A4,'Kontrolní List'!AA$1)</f>
        <v>0</v>
      </c>
      <c r="AB4">
        <f t="shared" ref="AB4:AB67" si="3">SUM(S4:AA4)-N4</f>
        <v>0</v>
      </c>
      <c r="AC4">
        <f>INDEX(Data!$C$5:$BP$360,'Kontrolní List'!$A4,'Kontrolní List'!AC$1)</f>
        <v>566</v>
      </c>
      <c r="AD4">
        <f>INDEX(Data!$C$5:$BP$360,'Kontrolní List'!$A4,'Kontrolní List'!AD$1)</f>
        <v>0</v>
      </c>
      <c r="AE4">
        <f>INDEX(Data!$C$5:$BP$360,'Kontrolní List'!$A4,'Kontrolní List'!AE$1)</f>
        <v>0</v>
      </c>
      <c r="AF4">
        <f>INDEX(Data!$C$5:$BP$360,'Kontrolní List'!$A4,'Kontrolní List'!AF$1)</f>
        <v>0</v>
      </c>
      <c r="AG4">
        <f>INDEX(Data!$C$5:$BP$360,'Kontrolní List'!$A4,'Kontrolní List'!AG$1)</f>
        <v>0</v>
      </c>
      <c r="AH4">
        <f>INDEX(Data!$C$5:$BP$360,'Kontrolní List'!$A4,'Kontrolní List'!AH$1)</f>
        <v>0</v>
      </c>
      <c r="AI4">
        <f>INDEX(Data!$C$5:$BP$360,'Kontrolní List'!$A4,'Kontrolní List'!AI$1)</f>
        <v>0</v>
      </c>
      <c r="AJ4">
        <f>INDEX(Data!$C$5:$BP$360,'Kontrolní List'!$A4,'Kontrolní List'!AJ$1)</f>
        <v>0</v>
      </c>
      <c r="AK4">
        <f>INDEX(Data!$C$5:$BP$360,'Kontrolní List'!$A4,'Kontrolní List'!AK$1)</f>
        <v>0</v>
      </c>
      <c r="AL4">
        <f t="shared" ref="AL4:AL67" si="4">SUM(AC4:AK4)-Q4</f>
        <v>0</v>
      </c>
      <c r="AM4">
        <f>INDEX(Data!$C$5:$BP$360,'Kontrolní List'!$A4,'Kontrolní List'!AM$1)</f>
        <v>151.80000000000001</v>
      </c>
      <c r="AN4">
        <f>INDEX(Data!$C$5:$BP$360,'Kontrolní List'!$A4,'Kontrolní List'!AN$1)</f>
        <v>566</v>
      </c>
      <c r="AO4">
        <f>INDEX(Data!$C$5:$BP$360,'Kontrolní List'!$A4,'Kontrolní List'!AO$1)</f>
        <v>367.33</v>
      </c>
      <c r="AP4" t="b">
        <f t="shared" ref="AP4:AP67" si="5">EXACT(AM4,I4)</f>
        <v>1</v>
      </c>
      <c r="AQ4" t="b">
        <f t="shared" ref="AQ4:AQ67" si="6">EXACT(AN4,P4)</f>
        <v>1</v>
      </c>
      <c r="AR4" t="b">
        <f t="shared" ref="AR4:AR67" si="7">EXACT(AO4,D4)</f>
        <v>1</v>
      </c>
      <c r="AT4" s="35">
        <f t="shared" ref="AT4:AT67" si="8">(I4+(P4/3.6))/D4</f>
        <v>0.84126595220162326</v>
      </c>
      <c r="AU4" s="36" t="s">
        <v>570</v>
      </c>
      <c r="AV4" s="1"/>
    </row>
    <row r="5" spans="1:51" x14ac:dyDescent="0.25">
      <c r="A5">
        <v>3</v>
      </c>
      <c r="B5" t="str">
        <f>INDEX(Data!$C$5:$BP$360,'Kontrolní List'!$A5,'Kontrolní List'!B$1)</f>
        <v>KJ - Bečov</v>
      </c>
      <c r="C5" t="str">
        <f>INDEX(Data!$C$5:$BP$360,'Kontrolní List'!$A5,'Kontrolní List'!C$1)</f>
        <v>Prosinec</v>
      </c>
      <c r="D5">
        <f>INDEX(Data!$C$5:$BP$360,'Kontrolní List'!$A5,'Kontrolní List'!D$1)</f>
        <v>967.43899999999996</v>
      </c>
      <c r="E5">
        <f>INDEX(Data!$C$5:$BP$360,'Kontrolní List'!$A5,'Kontrolní List'!E$1)</f>
        <v>449.65899999999999</v>
      </c>
      <c r="F5">
        <f>INDEX(Data!$C$5:$BP$360,'Kontrolní List'!$A5,'Kontrolní List'!F$1)</f>
        <v>517.78</v>
      </c>
      <c r="G5">
        <f>INDEX(Data!$C$5:$BP$360,'Kontrolní List'!$A5,'Kontrolní List'!G$1)</f>
        <v>35.251200000000004</v>
      </c>
      <c r="H5">
        <f t="shared" si="0"/>
        <v>0</v>
      </c>
      <c r="I5">
        <f>INDEX(Data!$C$5:$BP$360,'Kontrolní List'!$A5,'Kontrolní List'!I$1)</f>
        <v>368.12</v>
      </c>
      <c r="J5">
        <f>INDEX(Data!$C$5:$BP$360,'Kontrolní List'!$A5,'Kontrolní List'!J$1)</f>
        <v>4.8449999999999998</v>
      </c>
      <c r="K5">
        <f>INDEX(Data!$C$5:$BP$360,'Kontrolní List'!$A5,'Kontrolní List'!K$1)</f>
        <v>5.5789999999999509</v>
      </c>
      <c r="L5">
        <f>INDEX(Data!$C$5:$BP$360,'Kontrolní List'!$A5,'Kontrolní List'!L$1)</f>
        <v>0</v>
      </c>
      <c r="M5">
        <f>INDEX(Data!$C$5:$BP$360,'Kontrolní List'!$A5,'Kontrolní List'!M$1)</f>
        <v>0</v>
      </c>
      <c r="N5">
        <f>INDEX(Data!$C$5:$BP$360,'Kontrolní List'!$A5,'Kontrolní List'!N$1)</f>
        <v>357.69600000000003</v>
      </c>
      <c r="O5">
        <f t="shared" si="1"/>
        <v>0</v>
      </c>
      <c r="P5">
        <f>INDEX(Data!$C$5:$BP$360,'Kontrolní List'!$A5,'Kontrolní List'!P$1)</f>
        <v>1526</v>
      </c>
      <c r="Q5">
        <f>INDEX(Data!$C$5:$BP$360,'Kontrolní List'!$A5,'Kontrolní List'!Q$1)</f>
        <v>1526</v>
      </c>
      <c r="R5">
        <f t="shared" si="2"/>
        <v>0</v>
      </c>
      <c r="S5">
        <f>INDEX(Data!$C$5:$BP$360,'Kontrolní List'!$A5,'Kontrolní List'!S$1)</f>
        <v>357.69600000000003</v>
      </c>
      <c r="T5">
        <f>INDEX(Data!$C$5:$BP$360,'Kontrolní List'!$A5,'Kontrolní List'!T$1)</f>
        <v>0</v>
      </c>
      <c r="U5">
        <f>INDEX(Data!$C$5:$BP$360,'Kontrolní List'!$A5,'Kontrolní List'!U$1)</f>
        <v>0</v>
      </c>
      <c r="V5">
        <f>INDEX(Data!$C$5:$BP$360,'Kontrolní List'!$A5,'Kontrolní List'!V$1)</f>
        <v>0</v>
      </c>
      <c r="W5">
        <f>INDEX(Data!$C$5:$BP$360,'Kontrolní List'!$A5,'Kontrolní List'!W$1)</f>
        <v>0</v>
      </c>
      <c r="X5">
        <f>INDEX(Data!$C$5:$BP$360,'Kontrolní List'!$A5,'Kontrolní List'!X$1)</f>
        <v>0</v>
      </c>
      <c r="Y5">
        <f>INDEX(Data!$C$5:$BP$360,'Kontrolní List'!$A5,'Kontrolní List'!Y$1)</f>
        <v>0</v>
      </c>
      <c r="Z5">
        <f>INDEX(Data!$C$5:$BP$360,'Kontrolní List'!$A5,'Kontrolní List'!Z$1)</f>
        <v>0</v>
      </c>
      <c r="AA5">
        <f>INDEX(Data!$C$5:$BP$360,'Kontrolní List'!$A5,'Kontrolní List'!AA$1)</f>
        <v>0</v>
      </c>
      <c r="AB5">
        <f t="shared" si="3"/>
        <v>0</v>
      </c>
      <c r="AC5">
        <f>INDEX(Data!$C$5:$BP$360,'Kontrolní List'!$A5,'Kontrolní List'!AC$1)</f>
        <v>1526</v>
      </c>
      <c r="AD5">
        <f>INDEX(Data!$C$5:$BP$360,'Kontrolní List'!$A5,'Kontrolní List'!AD$1)</f>
        <v>0</v>
      </c>
      <c r="AE5">
        <f>INDEX(Data!$C$5:$BP$360,'Kontrolní List'!$A5,'Kontrolní List'!AE$1)</f>
        <v>0</v>
      </c>
      <c r="AF5">
        <f>INDEX(Data!$C$5:$BP$360,'Kontrolní List'!$A5,'Kontrolní List'!AF$1)</f>
        <v>0</v>
      </c>
      <c r="AG5">
        <f>INDEX(Data!$C$5:$BP$360,'Kontrolní List'!$A5,'Kontrolní List'!AG$1)</f>
        <v>0</v>
      </c>
      <c r="AH5">
        <f>INDEX(Data!$C$5:$BP$360,'Kontrolní List'!$A5,'Kontrolní List'!AH$1)</f>
        <v>0</v>
      </c>
      <c r="AI5">
        <f>INDEX(Data!$C$5:$BP$360,'Kontrolní List'!$A5,'Kontrolní List'!AI$1)</f>
        <v>0</v>
      </c>
      <c r="AJ5">
        <f>INDEX(Data!$C$5:$BP$360,'Kontrolní List'!$A5,'Kontrolní List'!AJ$1)</f>
        <v>0</v>
      </c>
      <c r="AK5">
        <f>INDEX(Data!$C$5:$BP$360,'Kontrolní List'!$A5,'Kontrolní List'!AK$1)</f>
        <v>0</v>
      </c>
      <c r="AL5">
        <f t="shared" si="4"/>
        <v>0</v>
      </c>
      <c r="AM5">
        <f>INDEX(Data!$C$5:$BP$360,'Kontrolní List'!$A5,'Kontrolní List'!AM$1)</f>
        <v>368.12</v>
      </c>
      <c r="AN5">
        <f>INDEX(Data!$C$5:$BP$360,'Kontrolní List'!$A5,'Kontrolní List'!AN$1)</f>
        <v>1526</v>
      </c>
      <c r="AO5">
        <f>INDEX(Data!$C$5:$BP$360,'Kontrolní List'!$A5,'Kontrolní List'!AO$1)</f>
        <v>870.69500000000005</v>
      </c>
      <c r="AP5" t="b">
        <f t="shared" si="5"/>
        <v>1</v>
      </c>
      <c r="AQ5" t="b">
        <f t="shared" si="6"/>
        <v>1</v>
      </c>
      <c r="AR5" t="b">
        <f t="shared" si="7"/>
        <v>0</v>
      </c>
      <c r="AT5" s="35">
        <f t="shared" si="8"/>
        <v>0.81866545476137398</v>
      </c>
      <c r="AU5" s="36" t="s">
        <v>570</v>
      </c>
      <c r="AV5" s="1"/>
    </row>
    <row r="6" spans="1:51" x14ac:dyDescent="0.25">
      <c r="A6">
        <v>4</v>
      </c>
      <c r="B6" t="str">
        <f>INDEX(Data!$C$5:$BP$360,'Kontrolní List'!$A6,'Kontrolní List'!B$1)</f>
        <v>KJ - Benešov</v>
      </c>
      <c r="C6" t="str">
        <f>INDEX(Data!$C$5:$BP$360,'Kontrolní List'!$A6,'Kontrolní List'!C$1)</f>
        <v>Prosinec</v>
      </c>
      <c r="D6">
        <f>INDEX(Data!$C$5:$BP$360,'Kontrolní List'!$A6,'Kontrolní List'!D$1)</f>
        <v>1017.65</v>
      </c>
      <c r="E6">
        <f>INDEX(Data!$C$5:$BP$360,'Kontrolní List'!$A6,'Kontrolní List'!E$1)</f>
        <v>484.178</v>
      </c>
      <c r="F6">
        <f>INDEX(Data!$C$5:$BP$360,'Kontrolní List'!$A6,'Kontrolní List'!F$1)</f>
        <v>533.47199999999998</v>
      </c>
      <c r="G6">
        <f>INDEX(Data!$C$5:$BP$360,'Kontrolní List'!$A6,'Kontrolní List'!G$1)</f>
        <v>35.251200000000004</v>
      </c>
      <c r="H6">
        <f t="shared" si="0"/>
        <v>0</v>
      </c>
      <c r="I6">
        <f>INDEX(Data!$C$5:$BP$360,'Kontrolní List'!$A6,'Kontrolní List'!I$1)</f>
        <v>378.67</v>
      </c>
      <c r="J6">
        <f>INDEX(Data!$C$5:$BP$360,'Kontrolní List'!$A6,'Kontrolní List'!J$1)</f>
        <v>5.6</v>
      </c>
      <c r="K6">
        <f>INDEX(Data!$C$5:$BP$360,'Kontrolní List'!$A6,'Kontrolní List'!K$1)</f>
        <v>6.1709999999999923</v>
      </c>
      <c r="L6">
        <f>INDEX(Data!$C$5:$BP$360,'Kontrolní List'!$A6,'Kontrolní List'!L$1)</f>
        <v>0</v>
      </c>
      <c r="M6">
        <f>INDEX(Data!$C$5:$BP$360,'Kontrolní List'!$A6,'Kontrolní List'!M$1)</f>
        <v>0</v>
      </c>
      <c r="N6">
        <f>INDEX(Data!$C$5:$BP$360,'Kontrolní List'!$A6,'Kontrolní List'!N$1)</f>
        <v>366.899</v>
      </c>
      <c r="O6">
        <f t="shared" si="1"/>
        <v>0</v>
      </c>
      <c r="P6">
        <f>INDEX(Data!$C$5:$BP$360,'Kontrolní List'!$A6,'Kontrolní List'!P$1)</f>
        <v>1502</v>
      </c>
      <c r="Q6">
        <f>INDEX(Data!$C$5:$BP$360,'Kontrolní List'!$A6,'Kontrolní List'!Q$1)</f>
        <v>1502</v>
      </c>
      <c r="R6">
        <f t="shared" si="2"/>
        <v>0</v>
      </c>
      <c r="S6">
        <f>INDEX(Data!$C$5:$BP$360,'Kontrolní List'!$A6,'Kontrolní List'!S$1)</f>
        <v>366.899</v>
      </c>
      <c r="T6">
        <f>INDEX(Data!$C$5:$BP$360,'Kontrolní List'!$A6,'Kontrolní List'!T$1)</f>
        <v>0</v>
      </c>
      <c r="U6">
        <f>INDEX(Data!$C$5:$BP$360,'Kontrolní List'!$A6,'Kontrolní List'!U$1)</f>
        <v>0</v>
      </c>
      <c r="V6">
        <f>INDEX(Data!$C$5:$BP$360,'Kontrolní List'!$A6,'Kontrolní List'!V$1)</f>
        <v>0</v>
      </c>
      <c r="W6">
        <f>INDEX(Data!$C$5:$BP$360,'Kontrolní List'!$A6,'Kontrolní List'!W$1)</f>
        <v>0</v>
      </c>
      <c r="X6">
        <f>INDEX(Data!$C$5:$BP$360,'Kontrolní List'!$A6,'Kontrolní List'!X$1)</f>
        <v>0</v>
      </c>
      <c r="Y6">
        <f>INDEX(Data!$C$5:$BP$360,'Kontrolní List'!$A6,'Kontrolní List'!Y$1)</f>
        <v>0</v>
      </c>
      <c r="Z6">
        <f>INDEX(Data!$C$5:$BP$360,'Kontrolní List'!$A6,'Kontrolní List'!Z$1)</f>
        <v>0</v>
      </c>
      <c r="AA6">
        <f>INDEX(Data!$C$5:$BP$360,'Kontrolní List'!$A6,'Kontrolní List'!AA$1)</f>
        <v>0</v>
      </c>
      <c r="AB6">
        <f t="shared" si="3"/>
        <v>0</v>
      </c>
      <c r="AC6">
        <f>INDEX(Data!$C$5:$BP$360,'Kontrolní List'!$A6,'Kontrolní List'!AC$1)</f>
        <v>1502</v>
      </c>
      <c r="AD6">
        <f>INDEX(Data!$C$5:$BP$360,'Kontrolní List'!$A6,'Kontrolní List'!AD$1)</f>
        <v>0</v>
      </c>
      <c r="AE6">
        <f>INDEX(Data!$C$5:$BP$360,'Kontrolní List'!$A6,'Kontrolní List'!AE$1)</f>
        <v>0</v>
      </c>
      <c r="AF6">
        <f>INDEX(Data!$C$5:$BP$360,'Kontrolní List'!$A6,'Kontrolní List'!AF$1)</f>
        <v>0</v>
      </c>
      <c r="AG6">
        <f>INDEX(Data!$C$5:$BP$360,'Kontrolní List'!$A6,'Kontrolní List'!AG$1)</f>
        <v>0</v>
      </c>
      <c r="AH6">
        <f>INDEX(Data!$C$5:$BP$360,'Kontrolní List'!$A6,'Kontrolní List'!AH$1)</f>
        <v>0</v>
      </c>
      <c r="AI6">
        <f>INDEX(Data!$C$5:$BP$360,'Kontrolní List'!$A6,'Kontrolní List'!AI$1)</f>
        <v>0</v>
      </c>
      <c r="AJ6">
        <f>INDEX(Data!$C$5:$BP$360,'Kontrolní List'!$A6,'Kontrolní List'!AJ$1)</f>
        <v>0</v>
      </c>
      <c r="AK6">
        <f>INDEX(Data!$C$5:$BP$360,'Kontrolní List'!$A6,'Kontrolní List'!AK$1)</f>
        <v>0</v>
      </c>
      <c r="AL6">
        <f t="shared" si="4"/>
        <v>0</v>
      </c>
      <c r="AM6">
        <f>INDEX(Data!$C$5:$BP$360,'Kontrolní List'!$A6,'Kontrolní List'!AM$1)</f>
        <v>378.67</v>
      </c>
      <c r="AN6">
        <f>INDEX(Data!$C$5:$BP$360,'Kontrolní List'!$A6,'Kontrolní List'!AN$1)</f>
        <v>1502</v>
      </c>
      <c r="AO6">
        <f>INDEX(Data!$C$5:$BP$360,'Kontrolní List'!$A6,'Kontrolní List'!AO$1)</f>
        <v>1017.5890000000001</v>
      </c>
      <c r="AP6" t="b">
        <f t="shared" si="5"/>
        <v>1</v>
      </c>
      <c r="AQ6" t="b">
        <f t="shared" si="6"/>
        <v>1</v>
      </c>
      <c r="AR6" t="b">
        <f t="shared" si="7"/>
        <v>0</v>
      </c>
      <c r="AT6" s="35">
        <f t="shared" si="8"/>
        <v>0.78208836262194492</v>
      </c>
      <c r="AU6" s="36" t="s">
        <v>570</v>
      </c>
      <c r="AV6" s="1"/>
    </row>
    <row r="7" spans="1:51" x14ac:dyDescent="0.25">
      <c r="A7">
        <v>5</v>
      </c>
      <c r="B7" t="str">
        <f>INDEX(Data!$C$5:$BP$360,'Kontrolní List'!$A7,'Kontrolní List'!B$1)</f>
        <v>KJ - Bojkovice</v>
      </c>
      <c r="C7" t="str">
        <f>INDEX(Data!$C$5:$BP$360,'Kontrolní List'!$A7,'Kontrolní List'!C$1)</f>
        <v>Prosinec</v>
      </c>
      <c r="D7">
        <f>INDEX(Data!$C$5:$BP$360,'Kontrolní List'!$A7,'Kontrolní List'!D$1)</f>
        <v>1170.7760000000001</v>
      </c>
      <c r="E7">
        <f>INDEX(Data!$C$5:$BP$360,'Kontrolní List'!$A7,'Kontrolní List'!E$1)</f>
        <v>545.70100000000002</v>
      </c>
      <c r="F7">
        <f>INDEX(Data!$C$5:$BP$360,'Kontrolní List'!$A7,'Kontrolní List'!F$1)</f>
        <v>625.07500000000005</v>
      </c>
      <c r="G7">
        <f>INDEX(Data!$C$5:$BP$360,'Kontrolní List'!$A7,'Kontrolní List'!G$1)</f>
        <v>35.296236</v>
      </c>
      <c r="H7">
        <f t="shared" si="0"/>
        <v>0</v>
      </c>
      <c r="I7">
        <f>INDEX(Data!$C$5:$BP$360,'Kontrolní List'!$A7,'Kontrolní List'!I$1)</f>
        <v>439.904</v>
      </c>
      <c r="J7">
        <f>INDEX(Data!$C$5:$BP$360,'Kontrolní List'!$A7,'Kontrolní List'!J$1)</f>
        <v>7.1120000000000001</v>
      </c>
      <c r="K7">
        <f>INDEX(Data!$C$5:$BP$360,'Kontrolní List'!$A7,'Kontrolní List'!K$1)</f>
        <v>8.1469999999999914</v>
      </c>
      <c r="L7">
        <f>INDEX(Data!$C$5:$BP$360,'Kontrolní List'!$A7,'Kontrolní List'!L$1)</f>
        <v>0</v>
      </c>
      <c r="M7">
        <f>INDEX(Data!$C$5:$BP$360,'Kontrolní List'!$A7,'Kontrolní List'!M$1)</f>
        <v>0</v>
      </c>
      <c r="N7">
        <f>INDEX(Data!$C$5:$BP$360,'Kontrolní List'!$A7,'Kontrolní List'!N$1)</f>
        <v>424.64499999999998</v>
      </c>
      <c r="O7">
        <f t="shared" si="1"/>
        <v>0</v>
      </c>
      <c r="P7">
        <f>INDEX(Data!$C$5:$BP$360,'Kontrolní List'!$A7,'Kontrolní List'!P$1)</f>
        <v>1814</v>
      </c>
      <c r="Q7">
        <f>INDEX(Data!$C$5:$BP$360,'Kontrolní List'!$A7,'Kontrolní List'!Q$1)</f>
        <v>1814</v>
      </c>
      <c r="R7">
        <f t="shared" si="2"/>
        <v>0</v>
      </c>
      <c r="S7">
        <f>INDEX(Data!$C$5:$BP$360,'Kontrolní List'!$A7,'Kontrolní List'!S$1)</f>
        <v>424.64499999999998</v>
      </c>
      <c r="T7">
        <f>INDEX(Data!$C$5:$BP$360,'Kontrolní List'!$A7,'Kontrolní List'!T$1)</f>
        <v>0</v>
      </c>
      <c r="U7">
        <f>INDEX(Data!$C$5:$BP$360,'Kontrolní List'!$A7,'Kontrolní List'!U$1)</f>
        <v>0</v>
      </c>
      <c r="V7">
        <f>INDEX(Data!$C$5:$BP$360,'Kontrolní List'!$A7,'Kontrolní List'!V$1)</f>
        <v>0</v>
      </c>
      <c r="W7">
        <f>INDEX(Data!$C$5:$BP$360,'Kontrolní List'!$A7,'Kontrolní List'!W$1)</f>
        <v>0</v>
      </c>
      <c r="X7">
        <f>INDEX(Data!$C$5:$BP$360,'Kontrolní List'!$A7,'Kontrolní List'!X$1)</f>
        <v>0</v>
      </c>
      <c r="Y7">
        <f>INDEX(Data!$C$5:$BP$360,'Kontrolní List'!$A7,'Kontrolní List'!Y$1)</f>
        <v>0</v>
      </c>
      <c r="Z7">
        <f>INDEX(Data!$C$5:$BP$360,'Kontrolní List'!$A7,'Kontrolní List'!Z$1)</f>
        <v>0</v>
      </c>
      <c r="AA7">
        <f>INDEX(Data!$C$5:$BP$360,'Kontrolní List'!$A7,'Kontrolní List'!AA$1)</f>
        <v>0</v>
      </c>
      <c r="AB7">
        <f t="shared" si="3"/>
        <v>0</v>
      </c>
      <c r="AC7">
        <f>INDEX(Data!$C$5:$BP$360,'Kontrolní List'!$A7,'Kontrolní List'!AC$1)</f>
        <v>0</v>
      </c>
      <c r="AD7">
        <f>INDEX(Data!$C$5:$BP$360,'Kontrolní List'!$A7,'Kontrolní List'!AD$1)</f>
        <v>0</v>
      </c>
      <c r="AE7">
        <f>INDEX(Data!$C$5:$BP$360,'Kontrolní List'!$A7,'Kontrolní List'!AE$1)</f>
        <v>1814</v>
      </c>
      <c r="AF7">
        <f>INDEX(Data!$C$5:$BP$360,'Kontrolní List'!$A7,'Kontrolní List'!AF$1)</f>
        <v>0</v>
      </c>
      <c r="AG7">
        <f>INDEX(Data!$C$5:$BP$360,'Kontrolní List'!$A7,'Kontrolní List'!AG$1)</f>
        <v>0</v>
      </c>
      <c r="AH7">
        <f>INDEX(Data!$C$5:$BP$360,'Kontrolní List'!$A7,'Kontrolní List'!AH$1)</f>
        <v>0</v>
      </c>
      <c r="AI7">
        <f>INDEX(Data!$C$5:$BP$360,'Kontrolní List'!$A7,'Kontrolní List'!AI$1)</f>
        <v>0</v>
      </c>
      <c r="AJ7">
        <f>INDEX(Data!$C$5:$BP$360,'Kontrolní List'!$A7,'Kontrolní List'!AJ$1)</f>
        <v>0</v>
      </c>
      <c r="AK7">
        <f>INDEX(Data!$C$5:$BP$360,'Kontrolní List'!$A7,'Kontrolní List'!AK$1)</f>
        <v>0</v>
      </c>
      <c r="AL7">
        <f t="shared" si="4"/>
        <v>0</v>
      </c>
      <c r="AM7">
        <f>INDEX(Data!$C$5:$BP$360,'Kontrolní List'!$A7,'Kontrolní List'!AM$1)</f>
        <v>439.904</v>
      </c>
      <c r="AN7">
        <f>INDEX(Data!$C$5:$BP$360,'Kontrolní List'!$A7,'Kontrolní List'!AN$1)</f>
        <v>1814</v>
      </c>
      <c r="AO7">
        <f>INDEX(Data!$C$5:$BP$360,'Kontrolní List'!$A7,'Kontrolní List'!AO$1)</f>
        <v>1170.7760000000001</v>
      </c>
      <c r="AP7" t="b">
        <f t="shared" si="5"/>
        <v>1</v>
      </c>
      <c r="AQ7" t="b">
        <f t="shared" si="6"/>
        <v>1</v>
      </c>
      <c r="AR7" t="b">
        <f t="shared" si="7"/>
        <v>1</v>
      </c>
      <c r="AT7" s="35">
        <f t="shared" si="8"/>
        <v>0.80612592749500234</v>
      </c>
      <c r="AU7" s="36" t="s">
        <v>570</v>
      </c>
      <c r="AV7" s="1"/>
    </row>
    <row r="8" spans="1:51" x14ac:dyDescent="0.25">
      <c r="A8">
        <v>6</v>
      </c>
      <c r="B8" t="str">
        <f>INDEX(Data!$C$5:$BP$360,'Kontrolní List'!$A8,'Kontrolní List'!B$1)</f>
        <v>KJ - Broumov</v>
      </c>
      <c r="C8" t="str">
        <f>INDEX(Data!$C$5:$BP$360,'Kontrolní List'!$A8,'Kontrolní List'!C$1)</f>
        <v>Prosinec</v>
      </c>
      <c r="D8">
        <f>INDEX(Data!$C$5:$BP$360,'Kontrolní List'!$A8,'Kontrolní List'!D$1)</f>
        <v>526.42700000000002</v>
      </c>
      <c r="E8">
        <f>INDEX(Data!$C$5:$BP$360,'Kontrolní List'!$A8,'Kontrolní List'!E$1)</f>
        <v>236.131</v>
      </c>
      <c r="F8">
        <f>INDEX(Data!$C$5:$BP$360,'Kontrolní List'!$A8,'Kontrolní List'!F$1)</f>
        <v>290.29599999999999</v>
      </c>
      <c r="G8">
        <f>INDEX(Data!$C$5:$BP$360,'Kontrolní List'!$A8,'Kontrolní List'!G$1)</f>
        <v>35.303688000000001</v>
      </c>
      <c r="H8">
        <f t="shared" si="0"/>
        <v>0</v>
      </c>
      <c r="I8">
        <f>INDEX(Data!$C$5:$BP$360,'Kontrolní List'!$A8,'Kontrolní List'!I$1)</f>
        <v>216.684</v>
      </c>
      <c r="J8">
        <f>INDEX(Data!$C$5:$BP$360,'Kontrolní List'!$A8,'Kontrolní List'!J$1)</f>
        <v>2.0299999999999998</v>
      </c>
      <c r="K8">
        <f>INDEX(Data!$C$5:$BP$360,'Kontrolní List'!$A8,'Kontrolní List'!K$1)</f>
        <v>2.4960000000000093</v>
      </c>
      <c r="L8">
        <f>INDEX(Data!$C$5:$BP$360,'Kontrolní List'!$A8,'Kontrolní List'!L$1)</f>
        <v>0</v>
      </c>
      <c r="M8">
        <f>INDEX(Data!$C$5:$BP$360,'Kontrolní List'!$A8,'Kontrolní List'!M$1)</f>
        <v>0</v>
      </c>
      <c r="N8">
        <f>INDEX(Data!$C$5:$BP$360,'Kontrolní List'!$A8,'Kontrolní List'!N$1)</f>
        <v>212.15799999999999</v>
      </c>
      <c r="O8">
        <f t="shared" si="1"/>
        <v>0</v>
      </c>
      <c r="P8">
        <f>INDEX(Data!$C$5:$BP$360,'Kontrolní List'!$A8,'Kontrolní List'!P$1)</f>
        <v>959</v>
      </c>
      <c r="Q8">
        <f>INDEX(Data!$C$5:$BP$360,'Kontrolní List'!$A8,'Kontrolní List'!Q$1)</f>
        <v>959</v>
      </c>
      <c r="R8">
        <f t="shared" si="2"/>
        <v>0</v>
      </c>
      <c r="S8">
        <f>INDEX(Data!$C$5:$BP$360,'Kontrolní List'!$A8,'Kontrolní List'!S$1)</f>
        <v>212.15799999999999</v>
      </c>
      <c r="T8">
        <f>INDEX(Data!$C$5:$BP$360,'Kontrolní List'!$A8,'Kontrolní List'!T$1)</f>
        <v>0</v>
      </c>
      <c r="U8">
        <f>INDEX(Data!$C$5:$BP$360,'Kontrolní List'!$A8,'Kontrolní List'!U$1)</f>
        <v>0</v>
      </c>
      <c r="V8">
        <f>INDEX(Data!$C$5:$BP$360,'Kontrolní List'!$A8,'Kontrolní List'!V$1)</f>
        <v>0</v>
      </c>
      <c r="W8">
        <f>INDEX(Data!$C$5:$BP$360,'Kontrolní List'!$A8,'Kontrolní List'!W$1)</f>
        <v>0</v>
      </c>
      <c r="X8">
        <f>INDEX(Data!$C$5:$BP$360,'Kontrolní List'!$A8,'Kontrolní List'!X$1)</f>
        <v>0</v>
      </c>
      <c r="Y8">
        <f>INDEX(Data!$C$5:$BP$360,'Kontrolní List'!$A8,'Kontrolní List'!Y$1)</f>
        <v>0</v>
      </c>
      <c r="Z8">
        <f>INDEX(Data!$C$5:$BP$360,'Kontrolní List'!$A8,'Kontrolní List'!Z$1)</f>
        <v>0</v>
      </c>
      <c r="AA8">
        <f>INDEX(Data!$C$5:$BP$360,'Kontrolní List'!$A8,'Kontrolní List'!AA$1)</f>
        <v>0</v>
      </c>
      <c r="AB8">
        <f t="shared" si="3"/>
        <v>0</v>
      </c>
      <c r="AC8">
        <f>INDEX(Data!$C$5:$BP$360,'Kontrolní List'!$A8,'Kontrolní List'!AC$1)</f>
        <v>959</v>
      </c>
      <c r="AD8">
        <f>INDEX(Data!$C$5:$BP$360,'Kontrolní List'!$A8,'Kontrolní List'!AD$1)</f>
        <v>0</v>
      </c>
      <c r="AE8">
        <f>INDEX(Data!$C$5:$BP$360,'Kontrolní List'!$A8,'Kontrolní List'!AE$1)</f>
        <v>0</v>
      </c>
      <c r="AF8">
        <f>INDEX(Data!$C$5:$BP$360,'Kontrolní List'!$A8,'Kontrolní List'!AF$1)</f>
        <v>0</v>
      </c>
      <c r="AG8">
        <f>INDEX(Data!$C$5:$BP$360,'Kontrolní List'!$A8,'Kontrolní List'!AG$1)</f>
        <v>0</v>
      </c>
      <c r="AH8">
        <f>INDEX(Data!$C$5:$BP$360,'Kontrolní List'!$A8,'Kontrolní List'!AH$1)</f>
        <v>0</v>
      </c>
      <c r="AI8">
        <f>INDEX(Data!$C$5:$BP$360,'Kontrolní List'!$A8,'Kontrolní List'!AI$1)</f>
        <v>0</v>
      </c>
      <c r="AJ8">
        <f>INDEX(Data!$C$5:$BP$360,'Kontrolní List'!$A8,'Kontrolní List'!AJ$1)</f>
        <v>0</v>
      </c>
      <c r="AK8">
        <f>INDEX(Data!$C$5:$BP$360,'Kontrolní List'!$A8,'Kontrolní List'!AK$1)</f>
        <v>0</v>
      </c>
      <c r="AL8">
        <f t="shared" si="4"/>
        <v>0</v>
      </c>
      <c r="AM8">
        <f>INDEX(Data!$C$5:$BP$360,'Kontrolní List'!$A8,'Kontrolní List'!AM$1)</f>
        <v>216.684</v>
      </c>
      <c r="AN8">
        <f>INDEX(Data!$C$5:$BP$360,'Kontrolní List'!$A8,'Kontrolní List'!AN$1)</f>
        <v>959</v>
      </c>
      <c r="AO8">
        <f>INDEX(Data!$C$5:$BP$360,'Kontrolní List'!$A8,'Kontrolní List'!AO$1)</f>
        <v>526.42700000000002</v>
      </c>
      <c r="AP8" t="b">
        <f t="shared" si="5"/>
        <v>1</v>
      </c>
      <c r="AQ8" t="b">
        <f t="shared" si="6"/>
        <v>1</v>
      </c>
      <c r="AR8" t="b">
        <f t="shared" si="7"/>
        <v>1</v>
      </c>
      <c r="AT8" s="35">
        <f t="shared" si="8"/>
        <v>0.91764459058689785</v>
      </c>
      <c r="AU8" s="36" t="s">
        <v>570</v>
      </c>
      <c r="AV8" s="1"/>
    </row>
    <row r="9" spans="1:51" x14ac:dyDescent="0.25">
      <c r="A9">
        <v>7</v>
      </c>
      <c r="B9" t="str">
        <f>INDEX(Data!$C$5:$BP$360,'Kontrolní List'!$A9,'Kontrolní List'!B$1)</f>
        <v>KJ - Brtnice</v>
      </c>
      <c r="C9" t="str">
        <f>INDEX(Data!$C$5:$BP$360,'Kontrolní List'!$A9,'Kontrolní List'!C$1)</f>
        <v>Prosinec</v>
      </c>
      <c r="D9">
        <f>INDEX(Data!$C$5:$BP$360,'Kontrolní List'!$A9,'Kontrolní List'!D$1)</f>
        <v>0</v>
      </c>
      <c r="E9">
        <f>INDEX(Data!$C$5:$BP$360,'Kontrolní List'!$A9,'Kontrolní List'!E$1)</f>
        <v>0</v>
      </c>
      <c r="F9">
        <f>INDEX(Data!$C$5:$BP$360,'Kontrolní List'!$A9,'Kontrolní List'!F$1)</f>
        <v>0</v>
      </c>
      <c r="G9">
        <f>INDEX(Data!$C$5:$BP$360,'Kontrolní List'!$A9,'Kontrolní List'!G$1)</f>
        <v>0</v>
      </c>
      <c r="H9">
        <f t="shared" si="0"/>
        <v>0</v>
      </c>
      <c r="I9">
        <f>INDEX(Data!$C$5:$BP$360,'Kontrolní List'!$A9,'Kontrolní List'!I$1)</f>
        <v>0</v>
      </c>
      <c r="J9">
        <f>INDEX(Data!$C$5:$BP$360,'Kontrolní List'!$A9,'Kontrolní List'!J$1)</f>
        <v>0</v>
      </c>
      <c r="K9">
        <f>INDEX(Data!$C$5:$BP$360,'Kontrolní List'!$A9,'Kontrolní List'!K$1)</f>
        <v>0</v>
      </c>
      <c r="L9">
        <f>INDEX(Data!$C$5:$BP$360,'Kontrolní List'!$A9,'Kontrolní List'!L$1)</f>
        <v>0</v>
      </c>
      <c r="M9">
        <f>INDEX(Data!$C$5:$BP$360,'Kontrolní List'!$A9,'Kontrolní List'!M$1)</f>
        <v>0</v>
      </c>
      <c r="N9">
        <f>INDEX(Data!$C$5:$BP$360,'Kontrolní List'!$A9,'Kontrolní List'!N$1)</f>
        <v>0</v>
      </c>
      <c r="O9">
        <f t="shared" si="1"/>
        <v>0</v>
      </c>
      <c r="P9">
        <f>INDEX(Data!$C$5:$BP$360,'Kontrolní List'!$A9,'Kontrolní List'!P$1)</f>
        <v>0</v>
      </c>
      <c r="Q9">
        <f>INDEX(Data!$C$5:$BP$360,'Kontrolní List'!$A9,'Kontrolní List'!Q$1)</f>
        <v>0</v>
      </c>
      <c r="R9">
        <f t="shared" si="2"/>
        <v>0</v>
      </c>
      <c r="S9">
        <f>INDEX(Data!$C$5:$BP$360,'Kontrolní List'!$A9,'Kontrolní List'!S$1)</f>
        <v>0</v>
      </c>
      <c r="T9">
        <f>INDEX(Data!$C$5:$BP$360,'Kontrolní List'!$A9,'Kontrolní List'!T$1)</f>
        <v>0</v>
      </c>
      <c r="U9">
        <f>INDEX(Data!$C$5:$BP$360,'Kontrolní List'!$A9,'Kontrolní List'!U$1)</f>
        <v>0</v>
      </c>
      <c r="V9">
        <f>INDEX(Data!$C$5:$BP$360,'Kontrolní List'!$A9,'Kontrolní List'!V$1)</f>
        <v>0</v>
      </c>
      <c r="W9">
        <f>INDEX(Data!$C$5:$BP$360,'Kontrolní List'!$A9,'Kontrolní List'!W$1)</f>
        <v>0</v>
      </c>
      <c r="X9">
        <f>INDEX(Data!$C$5:$BP$360,'Kontrolní List'!$A9,'Kontrolní List'!X$1)</f>
        <v>0</v>
      </c>
      <c r="Y9">
        <f>INDEX(Data!$C$5:$BP$360,'Kontrolní List'!$A9,'Kontrolní List'!Y$1)</f>
        <v>0</v>
      </c>
      <c r="Z9">
        <f>INDEX(Data!$C$5:$BP$360,'Kontrolní List'!$A9,'Kontrolní List'!Z$1)</f>
        <v>0</v>
      </c>
      <c r="AA9">
        <f>INDEX(Data!$C$5:$BP$360,'Kontrolní List'!$A9,'Kontrolní List'!AA$1)</f>
        <v>0</v>
      </c>
      <c r="AB9">
        <f t="shared" si="3"/>
        <v>0</v>
      </c>
      <c r="AC9">
        <f>INDEX(Data!$C$5:$BP$360,'Kontrolní List'!$A9,'Kontrolní List'!AC$1)</f>
        <v>0</v>
      </c>
      <c r="AD9">
        <f>INDEX(Data!$C$5:$BP$360,'Kontrolní List'!$A9,'Kontrolní List'!AD$1)</f>
        <v>0</v>
      </c>
      <c r="AE9">
        <f>INDEX(Data!$C$5:$BP$360,'Kontrolní List'!$A9,'Kontrolní List'!AE$1)</f>
        <v>0</v>
      </c>
      <c r="AF9">
        <f>INDEX(Data!$C$5:$BP$360,'Kontrolní List'!$A9,'Kontrolní List'!AF$1)</f>
        <v>0</v>
      </c>
      <c r="AG9">
        <f>INDEX(Data!$C$5:$BP$360,'Kontrolní List'!$A9,'Kontrolní List'!AG$1)</f>
        <v>0</v>
      </c>
      <c r="AH9">
        <f>INDEX(Data!$C$5:$BP$360,'Kontrolní List'!$A9,'Kontrolní List'!AH$1)</f>
        <v>0</v>
      </c>
      <c r="AI9">
        <f>INDEX(Data!$C$5:$BP$360,'Kontrolní List'!$A9,'Kontrolní List'!AI$1)</f>
        <v>0</v>
      </c>
      <c r="AJ9">
        <f>INDEX(Data!$C$5:$BP$360,'Kontrolní List'!$A9,'Kontrolní List'!AJ$1)</f>
        <v>0</v>
      </c>
      <c r="AK9">
        <f>INDEX(Data!$C$5:$BP$360,'Kontrolní List'!$A9,'Kontrolní List'!AK$1)</f>
        <v>0</v>
      </c>
      <c r="AL9">
        <f t="shared" si="4"/>
        <v>0</v>
      </c>
      <c r="AM9">
        <f>INDEX(Data!$C$5:$BP$360,'Kontrolní List'!$A9,'Kontrolní List'!AM$1)</f>
        <v>0</v>
      </c>
      <c r="AN9">
        <f>INDEX(Data!$C$5:$BP$360,'Kontrolní List'!$A9,'Kontrolní List'!AN$1)</f>
        <v>0</v>
      </c>
      <c r="AO9">
        <f>INDEX(Data!$C$5:$BP$360,'Kontrolní List'!$A9,'Kontrolní List'!AO$1)</f>
        <v>0</v>
      </c>
      <c r="AP9" t="b">
        <f t="shared" si="5"/>
        <v>1</v>
      </c>
      <c r="AQ9" t="b">
        <f t="shared" si="6"/>
        <v>1</v>
      </c>
      <c r="AR9" t="b">
        <f t="shared" si="7"/>
        <v>1</v>
      </c>
      <c r="AT9" s="35" t="e">
        <f t="shared" si="8"/>
        <v>#DIV/0!</v>
      </c>
      <c r="AU9" s="36" t="s">
        <v>570</v>
      </c>
      <c r="AV9" s="1"/>
    </row>
    <row r="10" spans="1:51" x14ac:dyDescent="0.25">
      <c r="A10">
        <v>8</v>
      </c>
      <c r="B10" t="str">
        <f>INDEX(Data!$C$5:$BP$360,'Kontrolní List'!$A10,'Kontrolní List'!B$1)</f>
        <v>KJ - Bystřice nad Pernštejnem</v>
      </c>
      <c r="C10" t="str">
        <f>INDEX(Data!$C$5:$BP$360,'Kontrolní List'!$A10,'Kontrolní List'!C$1)</f>
        <v>Prosinec</v>
      </c>
      <c r="D10">
        <f>INDEX(Data!$C$5:$BP$360,'Kontrolní List'!$A10,'Kontrolní List'!D$1)</f>
        <v>1656.3219999999999</v>
      </c>
      <c r="E10">
        <f>INDEX(Data!$C$5:$BP$360,'Kontrolní List'!$A10,'Kontrolní List'!E$1)</f>
        <v>788.19500000000005</v>
      </c>
      <c r="F10">
        <f>INDEX(Data!$C$5:$BP$360,'Kontrolní List'!$A10,'Kontrolní List'!F$1)</f>
        <v>868.12699999999995</v>
      </c>
      <c r="G10">
        <f>INDEX(Data!$C$5:$BP$360,'Kontrolní List'!$A10,'Kontrolní List'!G$1)</f>
        <v>35.293999999999997</v>
      </c>
      <c r="H10">
        <f t="shared" si="0"/>
        <v>0</v>
      </c>
      <c r="I10">
        <f>INDEX(Data!$C$5:$BP$360,'Kontrolní List'!$A10,'Kontrolní List'!I$1)</f>
        <v>611.08500000000004</v>
      </c>
      <c r="J10">
        <f>INDEX(Data!$C$5:$BP$360,'Kontrolní List'!$A10,'Kontrolní List'!J$1)</f>
        <v>5.9119999999999999</v>
      </c>
      <c r="K10">
        <f>INDEX(Data!$C$5:$BP$360,'Kontrolní List'!$A10,'Kontrolní List'!K$1)</f>
        <v>6.5120000000000573</v>
      </c>
      <c r="L10">
        <f>INDEX(Data!$C$5:$BP$360,'Kontrolní List'!$A10,'Kontrolní List'!L$1)</f>
        <v>0</v>
      </c>
      <c r="M10">
        <f>INDEX(Data!$C$5:$BP$360,'Kontrolní List'!$A10,'Kontrolní List'!M$1)</f>
        <v>0</v>
      </c>
      <c r="N10">
        <f>INDEX(Data!$C$5:$BP$360,'Kontrolní List'!$A10,'Kontrolní List'!N$1)</f>
        <v>598.66099999999994</v>
      </c>
      <c r="O10">
        <f t="shared" si="1"/>
        <v>0</v>
      </c>
      <c r="P10">
        <f>INDEX(Data!$C$5:$BP$360,'Kontrolní List'!$A10,'Kontrolní List'!P$1)</f>
        <v>2423</v>
      </c>
      <c r="Q10">
        <f>INDEX(Data!$C$5:$BP$360,'Kontrolní List'!$A10,'Kontrolní List'!Q$1)</f>
        <v>2423</v>
      </c>
      <c r="R10">
        <f t="shared" si="2"/>
        <v>0</v>
      </c>
      <c r="S10">
        <f>INDEX(Data!$C$5:$BP$360,'Kontrolní List'!$A10,'Kontrolní List'!S$1)</f>
        <v>598.66099999999994</v>
      </c>
      <c r="T10">
        <f>INDEX(Data!$C$5:$BP$360,'Kontrolní List'!$A10,'Kontrolní List'!T$1)</f>
        <v>0</v>
      </c>
      <c r="U10">
        <f>INDEX(Data!$C$5:$BP$360,'Kontrolní List'!$A10,'Kontrolní List'!U$1)</f>
        <v>0</v>
      </c>
      <c r="V10">
        <f>INDEX(Data!$C$5:$BP$360,'Kontrolní List'!$A10,'Kontrolní List'!V$1)</f>
        <v>0</v>
      </c>
      <c r="W10">
        <f>INDEX(Data!$C$5:$BP$360,'Kontrolní List'!$A10,'Kontrolní List'!W$1)</f>
        <v>0</v>
      </c>
      <c r="X10">
        <f>INDEX(Data!$C$5:$BP$360,'Kontrolní List'!$A10,'Kontrolní List'!X$1)</f>
        <v>0</v>
      </c>
      <c r="Y10">
        <f>INDEX(Data!$C$5:$BP$360,'Kontrolní List'!$A10,'Kontrolní List'!Y$1)</f>
        <v>0</v>
      </c>
      <c r="Z10">
        <f>INDEX(Data!$C$5:$BP$360,'Kontrolní List'!$A10,'Kontrolní List'!Z$1)</f>
        <v>0</v>
      </c>
      <c r="AA10">
        <f>INDEX(Data!$C$5:$BP$360,'Kontrolní List'!$A10,'Kontrolní List'!AA$1)</f>
        <v>0</v>
      </c>
      <c r="AB10">
        <f t="shared" si="3"/>
        <v>0</v>
      </c>
      <c r="AC10">
        <f>INDEX(Data!$C$5:$BP$360,'Kontrolní List'!$A10,'Kontrolní List'!AC$1)</f>
        <v>2423</v>
      </c>
      <c r="AD10">
        <f>INDEX(Data!$C$5:$BP$360,'Kontrolní List'!$A10,'Kontrolní List'!AD$1)</f>
        <v>0</v>
      </c>
      <c r="AE10">
        <f>INDEX(Data!$C$5:$BP$360,'Kontrolní List'!$A10,'Kontrolní List'!AE$1)</f>
        <v>0</v>
      </c>
      <c r="AF10">
        <f>INDEX(Data!$C$5:$BP$360,'Kontrolní List'!$A10,'Kontrolní List'!AF$1)</f>
        <v>0</v>
      </c>
      <c r="AG10">
        <f>INDEX(Data!$C$5:$BP$360,'Kontrolní List'!$A10,'Kontrolní List'!AG$1)</f>
        <v>0</v>
      </c>
      <c r="AH10">
        <f>INDEX(Data!$C$5:$BP$360,'Kontrolní List'!$A10,'Kontrolní List'!AH$1)</f>
        <v>0</v>
      </c>
      <c r="AI10">
        <f>INDEX(Data!$C$5:$BP$360,'Kontrolní List'!$A10,'Kontrolní List'!AI$1)</f>
        <v>0</v>
      </c>
      <c r="AJ10">
        <f>INDEX(Data!$C$5:$BP$360,'Kontrolní List'!$A10,'Kontrolní List'!AJ$1)</f>
        <v>0</v>
      </c>
      <c r="AK10">
        <f>INDEX(Data!$C$5:$BP$360,'Kontrolní List'!$A10,'Kontrolní List'!AK$1)</f>
        <v>0</v>
      </c>
      <c r="AL10">
        <f t="shared" si="4"/>
        <v>0</v>
      </c>
      <c r="AM10">
        <f>INDEX(Data!$C$5:$BP$360,'Kontrolní List'!$A10,'Kontrolní List'!AM$1)</f>
        <v>611.08500000000004</v>
      </c>
      <c r="AN10">
        <f>INDEX(Data!$C$5:$BP$360,'Kontrolní List'!$A10,'Kontrolní List'!AN$1)</f>
        <v>2423</v>
      </c>
      <c r="AO10">
        <f>INDEX(Data!$C$5:$BP$360,'Kontrolní List'!$A10,'Kontrolní List'!AO$1)</f>
        <v>1656.3219999999999</v>
      </c>
      <c r="AP10" t="b">
        <f t="shared" si="5"/>
        <v>1</v>
      </c>
      <c r="AQ10" t="b">
        <f t="shared" si="6"/>
        <v>1</v>
      </c>
      <c r="AR10" t="b">
        <f t="shared" si="7"/>
        <v>1</v>
      </c>
      <c r="AT10" s="35">
        <f t="shared" si="8"/>
        <v>0.77529644329759295</v>
      </c>
      <c r="AU10" s="36" t="s">
        <v>570</v>
      </c>
      <c r="AV10" s="1"/>
    </row>
    <row r="11" spans="1:51" x14ac:dyDescent="0.25">
      <c r="A11">
        <v>9</v>
      </c>
      <c r="B11" t="str">
        <f>INDEX(Data!$C$5:$BP$360,'Kontrolní List'!$A11,'Kontrolní List'!B$1)</f>
        <v>KJ - Česká Třebová, Křib</v>
      </c>
      <c r="C11" t="str">
        <f>INDEX(Data!$C$5:$BP$360,'Kontrolní List'!$A11,'Kontrolní List'!C$1)</f>
        <v>Prosinec</v>
      </c>
      <c r="D11">
        <f>INDEX(Data!$C$5:$BP$360,'Kontrolní List'!$A11,'Kontrolní List'!D$1)</f>
        <v>204.685</v>
      </c>
      <c r="E11">
        <f>INDEX(Data!$C$5:$BP$360,'Kontrolní List'!$A11,'Kontrolní List'!E$1)</f>
        <v>85.454999999999998</v>
      </c>
      <c r="F11">
        <f>INDEX(Data!$C$5:$BP$360,'Kontrolní List'!$A11,'Kontrolní List'!F$1)</f>
        <v>119.23</v>
      </c>
      <c r="G11">
        <f>INDEX(Data!$C$5:$BP$360,'Kontrolní List'!$A11,'Kontrolní List'!G$1)</f>
        <v>35.251200000000004</v>
      </c>
      <c r="H11">
        <f t="shared" si="0"/>
        <v>0</v>
      </c>
      <c r="I11">
        <f>INDEX(Data!$C$5:$BP$360,'Kontrolní List'!$A11,'Kontrolní List'!I$1)</f>
        <v>69.88</v>
      </c>
      <c r="J11">
        <f>INDEX(Data!$C$5:$BP$360,'Kontrolní List'!$A11,'Kontrolní List'!J$1)</f>
        <v>1.728</v>
      </c>
      <c r="K11">
        <f>INDEX(Data!$C$5:$BP$360,'Kontrolní List'!$A11,'Kontrolní List'!K$1)</f>
        <v>2.4120000000000061</v>
      </c>
      <c r="L11">
        <f>INDEX(Data!$C$5:$BP$360,'Kontrolní List'!$A11,'Kontrolní List'!L$1)</f>
        <v>0</v>
      </c>
      <c r="M11">
        <f>INDEX(Data!$C$5:$BP$360,'Kontrolní List'!$A11,'Kontrolní List'!M$1)</f>
        <v>0</v>
      </c>
      <c r="N11">
        <f>INDEX(Data!$C$5:$BP$360,'Kontrolní List'!$A11,'Kontrolní List'!N$1)</f>
        <v>65.739999999999995</v>
      </c>
      <c r="O11">
        <f t="shared" si="1"/>
        <v>0</v>
      </c>
      <c r="P11">
        <f>INDEX(Data!$C$5:$BP$360,'Kontrolní List'!$A11,'Kontrolní List'!P$1)</f>
        <v>351</v>
      </c>
      <c r="Q11">
        <f>INDEX(Data!$C$5:$BP$360,'Kontrolní List'!$A11,'Kontrolní List'!Q$1)</f>
        <v>351</v>
      </c>
      <c r="R11">
        <f t="shared" si="2"/>
        <v>0</v>
      </c>
      <c r="S11">
        <f>INDEX(Data!$C$5:$BP$360,'Kontrolní List'!$A11,'Kontrolní List'!S$1)</f>
        <v>65.739999999999995</v>
      </c>
      <c r="T11">
        <f>INDEX(Data!$C$5:$BP$360,'Kontrolní List'!$A11,'Kontrolní List'!T$1)</f>
        <v>0</v>
      </c>
      <c r="U11">
        <f>INDEX(Data!$C$5:$BP$360,'Kontrolní List'!$A11,'Kontrolní List'!U$1)</f>
        <v>0</v>
      </c>
      <c r="V11">
        <f>INDEX(Data!$C$5:$BP$360,'Kontrolní List'!$A11,'Kontrolní List'!V$1)</f>
        <v>0</v>
      </c>
      <c r="W11">
        <f>INDEX(Data!$C$5:$BP$360,'Kontrolní List'!$A11,'Kontrolní List'!W$1)</f>
        <v>0</v>
      </c>
      <c r="X11">
        <f>INDEX(Data!$C$5:$BP$360,'Kontrolní List'!$A11,'Kontrolní List'!X$1)</f>
        <v>0</v>
      </c>
      <c r="Y11">
        <f>INDEX(Data!$C$5:$BP$360,'Kontrolní List'!$A11,'Kontrolní List'!Y$1)</f>
        <v>0</v>
      </c>
      <c r="Z11">
        <f>INDEX(Data!$C$5:$BP$360,'Kontrolní List'!$A11,'Kontrolní List'!Z$1)</f>
        <v>0</v>
      </c>
      <c r="AA11">
        <f>INDEX(Data!$C$5:$BP$360,'Kontrolní List'!$A11,'Kontrolní List'!AA$1)</f>
        <v>0</v>
      </c>
      <c r="AB11">
        <f t="shared" si="3"/>
        <v>0</v>
      </c>
      <c r="AC11">
        <f>INDEX(Data!$C$5:$BP$360,'Kontrolní List'!$A11,'Kontrolní List'!AC$1)</f>
        <v>351</v>
      </c>
      <c r="AD11">
        <f>INDEX(Data!$C$5:$BP$360,'Kontrolní List'!$A11,'Kontrolní List'!AD$1)</f>
        <v>0</v>
      </c>
      <c r="AE11">
        <f>INDEX(Data!$C$5:$BP$360,'Kontrolní List'!$A11,'Kontrolní List'!AE$1)</f>
        <v>0</v>
      </c>
      <c r="AF11">
        <f>INDEX(Data!$C$5:$BP$360,'Kontrolní List'!$A11,'Kontrolní List'!AF$1)</f>
        <v>0</v>
      </c>
      <c r="AG11">
        <f>INDEX(Data!$C$5:$BP$360,'Kontrolní List'!$A11,'Kontrolní List'!AG$1)</f>
        <v>0</v>
      </c>
      <c r="AH11">
        <f>INDEX(Data!$C$5:$BP$360,'Kontrolní List'!$A11,'Kontrolní List'!AH$1)</f>
        <v>0</v>
      </c>
      <c r="AI11">
        <f>INDEX(Data!$C$5:$BP$360,'Kontrolní List'!$A11,'Kontrolní List'!AI$1)</f>
        <v>0</v>
      </c>
      <c r="AJ11">
        <f>INDEX(Data!$C$5:$BP$360,'Kontrolní List'!$A11,'Kontrolní List'!AJ$1)</f>
        <v>0</v>
      </c>
      <c r="AK11">
        <f>INDEX(Data!$C$5:$BP$360,'Kontrolní List'!$A11,'Kontrolní List'!AK$1)</f>
        <v>0</v>
      </c>
      <c r="AL11">
        <f t="shared" si="4"/>
        <v>0</v>
      </c>
      <c r="AM11">
        <f>INDEX(Data!$C$5:$BP$360,'Kontrolní List'!$A11,'Kontrolní List'!AM$1)</f>
        <v>69.88</v>
      </c>
      <c r="AN11">
        <f>INDEX(Data!$C$5:$BP$360,'Kontrolní List'!$A11,'Kontrolní List'!AN$1)</f>
        <v>351</v>
      </c>
      <c r="AO11">
        <f>INDEX(Data!$C$5:$BP$360,'Kontrolní List'!$A11,'Kontrolní List'!AO$1)</f>
        <v>184.21700000000001</v>
      </c>
      <c r="AP11" t="b">
        <f t="shared" si="5"/>
        <v>1</v>
      </c>
      <c r="AQ11" t="b">
        <f t="shared" si="6"/>
        <v>1</v>
      </c>
      <c r="AR11" t="b">
        <f t="shared" si="7"/>
        <v>0</v>
      </c>
      <c r="AT11" s="35">
        <f t="shared" si="8"/>
        <v>0.81774433886215403</v>
      </c>
      <c r="AU11" s="36" t="s">
        <v>570</v>
      </c>
      <c r="AV11" s="1"/>
    </row>
    <row r="12" spans="1:51" x14ac:dyDescent="0.25">
      <c r="A12">
        <v>10</v>
      </c>
      <c r="B12" t="str">
        <f>INDEX(Data!$C$5:$BP$360,'Kontrolní List'!$A12,'Kontrolní List'!B$1)</f>
        <v>KJ - Česká Třebová, Lhotka</v>
      </c>
      <c r="C12" t="str">
        <f>INDEX(Data!$C$5:$BP$360,'Kontrolní List'!$A12,'Kontrolní List'!C$1)</f>
        <v>Prosinec</v>
      </c>
      <c r="D12">
        <f>INDEX(Data!$C$5:$BP$360,'Kontrolní List'!$A12,'Kontrolní List'!D$1)</f>
        <v>729.18799999999999</v>
      </c>
      <c r="E12">
        <f>INDEX(Data!$C$5:$BP$360,'Kontrolní List'!$A12,'Kontrolní List'!E$1)</f>
        <v>328.14100000000002</v>
      </c>
      <c r="F12">
        <f>INDEX(Data!$C$5:$BP$360,'Kontrolní List'!$A12,'Kontrolní List'!F$1)</f>
        <v>401.04700000000003</v>
      </c>
      <c r="G12">
        <f>INDEX(Data!$C$5:$BP$360,'Kontrolní List'!$A12,'Kontrolní List'!G$1)</f>
        <v>35.251200000000004</v>
      </c>
      <c r="H12">
        <f t="shared" si="0"/>
        <v>0</v>
      </c>
      <c r="I12">
        <f>INDEX(Data!$C$5:$BP$360,'Kontrolní List'!$A12,'Kontrolní List'!I$1)</f>
        <v>271.60000000000002</v>
      </c>
      <c r="J12">
        <f>INDEX(Data!$C$5:$BP$360,'Kontrolní List'!$A12,'Kontrolní List'!J$1)</f>
        <v>2.8479999999999999</v>
      </c>
      <c r="K12">
        <f>INDEX(Data!$C$5:$BP$360,'Kontrolní List'!$A12,'Kontrolní List'!K$1)</f>
        <v>3.4809999999999945</v>
      </c>
      <c r="L12">
        <f>INDEX(Data!$C$5:$BP$360,'Kontrolní List'!$A12,'Kontrolní List'!L$1)</f>
        <v>0</v>
      </c>
      <c r="M12">
        <f>INDEX(Data!$C$5:$BP$360,'Kontrolní List'!$A12,'Kontrolní List'!M$1)</f>
        <v>0</v>
      </c>
      <c r="N12">
        <f>INDEX(Data!$C$5:$BP$360,'Kontrolní List'!$A12,'Kontrolní List'!N$1)</f>
        <v>265.27100000000002</v>
      </c>
      <c r="O12">
        <f t="shared" si="1"/>
        <v>0</v>
      </c>
      <c r="P12">
        <f>INDEX(Data!$C$5:$BP$360,'Kontrolní List'!$A12,'Kontrolní List'!P$1)</f>
        <v>1195</v>
      </c>
      <c r="Q12">
        <f>INDEX(Data!$C$5:$BP$360,'Kontrolní List'!$A12,'Kontrolní List'!Q$1)</f>
        <v>1195</v>
      </c>
      <c r="R12">
        <f t="shared" si="2"/>
        <v>0</v>
      </c>
      <c r="S12">
        <f>INDEX(Data!$C$5:$BP$360,'Kontrolní List'!$A12,'Kontrolní List'!S$1)</f>
        <v>265.27100000000002</v>
      </c>
      <c r="T12">
        <f>INDEX(Data!$C$5:$BP$360,'Kontrolní List'!$A12,'Kontrolní List'!T$1)</f>
        <v>0</v>
      </c>
      <c r="U12">
        <f>INDEX(Data!$C$5:$BP$360,'Kontrolní List'!$A12,'Kontrolní List'!U$1)</f>
        <v>0</v>
      </c>
      <c r="V12">
        <f>INDEX(Data!$C$5:$BP$360,'Kontrolní List'!$A12,'Kontrolní List'!V$1)</f>
        <v>0</v>
      </c>
      <c r="W12">
        <f>INDEX(Data!$C$5:$BP$360,'Kontrolní List'!$A12,'Kontrolní List'!W$1)</f>
        <v>0</v>
      </c>
      <c r="X12">
        <f>INDEX(Data!$C$5:$BP$360,'Kontrolní List'!$A12,'Kontrolní List'!X$1)</f>
        <v>0</v>
      </c>
      <c r="Y12">
        <f>INDEX(Data!$C$5:$BP$360,'Kontrolní List'!$A12,'Kontrolní List'!Y$1)</f>
        <v>0</v>
      </c>
      <c r="Z12">
        <f>INDEX(Data!$C$5:$BP$360,'Kontrolní List'!$A12,'Kontrolní List'!Z$1)</f>
        <v>0</v>
      </c>
      <c r="AA12">
        <f>INDEX(Data!$C$5:$BP$360,'Kontrolní List'!$A12,'Kontrolní List'!AA$1)</f>
        <v>0</v>
      </c>
      <c r="AB12">
        <f t="shared" si="3"/>
        <v>0</v>
      </c>
      <c r="AC12">
        <f>INDEX(Data!$C$5:$BP$360,'Kontrolní List'!$A12,'Kontrolní List'!AC$1)</f>
        <v>1195</v>
      </c>
      <c r="AD12">
        <f>INDEX(Data!$C$5:$BP$360,'Kontrolní List'!$A12,'Kontrolní List'!AD$1)</f>
        <v>0</v>
      </c>
      <c r="AE12">
        <f>INDEX(Data!$C$5:$BP$360,'Kontrolní List'!$A12,'Kontrolní List'!AE$1)</f>
        <v>0</v>
      </c>
      <c r="AF12">
        <f>INDEX(Data!$C$5:$BP$360,'Kontrolní List'!$A12,'Kontrolní List'!AF$1)</f>
        <v>0</v>
      </c>
      <c r="AG12">
        <f>INDEX(Data!$C$5:$BP$360,'Kontrolní List'!$A12,'Kontrolní List'!AG$1)</f>
        <v>0</v>
      </c>
      <c r="AH12">
        <f>INDEX(Data!$C$5:$BP$360,'Kontrolní List'!$A12,'Kontrolní List'!AH$1)</f>
        <v>0</v>
      </c>
      <c r="AI12">
        <f>INDEX(Data!$C$5:$BP$360,'Kontrolní List'!$A12,'Kontrolní List'!AI$1)</f>
        <v>0</v>
      </c>
      <c r="AJ12">
        <f>INDEX(Data!$C$5:$BP$360,'Kontrolní List'!$A12,'Kontrolní List'!AJ$1)</f>
        <v>0</v>
      </c>
      <c r="AK12">
        <f>INDEX(Data!$C$5:$BP$360,'Kontrolní List'!$A12,'Kontrolní List'!AK$1)</f>
        <v>0</v>
      </c>
      <c r="AL12">
        <f t="shared" si="4"/>
        <v>0</v>
      </c>
      <c r="AM12">
        <f>INDEX(Data!$C$5:$BP$360,'Kontrolní List'!$A12,'Kontrolní List'!AM$1)</f>
        <v>271.60000000000002</v>
      </c>
      <c r="AN12">
        <f>INDEX(Data!$C$5:$BP$360,'Kontrolní List'!$A12,'Kontrolní List'!AN$1)</f>
        <v>1195</v>
      </c>
      <c r="AO12">
        <f>INDEX(Data!$C$5:$BP$360,'Kontrolní List'!$A12,'Kontrolní List'!AO$1)</f>
        <v>656.27</v>
      </c>
      <c r="AP12" t="b">
        <f t="shared" si="5"/>
        <v>1</v>
      </c>
      <c r="AQ12" t="b">
        <f t="shared" si="6"/>
        <v>1</v>
      </c>
      <c r="AR12" t="b">
        <f t="shared" si="7"/>
        <v>0</v>
      </c>
      <c r="AT12" s="35">
        <f t="shared" si="8"/>
        <v>0.82769387928002724</v>
      </c>
      <c r="AU12" s="36" t="s">
        <v>570</v>
      </c>
      <c r="AV12" s="1"/>
    </row>
    <row r="13" spans="1:51" x14ac:dyDescent="0.25">
      <c r="A13">
        <v>11</v>
      </c>
      <c r="B13" t="str">
        <f>INDEX(Data!$C$5:$BP$360,'Kontrolní List'!$A13,'Kontrolní List'!B$1)</f>
        <v>KJ - Duchcov</v>
      </c>
      <c r="C13" t="str">
        <f>INDEX(Data!$C$5:$BP$360,'Kontrolní List'!$A13,'Kontrolní List'!C$1)</f>
        <v>Prosinec</v>
      </c>
      <c r="D13">
        <f>INDEX(Data!$C$5:$BP$360,'Kontrolní List'!$A13,'Kontrolní List'!D$1)</f>
        <v>2130.9520000000002</v>
      </c>
      <c r="E13">
        <f>INDEX(Data!$C$5:$BP$360,'Kontrolní List'!$A13,'Kontrolní List'!E$1)</f>
        <v>1010.638</v>
      </c>
      <c r="F13">
        <f>INDEX(Data!$C$5:$BP$360,'Kontrolní List'!$A13,'Kontrolní List'!F$1)</f>
        <v>1120.3140000000001</v>
      </c>
      <c r="G13">
        <f>INDEX(Data!$C$5:$BP$360,'Kontrolní List'!$A13,'Kontrolní List'!G$1)</f>
        <v>35.295999999999999</v>
      </c>
      <c r="H13">
        <f t="shared" si="0"/>
        <v>0</v>
      </c>
      <c r="I13">
        <f>INDEX(Data!$C$5:$BP$360,'Kontrolní List'!$A13,'Kontrolní List'!I$1)</f>
        <v>803.37199999999996</v>
      </c>
      <c r="J13">
        <f>INDEX(Data!$C$5:$BP$360,'Kontrolní List'!$A13,'Kontrolní List'!J$1)</f>
        <v>8.0869999999999997</v>
      </c>
      <c r="K13">
        <f>INDEX(Data!$C$5:$BP$360,'Kontrolní List'!$A13,'Kontrolní List'!K$1)</f>
        <v>8.9649999999999181</v>
      </c>
      <c r="L13">
        <f>INDEX(Data!$C$5:$BP$360,'Kontrolní List'!$A13,'Kontrolní List'!L$1)</f>
        <v>0</v>
      </c>
      <c r="M13">
        <f>INDEX(Data!$C$5:$BP$360,'Kontrolní List'!$A13,'Kontrolní List'!M$1)</f>
        <v>0</v>
      </c>
      <c r="N13">
        <f>INDEX(Data!$C$5:$BP$360,'Kontrolní List'!$A13,'Kontrolní List'!N$1)</f>
        <v>786.32</v>
      </c>
      <c r="O13">
        <f t="shared" si="1"/>
        <v>0</v>
      </c>
      <c r="P13">
        <f>INDEX(Data!$C$5:$BP$360,'Kontrolní List'!$A13,'Kontrolní List'!P$1)</f>
        <v>3206</v>
      </c>
      <c r="Q13">
        <f>INDEX(Data!$C$5:$BP$360,'Kontrolní List'!$A13,'Kontrolní List'!Q$1)</f>
        <v>3206</v>
      </c>
      <c r="R13">
        <f t="shared" si="2"/>
        <v>0</v>
      </c>
      <c r="S13">
        <f>INDEX(Data!$C$5:$BP$360,'Kontrolní List'!$A13,'Kontrolní List'!S$1)</f>
        <v>786.32</v>
      </c>
      <c r="T13">
        <f>INDEX(Data!$C$5:$BP$360,'Kontrolní List'!$A13,'Kontrolní List'!T$1)</f>
        <v>0</v>
      </c>
      <c r="U13">
        <f>INDEX(Data!$C$5:$BP$360,'Kontrolní List'!$A13,'Kontrolní List'!U$1)</f>
        <v>0</v>
      </c>
      <c r="V13">
        <f>INDEX(Data!$C$5:$BP$360,'Kontrolní List'!$A13,'Kontrolní List'!V$1)</f>
        <v>0</v>
      </c>
      <c r="W13">
        <f>INDEX(Data!$C$5:$BP$360,'Kontrolní List'!$A13,'Kontrolní List'!W$1)</f>
        <v>0</v>
      </c>
      <c r="X13">
        <f>INDEX(Data!$C$5:$BP$360,'Kontrolní List'!$A13,'Kontrolní List'!X$1)</f>
        <v>0</v>
      </c>
      <c r="Y13">
        <f>INDEX(Data!$C$5:$BP$360,'Kontrolní List'!$A13,'Kontrolní List'!Y$1)</f>
        <v>0</v>
      </c>
      <c r="Z13">
        <f>INDEX(Data!$C$5:$BP$360,'Kontrolní List'!$A13,'Kontrolní List'!Z$1)</f>
        <v>0</v>
      </c>
      <c r="AA13">
        <f>INDEX(Data!$C$5:$BP$360,'Kontrolní List'!$A13,'Kontrolní List'!AA$1)</f>
        <v>0</v>
      </c>
      <c r="AB13">
        <f t="shared" si="3"/>
        <v>0</v>
      </c>
      <c r="AC13">
        <f>INDEX(Data!$C$5:$BP$360,'Kontrolní List'!$A13,'Kontrolní List'!AC$1)</f>
        <v>3206</v>
      </c>
      <c r="AD13">
        <f>INDEX(Data!$C$5:$BP$360,'Kontrolní List'!$A13,'Kontrolní List'!AD$1)</f>
        <v>0</v>
      </c>
      <c r="AE13">
        <f>INDEX(Data!$C$5:$BP$360,'Kontrolní List'!$A13,'Kontrolní List'!AE$1)</f>
        <v>0</v>
      </c>
      <c r="AF13">
        <f>INDEX(Data!$C$5:$BP$360,'Kontrolní List'!$A13,'Kontrolní List'!AF$1)</f>
        <v>0</v>
      </c>
      <c r="AG13">
        <f>INDEX(Data!$C$5:$BP$360,'Kontrolní List'!$A13,'Kontrolní List'!AG$1)</f>
        <v>0</v>
      </c>
      <c r="AH13">
        <f>INDEX(Data!$C$5:$BP$360,'Kontrolní List'!$A13,'Kontrolní List'!AH$1)</f>
        <v>0</v>
      </c>
      <c r="AI13">
        <f>INDEX(Data!$C$5:$BP$360,'Kontrolní List'!$A13,'Kontrolní List'!AI$1)</f>
        <v>0</v>
      </c>
      <c r="AJ13">
        <f>INDEX(Data!$C$5:$BP$360,'Kontrolní List'!$A13,'Kontrolní List'!AJ$1)</f>
        <v>0</v>
      </c>
      <c r="AK13">
        <f>INDEX(Data!$C$5:$BP$360,'Kontrolní List'!$A13,'Kontrolní List'!AK$1)</f>
        <v>0</v>
      </c>
      <c r="AL13">
        <f t="shared" si="4"/>
        <v>0</v>
      </c>
      <c r="AM13">
        <f>INDEX(Data!$C$5:$BP$360,'Kontrolní List'!$A13,'Kontrolní List'!AM$1)</f>
        <v>803.37199999999996</v>
      </c>
      <c r="AN13">
        <f>INDEX(Data!$C$5:$BP$360,'Kontrolní List'!$A13,'Kontrolní List'!AN$1)</f>
        <v>3206</v>
      </c>
      <c r="AO13">
        <f>INDEX(Data!$C$5:$BP$360,'Kontrolní List'!$A13,'Kontrolní List'!AO$1)</f>
        <v>2130.9520000000002</v>
      </c>
      <c r="AP13" t="b">
        <f t="shared" si="5"/>
        <v>1</v>
      </c>
      <c r="AQ13" t="b">
        <f t="shared" si="6"/>
        <v>1</v>
      </c>
      <c r="AR13" t="b">
        <f t="shared" si="7"/>
        <v>1</v>
      </c>
      <c r="AT13" s="35">
        <f t="shared" si="8"/>
        <v>0.79491586650265011</v>
      </c>
      <c r="AU13" s="36" t="s">
        <v>570</v>
      </c>
      <c r="AV13" s="1"/>
    </row>
    <row r="14" spans="1:51" x14ac:dyDescent="0.25">
      <c r="A14">
        <v>12</v>
      </c>
      <c r="B14" t="str">
        <f>INDEX(Data!$C$5:$BP$360,'Kontrolní List'!$A14,'Kontrolní List'!B$1)</f>
        <v>KJ - Fügnerova, Vrchlabí</v>
      </c>
      <c r="C14" t="str">
        <f>INDEX(Data!$C$5:$BP$360,'Kontrolní List'!$A14,'Kontrolní List'!C$1)</f>
        <v>Prosinec</v>
      </c>
      <c r="D14">
        <f>INDEX(Data!$C$5:$BP$360,'Kontrolní List'!$A14,'Kontrolní List'!D$1)</f>
        <v>978.76800000000003</v>
      </c>
      <c r="E14">
        <f>INDEX(Data!$C$5:$BP$360,'Kontrolní List'!$A14,'Kontrolní List'!E$1)</f>
        <v>460.61500000000001</v>
      </c>
      <c r="F14">
        <f>INDEX(Data!$C$5:$BP$360,'Kontrolní List'!$A14,'Kontrolní List'!F$1)</f>
        <v>518.15300000000002</v>
      </c>
      <c r="G14">
        <f>INDEX(Data!$C$5:$BP$360,'Kontrolní List'!$A14,'Kontrolní List'!G$1)</f>
        <v>35.304000000000002</v>
      </c>
      <c r="H14">
        <f t="shared" si="0"/>
        <v>0</v>
      </c>
      <c r="I14">
        <f>INDEX(Data!$C$5:$BP$360,'Kontrolní List'!$A14,'Kontrolní List'!I$1)</f>
        <v>361.75599999999997</v>
      </c>
      <c r="J14">
        <f>INDEX(Data!$C$5:$BP$360,'Kontrolní List'!$A14,'Kontrolní List'!J$1)</f>
        <v>7.6529999999999996</v>
      </c>
      <c r="K14">
        <f>INDEX(Data!$C$5:$BP$360,'Kontrolní List'!$A14,'Kontrolní List'!K$1)</f>
        <v>8.609</v>
      </c>
      <c r="L14">
        <f>INDEX(Data!$C$5:$BP$360,'Kontrolní List'!$A14,'Kontrolní List'!L$1)</f>
        <v>0</v>
      </c>
      <c r="M14">
        <f>INDEX(Data!$C$5:$BP$360,'Kontrolní List'!$A14,'Kontrolní List'!M$1)</f>
        <v>0</v>
      </c>
      <c r="N14">
        <f>INDEX(Data!$C$5:$BP$360,'Kontrolní List'!$A14,'Kontrolní List'!N$1)</f>
        <v>345.49400000000003</v>
      </c>
      <c r="O14">
        <f t="shared" si="1"/>
        <v>0</v>
      </c>
      <c r="P14">
        <f>INDEX(Data!$C$5:$BP$360,'Kontrolní List'!$A14,'Kontrolní List'!P$1)</f>
        <v>1465</v>
      </c>
      <c r="Q14">
        <f>INDEX(Data!$C$5:$BP$360,'Kontrolní List'!$A14,'Kontrolní List'!Q$1)</f>
        <v>1465</v>
      </c>
      <c r="R14">
        <f t="shared" si="2"/>
        <v>0</v>
      </c>
      <c r="S14">
        <f>INDEX(Data!$C$5:$BP$360,'Kontrolní List'!$A14,'Kontrolní List'!S$1)</f>
        <v>345.49400000000003</v>
      </c>
      <c r="T14">
        <f>INDEX(Data!$C$5:$BP$360,'Kontrolní List'!$A14,'Kontrolní List'!T$1)</f>
        <v>0</v>
      </c>
      <c r="U14">
        <f>INDEX(Data!$C$5:$BP$360,'Kontrolní List'!$A14,'Kontrolní List'!U$1)</f>
        <v>0</v>
      </c>
      <c r="V14">
        <f>INDEX(Data!$C$5:$BP$360,'Kontrolní List'!$A14,'Kontrolní List'!V$1)</f>
        <v>0</v>
      </c>
      <c r="W14">
        <f>INDEX(Data!$C$5:$BP$360,'Kontrolní List'!$A14,'Kontrolní List'!W$1)</f>
        <v>0</v>
      </c>
      <c r="X14">
        <f>INDEX(Data!$C$5:$BP$360,'Kontrolní List'!$A14,'Kontrolní List'!X$1)</f>
        <v>0</v>
      </c>
      <c r="Y14">
        <f>INDEX(Data!$C$5:$BP$360,'Kontrolní List'!$A14,'Kontrolní List'!Y$1)</f>
        <v>0</v>
      </c>
      <c r="Z14">
        <f>INDEX(Data!$C$5:$BP$360,'Kontrolní List'!$A14,'Kontrolní List'!Z$1)</f>
        <v>0</v>
      </c>
      <c r="AA14">
        <f>INDEX(Data!$C$5:$BP$360,'Kontrolní List'!$A14,'Kontrolní List'!AA$1)</f>
        <v>0</v>
      </c>
      <c r="AB14">
        <f t="shared" si="3"/>
        <v>0</v>
      </c>
      <c r="AC14">
        <f>INDEX(Data!$C$5:$BP$360,'Kontrolní List'!$A14,'Kontrolní List'!AC$1)</f>
        <v>1465</v>
      </c>
      <c r="AD14">
        <f>INDEX(Data!$C$5:$BP$360,'Kontrolní List'!$A14,'Kontrolní List'!AD$1)</f>
        <v>0</v>
      </c>
      <c r="AE14">
        <f>INDEX(Data!$C$5:$BP$360,'Kontrolní List'!$A14,'Kontrolní List'!AE$1)</f>
        <v>0</v>
      </c>
      <c r="AF14">
        <f>INDEX(Data!$C$5:$BP$360,'Kontrolní List'!$A14,'Kontrolní List'!AF$1)</f>
        <v>0</v>
      </c>
      <c r="AG14">
        <f>INDEX(Data!$C$5:$BP$360,'Kontrolní List'!$A14,'Kontrolní List'!AG$1)</f>
        <v>0</v>
      </c>
      <c r="AH14">
        <f>INDEX(Data!$C$5:$BP$360,'Kontrolní List'!$A14,'Kontrolní List'!AH$1)</f>
        <v>0</v>
      </c>
      <c r="AI14">
        <f>INDEX(Data!$C$5:$BP$360,'Kontrolní List'!$A14,'Kontrolní List'!AI$1)</f>
        <v>0</v>
      </c>
      <c r="AJ14">
        <f>INDEX(Data!$C$5:$BP$360,'Kontrolní List'!$A14,'Kontrolní List'!AJ$1)</f>
        <v>0</v>
      </c>
      <c r="AK14">
        <f>INDEX(Data!$C$5:$BP$360,'Kontrolní List'!$A14,'Kontrolní List'!AK$1)</f>
        <v>0</v>
      </c>
      <c r="AL14">
        <f t="shared" si="4"/>
        <v>0</v>
      </c>
      <c r="AM14">
        <f>INDEX(Data!$C$5:$BP$360,'Kontrolní List'!$A14,'Kontrolní List'!AM$1)</f>
        <v>361.75599999999997</v>
      </c>
      <c r="AN14">
        <f>INDEX(Data!$C$5:$BP$360,'Kontrolní List'!$A14,'Kontrolní List'!AN$1)</f>
        <v>1465</v>
      </c>
      <c r="AO14">
        <f>INDEX(Data!$C$5:$BP$360,'Kontrolní List'!$A14,'Kontrolní List'!AO$1)</f>
        <v>978.76800000000003</v>
      </c>
      <c r="AP14" t="b">
        <f t="shared" si="5"/>
        <v>1</v>
      </c>
      <c r="AQ14" t="b">
        <f t="shared" si="6"/>
        <v>1</v>
      </c>
      <c r="AR14" t="b">
        <f t="shared" si="7"/>
        <v>1</v>
      </c>
      <c r="AT14" s="35">
        <f t="shared" si="8"/>
        <v>0.78537553786438097</v>
      </c>
      <c r="AU14" s="36" t="s">
        <v>570</v>
      </c>
      <c r="AV14" s="1"/>
    </row>
    <row r="15" spans="1:51" x14ac:dyDescent="0.25">
      <c r="A15">
        <v>13</v>
      </c>
      <c r="B15" t="str">
        <f>INDEX(Data!$C$5:$BP$360,'Kontrolní List'!$A15,'Kontrolní List'!B$1)</f>
        <v>KJ - Havlíčkův Brod, Rozkošská</v>
      </c>
      <c r="C15" t="str">
        <f>INDEX(Data!$C$5:$BP$360,'Kontrolní List'!$A15,'Kontrolní List'!C$1)</f>
        <v>Prosinec</v>
      </c>
      <c r="D15">
        <f>INDEX(Data!$C$5:$BP$360,'Kontrolní List'!$A15,'Kontrolní List'!D$1)</f>
        <v>206.19499999999999</v>
      </c>
      <c r="E15">
        <f>INDEX(Data!$C$5:$BP$360,'Kontrolní List'!$A15,'Kontrolní List'!E$1)</f>
        <v>93.272000000000006</v>
      </c>
      <c r="F15">
        <f>INDEX(Data!$C$5:$BP$360,'Kontrolní List'!$A15,'Kontrolní List'!F$1)</f>
        <v>112.923</v>
      </c>
      <c r="G15">
        <f>INDEX(Data!$C$5:$BP$360,'Kontrolní List'!$A15,'Kontrolní List'!G$1)</f>
        <v>35.304000000000002</v>
      </c>
      <c r="H15">
        <f t="shared" si="0"/>
        <v>0</v>
      </c>
      <c r="I15">
        <f>INDEX(Data!$C$5:$BP$360,'Kontrolní List'!$A15,'Kontrolní List'!I$1)</f>
        <v>78.238</v>
      </c>
      <c r="J15">
        <f>INDEX(Data!$C$5:$BP$360,'Kontrolní List'!$A15,'Kontrolní List'!J$1)</f>
        <v>2.0920000000000001</v>
      </c>
      <c r="K15">
        <f>INDEX(Data!$C$5:$BP$360,'Kontrolní List'!$A15,'Kontrolní List'!K$1)</f>
        <v>2.5330000000000013</v>
      </c>
      <c r="L15">
        <f>INDEX(Data!$C$5:$BP$360,'Kontrolní List'!$A15,'Kontrolní List'!L$1)</f>
        <v>0</v>
      </c>
      <c r="M15">
        <f>INDEX(Data!$C$5:$BP$360,'Kontrolní List'!$A15,'Kontrolní List'!M$1)</f>
        <v>0</v>
      </c>
      <c r="N15">
        <f>INDEX(Data!$C$5:$BP$360,'Kontrolní List'!$A15,'Kontrolní List'!N$1)</f>
        <v>73.613</v>
      </c>
      <c r="O15">
        <f t="shared" si="1"/>
        <v>0</v>
      </c>
      <c r="P15">
        <f>INDEX(Data!$C$5:$BP$360,'Kontrolní List'!$A15,'Kontrolní List'!P$1)</f>
        <v>341</v>
      </c>
      <c r="Q15">
        <f>INDEX(Data!$C$5:$BP$360,'Kontrolní List'!$A15,'Kontrolní List'!Q$1)</f>
        <v>341</v>
      </c>
      <c r="R15">
        <f t="shared" si="2"/>
        <v>0</v>
      </c>
      <c r="S15">
        <f>INDEX(Data!$C$5:$BP$360,'Kontrolní List'!$A15,'Kontrolní List'!S$1)</f>
        <v>73.613</v>
      </c>
      <c r="T15">
        <f>INDEX(Data!$C$5:$BP$360,'Kontrolní List'!$A15,'Kontrolní List'!T$1)</f>
        <v>0</v>
      </c>
      <c r="U15">
        <f>INDEX(Data!$C$5:$BP$360,'Kontrolní List'!$A15,'Kontrolní List'!U$1)</f>
        <v>0</v>
      </c>
      <c r="V15">
        <f>INDEX(Data!$C$5:$BP$360,'Kontrolní List'!$A15,'Kontrolní List'!V$1)</f>
        <v>0</v>
      </c>
      <c r="W15">
        <f>INDEX(Data!$C$5:$BP$360,'Kontrolní List'!$A15,'Kontrolní List'!W$1)</f>
        <v>0</v>
      </c>
      <c r="X15">
        <f>INDEX(Data!$C$5:$BP$360,'Kontrolní List'!$A15,'Kontrolní List'!X$1)</f>
        <v>0</v>
      </c>
      <c r="Y15">
        <f>INDEX(Data!$C$5:$BP$360,'Kontrolní List'!$A15,'Kontrolní List'!Y$1)</f>
        <v>0</v>
      </c>
      <c r="Z15">
        <f>INDEX(Data!$C$5:$BP$360,'Kontrolní List'!$A15,'Kontrolní List'!Z$1)</f>
        <v>0</v>
      </c>
      <c r="AA15">
        <f>INDEX(Data!$C$5:$BP$360,'Kontrolní List'!$A15,'Kontrolní List'!AA$1)</f>
        <v>0</v>
      </c>
      <c r="AB15">
        <f t="shared" si="3"/>
        <v>0</v>
      </c>
      <c r="AC15">
        <f>INDEX(Data!$C$5:$BP$360,'Kontrolní List'!$A15,'Kontrolní List'!AC$1)</f>
        <v>0</v>
      </c>
      <c r="AD15">
        <f>INDEX(Data!$C$5:$BP$360,'Kontrolní List'!$A15,'Kontrolní List'!AD$1)</f>
        <v>0</v>
      </c>
      <c r="AE15">
        <f>INDEX(Data!$C$5:$BP$360,'Kontrolní List'!$A15,'Kontrolní List'!AE$1)</f>
        <v>0</v>
      </c>
      <c r="AF15">
        <f>INDEX(Data!$C$5:$BP$360,'Kontrolní List'!$A15,'Kontrolní List'!AF$1)</f>
        <v>0</v>
      </c>
      <c r="AG15">
        <f>INDEX(Data!$C$5:$BP$360,'Kontrolní List'!$A15,'Kontrolní List'!AG$1)</f>
        <v>0</v>
      </c>
      <c r="AH15">
        <f>INDEX(Data!$C$5:$BP$360,'Kontrolní List'!$A15,'Kontrolní List'!AH$1)</f>
        <v>0</v>
      </c>
      <c r="AI15">
        <f>INDEX(Data!$C$5:$BP$360,'Kontrolní List'!$A15,'Kontrolní List'!AI$1)</f>
        <v>341</v>
      </c>
      <c r="AJ15">
        <f>INDEX(Data!$C$5:$BP$360,'Kontrolní List'!$A15,'Kontrolní List'!AJ$1)</f>
        <v>0</v>
      </c>
      <c r="AK15">
        <f>INDEX(Data!$C$5:$BP$360,'Kontrolní List'!$A15,'Kontrolní List'!AK$1)</f>
        <v>0</v>
      </c>
      <c r="AL15">
        <f t="shared" si="4"/>
        <v>0</v>
      </c>
      <c r="AM15">
        <f>INDEX(Data!$C$5:$BP$360,'Kontrolní List'!$A15,'Kontrolní List'!AM$1)</f>
        <v>78.238</v>
      </c>
      <c r="AN15">
        <f>INDEX(Data!$C$5:$BP$360,'Kontrolní List'!$A15,'Kontrolní List'!AN$1)</f>
        <v>341</v>
      </c>
      <c r="AO15">
        <f>INDEX(Data!$C$5:$BP$360,'Kontrolní List'!$A15,'Kontrolní List'!AO$1)</f>
        <v>206.19499999999999</v>
      </c>
      <c r="AP15" t="b">
        <f t="shared" si="5"/>
        <v>1</v>
      </c>
      <c r="AQ15" t="b">
        <f t="shared" si="6"/>
        <v>1</v>
      </c>
      <c r="AR15" t="b">
        <f t="shared" si="7"/>
        <v>1</v>
      </c>
      <c r="AT15" s="35">
        <f t="shared" si="8"/>
        <v>0.83881870182216944</v>
      </c>
      <c r="AU15" s="36" t="s">
        <v>570</v>
      </c>
      <c r="AV15" s="1"/>
    </row>
    <row r="16" spans="1:51" x14ac:dyDescent="0.25">
      <c r="A16">
        <v>14</v>
      </c>
      <c r="B16" t="str">
        <f>INDEX(Data!$C$5:$BP$360,'Kontrolní List'!$A16,'Kontrolní List'!B$1)</f>
        <v>KJ - Havlíčkův Brod, Na Výšině</v>
      </c>
      <c r="C16" t="str">
        <f>INDEX(Data!$C$5:$BP$360,'Kontrolní List'!$A16,'Kontrolní List'!C$1)</f>
        <v>Prosinec</v>
      </c>
      <c r="D16">
        <f>INDEX(Data!$C$5:$BP$360,'Kontrolní List'!$A16,'Kontrolní List'!D$1)</f>
        <v>561.84299999999996</v>
      </c>
      <c r="E16">
        <f>INDEX(Data!$C$5:$BP$360,'Kontrolní List'!$A16,'Kontrolní List'!E$1)</f>
        <v>260.92099999999999</v>
      </c>
      <c r="F16">
        <f>INDEX(Data!$C$5:$BP$360,'Kontrolní List'!$A16,'Kontrolní List'!F$1)</f>
        <v>300.92200000000003</v>
      </c>
      <c r="G16">
        <f>INDEX(Data!$C$5:$BP$360,'Kontrolní List'!$A16,'Kontrolní List'!G$1)</f>
        <v>35.251200000000004</v>
      </c>
      <c r="H16">
        <f t="shared" si="0"/>
        <v>0</v>
      </c>
      <c r="I16">
        <f>INDEX(Data!$C$5:$BP$360,'Kontrolní List'!$A16,'Kontrolní List'!I$1)</f>
        <v>202.79900000000001</v>
      </c>
      <c r="J16">
        <f>INDEX(Data!$C$5:$BP$360,'Kontrolní List'!$A16,'Kontrolní List'!J$1)</f>
        <v>2.5339999999999998</v>
      </c>
      <c r="K16">
        <f>INDEX(Data!$C$5:$BP$360,'Kontrolní List'!$A16,'Kontrolní List'!K$1)</f>
        <v>2.9220000000000255</v>
      </c>
      <c r="L16">
        <f>INDEX(Data!$C$5:$BP$360,'Kontrolní List'!$A16,'Kontrolní List'!L$1)</f>
        <v>0</v>
      </c>
      <c r="M16">
        <f>INDEX(Data!$C$5:$BP$360,'Kontrolní List'!$A16,'Kontrolní List'!M$1)</f>
        <v>0</v>
      </c>
      <c r="N16">
        <f>INDEX(Data!$C$5:$BP$360,'Kontrolní List'!$A16,'Kontrolní List'!N$1)</f>
        <v>197.34299999999999</v>
      </c>
      <c r="O16">
        <f t="shared" si="1"/>
        <v>0</v>
      </c>
      <c r="P16">
        <f>INDEX(Data!$C$5:$BP$360,'Kontrolní List'!$A16,'Kontrolní List'!P$1)</f>
        <v>842</v>
      </c>
      <c r="Q16">
        <f>INDEX(Data!$C$5:$BP$360,'Kontrolní List'!$A16,'Kontrolní List'!Q$1)</f>
        <v>842</v>
      </c>
      <c r="R16">
        <f t="shared" si="2"/>
        <v>0</v>
      </c>
      <c r="S16">
        <f>INDEX(Data!$C$5:$BP$360,'Kontrolní List'!$A16,'Kontrolní List'!S$1)</f>
        <v>197.34299999999999</v>
      </c>
      <c r="T16">
        <f>INDEX(Data!$C$5:$BP$360,'Kontrolní List'!$A16,'Kontrolní List'!T$1)</f>
        <v>0</v>
      </c>
      <c r="U16">
        <f>INDEX(Data!$C$5:$BP$360,'Kontrolní List'!$A16,'Kontrolní List'!U$1)</f>
        <v>0</v>
      </c>
      <c r="V16">
        <f>INDEX(Data!$C$5:$BP$360,'Kontrolní List'!$A16,'Kontrolní List'!V$1)</f>
        <v>0</v>
      </c>
      <c r="W16">
        <f>INDEX(Data!$C$5:$BP$360,'Kontrolní List'!$A16,'Kontrolní List'!W$1)</f>
        <v>0</v>
      </c>
      <c r="X16">
        <f>INDEX(Data!$C$5:$BP$360,'Kontrolní List'!$A16,'Kontrolní List'!X$1)</f>
        <v>0</v>
      </c>
      <c r="Y16">
        <f>INDEX(Data!$C$5:$BP$360,'Kontrolní List'!$A16,'Kontrolní List'!Y$1)</f>
        <v>0</v>
      </c>
      <c r="Z16">
        <f>INDEX(Data!$C$5:$BP$360,'Kontrolní List'!$A16,'Kontrolní List'!Z$1)</f>
        <v>0</v>
      </c>
      <c r="AA16">
        <f>INDEX(Data!$C$5:$BP$360,'Kontrolní List'!$A16,'Kontrolní List'!AA$1)</f>
        <v>0</v>
      </c>
      <c r="AB16">
        <f t="shared" si="3"/>
        <v>0</v>
      </c>
      <c r="AC16">
        <f>INDEX(Data!$C$5:$BP$360,'Kontrolní List'!$A16,'Kontrolní List'!AC$1)</f>
        <v>842</v>
      </c>
      <c r="AD16">
        <f>INDEX(Data!$C$5:$BP$360,'Kontrolní List'!$A16,'Kontrolní List'!AD$1)</f>
        <v>0</v>
      </c>
      <c r="AE16">
        <f>INDEX(Data!$C$5:$BP$360,'Kontrolní List'!$A16,'Kontrolní List'!AE$1)</f>
        <v>0</v>
      </c>
      <c r="AF16">
        <f>INDEX(Data!$C$5:$BP$360,'Kontrolní List'!$A16,'Kontrolní List'!AF$1)</f>
        <v>0</v>
      </c>
      <c r="AG16">
        <f>INDEX(Data!$C$5:$BP$360,'Kontrolní List'!$A16,'Kontrolní List'!AG$1)</f>
        <v>0</v>
      </c>
      <c r="AH16">
        <f>INDEX(Data!$C$5:$BP$360,'Kontrolní List'!$A16,'Kontrolní List'!AH$1)</f>
        <v>0</v>
      </c>
      <c r="AI16">
        <f>INDEX(Data!$C$5:$BP$360,'Kontrolní List'!$A16,'Kontrolní List'!AI$1)</f>
        <v>0</v>
      </c>
      <c r="AJ16">
        <f>INDEX(Data!$C$5:$BP$360,'Kontrolní List'!$A16,'Kontrolní List'!AJ$1)</f>
        <v>0</v>
      </c>
      <c r="AK16">
        <f>INDEX(Data!$C$5:$BP$360,'Kontrolní List'!$A16,'Kontrolní List'!AK$1)</f>
        <v>0</v>
      </c>
      <c r="AL16">
        <f t="shared" si="4"/>
        <v>0</v>
      </c>
      <c r="AM16">
        <f>INDEX(Data!$C$5:$BP$360,'Kontrolní List'!$A16,'Kontrolní List'!AM$1)</f>
        <v>202.79900000000001</v>
      </c>
      <c r="AN16">
        <f>INDEX(Data!$C$5:$BP$360,'Kontrolní List'!$A16,'Kontrolní List'!AN$1)</f>
        <v>842</v>
      </c>
      <c r="AO16">
        <f>INDEX(Data!$C$5:$BP$360,'Kontrolní List'!$A16,'Kontrolní List'!AO$1)</f>
        <v>505.65899999999999</v>
      </c>
      <c r="AP16" t="b">
        <f t="shared" si="5"/>
        <v>1</v>
      </c>
      <c r="AQ16" t="b">
        <f t="shared" si="6"/>
        <v>1</v>
      </c>
      <c r="AR16" t="b">
        <f t="shared" si="7"/>
        <v>0</v>
      </c>
      <c r="AT16" s="35">
        <f t="shared" si="8"/>
        <v>0.77724184316417388</v>
      </c>
      <c r="AU16" s="36" t="s">
        <v>570</v>
      </c>
      <c r="AV16" s="1"/>
    </row>
    <row r="17" spans="1:48" x14ac:dyDescent="0.25">
      <c r="A17">
        <v>15</v>
      </c>
      <c r="B17" t="str">
        <f>INDEX(Data!$C$5:$BP$360,'Kontrolní List'!$A17,'Kontrolní List'!B$1)</f>
        <v>KJ - Havlíčkův Brod, Smetanovo náměstí</v>
      </c>
      <c r="C17" t="str">
        <f>INDEX(Data!$C$5:$BP$360,'Kontrolní List'!$A17,'Kontrolní List'!C$1)</f>
        <v>Prosinec</v>
      </c>
      <c r="D17">
        <f>INDEX(Data!$C$5:$BP$360,'Kontrolní List'!$A17,'Kontrolní List'!D$1)</f>
        <v>429.26</v>
      </c>
      <c r="E17">
        <f>INDEX(Data!$C$5:$BP$360,'Kontrolní List'!$A17,'Kontrolní List'!E$1)</f>
        <v>199.977</v>
      </c>
      <c r="F17">
        <f>INDEX(Data!$C$5:$BP$360,'Kontrolní List'!$A17,'Kontrolní List'!F$1)</f>
        <v>229.28299999999999</v>
      </c>
      <c r="G17">
        <f>INDEX(Data!$C$5:$BP$360,'Kontrolní List'!$A17,'Kontrolní List'!G$1)</f>
        <v>35.251200000000004</v>
      </c>
      <c r="H17">
        <f t="shared" si="0"/>
        <v>0</v>
      </c>
      <c r="I17">
        <f>INDEX(Data!$C$5:$BP$360,'Kontrolní List'!$A17,'Kontrolní List'!I$1)</f>
        <v>158.20400000000001</v>
      </c>
      <c r="J17">
        <f>INDEX(Data!$C$5:$BP$360,'Kontrolní List'!$A17,'Kontrolní List'!J$1)</f>
        <v>1.69</v>
      </c>
      <c r="K17">
        <f>INDEX(Data!$C$5:$BP$360,'Kontrolní List'!$A17,'Kontrolní List'!K$1)</f>
        <v>1.9380000000000166</v>
      </c>
      <c r="L17">
        <f>INDEX(Data!$C$5:$BP$360,'Kontrolní List'!$A17,'Kontrolní List'!L$1)</f>
        <v>0</v>
      </c>
      <c r="M17">
        <f>INDEX(Data!$C$5:$BP$360,'Kontrolní List'!$A17,'Kontrolní List'!M$1)</f>
        <v>0</v>
      </c>
      <c r="N17">
        <f>INDEX(Data!$C$5:$BP$360,'Kontrolní List'!$A17,'Kontrolní List'!N$1)</f>
        <v>154.57599999999999</v>
      </c>
      <c r="O17">
        <f t="shared" si="1"/>
        <v>0</v>
      </c>
      <c r="P17">
        <f>INDEX(Data!$C$5:$BP$360,'Kontrolní List'!$A17,'Kontrolní List'!P$1)</f>
        <v>653</v>
      </c>
      <c r="Q17">
        <f>INDEX(Data!$C$5:$BP$360,'Kontrolní List'!$A17,'Kontrolní List'!Q$1)</f>
        <v>653</v>
      </c>
      <c r="R17">
        <f t="shared" si="2"/>
        <v>0</v>
      </c>
      <c r="S17">
        <f>INDEX(Data!$C$5:$BP$360,'Kontrolní List'!$A17,'Kontrolní List'!S$1)</f>
        <v>154.57599999999999</v>
      </c>
      <c r="T17">
        <f>INDEX(Data!$C$5:$BP$360,'Kontrolní List'!$A17,'Kontrolní List'!T$1)</f>
        <v>0</v>
      </c>
      <c r="U17">
        <f>INDEX(Data!$C$5:$BP$360,'Kontrolní List'!$A17,'Kontrolní List'!U$1)</f>
        <v>0</v>
      </c>
      <c r="V17">
        <f>INDEX(Data!$C$5:$BP$360,'Kontrolní List'!$A17,'Kontrolní List'!V$1)</f>
        <v>0</v>
      </c>
      <c r="W17">
        <f>INDEX(Data!$C$5:$BP$360,'Kontrolní List'!$A17,'Kontrolní List'!W$1)</f>
        <v>0</v>
      </c>
      <c r="X17">
        <f>INDEX(Data!$C$5:$BP$360,'Kontrolní List'!$A17,'Kontrolní List'!X$1)</f>
        <v>0</v>
      </c>
      <c r="Y17">
        <f>INDEX(Data!$C$5:$BP$360,'Kontrolní List'!$A17,'Kontrolní List'!Y$1)</f>
        <v>0</v>
      </c>
      <c r="Z17">
        <f>INDEX(Data!$C$5:$BP$360,'Kontrolní List'!$A17,'Kontrolní List'!Z$1)</f>
        <v>0</v>
      </c>
      <c r="AA17">
        <f>INDEX(Data!$C$5:$BP$360,'Kontrolní List'!$A17,'Kontrolní List'!AA$1)</f>
        <v>0</v>
      </c>
      <c r="AB17">
        <f t="shared" si="3"/>
        <v>0</v>
      </c>
      <c r="AC17">
        <f>INDEX(Data!$C$5:$BP$360,'Kontrolní List'!$A17,'Kontrolní List'!AC$1)</f>
        <v>653</v>
      </c>
      <c r="AD17">
        <f>INDEX(Data!$C$5:$BP$360,'Kontrolní List'!$A17,'Kontrolní List'!AD$1)</f>
        <v>0</v>
      </c>
      <c r="AE17">
        <f>INDEX(Data!$C$5:$BP$360,'Kontrolní List'!$A17,'Kontrolní List'!AE$1)</f>
        <v>0</v>
      </c>
      <c r="AF17">
        <f>INDEX(Data!$C$5:$BP$360,'Kontrolní List'!$A17,'Kontrolní List'!AF$1)</f>
        <v>0</v>
      </c>
      <c r="AG17">
        <f>INDEX(Data!$C$5:$BP$360,'Kontrolní List'!$A17,'Kontrolní List'!AG$1)</f>
        <v>0</v>
      </c>
      <c r="AH17">
        <f>INDEX(Data!$C$5:$BP$360,'Kontrolní List'!$A17,'Kontrolní List'!AH$1)</f>
        <v>0</v>
      </c>
      <c r="AI17">
        <f>INDEX(Data!$C$5:$BP$360,'Kontrolní List'!$A17,'Kontrolní List'!AI$1)</f>
        <v>0</v>
      </c>
      <c r="AJ17">
        <f>INDEX(Data!$C$5:$BP$360,'Kontrolní List'!$A17,'Kontrolní List'!AJ$1)</f>
        <v>0</v>
      </c>
      <c r="AK17">
        <f>INDEX(Data!$C$5:$BP$360,'Kontrolní List'!$A17,'Kontrolní List'!AK$1)</f>
        <v>0</v>
      </c>
      <c r="AL17">
        <f t="shared" si="4"/>
        <v>0</v>
      </c>
      <c r="AM17">
        <f>INDEX(Data!$C$5:$BP$360,'Kontrolní List'!$A17,'Kontrolní List'!AM$1)</f>
        <v>158.20400000000001</v>
      </c>
      <c r="AN17">
        <f>INDEX(Data!$C$5:$BP$360,'Kontrolní List'!$A17,'Kontrolní List'!AN$1)</f>
        <v>653</v>
      </c>
      <c r="AO17">
        <f>INDEX(Data!$C$5:$BP$360,'Kontrolní List'!$A17,'Kontrolní List'!AO$1)</f>
        <v>386.334</v>
      </c>
      <c r="AP17" t="b">
        <f t="shared" si="5"/>
        <v>1</v>
      </c>
      <c r="AQ17" t="b">
        <f t="shared" si="6"/>
        <v>1</v>
      </c>
      <c r="AR17" t="b">
        <f t="shared" si="7"/>
        <v>0</v>
      </c>
      <c r="AT17" s="35">
        <f t="shared" si="8"/>
        <v>0.79111235355935539</v>
      </c>
      <c r="AU17" s="36" t="s">
        <v>570</v>
      </c>
      <c r="AV17" s="1"/>
    </row>
    <row r="18" spans="1:48" x14ac:dyDescent="0.25">
      <c r="A18">
        <v>16</v>
      </c>
      <c r="B18" t="str">
        <f>INDEX(Data!$C$5:$BP$360,'Kontrolní List'!$A18,'Kontrolní List'!B$1)</f>
        <v>KJ - Havlíčkův Brod, Žižkov II</v>
      </c>
      <c r="C18" t="str">
        <f>INDEX(Data!$C$5:$BP$360,'Kontrolní List'!$A18,'Kontrolní List'!C$1)</f>
        <v>Prosinec</v>
      </c>
      <c r="D18">
        <f>INDEX(Data!$C$5:$BP$360,'Kontrolní List'!$A18,'Kontrolní List'!D$1)</f>
        <v>348.51900000000001</v>
      </c>
      <c r="E18">
        <f>INDEX(Data!$C$5:$BP$360,'Kontrolní List'!$A18,'Kontrolní List'!E$1)</f>
        <v>169.73400000000001</v>
      </c>
      <c r="F18">
        <f>INDEX(Data!$C$5:$BP$360,'Kontrolní List'!$A18,'Kontrolní List'!F$1)</f>
        <v>178.785</v>
      </c>
      <c r="G18">
        <f>INDEX(Data!$C$5:$BP$360,'Kontrolní List'!$A18,'Kontrolní List'!G$1)</f>
        <v>35.251200000000004</v>
      </c>
      <c r="H18">
        <f t="shared" si="0"/>
        <v>0</v>
      </c>
      <c r="I18">
        <f>INDEX(Data!$C$5:$BP$360,'Kontrolní List'!$A18,'Kontrolní List'!I$1)</f>
        <v>129.22</v>
      </c>
      <c r="J18">
        <f>INDEX(Data!$C$5:$BP$360,'Kontrolní List'!$A18,'Kontrolní List'!J$1)</f>
        <v>1.347</v>
      </c>
      <c r="K18">
        <f>INDEX(Data!$C$5:$BP$360,'Kontrolní List'!$A18,'Kontrolní List'!K$1)</f>
        <v>1.4190000000000111</v>
      </c>
      <c r="L18">
        <f>INDEX(Data!$C$5:$BP$360,'Kontrolní List'!$A18,'Kontrolní List'!L$1)</f>
        <v>0</v>
      </c>
      <c r="M18">
        <f>INDEX(Data!$C$5:$BP$360,'Kontrolní List'!$A18,'Kontrolní List'!M$1)</f>
        <v>0</v>
      </c>
      <c r="N18">
        <f>INDEX(Data!$C$5:$BP$360,'Kontrolní List'!$A18,'Kontrolní List'!N$1)</f>
        <v>126.45399999999999</v>
      </c>
      <c r="O18">
        <f t="shared" si="1"/>
        <v>0</v>
      </c>
      <c r="P18">
        <f>INDEX(Data!$C$5:$BP$360,'Kontrolní List'!$A18,'Kontrolní List'!P$1)</f>
        <v>490</v>
      </c>
      <c r="Q18">
        <f>INDEX(Data!$C$5:$BP$360,'Kontrolní List'!$A18,'Kontrolní List'!Q$1)</f>
        <v>490</v>
      </c>
      <c r="R18">
        <f t="shared" si="2"/>
        <v>0</v>
      </c>
      <c r="S18">
        <f>INDEX(Data!$C$5:$BP$360,'Kontrolní List'!$A18,'Kontrolní List'!S$1)</f>
        <v>126.45399999999999</v>
      </c>
      <c r="T18">
        <f>INDEX(Data!$C$5:$BP$360,'Kontrolní List'!$A18,'Kontrolní List'!T$1)</f>
        <v>0</v>
      </c>
      <c r="U18">
        <f>INDEX(Data!$C$5:$BP$360,'Kontrolní List'!$A18,'Kontrolní List'!U$1)</f>
        <v>0</v>
      </c>
      <c r="V18">
        <f>INDEX(Data!$C$5:$BP$360,'Kontrolní List'!$A18,'Kontrolní List'!V$1)</f>
        <v>0</v>
      </c>
      <c r="W18">
        <f>INDEX(Data!$C$5:$BP$360,'Kontrolní List'!$A18,'Kontrolní List'!W$1)</f>
        <v>0</v>
      </c>
      <c r="X18">
        <f>INDEX(Data!$C$5:$BP$360,'Kontrolní List'!$A18,'Kontrolní List'!X$1)</f>
        <v>0</v>
      </c>
      <c r="Y18">
        <f>INDEX(Data!$C$5:$BP$360,'Kontrolní List'!$A18,'Kontrolní List'!Y$1)</f>
        <v>0</v>
      </c>
      <c r="Z18">
        <f>INDEX(Data!$C$5:$BP$360,'Kontrolní List'!$A18,'Kontrolní List'!Z$1)</f>
        <v>0</v>
      </c>
      <c r="AA18">
        <f>INDEX(Data!$C$5:$BP$360,'Kontrolní List'!$A18,'Kontrolní List'!AA$1)</f>
        <v>0</v>
      </c>
      <c r="AB18">
        <f t="shared" si="3"/>
        <v>0</v>
      </c>
      <c r="AC18">
        <f>INDEX(Data!$C$5:$BP$360,'Kontrolní List'!$A18,'Kontrolní List'!AC$1)</f>
        <v>490</v>
      </c>
      <c r="AD18">
        <f>INDEX(Data!$C$5:$BP$360,'Kontrolní List'!$A18,'Kontrolní List'!AD$1)</f>
        <v>0</v>
      </c>
      <c r="AE18">
        <f>INDEX(Data!$C$5:$BP$360,'Kontrolní List'!$A18,'Kontrolní List'!AE$1)</f>
        <v>0</v>
      </c>
      <c r="AF18">
        <f>INDEX(Data!$C$5:$BP$360,'Kontrolní List'!$A18,'Kontrolní List'!AF$1)</f>
        <v>0</v>
      </c>
      <c r="AG18">
        <f>INDEX(Data!$C$5:$BP$360,'Kontrolní List'!$A18,'Kontrolní List'!AG$1)</f>
        <v>0</v>
      </c>
      <c r="AH18">
        <f>INDEX(Data!$C$5:$BP$360,'Kontrolní List'!$A18,'Kontrolní List'!AH$1)</f>
        <v>0</v>
      </c>
      <c r="AI18">
        <f>INDEX(Data!$C$5:$BP$360,'Kontrolní List'!$A18,'Kontrolní List'!AI$1)</f>
        <v>0</v>
      </c>
      <c r="AJ18">
        <f>INDEX(Data!$C$5:$BP$360,'Kontrolní List'!$A18,'Kontrolní List'!AJ$1)</f>
        <v>0</v>
      </c>
      <c r="AK18">
        <f>INDEX(Data!$C$5:$BP$360,'Kontrolní List'!$A18,'Kontrolní List'!AK$1)</f>
        <v>0</v>
      </c>
      <c r="AL18">
        <f t="shared" si="4"/>
        <v>0</v>
      </c>
      <c r="AM18">
        <f>INDEX(Data!$C$5:$BP$360,'Kontrolní List'!$A18,'Kontrolní List'!AM$1)</f>
        <v>129.22</v>
      </c>
      <c r="AN18">
        <f>INDEX(Data!$C$5:$BP$360,'Kontrolní List'!$A18,'Kontrolní List'!AN$1)</f>
        <v>490</v>
      </c>
      <c r="AO18">
        <f>INDEX(Data!$C$5:$BP$360,'Kontrolní List'!$A18,'Kontrolní List'!AO$1)</f>
        <v>313.66699999999997</v>
      </c>
      <c r="AP18" t="b">
        <f t="shared" si="5"/>
        <v>1</v>
      </c>
      <c r="AQ18" t="b">
        <f t="shared" si="6"/>
        <v>1</v>
      </c>
      <c r="AR18" t="b">
        <f t="shared" si="7"/>
        <v>0</v>
      </c>
      <c r="AT18" s="35">
        <f t="shared" si="8"/>
        <v>0.76131031912495761</v>
      </c>
      <c r="AU18" s="36" t="s">
        <v>570</v>
      </c>
      <c r="AV18" s="1"/>
    </row>
    <row r="19" spans="1:48" x14ac:dyDescent="0.25">
      <c r="A19">
        <v>17</v>
      </c>
      <c r="B19" t="str">
        <f>INDEX(Data!$C$5:$BP$360,'Kontrolní List'!$A19,'Kontrolní List'!B$1)</f>
        <v>KJ - Hlučín</v>
      </c>
      <c r="C19" t="str">
        <f>INDEX(Data!$C$5:$BP$360,'Kontrolní List'!$A19,'Kontrolní List'!C$1)</f>
        <v>Prosinec</v>
      </c>
      <c r="D19">
        <f>INDEX(Data!$C$5:$BP$360,'Kontrolní List'!$A19,'Kontrolní List'!D$1)</f>
        <v>1394.087</v>
      </c>
      <c r="E19">
        <f>INDEX(Data!$C$5:$BP$360,'Kontrolní List'!$A19,'Kontrolní List'!E$1)</f>
        <v>660.875</v>
      </c>
      <c r="F19">
        <f>INDEX(Data!$C$5:$BP$360,'Kontrolní List'!$A19,'Kontrolní List'!F$1)</f>
        <v>733.21199999999999</v>
      </c>
      <c r="G19">
        <f>INDEX(Data!$C$5:$BP$360,'Kontrolní List'!$A19,'Kontrolní List'!G$1)</f>
        <v>35.251200000000004</v>
      </c>
      <c r="H19">
        <f t="shared" si="0"/>
        <v>0</v>
      </c>
      <c r="I19">
        <f>INDEX(Data!$C$5:$BP$360,'Kontrolní List'!$A19,'Kontrolní List'!I$1)</f>
        <v>508.75799999999998</v>
      </c>
      <c r="J19">
        <f>INDEX(Data!$C$5:$BP$360,'Kontrolní List'!$A19,'Kontrolní List'!J$1)</f>
        <v>7.6130000000000004</v>
      </c>
      <c r="K19">
        <f>INDEX(Data!$C$5:$BP$360,'Kontrolní List'!$A19,'Kontrolní List'!K$1)</f>
        <v>8.4459999999999695</v>
      </c>
      <c r="L19">
        <f>INDEX(Data!$C$5:$BP$360,'Kontrolní List'!$A19,'Kontrolní List'!L$1)</f>
        <v>0</v>
      </c>
      <c r="M19">
        <f>INDEX(Data!$C$5:$BP$360,'Kontrolní List'!$A19,'Kontrolní List'!M$1)</f>
        <v>0</v>
      </c>
      <c r="N19">
        <f>INDEX(Data!$C$5:$BP$360,'Kontrolní List'!$A19,'Kontrolní List'!N$1)</f>
        <v>492.69900000000001</v>
      </c>
      <c r="O19">
        <f t="shared" si="1"/>
        <v>0</v>
      </c>
      <c r="P19">
        <f>INDEX(Data!$C$5:$BP$360,'Kontrolní List'!$A19,'Kontrolní List'!P$1)</f>
        <v>2032</v>
      </c>
      <c r="Q19">
        <f>INDEX(Data!$C$5:$BP$360,'Kontrolní List'!$A19,'Kontrolní List'!Q$1)</f>
        <v>2032</v>
      </c>
      <c r="R19">
        <f t="shared" si="2"/>
        <v>0</v>
      </c>
      <c r="S19">
        <f>INDEX(Data!$C$5:$BP$360,'Kontrolní List'!$A19,'Kontrolní List'!S$1)</f>
        <v>492.69900000000001</v>
      </c>
      <c r="T19">
        <f>INDEX(Data!$C$5:$BP$360,'Kontrolní List'!$A19,'Kontrolní List'!T$1)</f>
        <v>0</v>
      </c>
      <c r="U19">
        <f>INDEX(Data!$C$5:$BP$360,'Kontrolní List'!$A19,'Kontrolní List'!U$1)</f>
        <v>0</v>
      </c>
      <c r="V19">
        <f>INDEX(Data!$C$5:$BP$360,'Kontrolní List'!$A19,'Kontrolní List'!V$1)</f>
        <v>0</v>
      </c>
      <c r="W19">
        <f>INDEX(Data!$C$5:$BP$360,'Kontrolní List'!$A19,'Kontrolní List'!W$1)</f>
        <v>0</v>
      </c>
      <c r="X19">
        <f>INDEX(Data!$C$5:$BP$360,'Kontrolní List'!$A19,'Kontrolní List'!X$1)</f>
        <v>0</v>
      </c>
      <c r="Y19">
        <f>INDEX(Data!$C$5:$BP$360,'Kontrolní List'!$A19,'Kontrolní List'!Y$1)</f>
        <v>0</v>
      </c>
      <c r="Z19">
        <f>INDEX(Data!$C$5:$BP$360,'Kontrolní List'!$A19,'Kontrolní List'!Z$1)</f>
        <v>0</v>
      </c>
      <c r="AA19">
        <f>INDEX(Data!$C$5:$BP$360,'Kontrolní List'!$A19,'Kontrolní List'!AA$1)</f>
        <v>0</v>
      </c>
      <c r="AB19">
        <f t="shared" si="3"/>
        <v>0</v>
      </c>
      <c r="AC19">
        <f>INDEX(Data!$C$5:$BP$360,'Kontrolní List'!$A19,'Kontrolní List'!AC$1)</f>
        <v>2032</v>
      </c>
      <c r="AD19">
        <f>INDEX(Data!$C$5:$BP$360,'Kontrolní List'!$A19,'Kontrolní List'!AD$1)</f>
        <v>0</v>
      </c>
      <c r="AE19">
        <f>INDEX(Data!$C$5:$BP$360,'Kontrolní List'!$A19,'Kontrolní List'!AE$1)</f>
        <v>0</v>
      </c>
      <c r="AF19">
        <f>INDEX(Data!$C$5:$BP$360,'Kontrolní List'!$A19,'Kontrolní List'!AF$1)</f>
        <v>0</v>
      </c>
      <c r="AG19">
        <f>INDEX(Data!$C$5:$BP$360,'Kontrolní List'!$A19,'Kontrolní List'!AG$1)</f>
        <v>0</v>
      </c>
      <c r="AH19">
        <f>INDEX(Data!$C$5:$BP$360,'Kontrolní List'!$A19,'Kontrolní List'!AH$1)</f>
        <v>0</v>
      </c>
      <c r="AI19">
        <f>INDEX(Data!$C$5:$BP$360,'Kontrolní List'!$A19,'Kontrolní List'!AI$1)</f>
        <v>0</v>
      </c>
      <c r="AJ19">
        <f>INDEX(Data!$C$5:$BP$360,'Kontrolní List'!$A19,'Kontrolní List'!AJ$1)</f>
        <v>0</v>
      </c>
      <c r="AK19">
        <f>INDEX(Data!$C$5:$BP$360,'Kontrolní List'!$A19,'Kontrolní List'!AK$1)</f>
        <v>0</v>
      </c>
      <c r="AL19">
        <f t="shared" si="4"/>
        <v>0</v>
      </c>
      <c r="AM19">
        <f>INDEX(Data!$C$5:$BP$360,'Kontrolní List'!$A19,'Kontrolní List'!AM$1)</f>
        <v>508.75799999999998</v>
      </c>
      <c r="AN19">
        <f>INDEX(Data!$C$5:$BP$360,'Kontrolní List'!$A19,'Kontrolní List'!AN$1)</f>
        <v>2032</v>
      </c>
      <c r="AO19">
        <f>INDEX(Data!$C$5:$BP$360,'Kontrolní List'!$A19,'Kontrolní List'!AO$1)</f>
        <v>1254.6780000000001</v>
      </c>
      <c r="AP19" t="b">
        <f t="shared" si="5"/>
        <v>1</v>
      </c>
      <c r="AQ19" t="b">
        <f t="shared" si="6"/>
        <v>1</v>
      </c>
      <c r="AR19" t="b">
        <f t="shared" si="7"/>
        <v>0</v>
      </c>
      <c r="AT19" s="35">
        <f t="shared" si="8"/>
        <v>0.76982458371998619</v>
      </c>
      <c r="AU19" s="36" t="s">
        <v>570</v>
      </c>
      <c r="AV19" s="1"/>
    </row>
    <row r="20" spans="1:48" x14ac:dyDescent="0.25">
      <c r="A20">
        <v>18</v>
      </c>
      <c r="B20" t="str">
        <f>INDEX(Data!$C$5:$BP$360,'Kontrolní List'!$A20,'Kontrolní List'!B$1)</f>
        <v>KJ - Hodkovice nad Mohelkou</v>
      </c>
      <c r="C20" t="str">
        <f>INDEX(Data!$C$5:$BP$360,'Kontrolní List'!$A20,'Kontrolní List'!C$1)</f>
        <v>Prosinec</v>
      </c>
      <c r="D20">
        <f>INDEX(Data!$C$5:$BP$360,'Kontrolní List'!$A20,'Kontrolní List'!D$1)</f>
        <v>809.32</v>
      </c>
      <c r="E20">
        <f>INDEX(Data!$C$5:$BP$360,'Kontrolní List'!$A20,'Kontrolní List'!E$1)</f>
        <v>387.47699999999998</v>
      </c>
      <c r="F20">
        <f>INDEX(Data!$C$5:$BP$360,'Kontrolní List'!$A20,'Kontrolní List'!F$1)</f>
        <v>421.84300000000002</v>
      </c>
      <c r="G20">
        <f>INDEX(Data!$C$5:$BP$360,'Kontrolní List'!$A20,'Kontrolní List'!G$1)</f>
        <v>35.251200000000004</v>
      </c>
      <c r="H20">
        <f t="shared" si="0"/>
        <v>0</v>
      </c>
      <c r="I20">
        <f>INDEX(Data!$C$5:$BP$360,'Kontrolní List'!$A20,'Kontrolní List'!I$1)</f>
        <v>304.90199999999999</v>
      </c>
      <c r="J20">
        <f>INDEX(Data!$C$5:$BP$360,'Kontrolní List'!$A20,'Kontrolní List'!J$1)</f>
        <v>3.6840000000000002</v>
      </c>
      <c r="K20">
        <f>INDEX(Data!$C$5:$BP$360,'Kontrolní List'!$A20,'Kontrolní List'!K$1)</f>
        <v>4.0099999999999341</v>
      </c>
      <c r="L20">
        <f>INDEX(Data!$C$5:$BP$360,'Kontrolní List'!$A20,'Kontrolní List'!L$1)</f>
        <v>0</v>
      </c>
      <c r="M20">
        <f>INDEX(Data!$C$5:$BP$360,'Kontrolní List'!$A20,'Kontrolní List'!M$1)</f>
        <v>0</v>
      </c>
      <c r="N20">
        <f>INDEX(Data!$C$5:$BP$360,'Kontrolní List'!$A20,'Kontrolní List'!N$1)</f>
        <v>297.20800000000003</v>
      </c>
      <c r="O20">
        <f t="shared" si="1"/>
        <v>0</v>
      </c>
      <c r="P20">
        <f>INDEX(Data!$C$5:$BP$360,'Kontrolní List'!$A20,'Kontrolní List'!P$1)</f>
        <v>1195</v>
      </c>
      <c r="Q20">
        <f>INDEX(Data!$C$5:$BP$360,'Kontrolní List'!$A20,'Kontrolní List'!Q$1)</f>
        <v>1195</v>
      </c>
      <c r="R20">
        <f t="shared" si="2"/>
        <v>0</v>
      </c>
      <c r="S20">
        <f>INDEX(Data!$C$5:$BP$360,'Kontrolní List'!$A20,'Kontrolní List'!S$1)</f>
        <v>297.20800000000003</v>
      </c>
      <c r="T20">
        <f>INDEX(Data!$C$5:$BP$360,'Kontrolní List'!$A20,'Kontrolní List'!T$1)</f>
        <v>0</v>
      </c>
      <c r="U20">
        <f>INDEX(Data!$C$5:$BP$360,'Kontrolní List'!$A20,'Kontrolní List'!U$1)</f>
        <v>0</v>
      </c>
      <c r="V20">
        <f>INDEX(Data!$C$5:$BP$360,'Kontrolní List'!$A20,'Kontrolní List'!V$1)</f>
        <v>0</v>
      </c>
      <c r="W20">
        <f>INDEX(Data!$C$5:$BP$360,'Kontrolní List'!$A20,'Kontrolní List'!W$1)</f>
        <v>0</v>
      </c>
      <c r="X20">
        <f>INDEX(Data!$C$5:$BP$360,'Kontrolní List'!$A20,'Kontrolní List'!X$1)</f>
        <v>0</v>
      </c>
      <c r="Y20">
        <f>INDEX(Data!$C$5:$BP$360,'Kontrolní List'!$A20,'Kontrolní List'!Y$1)</f>
        <v>0</v>
      </c>
      <c r="Z20">
        <f>INDEX(Data!$C$5:$BP$360,'Kontrolní List'!$A20,'Kontrolní List'!Z$1)</f>
        <v>0</v>
      </c>
      <c r="AA20">
        <f>INDEX(Data!$C$5:$BP$360,'Kontrolní List'!$A20,'Kontrolní List'!AA$1)</f>
        <v>0</v>
      </c>
      <c r="AB20">
        <f t="shared" si="3"/>
        <v>0</v>
      </c>
      <c r="AC20">
        <f>INDEX(Data!$C$5:$BP$360,'Kontrolní List'!$A20,'Kontrolní List'!AC$1)</f>
        <v>1195</v>
      </c>
      <c r="AD20">
        <f>INDEX(Data!$C$5:$BP$360,'Kontrolní List'!$A20,'Kontrolní List'!AD$1)</f>
        <v>0</v>
      </c>
      <c r="AE20">
        <f>INDEX(Data!$C$5:$BP$360,'Kontrolní List'!$A20,'Kontrolní List'!AE$1)</f>
        <v>0</v>
      </c>
      <c r="AF20">
        <f>INDEX(Data!$C$5:$BP$360,'Kontrolní List'!$A20,'Kontrolní List'!AF$1)</f>
        <v>0</v>
      </c>
      <c r="AG20">
        <f>INDEX(Data!$C$5:$BP$360,'Kontrolní List'!$A20,'Kontrolní List'!AG$1)</f>
        <v>0</v>
      </c>
      <c r="AH20">
        <f>INDEX(Data!$C$5:$BP$360,'Kontrolní List'!$A20,'Kontrolní List'!AH$1)</f>
        <v>0</v>
      </c>
      <c r="AI20">
        <f>INDEX(Data!$C$5:$BP$360,'Kontrolní List'!$A20,'Kontrolní List'!AI$1)</f>
        <v>0</v>
      </c>
      <c r="AJ20">
        <f>INDEX(Data!$C$5:$BP$360,'Kontrolní List'!$A20,'Kontrolní List'!AJ$1)</f>
        <v>0</v>
      </c>
      <c r="AK20">
        <f>INDEX(Data!$C$5:$BP$360,'Kontrolní List'!$A20,'Kontrolní List'!AK$1)</f>
        <v>0</v>
      </c>
      <c r="AL20">
        <f t="shared" si="4"/>
        <v>0</v>
      </c>
      <c r="AM20">
        <f>INDEX(Data!$C$5:$BP$360,'Kontrolní List'!$A20,'Kontrolní List'!AM$1)</f>
        <v>304.90199999999999</v>
      </c>
      <c r="AN20">
        <f>INDEX(Data!$C$5:$BP$360,'Kontrolní List'!$A20,'Kontrolní List'!AN$1)</f>
        <v>1195</v>
      </c>
      <c r="AO20">
        <f>INDEX(Data!$C$5:$BP$360,'Kontrolní List'!$A20,'Kontrolní List'!AO$1)</f>
        <v>728.38800000000003</v>
      </c>
      <c r="AP20" t="b">
        <f t="shared" si="5"/>
        <v>1</v>
      </c>
      <c r="AQ20" t="b">
        <f t="shared" si="6"/>
        <v>1</v>
      </c>
      <c r="AR20" t="b">
        <f t="shared" si="7"/>
        <v>0</v>
      </c>
      <c r="AT20" s="35">
        <f t="shared" si="8"/>
        <v>0.78689077799194918</v>
      </c>
      <c r="AU20" s="36" t="s">
        <v>570</v>
      </c>
      <c r="AV20" s="1"/>
    </row>
    <row r="21" spans="1:48" x14ac:dyDescent="0.25">
      <c r="A21">
        <v>19</v>
      </c>
      <c r="B21" t="str">
        <f>INDEX(Data!$C$5:$BP$360,'Kontrolní List'!$A21,'Kontrolní List'!B$1)</f>
        <v>KJ - Hodonice</v>
      </c>
      <c r="C21" t="str">
        <f>INDEX(Data!$C$5:$BP$360,'Kontrolní List'!$A21,'Kontrolní List'!C$1)</f>
        <v>Prosinec</v>
      </c>
      <c r="D21">
        <f>INDEX(Data!$C$5:$BP$360,'Kontrolní List'!$A21,'Kontrolní List'!D$1)</f>
        <v>2653.5149999999999</v>
      </c>
      <c r="E21">
        <f>INDEX(Data!$C$5:$BP$360,'Kontrolní List'!$A21,'Kontrolní List'!E$1)</f>
        <v>1241.819</v>
      </c>
      <c r="F21">
        <f>INDEX(Data!$C$5:$BP$360,'Kontrolní List'!$A21,'Kontrolní List'!F$1)</f>
        <v>1411.6959999999999</v>
      </c>
      <c r="G21">
        <f>INDEX(Data!$C$5:$BP$360,'Kontrolní List'!$A21,'Kontrolní List'!G$1)</f>
        <v>35.302</v>
      </c>
      <c r="H21">
        <f t="shared" si="0"/>
        <v>0</v>
      </c>
      <c r="I21">
        <f>INDEX(Data!$C$5:$BP$360,'Kontrolní List'!$A21,'Kontrolní List'!I$1)</f>
        <v>990.6</v>
      </c>
      <c r="J21">
        <f>INDEX(Data!$C$5:$BP$360,'Kontrolní List'!$A21,'Kontrolní List'!J$1)</f>
        <v>10.29</v>
      </c>
      <c r="K21">
        <f>INDEX(Data!$C$5:$BP$360,'Kontrolní List'!$A21,'Kontrolní List'!K$1)</f>
        <v>11.697000000000003</v>
      </c>
      <c r="L21">
        <f>INDEX(Data!$C$5:$BP$360,'Kontrolní List'!$A21,'Kontrolní List'!L$1)</f>
        <v>0</v>
      </c>
      <c r="M21">
        <f>INDEX(Data!$C$5:$BP$360,'Kontrolní List'!$A21,'Kontrolní List'!M$1)</f>
        <v>0</v>
      </c>
      <c r="N21">
        <f>INDEX(Data!$C$5:$BP$360,'Kontrolní List'!$A21,'Kontrolní List'!N$1)</f>
        <v>968.61300000000006</v>
      </c>
      <c r="O21">
        <f t="shared" si="1"/>
        <v>0</v>
      </c>
      <c r="P21">
        <f>INDEX(Data!$C$5:$BP$360,'Kontrolní List'!$A21,'Kontrolní List'!P$1)</f>
        <v>4054</v>
      </c>
      <c r="Q21">
        <f>INDEX(Data!$C$5:$BP$360,'Kontrolní List'!$A21,'Kontrolní List'!Q$1)</f>
        <v>4054</v>
      </c>
      <c r="R21">
        <f t="shared" si="2"/>
        <v>0</v>
      </c>
      <c r="S21">
        <f>INDEX(Data!$C$5:$BP$360,'Kontrolní List'!$A21,'Kontrolní List'!S$1)</f>
        <v>968.61300000000006</v>
      </c>
      <c r="T21">
        <f>INDEX(Data!$C$5:$BP$360,'Kontrolní List'!$A21,'Kontrolní List'!T$1)</f>
        <v>0</v>
      </c>
      <c r="U21">
        <f>INDEX(Data!$C$5:$BP$360,'Kontrolní List'!$A21,'Kontrolní List'!U$1)</f>
        <v>0</v>
      </c>
      <c r="V21">
        <f>INDEX(Data!$C$5:$BP$360,'Kontrolní List'!$A21,'Kontrolní List'!V$1)</f>
        <v>0</v>
      </c>
      <c r="W21">
        <f>INDEX(Data!$C$5:$BP$360,'Kontrolní List'!$A21,'Kontrolní List'!W$1)</f>
        <v>0</v>
      </c>
      <c r="X21">
        <f>INDEX(Data!$C$5:$BP$360,'Kontrolní List'!$A21,'Kontrolní List'!X$1)</f>
        <v>0</v>
      </c>
      <c r="Y21">
        <f>INDEX(Data!$C$5:$BP$360,'Kontrolní List'!$A21,'Kontrolní List'!Y$1)</f>
        <v>0</v>
      </c>
      <c r="Z21">
        <f>INDEX(Data!$C$5:$BP$360,'Kontrolní List'!$A21,'Kontrolní List'!Z$1)</f>
        <v>0</v>
      </c>
      <c r="AA21">
        <f>INDEX(Data!$C$5:$BP$360,'Kontrolní List'!$A21,'Kontrolní List'!AA$1)</f>
        <v>0</v>
      </c>
      <c r="AB21">
        <f t="shared" si="3"/>
        <v>0</v>
      </c>
      <c r="AC21">
        <f>INDEX(Data!$C$5:$BP$360,'Kontrolní List'!$A21,'Kontrolní List'!AC$1)</f>
        <v>4054</v>
      </c>
      <c r="AD21">
        <f>INDEX(Data!$C$5:$BP$360,'Kontrolní List'!$A21,'Kontrolní List'!AD$1)</f>
        <v>0</v>
      </c>
      <c r="AE21">
        <f>INDEX(Data!$C$5:$BP$360,'Kontrolní List'!$A21,'Kontrolní List'!AE$1)</f>
        <v>0</v>
      </c>
      <c r="AF21">
        <f>INDEX(Data!$C$5:$BP$360,'Kontrolní List'!$A21,'Kontrolní List'!AF$1)</f>
        <v>0</v>
      </c>
      <c r="AG21">
        <f>INDEX(Data!$C$5:$BP$360,'Kontrolní List'!$A21,'Kontrolní List'!AG$1)</f>
        <v>0</v>
      </c>
      <c r="AH21">
        <f>INDEX(Data!$C$5:$BP$360,'Kontrolní List'!$A21,'Kontrolní List'!AH$1)</f>
        <v>0</v>
      </c>
      <c r="AI21">
        <f>INDEX(Data!$C$5:$BP$360,'Kontrolní List'!$A21,'Kontrolní List'!AI$1)</f>
        <v>0</v>
      </c>
      <c r="AJ21">
        <f>INDEX(Data!$C$5:$BP$360,'Kontrolní List'!$A21,'Kontrolní List'!AJ$1)</f>
        <v>0</v>
      </c>
      <c r="AK21">
        <f>INDEX(Data!$C$5:$BP$360,'Kontrolní List'!$A21,'Kontrolní List'!AK$1)</f>
        <v>0</v>
      </c>
      <c r="AL21">
        <f t="shared" si="4"/>
        <v>0</v>
      </c>
      <c r="AM21">
        <f>INDEX(Data!$C$5:$BP$360,'Kontrolní List'!$A21,'Kontrolní List'!AM$1)</f>
        <v>990.6</v>
      </c>
      <c r="AN21">
        <f>INDEX(Data!$C$5:$BP$360,'Kontrolní List'!$A21,'Kontrolní List'!AN$1)</f>
        <v>4054</v>
      </c>
      <c r="AO21">
        <f>INDEX(Data!$C$5:$BP$360,'Kontrolní List'!$A21,'Kontrolní List'!AO$1)</f>
        <v>2653.5149999999999</v>
      </c>
      <c r="AP21" t="b">
        <f t="shared" si="5"/>
        <v>1</v>
      </c>
      <c r="AQ21" t="b">
        <f t="shared" si="6"/>
        <v>1</v>
      </c>
      <c r="AR21" t="b">
        <f t="shared" si="7"/>
        <v>1</v>
      </c>
      <c r="AT21" s="35">
        <f t="shared" si="8"/>
        <v>0.79770082743497261</v>
      </c>
      <c r="AU21" s="36" t="s">
        <v>570</v>
      </c>
      <c r="AV21" s="1"/>
    </row>
    <row r="22" spans="1:48" x14ac:dyDescent="0.25">
      <c r="A22">
        <v>20</v>
      </c>
      <c r="B22" t="str">
        <f>INDEX(Data!$C$5:$BP$360,'Kontrolní List'!$A22,'Kontrolní List'!B$1)</f>
        <v>KJ - Horní Bříza</v>
      </c>
      <c r="C22" t="str">
        <f>INDEX(Data!$C$5:$BP$360,'Kontrolní List'!$A22,'Kontrolní List'!C$1)</f>
        <v>Prosinec</v>
      </c>
      <c r="D22">
        <f>INDEX(Data!$C$5:$BP$360,'Kontrolní List'!$A22,'Kontrolní List'!D$1)</f>
        <v>510.21600000000001</v>
      </c>
      <c r="E22">
        <f>INDEX(Data!$C$5:$BP$360,'Kontrolní List'!$A22,'Kontrolní List'!E$1)</f>
        <v>236.999</v>
      </c>
      <c r="F22">
        <f>INDEX(Data!$C$5:$BP$360,'Kontrolní List'!$A22,'Kontrolní List'!F$1)</f>
        <v>273.21699999999998</v>
      </c>
      <c r="G22">
        <f>INDEX(Data!$C$5:$BP$360,'Kontrolní List'!$A22,'Kontrolní List'!G$1)</f>
        <v>35.267724000000001</v>
      </c>
      <c r="H22">
        <f t="shared" si="0"/>
        <v>0</v>
      </c>
      <c r="I22">
        <f>INDEX(Data!$C$5:$BP$360,'Kontrolní List'!$A22,'Kontrolní List'!I$1)</f>
        <v>191.8</v>
      </c>
      <c r="J22">
        <f>INDEX(Data!$C$5:$BP$360,'Kontrolní List'!$A22,'Kontrolní List'!J$1)</f>
        <v>10.433</v>
      </c>
      <c r="K22">
        <f>INDEX(Data!$C$5:$BP$360,'Kontrolní List'!$A22,'Kontrolní List'!K$1)</f>
        <v>12.027000000000015</v>
      </c>
      <c r="L22">
        <f>INDEX(Data!$C$5:$BP$360,'Kontrolní List'!$A22,'Kontrolní List'!L$1)</f>
        <v>0</v>
      </c>
      <c r="M22">
        <f>INDEX(Data!$C$5:$BP$360,'Kontrolní List'!$A22,'Kontrolní List'!M$1)</f>
        <v>0</v>
      </c>
      <c r="N22">
        <f>INDEX(Data!$C$5:$BP$360,'Kontrolní List'!$A22,'Kontrolní List'!N$1)</f>
        <v>169.34</v>
      </c>
      <c r="O22">
        <f t="shared" si="1"/>
        <v>0</v>
      </c>
      <c r="P22">
        <f>INDEX(Data!$C$5:$BP$360,'Kontrolní List'!$A22,'Kontrolní List'!P$1)</f>
        <v>796</v>
      </c>
      <c r="Q22">
        <f>INDEX(Data!$C$5:$BP$360,'Kontrolní List'!$A22,'Kontrolní List'!Q$1)</f>
        <v>796</v>
      </c>
      <c r="R22">
        <f t="shared" si="2"/>
        <v>0</v>
      </c>
      <c r="S22">
        <f>INDEX(Data!$C$5:$BP$360,'Kontrolní List'!$A22,'Kontrolní List'!S$1)</f>
        <v>169.34</v>
      </c>
      <c r="T22">
        <f>INDEX(Data!$C$5:$BP$360,'Kontrolní List'!$A22,'Kontrolní List'!T$1)</f>
        <v>0</v>
      </c>
      <c r="U22">
        <f>INDEX(Data!$C$5:$BP$360,'Kontrolní List'!$A22,'Kontrolní List'!U$1)</f>
        <v>0</v>
      </c>
      <c r="V22">
        <f>INDEX(Data!$C$5:$BP$360,'Kontrolní List'!$A22,'Kontrolní List'!V$1)</f>
        <v>0</v>
      </c>
      <c r="W22">
        <f>INDEX(Data!$C$5:$BP$360,'Kontrolní List'!$A22,'Kontrolní List'!W$1)</f>
        <v>0</v>
      </c>
      <c r="X22">
        <f>INDEX(Data!$C$5:$BP$360,'Kontrolní List'!$A22,'Kontrolní List'!X$1)</f>
        <v>0</v>
      </c>
      <c r="Y22">
        <f>INDEX(Data!$C$5:$BP$360,'Kontrolní List'!$A22,'Kontrolní List'!Y$1)</f>
        <v>0</v>
      </c>
      <c r="Z22">
        <f>INDEX(Data!$C$5:$BP$360,'Kontrolní List'!$A22,'Kontrolní List'!Z$1)</f>
        <v>0</v>
      </c>
      <c r="AA22">
        <f>INDEX(Data!$C$5:$BP$360,'Kontrolní List'!$A22,'Kontrolní List'!AA$1)</f>
        <v>0</v>
      </c>
      <c r="AB22">
        <f t="shared" si="3"/>
        <v>0</v>
      </c>
      <c r="AC22">
        <f>INDEX(Data!$C$5:$BP$360,'Kontrolní List'!$A22,'Kontrolní List'!AC$1)</f>
        <v>0</v>
      </c>
      <c r="AD22">
        <f>INDEX(Data!$C$5:$BP$360,'Kontrolní List'!$A22,'Kontrolní List'!AD$1)</f>
        <v>0</v>
      </c>
      <c r="AE22">
        <f>INDEX(Data!$C$5:$BP$360,'Kontrolní List'!$A22,'Kontrolní List'!AE$1)</f>
        <v>796</v>
      </c>
      <c r="AF22">
        <f>INDEX(Data!$C$5:$BP$360,'Kontrolní List'!$A22,'Kontrolní List'!AF$1)</f>
        <v>0</v>
      </c>
      <c r="AG22">
        <f>INDEX(Data!$C$5:$BP$360,'Kontrolní List'!$A22,'Kontrolní List'!AG$1)</f>
        <v>0</v>
      </c>
      <c r="AH22">
        <f>INDEX(Data!$C$5:$BP$360,'Kontrolní List'!$A22,'Kontrolní List'!AH$1)</f>
        <v>0</v>
      </c>
      <c r="AI22">
        <f>INDEX(Data!$C$5:$BP$360,'Kontrolní List'!$A22,'Kontrolní List'!AI$1)</f>
        <v>0</v>
      </c>
      <c r="AJ22">
        <f>INDEX(Data!$C$5:$BP$360,'Kontrolní List'!$A22,'Kontrolní List'!AJ$1)</f>
        <v>0</v>
      </c>
      <c r="AK22">
        <f>INDEX(Data!$C$5:$BP$360,'Kontrolní List'!$A22,'Kontrolní List'!AK$1)</f>
        <v>0</v>
      </c>
      <c r="AL22">
        <f t="shared" si="4"/>
        <v>0</v>
      </c>
      <c r="AM22">
        <f>INDEX(Data!$C$5:$BP$360,'Kontrolní List'!$A22,'Kontrolní List'!AM$1)</f>
        <v>191.8</v>
      </c>
      <c r="AN22">
        <f>INDEX(Data!$C$5:$BP$360,'Kontrolní List'!$A22,'Kontrolní List'!AN$1)</f>
        <v>796</v>
      </c>
      <c r="AO22">
        <f>INDEX(Data!$C$5:$BP$360,'Kontrolní List'!$A22,'Kontrolní List'!AO$1)</f>
        <v>510.21600000000001</v>
      </c>
      <c r="AP22" t="b">
        <f t="shared" si="5"/>
        <v>1</v>
      </c>
      <c r="AQ22" t="b">
        <f t="shared" si="6"/>
        <v>1</v>
      </c>
      <c r="AR22" t="b">
        <f t="shared" si="7"/>
        <v>1</v>
      </c>
      <c r="AT22" s="35">
        <f t="shared" si="8"/>
        <v>0.80928687283642842</v>
      </c>
      <c r="AU22" s="36" t="s">
        <v>570</v>
      </c>
      <c r="AV22" s="1"/>
    </row>
    <row r="23" spans="1:48" x14ac:dyDescent="0.25">
      <c r="A23">
        <v>21</v>
      </c>
      <c r="B23" t="str">
        <f>INDEX(Data!$C$5:$BP$360,'Kontrolní List'!$A23,'Kontrolní List'!B$1)</f>
        <v>KJ - Hořovice</v>
      </c>
      <c r="C23" t="str">
        <f>INDEX(Data!$C$5:$BP$360,'Kontrolní List'!$A23,'Kontrolní List'!C$1)</f>
        <v>Prosinec</v>
      </c>
      <c r="D23">
        <f>INDEX(Data!$C$5:$BP$360,'Kontrolní List'!$A23,'Kontrolní List'!D$1)</f>
        <v>532.58699999999999</v>
      </c>
      <c r="E23">
        <f>INDEX(Data!$C$5:$BP$360,'Kontrolní List'!$A23,'Kontrolní List'!E$1)</f>
        <v>253.58699999999999</v>
      </c>
      <c r="F23">
        <f>INDEX(Data!$C$5:$BP$360,'Kontrolní List'!$A23,'Kontrolní List'!F$1)</f>
        <v>279</v>
      </c>
      <c r="G23">
        <f>INDEX(Data!$C$5:$BP$360,'Kontrolní List'!$A23,'Kontrolní List'!G$1)</f>
        <v>35.251200000000004</v>
      </c>
      <c r="H23">
        <f t="shared" si="0"/>
        <v>0</v>
      </c>
      <c r="I23">
        <f>INDEX(Data!$C$5:$BP$360,'Kontrolní List'!$A23,'Kontrolní List'!I$1)</f>
        <v>198.69900000000001</v>
      </c>
      <c r="J23">
        <f>INDEX(Data!$C$5:$BP$360,'Kontrolní List'!$A23,'Kontrolní List'!J$1)</f>
        <v>4.3079999999999998</v>
      </c>
      <c r="K23">
        <f>INDEX(Data!$C$5:$BP$360,'Kontrolní List'!$A23,'Kontrolní List'!K$1)</f>
        <v>4.7400000000000091</v>
      </c>
      <c r="L23">
        <f>INDEX(Data!$C$5:$BP$360,'Kontrolní List'!$A23,'Kontrolní List'!L$1)</f>
        <v>0</v>
      </c>
      <c r="M23">
        <f>INDEX(Data!$C$5:$BP$360,'Kontrolní List'!$A23,'Kontrolní List'!M$1)</f>
        <v>0</v>
      </c>
      <c r="N23">
        <f>INDEX(Data!$C$5:$BP$360,'Kontrolní List'!$A23,'Kontrolní List'!N$1)</f>
        <v>189.65100000000001</v>
      </c>
      <c r="O23">
        <f t="shared" si="1"/>
        <v>0</v>
      </c>
      <c r="P23">
        <f>INDEX(Data!$C$5:$BP$360,'Kontrolní List'!$A23,'Kontrolní List'!P$1)</f>
        <v>787</v>
      </c>
      <c r="Q23">
        <f>INDEX(Data!$C$5:$BP$360,'Kontrolní List'!$A23,'Kontrolní List'!Q$1)</f>
        <v>787</v>
      </c>
      <c r="R23">
        <f t="shared" si="2"/>
        <v>0</v>
      </c>
      <c r="S23">
        <f>INDEX(Data!$C$5:$BP$360,'Kontrolní List'!$A23,'Kontrolní List'!S$1)</f>
        <v>189.65100000000001</v>
      </c>
      <c r="T23">
        <f>INDEX(Data!$C$5:$BP$360,'Kontrolní List'!$A23,'Kontrolní List'!T$1)</f>
        <v>0</v>
      </c>
      <c r="U23">
        <f>INDEX(Data!$C$5:$BP$360,'Kontrolní List'!$A23,'Kontrolní List'!U$1)</f>
        <v>0</v>
      </c>
      <c r="V23">
        <f>INDEX(Data!$C$5:$BP$360,'Kontrolní List'!$A23,'Kontrolní List'!V$1)</f>
        <v>0</v>
      </c>
      <c r="W23">
        <f>INDEX(Data!$C$5:$BP$360,'Kontrolní List'!$A23,'Kontrolní List'!W$1)</f>
        <v>0</v>
      </c>
      <c r="X23">
        <f>INDEX(Data!$C$5:$BP$360,'Kontrolní List'!$A23,'Kontrolní List'!X$1)</f>
        <v>0</v>
      </c>
      <c r="Y23">
        <f>INDEX(Data!$C$5:$BP$360,'Kontrolní List'!$A23,'Kontrolní List'!Y$1)</f>
        <v>0</v>
      </c>
      <c r="Z23">
        <f>INDEX(Data!$C$5:$BP$360,'Kontrolní List'!$A23,'Kontrolní List'!Z$1)</f>
        <v>0</v>
      </c>
      <c r="AA23">
        <f>INDEX(Data!$C$5:$BP$360,'Kontrolní List'!$A23,'Kontrolní List'!AA$1)</f>
        <v>0</v>
      </c>
      <c r="AB23">
        <f t="shared" si="3"/>
        <v>0</v>
      </c>
      <c r="AC23">
        <f>INDEX(Data!$C$5:$BP$360,'Kontrolní List'!$A23,'Kontrolní List'!AC$1)</f>
        <v>787</v>
      </c>
      <c r="AD23">
        <f>INDEX(Data!$C$5:$BP$360,'Kontrolní List'!$A23,'Kontrolní List'!AD$1)</f>
        <v>0</v>
      </c>
      <c r="AE23">
        <f>INDEX(Data!$C$5:$BP$360,'Kontrolní List'!$A23,'Kontrolní List'!AE$1)</f>
        <v>0</v>
      </c>
      <c r="AF23">
        <f>INDEX(Data!$C$5:$BP$360,'Kontrolní List'!$A23,'Kontrolní List'!AF$1)</f>
        <v>0</v>
      </c>
      <c r="AG23">
        <f>INDEX(Data!$C$5:$BP$360,'Kontrolní List'!$A23,'Kontrolní List'!AG$1)</f>
        <v>0</v>
      </c>
      <c r="AH23">
        <f>INDEX(Data!$C$5:$BP$360,'Kontrolní List'!$A23,'Kontrolní List'!AH$1)</f>
        <v>0</v>
      </c>
      <c r="AI23">
        <f>INDEX(Data!$C$5:$BP$360,'Kontrolní List'!$A23,'Kontrolní List'!AI$1)</f>
        <v>0</v>
      </c>
      <c r="AJ23">
        <f>INDEX(Data!$C$5:$BP$360,'Kontrolní List'!$A23,'Kontrolní List'!AJ$1)</f>
        <v>0</v>
      </c>
      <c r="AK23">
        <f>INDEX(Data!$C$5:$BP$360,'Kontrolní List'!$A23,'Kontrolní List'!AK$1)</f>
        <v>0</v>
      </c>
      <c r="AL23">
        <f t="shared" si="4"/>
        <v>0</v>
      </c>
      <c r="AM23">
        <f>INDEX(Data!$C$5:$BP$360,'Kontrolní List'!$A23,'Kontrolní List'!AM$1)</f>
        <v>198.69900000000001</v>
      </c>
      <c r="AN23">
        <f>INDEX(Data!$C$5:$BP$360,'Kontrolní List'!$A23,'Kontrolní List'!AN$1)</f>
        <v>787</v>
      </c>
      <c r="AO23">
        <f>INDEX(Data!$C$5:$BP$360,'Kontrolní List'!$A23,'Kontrolní List'!AO$1)</f>
        <v>479.32799999999997</v>
      </c>
      <c r="AP23" t="b">
        <f t="shared" si="5"/>
        <v>1</v>
      </c>
      <c r="AQ23" t="b">
        <f t="shared" si="6"/>
        <v>1</v>
      </c>
      <c r="AR23" t="b">
        <f t="shared" si="7"/>
        <v>0</v>
      </c>
      <c r="AT23" s="35">
        <f t="shared" si="8"/>
        <v>0.78355294273256981</v>
      </c>
      <c r="AU23" s="36" t="s">
        <v>570</v>
      </c>
      <c r="AV23" s="1"/>
    </row>
    <row r="24" spans="1:48" x14ac:dyDescent="0.25">
      <c r="A24">
        <v>22</v>
      </c>
      <c r="B24" t="str">
        <f>INDEX(Data!$C$5:$BP$360,'Kontrolní List'!$A24,'Kontrolní List'!B$1)</f>
        <v>KJ - Hrabyně (areál RÚ)</v>
      </c>
      <c r="C24" t="str">
        <f>INDEX(Data!$C$5:$BP$360,'Kontrolní List'!$A24,'Kontrolní List'!C$1)</f>
        <v>Prosinec</v>
      </c>
      <c r="D24">
        <f>INDEX(Data!$C$5:$BP$360,'Kontrolní List'!$A24,'Kontrolní List'!D$1)</f>
        <v>1385.076</v>
      </c>
      <c r="E24">
        <f>INDEX(Data!$C$5:$BP$360,'Kontrolní List'!$A24,'Kontrolní List'!E$1)</f>
        <v>663.65700000000004</v>
      </c>
      <c r="F24">
        <f>INDEX(Data!$C$5:$BP$360,'Kontrolní List'!$A24,'Kontrolní List'!F$1)</f>
        <v>721.41899999999998</v>
      </c>
      <c r="G24">
        <f>INDEX(Data!$C$5:$BP$360,'Kontrolní List'!$A24,'Kontrolní List'!G$1)</f>
        <v>35.195148000000003</v>
      </c>
      <c r="H24">
        <f t="shared" si="0"/>
        <v>0</v>
      </c>
      <c r="I24">
        <f>INDEX(Data!$C$5:$BP$360,'Kontrolní List'!$A24,'Kontrolní List'!I$1)</f>
        <v>566.27</v>
      </c>
      <c r="J24">
        <f>INDEX(Data!$C$5:$BP$360,'Kontrolní List'!$A24,'Kontrolní List'!J$1)</f>
        <v>7.7729999999999997</v>
      </c>
      <c r="K24">
        <f>INDEX(Data!$C$5:$BP$360,'Kontrolní List'!$A24,'Kontrolní List'!K$1)</f>
        <v>8.4499999999999318</v>
      </c>
      <c r="L24">
        <f>INDEX(Data!$C$5:$BP$360,'Kontrolní List'!$A24,'Kontrolní List'!L$1)</f>
        <v>0</v>
      </c>
      <c r="M24">
        <f>INDEX(Data!$C$5:$BP$360,'Kontrolní List'!$A24,'Kontrolní List'!M$1)</f>
        <v>0</v>
      </c>
      <c r="N24">
        <f>INDEX(Data!$C$5:$BP$360,'Kontrolní List'!$A24,'Kontrolní List'!N$1)</f>
        <v>550.04700000000003</v>
      </c>
      <c r="O24">
        <f t="shared" si="1"/>
        <v>0</v>
      </c>
      <c r="P24">
        <f>INDEX(Data!$C$5:$BP$360,'Kontrolní List'!$A24,'Kontrolní List'!P$1)</f>
        <v>2216</v>
      </c>
      <c r="Q24">
        <f>INDEX(Data!$C$5:$BP$360,'Kontrolní List'!$A24,'Kontrolní List'!Q$1)</f>
        <v>2216</v>
      </c>
      <c r="R24">
        <f t="shared" si="2"/>
        <v>0</v>
      </c>
      <c r="S24">
        <f>INDEX(Data!$C$5:$BP$360,'Kontrolní List'!$A24,'Kontrolní List'!S$1)</f>
        <v>550.04700000000003</v>
      </c>
      <c r="T24">
        <f>INDEX(Data!$C$5:$BP$360,'Kontrolní List'!$A24,'Kontrolní List'!T$1)</f>
        <v>0</v>
      </c>
      <c r="U24">
        <f>INDEX(Data!$C$5:$BP$360,'Kontrolní List'!$A24,'Kontrolní List'!U$1)</f>
        <v>0</v>
      </c>
      <c r="V24">
        <f>INDEX(Data!$C$5:$BP$360,'Kontrolní List'!$A24,'Kontrolní List'!V$1)</f>
        <v>0</v>
      </c>
      <c r="W24">
        <f>INDEX(Data!$C$5:$BP$360,'Kontrolní List'!$A24,'Kontrolní List'!W$1)</f>
        <v>0</v>
      </c>
      <c r="X24">
        <f>INDEX(Data!$C$5:$BP$360,'Kontrolní List'!$A24,'Kontrolní List'!X$1)</f>
        <v>0</v>
      </c>
      <c r="Y24">
        <f>INDEX(Data!$C$5:$BP$360,'Kontrolní List'!$A24,'Kontrolní List'!Y$1)</f>
        <v>0</v>
      </c>
      <c r="Z24">
        <f>INDEX(Data!$C$5:$BP$360,'Kontrolní List'!$A24,'Kontrolní List'!Z$1)</f>
        <v>0</v>
      </c>
      <c r="AA24">
        <f>INDEX(Data!$C$5:$BP$360,'Kontrolní List'!$A24,'Kontrolní List'!AA$1)</f>
        <v>0</v>
      </c>
      <c r="AB24">
        <f t="shared" si="3"/>
        <v>0</v>
      </c>
      <c r="AC24">
        <f>INDEX(Data!$C$5:$BP$360,'Kontrolní List'!$A24,'Kontrolní List'!AC$1)</f>
        <v>0</v>
      </c>
      <c r="AD24">
        <f>INDEX(Data!$C$5:$BP$360,'Kontrolní List'!$A24,'Kontrolní List'!AD$1)</f>
        <v>0</v>
      </c>
      <c r="AE24">
        <f>INDEX(Data!$C$5:$BP$360,'Kontrolní List'!$A24,'Kontrolní List'!AE$1)</f>
        <v>0</v>
      </c>
      <c r="AF24">
        <f>INDEX(Data!$C$5:$BP$360,'Kontrolní List'!$A24,'Kontrolní List'!AF$1)</f>
        <v>0</v>
      </c>
      <c r="AG24">
        <f>INDEX(Data!$C$5:$BP$360,'Kontrolní List'!$A24,'Kontrolní List'!AG$1)</f>
        <v>0</v>
      </c>
      <c r="AH24">
        <f>INDEX(Data!$C$5:$BP$360,'Kontrolní List'!$A24,'Kontrolní List'!AH$1)</f>
        <v>0</v>
      </c>
      <c r="AI24">
        <f>INDEX(Data!$C$5:$BP$360,'Kontrolní List'!$A24,'Kontrolní List'!AI$1)</f>
        <v>2216</v>
      </c>
      <c r="AJ24">
        <f>INDEX(Data!$C$5:$BP$360,'Kontrolní List'!$A24,'Kontrolní List'!AJ$1)</f>
        <v>0</v>
      </c>
      <c r="AK24">
        <f>INDEX(Data!$C$5:$BP$360,'Kontrolní List'!$A24,'Kontrolní List'!AK$1)</f>
        <v>0</v>
      </c>
      <c r="AL24">
        <f t="shared" si="4"/>
        <v>0</v>
      </c>
      <c r="AM24">
        <f>INDEX(Data!$C$5:$BP$360,'Kontrolní List'!$A24,'Kontrolní List'!AM$1)</f>
        <v>566.27</v>
      </c>
      <c r="AN24">
        <f>INDEX(Data!$C$5:$BP$360,'Kontrolní List'!$A24,'Kontrolní List'!AN$1)</f>
        <v>2216</v>
      </c>
      <c r="AO24">
        <f>INDEX(Data!$C$5:$BP$360,'Kontrolní List'!$A24,'Kontrolní List'!AO$1)</f>
        <v>1385.076</v>
      </c>
      <c r="AP24" t="b">
        <f t="shared" si="5"/>
        <v>1</v>
      </c>
      <c r="AQ24" t="b">
        <f t="shared" si="6"/>
        <v>1</v>
      </c>
      <c r="AR24" t="b">
        <f t="shared" si="7"/>
        <v>1</v>
      </c>
      <c r="AT24" s="35">
        <f t="shared" si="8"/>
        <v>0.85325682890726262</v>
      </c>
      <c r="AU24" s="36" t="s">
        <v>570</v>
      </c>
      <c r="AV24" s="1"/>
    </row>
    <row r="25" spans="1:48" x14ac:dyDescent="0.25">
      <c r="A25">
        <v>23</v>
      </c>
      <c r="B25" t="str">
        <f>INDEX(Data!$C$5:$BP$360,'Kontrolní List'!$A25,'Kontrolní List'!B$1)</f>
        <v>KJ - Humpolec, Lnářská</v>
      </c>
      <c r="C25" t="str">
        <f>INDEX(Data!$C$5:$BP$360,'Kontrolní List'!$A25,'Kontrolní List'!C$1)</f>
        <v>Prosinec</v>
      </c>
      <c r="D25">
        <f>INDEX(Data!$C$5:$BP$360,'Kontrolní List'!$A25,'Kontrolní List'!D$1)</f>
        <v>492.32299999999998</v>
      </c>
      <c r="E25">
        <f>INDEX(Data!$C$5:$BP$360,'Kontrolní List'!$A25,'Kontrolní List'!E$1)</f>
        <v>221.95</v>
      </c>
      <c r="F25">
        <f>INDEX(Data!$C$5:$BP$360,'Kontrolní List'!$A25,'Kontrolní List'!F$1)</f>
        <v>270.37299999999999</v>
      </c>
      <c r="G25">
        <f>INDEX(Data!$C$5:$BP$360,'Kontrolní List'!$A25,'Kontrolní List'!G$1)</f>
        <v>35.254764000000002</v>
      </c>
      <c r="H25">
        <f t="shared" si="0"/>
        <v>0</v>
      </c>
      <c r="I25">
        <f>INDEX(Data!$C$5:$BP$360,'Kontrolní List'!$A25,'Kontrolní List'!I$1)</f>
        <v>194.28</v>
      </c>
      <c r="J25">
        <f>INDEX(Data!$C$5:$BP$360,'Kontrolní List'!$A25,'Kontrolní List'!J$1)</f>
        <v>5.4539999999999997</v>
      </c>
      <c r="K25">
        <f>INDEX(Data!$C$5:$BP$360,'Kontrolní List'!$A25,'Kontrolní List'!K$1)</f>
        <v>6.6430000000000007</v>
      </c>
      <c r="L25">
        <f>INDEX(Data!$C$5:$BP$360,'Kontrolní List'!$A25,'Kontrolní List'!L$1)</f>
        <v>0</v>
      </c>
      <c r="M25">
        <f>INDEX(Data!$C$5:$BP$360,'Kontrolní List'!$A25,'Kontrolní List'!M$1)</f>
        <v>0</v>
      </c>
      <c r="N25">
        <f>INDEX(Data!$C$5:$BP$360,'Kontrolní List'!$A25,'Kontrolní List'!N$1)</f>
        <v>182.18299999999999</v>
      </c>
      <c r="O25">
        <f t="shared" si="1"/>
        <v>0</v>
      </c>
      <c r="P25">
        <f>INDEX(Data!$C$5:$BP$360,'Kontrolní List'!$A25,'Kontrolní List'!P$1)</f>
        <v>852</v>
      </c>
      <c r="Q25">
        <f>INDEX(Data!$C$5:$BP$360,'Kontrolní List'!$A25,'Kontrolní List'!Q$1)</f>
        <v>852</v>
      </c>
      <c r="R25">
        <f t="shared" si="2"/>
        <v>0</v>
      </c>
      <c r="S25">
        <f>INDEX(Data!$C$5:$BP$360,'Kontrolní List'!$A25,'Kontrolní List'!S$1)</f>
        <v>182.18299999999999</v>
      </c>
      <c r="T25">
        <f>INDEX(Data!$C$5:$BP$360,'Kontrolní List'!$A25,'Kontrolní List'!T$1)</f>
        <v>0</v>
      </c>
      <c r="U25">
        <f>INDEX(Data!$C$5:$BP$360,'Kontrolní List'!$A25,'Kontrolní List'!U$1)</f>
        <v>0</v>
      </c>
      <c r="V25">
        <f>INDEX(Data!$C$5:$BP$360,'Kontrolní List'!$A25,'Kontrolní List'!V$1)</f>
        <v>0</v>
      </c>
      <c r="W25">
        <f>INDEX(Data!$C$5:$BP$360,'Kontrolní List'!$A25,'Kontrolní List'!W$1)</f>
        <v>0</v>
      </c>
      <c r="X25">
        <f>INDEX(Data!$C$5:$BP$360,'Kontrolní List'!$A25,'Kontrolní List'!X$1)</f>
        <v>0</v>
      </c>
      <c r="Y25">
        <f>INDEX(Data!$C$5:$BP$360,'Kontrolní List'!$A25,'Kontrolní List'!Y$1)</f>
        <v>0</v>
      </c>
      <c r="Z25">
        <f>INDEX(Data!$C$5:$BP$360,'Kontrolní List'!$A25,'Kontrolní List'!Z$1)</f>
        <v>0</v>
      </c>
      <c r="AA25">
        <f>INDEX(Data!$C$5:$BP$360,'Kontrolní List'!$A25,'Kontrolní List'!AA$1)</f>
        <v>0</v>
      </c>
      <c r="AB25">
        <f t="shared" si="3"/>
        <v>0</v>
      </c>
      <c r="AC25">
        <f>INDEX(Data!$C$5:$BP$360,'Kontrolní List'!$A25,'Kontrolní List'!AC$1)</f>
        <v>0</v>
      </c>
      <c r="AD25">
        <f>INDEX(Data!$C$5:$BP$360,'Kontrolní List'!$A25,'Kontrolní List'!AD$1)</f>
        <v>0</v>
      </c>
      <c r="AE25">
        <f>INDEX(Data!$C$5:$BP$360,'Kontrolní List'!$A25,'Kontrolní List'!AE$1)</f>
        <v>0</v>
      </c>
      <c r="AF25">
        <f>INDEX(Data!$C$5:$BP$360,'Kontrolní List'!$A25,'Kontrolní List'!AF$1)</f>
        <v>0</v>
      </c>
      <c r="AG25">
        <f>INDEX(Data!$C$5:$BP$360,'Kontrolní List'!$A25,'Kontrolní List'!AG$1)</f>
        <v>0</v>
      </c>
      <c r="AH25">
        <f>INDEX(Data!$C$5:$BP$360,'Kontrolní List'!$A25,'Kontrolní List'!AH$1)</f>
        <v>0</v>
      </c>
      <c r="AI25">
        <f>INDEX(Data!$C$5:$BP$360,'Kontrolní List'!$A25,'Kontrolní List'!AI$1)</f>
        <v>852</v>
      </c>
      <c r="AJ25">
        <f>INDEX(Data!$C$5:$BP$360,'Kontrolní List'!$A25,'Kontrolní List'!AJ$1)</f>
        <v>0</v>
      </c>
      <c r="AK25">
        <f>INDEX(Data!$C$5:$BP$360,'Kontrolní List'!$A25,'Kontrolní List'!AK$1)</f>
        <v>0</v>
      </c>
      <c r="AL25">
        <f t="shared" si="4"/>
        <v>0</v>
      </c>
      <c r="AM25">
        <f>INDEX(Data!$C$5:$BP$360,'Kontrolní List'!$A25,'Kontrolní List'!AM$1)</f>
        <v>194.28</v>
      </c>
      <c r="AN25">
        <f>INDEX(Data!$C$5:$BP$360,'Kontrolní List'!$A25,'Kontrolní List'!AN$1)</f>
        <v>852</v>
      </c>
      <c r="AO25">
        <f>INDEX(Data!$C$5:$BP$360,'Kontrolní List'!$A25,'Kontrolní List'!AO$1)</f>
        <v>492.32299999999998</v>
      </c>
      <c r="AP25" t="b">
        <f t="shared" si="5"/>
        <v>1</v>
      </c>
      <c r="AQ25" t="b">
        <f t="shared" si="6"/>
        <v>1</v>
      </c>
      <c r="AR25" t="b">
        <f t="shared" si="7"/>
        <v>1</v>
      </c>
      <c r="AT25" s="35">
        <f t="shared" si="8"/>
        <v>0.87533319927500175</v>
      </c>
      <c r="AU25" s="36" t="s">
        <v>570</v>
      </c>
      <c r="AV25" s="1"/>
    </row>
    <row r="26" spans="1:48" x14ac:dyDescent="0.25">
      <c r="A26">
        <v>24</v>
      </c>
      <c r="B26" t="str">
        <f>INDEX(Data!$C$5:$BP$360,'Kontrolní List'!$A26,'Kontrolní List'!B$1)</f>
        <v>KJ - Humpolec, Na Rybníčku</v>
      </c>
      <c r="C26" t="str">
        <f>INDEX(Data!$C$5:$BP$360,'Kontrolní List'!$A26,'Kontrolní List'!C$1)</f>
        <v>Prosinec</v>
      </c>
      <c r="D26">
        <f>INDEX(Data!$C$5:$BP$360,'Kontrolní List'!$A26,'Kontrolní List'!D$1)</f>
        <v>635.649</v>
      </c>
      <c r="E26">
        <f>INDEX(Data!$C$5:$BP$360,'Kontrolní List'!$A26,'Kontrolní List'!E$1)</f>
        <v>282.75799999999998</v>
      </c>
      <c r="F26">
        <f>INDEX(Data!$C$5:$BP$360,'Kontrolní List'!$A26,'Kontrolní List'!F$1)</f>
        <v>352.89100000000002</v>
      </c>
      <c r="G26">
        <f>INDEX(Data!$C$5:$BP$360,'Kontrolní List'!$A26,'Kontrolní List'!G$1)</f>
        <v>35.253467999999998</v>
      </c>
      <c r="H26">
        <f t="shared" si="0"/>
        <v>0</v>
      </c>
      <c r="I26">
        <f>INDEX(Data!$C$5:$BP$360,'Kontrolní List'!$A26,'Kontrolní List'!I$1)</f>
        <v>257.07100000000003</v>
      </c>
      <c r="J26">
        <f>INDEX(Data!$C$5:$BP$360,'Kontrolní List'!$A26,'Kontrolní List'!J$1)</f>
        <v>4.2779999999999996</v>
      </c>
      <c r="K26">
        <f>INDEX(Data!$C$5:$BP$360,'Kontrolní List'!$A26,'Kontrolní List'!K$1)</f>
        <v>5.3390000000000271</v>
      </c>
      <c r="L26">
        <f>INDEX(Data!$C$5:$BP$360,'Kontrolní List'!$A26,'Kontrolní List'!L$1)</f>
        <v>0</v>
      </c>
      <c r="M26">
        <f>INDEX(Data!$C$5:$BP$360,'Kontrolní List'!$A26,'Kontrolní List'!M$1)</f>
        <v>0</v>
      </c>
      <c r="N26">
        <f>INDEX(Data!$C$5:$BP$360,'Kontrolní List'!$A26,'Kontrolní List'!N$1)</f>
        <v>247.45400000000001</v>
      </c>
      <c r="O26">
        <f t="shared" si="1"/>
        <v>0</v>
      </c>
      <c r="P26">
        <f>INDEX(Data!$C$5:$BP$360,'Kontrolní List'!$A26,'Kontrolní List'!P$1)</f>
        <v>1155</v>
      </c>
      <c r="Q26">
        <f>INDEX(Data!$C$5:$BP$360,'Kontrolní List'!$A26,'Kontrolní List'!Q$1)</f>
        <v>1155</v>
      </c>
      <c r="R26">
        <f t="shared" si="2"/>
        <v>0</v>
      </c>
      <c r="S26">
        <f>INDEX(Data!$C$5:$BP$360,'Kontrolní List'!$A26,'Kontrolní List'!S$1)</f>
        <v>247.45400000000001</v>
      </c>
      <c r="T26">
        <f>INDEX(Data!$C$5:$BP$360,'Kontrolní List'!$A26,'Kontrolní List'!T$1)</f>
        <v>0</v>
      </c>
      <c r="U26">
        <f>INDEX(Data!$C$5:$BP$360,'Kontrolní List'!$A26,'Kontrolní List'!U$1)</f>
        <v>0</v>
      </c>
      <c r="V26">
        <f>INDEX(Data!$C$5:$BP$360,'Kontrolní List'!$A26,'Kontrolní List'!V$1)</f>
        <v>0</v>
      </c>
      <c r="W26">
        <f>INDEX(Data!$C$5:$BP$360,'Kontrolní List'!$A26,'Kontrolní List'!W$1)</f>
        <v>0</v>
      </c>
      <c r="X26">
        <f>INDEX(Data!$C$5:$BP$360,'Kontrolní List'!$A26,'Kontrolní List'!X$1)</f>
        <v>0</v>
      </c>
      <c r="Y26">
        <f>INDEX(Data!$C$5:$BP$360,'Kontrolní List'!$A26,'Kontrolní List'!Y$1)</f>
        <v>0</v>
      </c>
      <c r="Z26">
        <f>INDEX(Data!$C$5:$BP$360,'Kontrolní List'!$A26,'Kontrolní List'!Z$1)</f>
        <v>0</v>
      </c>
      <c r="AA26">
        <f>INDEX(Data!$C$5:$BP$360,'Kontrolní List'!$A26,'Kontrolní List'!AA$1)</f>
        <v>0</v>
      </c>
      <c r="AB26">
        <f t="shared" si="3"/>
        <v>0</v>
      </c>
      <c r="AC26">
        <f>INDEX(Data!$C$5:$BP$360,'Kontrolní List'!$A26,'Kontrolní List'!AC$1)</f>
        <v>1155</v>
      </c>
      <c r="AD26">
        <f>INDEX(Data!$C$5:$BP$360,'Kontrolní List'!$A26,'Kontrolní List'!AD$1)</f>
        <v>0</v>
      </c>
      <c r="AE26">
        <f>INDEX(Data!$C$5:$BP$360,'Kontrolní List'!$A26,'Kontrolní List'!AE$1)</f>
        <v>0</v>
      </c>
      <c r="AF26">
        <f>INDEX(Data!$C$5:$BP$360,'Kontrolní List'!$A26,'Kontrolní List'!AF$1)</f>
        <v>0</v>
      </c>
      <c r="AG26">
        <f>INDEX(Data!$C$5:$BP$360,'Kontrolní List'!$A26,'Kontrolní List'!AG$1)</f>
        <v>0</v>
      </c>
      <c r="AH26">
        <f>INDEX(Data!$C$5:$BP$360,'Kontrolní List'!$A26,'Kontrolní List'!AH$1)</f>
        <v>0</v>
      </c>
      <c r="AI26">
        <f>INDEX(Data!$C$5:$BP$360,'Kontrolní List'!$A26,'Kontrolní List'!AI$1)</f>
        <v>0</v>
      </c>
      <c r="AJ26">
        <f>INDEX(Data!$C$5:$BP$360,'Kontrolní List'!$A26,'Kontrolní List'!AJ$1)</f>
        <v>0</v>
      </c>
      <c r="AK26">
        <f>INDEX(Data!$C$5:$BP$360,'Kontrolní List'!$A26,'Kontrolní List'!AK$1)</f>
        <v>0</v>
      </c>
      <c r="AL26">
        <f t="shared" si="4"/>
        <v>0</v>
      </c>
      <c r="AM26">
        <f>INDEX(Data!$C$5:$BP$360,'Kontrolní List'!$A26,'Kontrolní List'!AM$1)</f>
        <v>257.07100000000003</v>
      </c>
      <c r="AN26">
        <f>INDEX(Data!$C$5:$BP$360,'Kontrolní List'!$A26,'Kontrolní List'!AN$1)</f>
        <v>1155</v>
      </c>
      <c r="AO26">
        <f>INDEX(Data!$C$5:$BP$360,'Kontrolní List'!$A26,'Kontrolní List'!AO$1)</f>
        <v>635.649</v>
      </c>
      <c r="AP26" t="b">
        <f t="shared" si="5"/>
        <v>1</v>
      </c>
      <c r="AQ26" t="b">
        <f t="shared" si="6"/>
        <v>1</v>
      </c>
      <c r="AR26" t="b">
        <f t="shared" si="7"/>
        <v>1</v>
      </c>
      <c r="AT26" s="35">
        <f t="shared" si="8"/>
        <v>0.90915636354864615</v>
      </c>
      <c r="AU26" s="36" t="s">
        <v>570</v>
      </c>
      <c r="AV26" s="1"/>
    </row>
    <row r="27" spans="1:48" x14ac:dyDescent="0.25">
      <c r="A27">
        <v>25</v>
      </c>
      <c r="B27" t="str">
        <f>INDEX(Data!$C$5:$BP$360,'Kontrolní List'!$A27,'Kontrolní List'!B$1)</f>
        <v>KJ - Ivančice</v>
      </c>
      <c r="C27" t="str">
        <f>INDEX(Data!$C$5:$BP$360,'Kontrolní List'!$A27,'Kontrolní List'!C$1)</f>
        <v>Prosinec</v>
      </c>
      <c r="D27">
        <f>INDEX(Data!$C$5:$BP$360,'Kontrolní List'!$A27,'Kontrolní List'!D$1)</f>
        <v>1038.0050000000001</v>
      </c>
      <c r="E27">
        <f>INDEX(Data!$C$5:$BP$360,'Kontrolní List'!$A27,'Kontrolní List'!E$1)</f>
        <v>466.24400000000003</v>
      </c>
      <c r="F27">
        <f>INDEX(Data!$C$5:$BP$360,'Kontrolní List'!$A27,'Kontrolní List'!F$1)</f>
        <v>571.76099999999997</v>
      </c>
      <c r="G27">
        <f>INDEX(Data!$C$5:$BP$360,'Kontrolní List'!$A27,'Kontrolní List'!G$1)</f>
        <v>35.282628000000003</v>
      </c>
      <c r="H27">
        <f t="shared" si="0"/>
        <v>0</v>
      </c>
      <c r="I27">
        <f>INDEX(Data!$C$5:$BP$360,'Kontrolní List'!$A27,'Kontrolní List'!I$1)</f>
        <v>417.92</v>
      </c>
      <c r="J27">
        <f>INDEX(Data!$C$5:$BP$360,'Kontrolní List'!$A27,'Kontrolní List'!J$1)</f>
        <v>4.3</v>
      </c>
      <c r="K27">
        <f>INDEX(Data!$C$5:$BP$360,'Kontrolní List'!$A27,'Kontrolní List'!K$1)</f>
        <v>5.274</v>
      </c>
      <c r="L27">
        <f>INDEX(Data!$C$5:$BP$360,'Kontrolní List'!$A27,'Kontrolní List'!L$1)</f>
        <v>3.0570000000000164</v>
      </c>
      <c r="M27">
        <f>INDEX(Data!$C$5:$BP$360,'Kontrolní List'!$A27,'Kontrolní List'!M$1)</f>
        <v>0</v>
      </c>
      <c r="N27">
        <f>INDEX(Data!$C$5:$BP$360,'Kontrolní List'!$A27,'Kontrolní List'!N$1)</f>
        <v>405.28899999999999</v>
      </c>
      <c r="O27">
        <f t="shared" si="1"/>
        <v>0</v>
      </c>
      <c r="P27">
        <f>INDEX(Data!$C$5:$BP$360,'Kontrolní List'!$A27,'Kontrolní List'!P$1)</f>
        <v>1845</v>
      </c>
      <c r="Q27">
        <f>INDEX(Data!$C$5:$BP$360,'Kontrolní List'!$A27,'Kontrolní List'!Q$1)</f>
        <v>1845</v>
      </c>
      <c r="R27">
        <f t="shared" si="2"/>
        <v>0</v>
      </c>
      <c r="S27">
        <f>INDEX(Data!$C$5:$BP$360,'Kontrolní List'!$A27,'Kontrolní List'!S$1)</f>
        <v>405.28899999999999</v>
      </c>
      <c r="T27">
        <f>INDEX(Data!$C$5:$BP$360,'Kontrolní List'!$A27,'Kontrolní List'!T$1)</f>
        <v>0</v>
      </c>
      <c r="U27">
        <f>INDEX(Data!$C$5:$BP$360,'Kontrolní List'!$A27,'Kontrolní List'!U$1)</f>
        <v>0</v>
      </c>
      <c r="V27">
        <f>INDEX(Data!$C$5:$BP$360,'Kontrolní List'!$A27,'Kontrolní List'!V$1)</f>
        <v>0</v>
      </c>
      <c r="W27">
        <f>INDEX(Data!$C$5:$BP$360,'Kontrolní List'!$A27,'Kontrolní List'!W$1)</f>
        <v>0</v>
      </c>
      <c r="X27">
        <f>INDEX(Data!$C$5:$BP$360,'Kontrolní List'!$A27,'Kontrolní List'!X$1)</f>
        <v>0</v>
      </c>
      <c r="Y27">
        <f>INDEX(Data!$C$5:$BP$360,'Kontrolní List'!$A27,'Kontrolní List'!Y$1)</f>
        <v>0</v>
      </c>
      <c r="Z27">
        <f>INDEX(Data!$C$5:$BP$360,'Kontrolní List'!$A27,'Kontrolní List'!Z$1)</f>
        <v>0</v>
      </c>
      <c r="AA27">
        <f>INDEX(Data!$C$5:$BP$360,'Kontrolní List'!$A27,'Kontrolní List'!AA$1)</f>
        <v>0</v>
      </c>
      <c r="AB27">
        <f t="shared" si="3"/>
        <v>0</v>
      </c>
      <c r="AC27">
        <f>INDEX(Data!$C$5:$BP$360,'Kontrolní List'!$A27,'Kontrolní List'!AC$1)</f>
        <v>0</v>
      </c>
      <c r="AD27">
        <f>INDEX(Data!$C$5:$BP$360,'Kontrolní List'!$A27,'Kontrolní List'!AD$1)</f>
        <v>0</v>
      </c>
      <c r="AE27">
        <f>INDEX(Data!$C$5:$BP$360,'Kontrolní List'!$A27,'Kontrolní List'!AE$1)</f>
        <v>0</v>
      </c>
      <c r="AF27">
        <f>INDEX(Data!$C$5:$BP$360,'Kontrolní List'!$A27,'Kontrolní List'!AF$1)</f>
        <v>0</v>
      </c>
      <c r="AG27">
        <f>INDEX(Data!$C$5:$BP$360,'Kontrolní List'!$A27,'Kontrolní List'!AG$1)</f>
        <v>0</v>
      </c>
      <c r="AH27">
        <f>INDEX(Data!$C$5:$BP$360,'Kontrolní List'!$A27,'Kontrolní List'!AH$1)</f>
        <v>0</v>
      </c>
      <c r="AI27">
        <f>INDEX(Data!$C$5:$BP$360,'Kontrolní List'!$A27,'Kontrolní List'!AI$1)</f>
        <v>1230</v>
      </c>
      <c r="AJ27">
        <f>INDEX(Data!$C$5:$BP$360,'Kontrolní List'!$A27,'Kontrolní List'!AJ$1)</f>
        <v>615</v>
      </c>
      <c r="AK27">
        <f>INDEX(Data!$C$5:$BP$360,'Kontrolní List'!$A27,'Kontrolní List'!AK$1)</f>
        <v>0</v>
      </c>
      <c r="AL27">
        <f t="shared" si="4"/>
        <v>0</v>
      </c>
      <c r="AM27">
        <f>INDEX(Data!$C$5:$BP$360,'Kontrolní List'!$A27,'Kontrolní List'!AM$1)</f>
        <v>417.92</v>
      </c>
      <c r="AN27">
        <f>INDEX(Data!$C$5:$BP$360,'Kontrolní List'!$A27,'Kontrolní List'!AN$1)</f>
        <v>1845</v>
      </c>
      <c r="AO27">
        <f>INDEX(Data!$C$5:$BP$360,'Kontrolní List'!$A27,'Kontrolní List'!AO$1)</f>
        <v>1038.0050000000001</v>
      </c>
      <c r="AP27" t="b">
        <f t="shared" si="5"/>
        <v>1</v>
      </c>
      <c r="AQ27" t="b">
        <f t="shared" si="6"/>
        <v>1</v>
      </c>
      <c r="AR27" t="b">
        <f t="shared" si="7"/>
        <v>1</v>
      </c>
      <c r="AT27" s="35">
        <f t="shared" si="8"/>
        <v>0.89635406380508764</v>
      </c>
      <c r="AU27" s="36" t="s">
        <v>570</v>
      </c>
      <c r="AV27" s="1"/>
    </row>
    <row r="28" spans="1:48" x14ac:dyDescent="0.25">
      <c r="A28">
        <v>26</v>
      </c>
      <c r="B28" t="str">
        <f>INDEX(Data!$C$5:$BP$360,'Kontrolní List'!$A28,'Kontrolní List'!B$1)</f>
        <v>KJ - Jaroměř</v>
      </c>
      <c r="C28" t="str">
        <f>INDEX(Data!$C$5:$BP$360,'Kontrolní List'!$A28,'Kontrolní List'!C$1)</f>
        <v>Prosinec</v>
      </c>
      <c r="D28">
        <f>INDEX(Data!$C$5:$BP$360,'Kontrolní List'!$A28,'Kontrolní List'!D$1)</f>
        <v>230.60400000000001</v>
      </c>
      <c r="E28">
        <f>INDEX(Data!$C$5:$BP$360,'Kontrolní List'!$A28,'Kontrolní List'!E$1)</f>
        <v>100.621</v>
      </c>
      <c r="F28">
        <f>INDEX(Data!$C$5:$BP$360,'Kontrolní List'!$A28,'Kontrolní List'!F$1)</f>
        <v>129.983</v>
      </c>
      <c r="G28">
        <f>INDEX(Data!$C$5:$BP$360,'Kontrolní List'!$A28,'Kontrolní List'!G$1)</f>
        <v>35.304012</v>
      </c>
      <c r="H28">
        <f t="shared" si="0"/>
        <v>0</v>
      </c>
      <c r="I28">
        <f>INDEX(Data!$C$5:$BP$360,'Kontrolní List'!$A28,'Kontrolní List'!I$1)</f>
        <v>87.087000000000003</v>
      </c>
      <c r="J28">
        <f>INDEX(Data!$C$5:$BP$360,'Kontrolní List'!$A28,'Kontrolní List'!J$1)</f>
        <v>0.54700000000000004</v>
      </c>
      <c r="K28">
        <f>INDEX(Data!$C$5:$BP$360,'Kontrolní List'!$A28,'Kontrolní List'!K$1)</f>
        <v>0.70700000000000784</v>
      </c>
      <c r="L28">
        <f>INDEX(Data!$C$5:$BP$360,'Kontrolní List'!$A28,'Kontrolní List'!L$1)</f>
        <v>0</v>
      </c>
      <c r="M28">
        <f>INDEX(Data!$C$5:$BP$360,'Kontrolní List'!$A28,'Kontrolní List'!M$1)</f>
        <v>0</v>
      </c>
      <c r="N28">
        <f>INDEX(Data!$C$5:$BP$360,'Kontrolní List'!$A28,'Kontrolní List'!N$1)</f>
        <v>85.832999999999998</v>
      </c>
      <c r="O28">
        <f t="shared" si="1"/>
        <v>0</v>
      </c>
      <c r="P28">
        <f>INDEX(Data!$C$5:$BP$360,'Kontrolní List'!$A28,'Kontrolní List'!P$1)</f>
        <v>405</v>
      </c>
      <c r="Q28">
        <f>INDEX(Data!$C$5:$BP$360,'Kontrolní List'!$A28,'Kontrolní List'!Q$1)</f>
        <v>405</v>
      </c>
      <c r="R28">
        <f t="shared" si="2"/>
        <v>0</v>
      </c>
      <c r="S28">
        <f>INDEX(Data!$C$5:$BP$360,'Kontrolní List'!$A28,'Kontrolní List'!S$1)</f>
        <v>85.832999999999998</v>
      </c>
      <c r="T28">
        <f>INDEX(Data!$C$5:$BP$360,'Kontrolní List'!$A28,'Kontrolní List'!T$1)</f>
        <v>0</v>
      </c>
      <c r="U28">
        <f>INDEX(Data!$C$5:$BP$360,'Kontrolní List'!$A28,'Kontrolní List'!U$1)</f>
        <v>0</v>
      </c>
      <c r="V28">
        <f>INDEX(Data!$C$5:$BP$360,'Kontrolní List'!$A28,'Kontrolní List'!V$1)</f>
        <v>0</v>
      </c>
      <c r="W28">
        <f>INDEX(Data!$C$5:$BP$360,'Kontrolní List'!$A28,'Kontrolní List'!W$1)</f>
        <v>0</v>
      </c>
      <c r="X28">
        <f>INDEX(Data!$C$5:$BP$360,'Kontrolní List'!$A28,'Kontrolní List'!X$1)</f>
        <v>0</v>
      </c>
      <c r="Y28">
        <f>INDEX(Data!$C$5:$BP$360,'Kontrolní List'!$A28,'Kontrolní List'!Y$1)</f>
        <v>0</v>
      </c>
      <c r="Z28">
        <f>INDEX(Data!$C$5:$BP$360,'Kontrolní List'!$A28,'Kontrolní List'!Z$1)</f>
        <v>0</v>
      </c>
      <c r="AA28">
        <f>INDEX(Data!$C$5:$BP$360,'Kontrolní List'!$A28,'Kontrolní List'!AA$1)</f>
        <v>0</v>
      </c>
      <c r="AB28">
        <f t="shared" si="3"/>
        <v>0</v>
      </c>
      <c r="AC28">
        <f>INDEX(Data!$C$5:$BP$360,'Kontrolní List'!$A28,'Kontrolní List'!AC$1)</f>
        <v>405</v>
      </c>
      <c r="AD28">
        <f>INDEX(Data!$C$5:$BP$360,'Kontrolní List'!$A28,'Kontrolní List'!AD$1)</f>
        <v>0</v>
      </c>
      <c r="AE28">
        <f>INDEX(Data!$C$5:$BP$360,'Kontrolní List'!$A28,'Kontrolní List'!AE$1)</f>
        <v>0</v>
      </c>
      <c r="AF28">
        <f>INDEX(Data!$C$5:$BP$360,'Kontrolní List'!$A28,'Kontrolní List'!AF$1)</f>
        <v>0</v>
      </c>
      <c r="AG28">
        <f>INDEX(Data!$C$5:$BP$360,'Kontrolní List'!$A28,'Kontrolní List'!AG$1)</f>
        <v>0</v>
      </c>
      <c r="AH28">
        <f>INDEX(Data!$C$5:$BP$360,'Kontrolní List'!$A28,'Kontrolní List'!AH$1)</f>
        <v>0</v>
      </c>
      <c r="AI28">
        <f>INDEX(Data!$C$5:$BP$360,'Kontrolní List'!$A28,'Kontrolní List'!AI$1)</f>
        <v>0</v>
      </c>
      <c r="AJ28">
        <f>INDEX(Data!$C$5:$BP$360,'Kontrolní List'!$A28,'Kontrolní List'!AJ$1)</f>
        <v>0</v>
      </c>
      <c r="AK28">
        <f>INDEX(Data!$C$5:$BP$360,'Kontrolní List'!$A28,'Kontrolní List'!AK$1)</f>
        <v>0</v>
      </c>
      <c r="AL28">
        <f t="shared" si="4"/>
        <v>0</v>
      </c>
      <c r="AM28">
        <f>INDEX(Data!$C$5:$BP$360,'Kontrolní List'!$A28,'Kontrolní List'!AM$1)</f>
        <v>87.087000000000003</v>
      </c>
      <c r="AN28">
        <f>INDEX(Data!$C$5:$BP$360,'Kontrolní List'!$A28,'Kontrolní List'!AN$1)</f>
        <v>405</v>
      </c>
      <c r="AO28">
        <f>INDEX(Data!$C$5:$BP$360,'Kontrolní List'!$A28,'Kontrolní List'!AO$1)</f>
        <v>230.60400000000001</v>
      </c>
      <c r="AP28" t="b">
        <f t="shared" si="5"/>
        <v>1</v>
      </c>
      <c r="AQ28" t="b">
        <f t="shared" si="6"/>
        <v>1</v>
      </c>
      <c r="AR28" t="b">
        <f t="shared" si="7"/>
        <v>1</v>
      </c>
      <c r="AT28" s="35">
        <f t="shared" si="8"/>
        <v>0.86549669563407394</v>
      </c>
      <c r="AU28" s="36" t="s">
        <v>570</v>
      </c>
      <c r="AV28" s="1"/>
    </row>
    <row r="29" spans="1:48" x14ac:dyDescent="0.25">
      <c r="A29">
        <v>27</v>
      </c>
      <c r="B29" t="str">
        <f>INDEX(Data!$C$5:$BP$360,'Kontrolní List'!$A29,'Kontrolní List'!B$1)</f>
        <v>KJ - Jihlava, U Břízek</v>
      </c>
      <c r="C29" t="str">
        <f>INDEX(Data!$C$5:$BP$360,'Kontrolní List'!$A29,'Kontrolní List'!C$1)</f>
        <v>Prosinec</v>
      </c>
      <c r="D29">
        <f>INDEX(Data!$C$5:$BP$360,'Kontrolní List'!$A29,'Kontrolní List'!D$1)</f>
        <v>1625.5609999999999</v>
      </c>
      <c r="E29">
        <f>INDEX(Data!$C$5:$BP$360,'Kontrolní List'!$A29,'Kontrolní List'!E$1)</f>
        <v>774.97699999999998</v>
      </c>
      <c r="F29">
        <f>INDEX(Data!$C$5:$BP$360,'Kontrolní List'!$A29,'Kontrolní List'!F$1)</f>
        <v>850.58399999999995</v>
      </c>
      <c r="G29">
        <f>INDEX(Data!$C$5:$BP$360,'Kontrolní List'!$A29,'Kontrolní List'!G$1)</f>
        <v>35.292671999999996</v>
      </c>
      <c r="H29">
        <f t="shared" si="0"/>
        <v>0</v>
      </c>
      <c r="I29">
        <f>INDEX(Data!$C$5:$BP$360,'Kontrolní List'!$A29,'Kontrolní List'!I$1)</f>
        <v>664.60599999999999</v>
      </c>
      <c r="J29">
        <f>INDEX(Data!$C$5:$BP$360,'Kontrolní List'!$A29,'Kontrolní List'!J$1)</f>
        <v>6.282</v>
      </c>
      <c r="K29">
        <f>INDEX(Data!$C$5:$BP$360,'Kontrolní List'!$A29,'Kontrolní List'!K$1)</f>
        <v>6.8949999999999818</v>
      </c>
      <c r="L29">
        <f>INDEX(Data!$C$5:$BP$360,'Kontrolní List'!$A29,'Kontrolní List'!L$1)</f>
        <v>0</v>
      </c>
      <c r="M29">
        <f>INDEX(Data!$C$5:$BP$360,'Kontrolní List'!$A29,'Kontrolní List'!M$1)</f>
        <v>0</v>
      </c>
      <c r="N29">
        <f>INDEX(Data!$C$5:$BP$360,'Kontrolní List'!$A29,'Kontrolní List'!N$1)</f>
        <v>651.42899999999997</v>
      </c>
      <c r="O29">
        <f t="shared" si="1"/>
        <v>0</v>
      </c>
      <c r="P29">
        <f>INDEX(Data!$C$5:$BP$360,'Kontrolní List'!$A29,'Kontrolní List'!P$1)</f>
        <v>2626</v>
      </c>
      <c r="Q29">
        <f>INDEX(Data!$C$5:$BP$360,'Kontrolní List'!$A29,'Kontrolní List'!Q$1)</f>
        <v>2626</v>
      </c>
      <c r="R29">
        <f t="shared" si="2"/>
        <v>0</v>
      </c>
      <c r="S29">
        <f>INDEX(Data!$C$5:$BP$360,'Kontrolní List'!$A29,'Kontrolní List'!S$1)</f>
        <v>651.42899999999997</v>
      </c>
      <c r="T29">
        <f>INDEX(Data!$C$5:$BP$360,'Kontrolní List'!$A29,'Kontrolní List'!T$1)</f>
        <v>0</v>
      </c>
      <c r="U29">
        <f>INDEX(Data!$C$5:$BP$360,'Kontrolní List'!$A29,'Kontrolní List'!U$1)</f>
        <v>0</v>
      </c>
      <c r="V29">
        <f>INDEX(Data!$C$5:$BP$360,'Kontrolní List'!$A29,'Kontrolní List'!V$1)</f>
        <v>0</v>
      </c>
      <c r="W29">
        <f>INDEX(Data!$C$5:$BP$360,'Kontrolní List'!$A29,'Kontrolní List'!W$1)</f>
        <v>0</v>
      </c>
      <c r="X29">
        <f>INDEX(Data!$C$5:$BP$360,'Kontrolní List'!$A29,'Kontrolní List'!X$1)</f>
        <v>0</v>
      </c>
      <c r="Y29">
        <f>INDEX(Data!$C$5:$BP$360,'Kontrolní List'!$A29,'Kontrolní List'!Y$1)</f>
        <v>0</v>
      </c>
      <c r="Z29">
        <f>INDEX(Data!$C$5:$BP$360,'Kontrolní List'!$A29,'Kontrolní List'!Z$1)</f>
        <v>0</v>
      </c>
      <c r="AA29">
        <f>INDEX(Data!$C$5:$BP$360,'Kontrolní List'!$A29,'Kontrolní List'!AA$1)</f>
        <v>0</v>
      </c>
      <c r="AB29">
        <f t="shared" si="3"/>
        <v>0</v>
      </c>
      <c r="AC29">
        <f>INDEX(Data!$C$5:$BP$360,'Kontrolní List'!$A29,'Kontrolní List'!AC$1)</f>
        <v>2626</v>
      </c>
      <c r="AD29">
        <f>INDEX(Data!$C$5:$BP$360,'Kontrolní List'!$A29,'Kontrolní List'!AD$1)</f>
        <v>0</v>
      </c>
      <c r="AE29">
        <f>INDEX(Data!$C$5:$BP$360,'Kontrolní List'!$A29,'Kontrolní List'!AE$1)</f>
        <v>0</v>
      </c>
      <c r="AF29">
        <f>INDEX(Data!$C$5:$BP$360,'Kontrolní List'!$A29,'Kontrolní List'!AF$1)</f>
        <v>0</v>
      </c>
      <c r="AG29">
        <f>INDEX(Data!$C$5:$BP$360,'Kontrolní List'!$A29,'Kontrolní List'!AG$1)</f>
        <v>0</v>
      </c>
      <c r="AH29">
        <f>INDEX(Data!$C$5:$BP$360,'Kontrolní List'!$A29,'Kontrolní List'!AH$1)</f>
        <v>0</v>
      </c>
      <c r="AI29">
        <f>INDEX(Data!$C$5:$BP$360,'Kontrolní List'!$A29,'Kontrolní List'!AI$1)</f>
        <v>0</v>
      </c>
      <c r="AJ29">
        <f>INDEX(Data!$C$5:$BP$360,'Kontrolní List'!$A29,'Kontrolní List'!AJ$1)</f>
        <v>0</v>
      </c>
      <c r="AK29">
        <f>INDEX(Data!$C$5:$BP$360,'Kontrolní List'!$A29,'Kontrolní List'!AK$1)</f>
        <v>0</v>
      </c>
      <c r="AL29">
        <f t="shared" si="4"/>
        <v>0</v>
      </c>
      <c r="AM29">
        <f>INDEX(Data!$C$5:$BP$360,'Kontrolní List'!$A29,'Kontrolní List'!AM$1)</f>
        <v>664.60599999999999</v>
      </c>
      <c r="AN29">
        <f>INDEX(Data!$C$5:$BP$360,'Kontrolní List'!$A29,'Kontrolní List'!AN$1)</f>
        <v>2626</v>
      </c>
      <c r="AO29">
        <f>INDEX(Data!$C$5:$BP$360,'Kontrolní List'!$A29,'Kontrolní List'!AO$1)</f>
        <v>1625.5609999999999</v>
      </c>
      <c r="AP29" t="b">
        <f t="shared" si="5"/>
        <v>1</v>
      </c>
      <c r="AQ29" t="b">
        <f t="shared" si="6"/>
        <v>1</v>
      </c>
      <c r="AR29" t="b">
        <f t="shared" si="7"/>
        <v>1</v>
      </c>
      <c r="AT29" s="35">
        <f t="shared" si="8"/>
        <v>0.85758113318690876</v>
      </c>
      <c r="AU29" s="36" t="s">
        <v>570</v>
      </c>
      <c r="AV29" s="1"/>
    </row>
    <row r="30" spans="1:48" x14ac:dyDescent="0.25">
      <c r="A30">
        <v>28</v>
      </c>
      <c r="B30" t="str">
        <f>INDEX(Data!$C$5:$BP$360,'Kontrolní List'!$A30,'Kontrolní List'!B$1)</f>
        <v>KJ - Kaznějov</v>
      </c>
      <c r="C30" t="str">
        <f>INDEX(Data!$C$5:$BP$360,'Kontrolní List'!$A30,'Kontrolní List'!C$1)</f>
        <v>Prosinec</v>
      </c>
      <c r="D30">
        <f>INDEX(Data!$C$5:$BP$360,'Kontrolní List'!$A30,'Kontrolní List'!D$1)</f>
        <v>755.75300000000004</v>
      </c>
      <c r="E30">
        <f>INDEX(Data!$C$5:$BP$360,'Kontrolní List'!$A30,'Kontrolní List'!E$1)</f>
        <v>367.31700000000001</v>
      </c>
      <c r="F30">
        <f>INDEX(Data!$C$5:$BP$360,'Kontrolní List'!$A30,'Kontrolní List'!F$1)</f>
        <v>388.43599999999998</v>
      </c>
      <c r="G30">
        <f>INDEX(Data!$C$5:$BP$360,'Kontrolní List'!$A30,'Kontrolní List'!G$1)</f>
        <v>35.269344000000004</v>
      </c>
      <c r="H30">
        <f t="shared" si="0"/>
        <v>0</v>
      </c>
      <c r="I30">
        <f>INDEX(Data!$C$5:$BP$360,'Kontrolní List'!$A30,'Kontrolní List'!I$1)</f>
        <v>309.69400000000002</v>
      </c>
      <c r="J30">
        <f>INDEX(Data!$C$5:$BP$360,'Kontrolní List'!$A30,'Kontrolní List'!J$1)</f>
        <v>4.3289999999999997</v>
      </c>
      <c r="K30">
        <f>INDEX(Data!$C$5:$BP$360,'Kontrolní List'!$A30,'Kontrolní List'!K$1)</f>
        <v>4.5780000000000314</v>
      </c>
      <c r="L30">
        <f>INDEX(Data!$C$5:$BP$360,'Kontrolní List'!$A30,'Kontrolní List'!L$1)</f>
        <v>0</v>
      </c>
      <c r="M30">
        <f>INDEX(Data!$C$5:$BP$360,'Kontrolní List'!$A30,'Kontrolní List'!M$1)</f>
        <v>0</v>
      </c>
      <c r="N30">
        <f>INDEX(Data!$C$5:$BP$360,'Kontrolní List'!$A30,'Kontrolní List'!N$1)</f>
        <v>300.78699999999998</v>
      </c>
      <c r="O30">
        <f t="shared" si="1"/>
        <v>0</v>
      </c>
      <c r="P30">
        <f>INDEX(Data!$C$5:$BP$360,'Kontrolní List'!$A30,'Kontrolní List'!P$1)</f>
        <v>1179</v>
      </c>
      <c r="Q30">
        <f>INDEX(Data!$C$5:$BP$360,'Kontrolní List'!$A30,'Kontrolní List'!Q$1)</f>
        <v>1179</v>
      </c>
      <c r="R30">
        <f t="shared" si="2"/>
        <v>0</v>
      </c>
      <c r="S30">
        <f>INDEX(Data!$C$5:$BP$360,'Kontrolní List'!$A30,'Kontrolní List'!S$1)</f>
        <v>300.78699999999998</v>
      </c>
      <c r="T30">
        <f>INDEX(Data!$C$5:$BP$360,'Kontrolní List'!$A30,'Kontrolní List'!T$1)</f>
        <v>0</v>
      </c>
      <c r="U30">
        <f>INDEX(Data!$C$5:$BP$360,'Kontrolní List'!$A30,'Kontrolní List'!U$1)</f>
        <v>0</v>
      </c>
      <c r="V30">
        <f>INDEX(Data!$C$5:$BP$360,'Kontrolní List'!$A30,'Kontrolní List'!V$1)</f>
        <v>0</v>
      </c>
      <c r="W30">
        <f>INDEX(Data!$C$5:$BP$360,'Kontrolní List'!$A30,'Kontrolní List'!W$1)</f>
        <v>0</v>
      </c>
      <c r="X30">
        <f>INDEX(Data!$C$5:$BP$360,'Kontrolní List'!$A30,'Kontrolní List'!X$1)</f>
        <v>0</v>
      </c>
      <c r="Y30">
        <f>INDEX(Data!$C$5:$BP$360,'Kontrolní List'!$A30,'Kontrolní List'!Y$1)</f>
        <v>0</v>
      </c>
      <c r="Z30">
        <f>INDEX(Data!$C$5:$BP$360,'Kontrolní List'!$A30,'Kontrolní List'!Z$1)</f>
        <v>0</v>
      </c>
      <c r="AA30">
        <f>INDEX(Data!$C$5:$BP$360,'Kontrolní List'!$A30,'Kontrolní List'!AA$1)</f>
        <v>0</v>
      </c>
      <c r="AB30">
        <f t="shared" si="3"/>
        <v>0</v>
      </c>
      <c r="AC30">
        <f>INDEX(Data!$C$5:$BP$360,'Kontrolní List'!$A30,'Kontrolní List'!AC$1)</f>
        <v>1179</v>
      </c>
      <c r="AD30">
        <f>INDEX(Data!$C$5:$BP$360,'Kontrolní List'!$A30,'Kontrolní List'!AD$1)</f>
        <v>0</v>
      </c>
      <c r="AE30">
        <f>INDEX(Data!$C$5:$BP$360,'Kontrolní List'!$A30,'Kontrolní List'!AE$1)</f>
        <v>0</v>
      </c>
      <c r="AF30">
        <f>INDEX(Data!$C$5:$BP$360,'Kontrolní List'!$A30,'Kontrolní List'!AF$1)</f>
        <v>0</v>
      </c>
      <c r="AG30">
        <f>INDEX(Data!$C$5:$BP$360,'Kontrolní List'!$A30,'Kontrolní List'!AG$1)</f>
        <v>0</v>
      </c>
      <c r="AH30">
        <f>INDEX(Data!$C$5:$BP$360,'Kontrolní List'!$A30,'Kontrolní List'!AH$1)</f>
        <v>0</v>
      </c>
      <c r="AI30">
        <f>INDEX(Data!$C$5:$BP$360,'Kontrolní List'!$A30,'Kontrolní List'!AI$1)</f>
        <v>0</v>
      </c>
      <c r="AJ30">
        <f>INDEX(Data!$C$5:$BP$360,'Kontrolní List'!$A30,'Kontrolní List'!AJ$1)</f>
        <v>0</v>
      </c>
      <c r="AK30">
        <f>INDEX(Data!$C$5:$BP$360,'Kontrolní List'!$A30,'Kontrolní List'!AK$1)</f>
        <v>0</v>
      </c>
      <c r="AL30">
        <f t="shared" si="4"/>
        <v>0</v>
      </c>
      <c r="AM30">
        <f>INDEX(Data!$C$5:$BP$360,'Kontrolní List'!$A30,'Kontrolní List'!AM$1)</f>
        <v>309.69400000000002</v>
      </c>
      <c r="AN30">
        <f>INDEX(Data!$C$5:$BP$360,'Kontrolní List'!$A30,'Kontrolní List'!AN$1)</f>
        <v>1179</v>
      </c>
      <c r="AO30">
        <f>INDEX(Data!$C$5:$BP$360,'Kontrolní List'!$A30,'Kontrolní List'!AO$1)</f>
        <v>755.75300000000004</v>
      </c>
      <c r="AP30" t="b">
        <f t="shared" si="5"/>
        <v>1</v>
      </c>
      <c r="AQ30" t="b">
        <f t="shared" si="6"/>
        <v>1</v>
      </c>
      <c r="AR30" t="b">
        <f t="shared" si="7"/>
        <v>1</v>
      </c>
      <c r="AT30" s="35">
        <f t="shared" si="8"/>
        <v>0.843124671685061</v>
      </c>
      <c r="AU30" s="36" t="s">
        <v>570</v>
      </c>
      <c r="AV30" s="1"/>
    </row>
    <row r="31" spans="1:48" x14ac:dyDescent="0.25">
      <c r="A31">
        <v>29</v>
      </c>
      <c r="B31" t="str">
        <f>INDEX(Data!$C$5:$BP$360,'Kontrolní List'!$A31,'Kontrolní List'!B$1)</f>
        <v>KJ - Kladruby (areál RÚ)</v>
      </c>
      <c r="C31" t="str">
        <f>INDEX(Data!$C$5:$BP$360,'Kontrolní List'!$A31,'Kontrolní List'!C$1)</f>
        <v>Prosinec</v>
      </c>
      <c r="D31">
        <f>INDEX(Data!$C$5:$BP$360,'Kontrolní List'!$A31,'Kontrolní List'!D$1)</f>
        <v>941.15</v>
      </c>
      <c r="E31">
        <f>INDEX(Data!$C$5:$BP$360,'Kontrolní List'!$A31,'Kontrolní List'!E$1)</f>
        <v>440.64800000000002</v>
      </c>
      <c r="F31">
        <f>INDEX(Data!$C$5:$BP$360,'Kontrolní List'!$A31,'Kontrolní List'!F$1)</f>
        <v>500.50200000000001</v>
      </c>
      <c r="G31">
        <f>INDEX(Data!$C$5:$BP$360,'Kontrolní List'!$A31,'Kontrolní List'!G$1)</f>
        <v>35.272907999999994</v>
      </c>
      <c r="H31">
        <f t="shared" si="0"/>
        <v>0</v>
      </c>
      <c r="I31">
        <f>INDEX(Data!$C$5:$BP$360,'Kontrolní List'!$A31,'Kontrolní List'!I$1)</f>
        <v>327.22000000000003</v>
      </c>
      <c r="J31">
        <f>INDEX(Data!$C$5:$BP$360,'Kontrolní List'!$A31,'Kontrolní List'!J$1)</f>
        <v>5.4420000000000002</v>
      </c>
      <c r="K31">
        <f>INDEX(Data!$C$5:$BP$360,'Kontrolní List'!$A31,'Kontrolní List'!K$1)</f>
        <v>6.1820000000000164</v>
      </c>
      <c r="L31">
        <f>INDEX(Data!$C$5:$BP$360,'Kontrolní List'!$A31,'Kontrolní List'!L$1)</f>
        <v>0</v>
      </c>
      <c r="M31">
        <f>INDEX(Data!$C$5:$BP$360,'Kontrolní List'!$A31,'Kontrolní List'!M$1)</f>
        <v>0</v>
      </c>
      <c r="N31">
        <f>INDEX(Data!$C$5:$BP$360,'Kontrolní List'!$A31,'Kontrolní List'!N$1)</f>
        <v>315.596</v>
      </c>
      <c r="O31">
        <f t="shared" si="1"/>
        <v>0</v>
      </c>
      <c r="P31">
        <f>INDEX(Data!$C$5:$BP$360,'Kontrolní List'!$A31,'Kontrolní List'!P$1)</f>
        <v>1338</v>
      </c>
      <c r="Q31">
        <f>INDEX(Data!$C$5:$BP$360,'Kontrolní List'!$A31,'Kontrolní List'!Q$1)</f>
        <v>1338</v>
      </c>
      <c r="R31">
        <f t="shared" si="2"/>
        <v>0</v>
      </c>
      <c r="S31">
        <f>INDEX(Data!$C$5:$BP$360,'Kontrolní List'!$A31,'Kontrolní List'!S$1)</f>
        <v>315.596</v>
      </c>
      <c r="T31">
        <f>INDEX(Data!$C$5:$BP$360,'Kontrolní List'!$A31,'Kontrolní List'!T$1)</f>
        <v>0</v>
      </c>
      <c r="U31">
        <f>INDEX(Data!$C$5:$BP$360,'Kontrolní List'!$A31,'Kontrolní List'!U$1)</f>
        <v>0</v>
      </c>
      <c r="V31">
        <f>INDEX(Data!$C$5:$BP$360,'Kontrolní List'!$A31,'Kontrolní List'!V$1)</f>
        <v>0</v>
      </c>
      <c r="W31">
        <f>INDEX(Data!$C$5:$BP$360,'Kontrolní List'!$A31,'Kontrolní List'!W$1)</f>
        <v>0</v>
      </c>
      <c r="X31">
        <f>INDEX(Data!$C$5:$BP$360,'Kontrolní List'!$A31,'Kontrolní List'!X$1)</f>
        <v>0</v>
      </c>
      <c r="Y31">
        <f>INDEX(Data!$C$5:$BP$360,'Kontrolní List'!$A31,'Kontrolní List'!Y$1)</f>
        <v>0</v>
      </c>
      <c r="Z31">
        <f>INDEX(Data!$C$5:$BP$360,'Kontrolní List'!$A31,'Kontrolní List'!Z$1)</f>
        <v>0</v>
      </c>
      <c r="AA31">
        <f>INDEX(Data!$C$5:$BP$360,'Kontrolní List'!$A31,'Kontrolní List'!AA$1)</f>
        <v>0</v>
      </c>
      <c r="AB31">
        <f t="shared" si="3"/>
        <v>0</v>
      </c>
      <c r="AC31">
        <f>INDEX(Data!$C$5:$BP$360,'Kontrolní List'!$A31,'Kontrolní List'!AC$1)</f>
        <v>0</v>
      </c>
      <c r="AD31">
        <f>INDEX(Data!$C$5:$BP$360,'Kontrolní List'!$A31,'Kontrolní List'!AD$1)</f>
        <v>0</v>
      </c>
      <c r="AE31">
        <f>INDEX(Data!$C$5:$BP$360,'Kontrolní List'!$A31,'Kontrolní List'!AE$1)</f>
        <v>0</v>
      </c>
      <c r="AF31">
        <f>INDEX(Data!$C$5:$BP$360,'Kontrolní List'!$A31,'Kontrolní List'!AF$1)</f>
        <v>0</v>
      </c>
      <c r="AG31">
        <f>INDEX(Data!$C$5:$BP$360,'Kontrolní List'!$A31,'Kontrolní List'!AG$1)</f>
        <v>0</v>
      </c>
      <c r="AH31">
        <f>INDEX(Data!$C$5:$BP$360,'Kontrolní List'!$A31,'Kontrolní List'!AH$1)</f>
        <v>0</v>
      </c>
      <c r="AI31">
        <f>INDEX(Data!$C$5:$BP$360,'Kontrolní List'!$A31,'Kontrolní List'!AI$1)</f>
        <v>1338</v>
      </c>
      <c r="AJ31">
        <f>INDEX(Data!$C$5:$BP$360,'Kontrolní List'!$A31,'Kontrolní List'!AJ$1)</f>
        <v>0</v>
      </c>
      <c r="AK31">
        <f>INDEX(Data!$C$5:$BP$360,'Kontrolní List'!$A31,'Kontrolní List'!AK$1)</f>
        <v>0</v>
      </c>
      <c r="AL31">
        <f t="shared" si="4"/>
        <v>0</v>
      </c>
      <c r="AM31">
        <f>INDEX(Data!$C$5:$BP$360,'Kontrolní List'!$A31,'Kontrolní List'!AM$1)</f>
        <v>327.22000000000003</v>
      </c>
      <c r="AN31">
        <f>INDEX(Data!$C$5:$BP$360,'Kontrolní List'!$A31,'Kontrolní List'!AN$1)</f>
        <v>1338</v>
      </c>
      <c r="AO31">
        <f>INDEX(Data!$C$5:$BP$360,'Kontrolní List'!$A31,'Kontrolní List'!AO$1)</f>
        <v>894.42</v>
      </c>
      <c r="AP31" t="b">
        <f t="shared" si="5"/>
        <v>1</v>
      </c>
      <c r="AQ31" t="b">
        <f t="shared" si="6"/>
        <v>1</v>
      </c>
      <c r="AR31" t="b">
        <f t="shared" si="7"/>
        <v>0</v>
      </c>
      <c r="AT31" s="35">
        <f t="shared" si="8"/>
        <v>0.74258796861995091</v>
      </c>
      <c r="AU31" s="36" t="s">
        <v>570</v>
      </c>
      <c r="AV31" s="1"/>
    </row>
    <row r="32" spans="1:48" x14ac:dyDescent="0.25">
      <c r="A32">
        <v>30</v>
      </c>
      <c r="B32" t="str">
        <f>INDEX(Data!$C$5:$BP$360,'Kontrolní List'!$A32,'Kontrolní List'!B$1)</f>
        <v>KJ - Klimkovice (areál sanatoria)</v>
      </c>
      <c r="C32" t="str">
        <f>INDEX(Data!$C$5:$BP$360,'Kontrolní List'!$A32,'Kontrolní List'!C$1)</f>
        <v>Prosinec</v>
      </c>
      <c r="D32">
        <f>INDEX(Data!$C$5:$BP$360,'Kontrolní List'!$A32,'Kontrolní List'!D$1)</f>
        <v>794.30499999999995</v>
      </c>
      <c r="E32">
        <f>INDEX(Data!$C$5:$BP$360,'Kontrolní List'!$A32,'Kontrolní List'!E$1)</f>
        <v>372.75</v>
      </c>
      <c r="F32">
        <f>INDEX(Data!$C$5:$BP$360,'Kontrolní List'!$A32,'Kontrolní List'!F$1)</f>
        <v>421.55500000000001</v>
      </c>
      <c r="G32">
        <f>INDEX(Data!$C$5:$BP$360,'Kontrolní List'!$A32,'Kontrolní List'!G$1)</f>
        <v>35.198999999999998</v>
      </c>
      <c r="H32">
        <f t="shared" si="0"/>
        <v>0</v>
      </c>
      <c r="I32">
        <f>INDEX(Data!$C$5:$BP$360,'Kontrolní List'!$A32,'Kontrolní List'!I$1)</f>
        <v>320.04000000000002</v>
      </c>
      <c r="J32">
        <f>INDEX(Data!$C$5:$BP$360,'Kontrolní List'!$A32,'Kontrolní List'!J$1)</f>
        <v>2.2410000000000001</v>
      </c>
      <c r="K32">
        <f>INDEX(Data!$C$5:$BP$360,'Kontrolní List'!$A32,'Kontrolní List'!K$1)</f>
        <v>2.5360000000000582</v>
      </c>
      <c r="L32">
        <f>INDEX(Data!$C$5:$BP$360,'Kontrolní List'!$A32,'Kontrolní List'!L$1)</f>
        <v>0</v>
      </c>
      <c r="M32">
        <f>INDEX(Data!$C$5:$BP$360,'Kontrolní List'!$A32,'Kontrolní List'!M$1)</f>
        <v>0</v>
      </c>
      <c r="N32">
        <f>INDEX(Data!$C$5:$BP$360,'Kontrolní List'!$A32,'Kontrolní List'!N$1)</f>
        <v>315.26299999999998</v>
      </c>
      <c r="O32">
        <f t="shared" si="1"/>
        <v>0</v>
      </c>
      <c r="P32">
        <f>INDEX(Data!$C$5:$BP$360,'Kontrolní List'!$A32,'Kontrolní List'!P$1)</f>
        <v>1303</v>
      </c>
      <c r="Q32">
        <f>INDEX(Data!$C$5:$BP$360,'Kontrolní List'!$A32,'Kontrolní List'!Q$1)</f>
        <v>1303</v>
      </c>
      <c r="R32">
        <f t="shared" si="2"/>
        <v>0</v>
      </c>
      <c r="S32">
        <f>INDEX(Data!$C$5:$BP$360,'Kontrolní List'!$A32,'Kontrolní List'!S$1)</f>
        <v>223.26300000000001</v>
      </c>
      <c r="T32">
        <f>INDEX(Data!$C$5:$BP$360,'Kontrolní List'!$A32,'Kontrolní List'!T$1)</f>
        <v>0</v>
      </c>
      <c r="U32">
        <f>INDEX(Data!$C$5:$BP$360,'Kontrolní List'!$A32,'Kontrolní List'!U$1)</f>
        <v>0</v>
      </c>
      <c r="V32">
        <f>INDEX(Data!$C$5:$BP$360,'Kontrolní List'!$A32,'Kontrolní List'!V$1)</f>
        <v>0</v>
      </c>
      <c r="W32">
        <f>INDEX(Data!$C$5:$BP$360,'Kontrolní List'!$A32,'Kontrolní List'!W$1)</f>
        <v>0</v>
      </c>
      <c r="X32">
        <f>INDEX(Data!$C$5:$BP$360,'Kontrolní List'!$A32,'Kontrolní List'!X$1)</f>
        <v>0</v>
      </c>
      <c r="Y32">
        <f>INDEX(Data!$C$5:$BP$360,'Kontrolní List'!$A32,'Kontrolní List'!Y$1)</f>
        <v>92</v>
      </c>
      <c r="Z32">
        <f>INDEX(Data!$C$5:$BP$360,'Kontrolní List'!$A32,'Kontrolní List'!Z$1)</f>
        <v>0</v>
      </c>
      <c r="AA32">
        <f>INDEX(Data!$C$5:$BP$360,'Kontrolní List'!$A32,'Kontrolní List'!AA$1)</f>
        <v>0</v>
      </c>
      <c r="AB32">
        <f t="shared" si="3"/>
        <v>0</v>
      </c>
      <c r="AC32">
        <f>INDEX(Data!$C$5:$BP$360,'Kontrolní List'!$A32,'Kontrolní List'!AC$1)</f>
        <v>0</v>
      </c>
      <c r="AD32">
        <f>INDEX(Data!$C$5:$BP$360,'Kontrolní List'!$A32,'Kontrolní List'!AD$1)</f>
        <v>0</v>
      </c>
      <c r="AE32">
        <f>INDEX(Data!$C$5:$BP$360,'Kontrolní List'!$A32,'Kontrolní List'!AE$1)</f>
        <v>0</v>
      </c>
      <c r="AF32">
        <f>INDEX(Data!$C$5:$BP$360,'Kontrolní List'!$A32,'Kontrolní List'!AF$1)</f>
        <v>0</v>
      </c>
      <c r="AG32">
        <f>INDEX(Data!$C$5:$BP$360,'Kontrolní List'!$A32,'Kontrolní List'!AG$1)</f>
        <v>0</v>
      </c>
      <c r="AH32">
        <f>INDEX(Data!$C$5:$BP$360,'Kontrolní List'!$A32,'Kontrolní List'!AH$1)</f>
        <v>0</v>
      </c>
      <c r="AI32">
        <f>INDEX(Data!$C$5:$BP$360,'Kontrolní List'!$A32,'Kontrolní List'!AI$1)</f>
        <v>1303</v>
      </c>
      <c r="AJ32">
        <f>INDEX(Data!$C$5:$BP$360,'Kontrolní List'!$A32,'Kontrolní List'!AJ$1)</f>
        <v>0</v>
      </c>
      <c r="AK32">
        <f>INDEX(Data!$C$5:$BP$360,'Kontrolní List'!$A32,'Kontrolní List'!AK$1)</f>
        <v>0</v>
      </c>
      <c r="AL32">
        <f t="shared" si="4"/>
        <v>0</v>
      </c>
      <c r="AM32">
        <f>INDEX(Data!$C$5:$BP$360,'Kontrolní List'!$A32,'Kontrolní List'!AM$1)</f>
        <v>320.04000000000002</v>
      </c>
      <c r="AN32">
        <f>INDEX(Data!$C$5:$BP$360,'Kontrolní List'!$A32,'Kontrolní List'!AN$1)</f>
        <v>1303</v>
      </c>
      <c r="AO32">
        <f>INDEX(Data!$C$5:$BP$360,'Kontrolní List'!$A32,'Kontrolní List'!AO$1)</f>
        <v>794.30499999999995</v>
      </c>
      <c r="AP32" t="b">
        <f t="shared" si="5"/>
        <v>1</v>
      </c>
      <c r="AQ32" t="b">
        <f t="shared" si="6"/>
        <v>1</v>
      </c>
      <c r="AR32" t="b">
        <f t="shared" si="7"/>
        <v>1</v>
      </c>
      <c r="AT32" s="35">
        <f t="shared" si="8"/>
        <v>0.85859266206865692</v>
      </c>
      <c r="AU32" s="36" t="s">
        <v>570</v>
      </c>
      <c r="AV32" s="1"/>
    </row>
    <row r="33" spans="1:48" x14ac:dyDescent="0.25">
      <c r="A33">
        <v>31</v>
      </c>
      <c r="B33" t="str">
        <f>INDEX(Data!$C$5:$BP$360,'Kontrolní List'!$A33,'Kontrolní List'!B$1)</f>
        <v>KJ - Kamenický Šenov</v>
      </c>
      <c r="C33" t="str">
        <f>INDEX(Data!$C$5:$BP$360,'Kontrolní List'!$A33,'Kontrolní List'!C$1)</f>
        <v>Prosinec</v>
      </c>
      <c r="D33">
        <f>INDEX(Data!$C$5:$BP$360,'Kontrolní List'!$A33,'Kontrolní List'!D$1)</f>
        <v>1415.568</v>
      </c>
      <c r="E33">
        <f>INDEX(Data!$C$5:$BP$360,'Kontrolní List'!$A33,'Kontrolní List'!E$1)</f>
        <v>684.80399999999997</v>
      </c>
      <c r="F33">
        <f>INDEX(Data!$C$5:$BP$360,'Kontrolní List'!$A33,'Kontrolní List'!F$1)</f>
        <v>730.76400000000001</v>
      </c>
      <c r="G33">
        <f>INDEX(Data!$C$5:$BP$360,'Kontrolní List'!$A33,'Kontrolní List'!G$1)</f>
        <v>35.297531999999997</v>
      </c>
      <c r="H33">
        <f t="shared" si="0"/>
        <v>0</v>
      </c>
      <c r="I33">
        <f>INDEX(Data!$C$5:$BP$360,'Kontrolní List'!$A33,'Kontrolní List'!I$1)</f>
        <v>584.39</v>
      </c>
      <c r="J33">
        <f>INDEX(Data!$C$5:$BP$360,'Kontrolní List'!$A33,'Kontrolní List'!J$1)</f>
        <v>4.5549999999999997</v>
      </c>
      <c r="K33">
        <f>INDEX(Data!$C$5:$BP$360,'Kontrolní List'!$A33,'Kontrolní List'!K$1)</f>
        <v>4.86099999999999</v>
      </c>
      <c r="L33">
        <f>INDEX(Data!$C$5:$BP$360,'Kontrolní List'!$A33,'Kontrolní List'!L$1)</f>
        <v>0</v>
      </c>
      <c r="M33">
        <f>INDEX(Data!$C$5:$BP$360,'Kontrolní List'!$A33,'Kontrolní List'!M$1)</f>
        <v>0</v>
      </c>
      <c r="N33">
        <f>INDEX(Data!$C$5:$BP$360,'Kontrolní List'!$A33,'Kontrolní List'!N$1)</f>
        <v>574.97400000000005</v>
      </c>
      <c r="O33">
        <f t="shared" si="1"/>
        <v>0</v>
      </c>
      <c r="P33">
        <f>INDEX(Data!$C$5:$BP$360,'Kontrolní List'!$A33,'Kontrolní List'!P$1)</f>
        <v>2245</v>
      </c>
      <c r="Q33">
        <f>INDEX(Data!$C$5:$BP$360,'Kontrolní List'!$A33,'Kontrolní List'!Q$1)</f>
        <v>2245</v>
      </c>
      <c r="R33">
        <f t="shared" si="2"/>
        <v>0</v>
      </c>
      <c r="S33">
        <f>INDEX(Data!$C$5:$BP$360,'Kontrolní List'!$A33,'Kontrolní List'!S$1)</f>
        <v>574.97400000000005</v>
      </c>
      <c r="T33">
        <f>INDEX(Data!$C$5:$BP$360,'Kontrolní List'!$A33,'Kontrolní List'!T$1)</f>
        <v>0</v>
      </c>
      <c r="U33">
        <f>INDEX(Data!$C$5:$BP$360,'Kontrolní List'!$A33,'Kontrolní List'!U$1)</f>
        <v>0</v>
      </c>
      <c r="V33">
        <f>INDEX(Data!$C$5:$BP$360,'Kontrolní List'!$A33,'Kontrolní List'!V$1)</f>
        <v>0</v>
      </c>
      <c r="W33">
        <f>INDEX(Data!$C$5:$BP$360,'Kontrolní List'!$A33,'Kontrolní List'!W$1)</f>
        <v>0</v>
      </c>
      <c r="X33">
        <f>INDEX(Data!$C$5:$BP$360,'Kontrolní List'!$A33,'Kontrolní List'!X$1)</f>
        <v>0</v>
      </c>
      <c r="Y33">
        <f>INDEX(Data!$C$5:$BP$360,'Kontrolní List'!$A33,'Kontrolní List'!Y$1)</f>
        <v>0</v>
      </c>
      <c r="Z33">
        <f>INDEX(Data!$C$5:$BP$360,'Kontrolní List'!$A33,'Kontrolní List'!Z$1)</f>
        <v>0</v>
      </c>
      <c r="AA33">
        <f>INDEX(Data!$C$5:$BP$360,'Kontrolní List'!$A33,'Kontrolní List'!AA$1)</f>
        <v>0</v>
      </c>
      <c r="AB33">
        <f t="shared" si="3"/>
        <v>0</v>
      </c>
      <c r="AC33">
        <f>INDEX(Data!$C$5:$BP$360,'Kontrolní List'!$A33,'Kontrolní List'!AC$1)</f>
        <v>2245</v>
      </c>
      <c r="AD33">
        <f>INDEX(Data!$C$5:$BP$360,'Kontrolní List'!$A33,'Kontrolní List'!AD$1)</f>
        <v>0</v>
      </c>
      <c r="AE33">
        <f>INDEX(Data!$C$5:$BP$360,'Kontrolní List'!$A33,'Kontrolní List'!AE$1)</f>
        <v>0</v>
      </c>
      <c r="AF33">
        <f>INDEX(Data!$C$5:$BP$360,'Kontrolní List'!$A33,'Kontrolní List'!AF$1)</f>
        <v>0</v>
      </c>
      <c r="AG33">
        <f>INDEX(Data!$C$5:$BP$360,'Kontrolní List'!$A33,'Kontrolní List'!AG$1)</f>
        <v>0</v>
      </c>
      <c r="AH33">
        <f>INDEX(Data!$C$5:$BP$360,'Kontrolní List'!$A33,'Kontrolní List'!AH$1)</f>
        <v>0</v>
      </c>
      <c r="AI33">
        <f>INDEX(Data!$C$5:$BP$360,'Kontrolní List'!$A33,'Kontrolní List'!AI$1)</f>
        <v>0</v>
      </c>
      <c r="AJ33">
        <f>INDEX(Data!$C$5:$BP$360,'Kontrolní List'!$A33,'Kontrolní List'!AJ$1)</f>
        <v>0</v>
      </c>
      <c r="AK33">
        <f>INDEX(Data!$C$5:$BP$360,'Kontrolní List'!$A33,'Kontrolní List'!AK$1)</f>
        <v>0</v>
      </c>
      <c r="AL33">
        <f t="shared" si="4"/>
        <v>0</v>
      </c>
      <c r="AM33">
        <f>INDEX(Data!$C$5:$BP$360,'Kontrolní List'!$A33,'Kontrolní List'!AM$1)</f>
        <v>584.39</v>
      </c>
      <c r="AN33">
        <f>INDEX(Data!$C$5:$BP$360,'Kontrolní List'!$A33,'Kontrolní List'!AN$1)</f>
        <v>2245</v>
      </c>
      <c r="AO33">
        <f>INDEX(Data!$C$5:$BP$360,'Kontrolní List'!$A33,'Kontrolní List'!AO$1)</f>
        <v>1415.568</v>
      </c>
      <c r="AP33" t="b">
        <f t="shared" si="5"/>
        <v>1</v>
      </c>
      <c r="AQ33" t="b">
        <f t="shared" si="6"/>
        <v>1</v>
      </c>
      <c r="AR33" t="b">
        <f t="shared" si="7"/>
        <v>1</v>
      </c>
      <c r="AT33" s="35">
        <f t="shared" si="8"/>
        <v>0.85336847902122059</v>
      </c>
      <c r="AU33" s="36" t="s">
        <v>570</v>
      </c>
      <c r="AV33" s="1"/>
    </row>
    <row r="34" spans="1:48" x14ac:dyDescent="0.25">
      <c r="A34">
        <v>32</v>
      </c>
      <c r="B34" t="str">
        <f>INDEX(Data!$C$5:$BP$360,'Kontrolní List'!$A34,'Kontrolní List'!B$1)</f>
        <v>KJ - Kojetín</v>
      </c>
      <c r="C34" t="str">
        <f>INDEX(Data!$C$5:$BP$360,'Kontrolní List'!$A34,'Kontrolní List'!C$1)</f>
        <v>Prosinec</v>
      </c>
      <c r="D34">
        <f>INDEX(Data!$C$5:$BP$360,'Kontrolní List'!$A34,'Kontrolní List'!D$1)</f>
        <v>187.96100000000001</v>
      </c>
      <c r="E34">
        <f>INDEX(Data!$C$5:$BP$360,'Kontrolní List'!$A34,'Kontrolní List'!E$1)</f>
        <v>84.316999999999993</v>
      </c>
      <c r="F34">
        <f>INDEX(Data!$C$5:$BP$360,'Kontrolní List'!$A34,'Kontrolní List'!F$1)</f>
        <v>103.64400000000001</v>
      </c>
      <c r="G34">
        <f>INDEX(Data!$C$5:$BP$360,'Kontrolní List'!$A34,'Kontrolní List'!G$1)</f>
        <v>35.196767999999999</v>
      </c>
      <c r="H34">
        <f t="shared" si="0"/>
        <v>0</v>
      </c>
      <c r="I34">
        <f>INDEX(Data!$C$5:$BP$360,'Kontrolní List'!$A34,'Kontrolní List'!I$1)</f>
        <v>71.635000000000005</v>
      </c>
      <c r="J34">
        <f>INDEX(Data!$C$5:$BP$360,'Kontrolní List'!$A34,'Kontrolní List'!J$1)</f>
        <v>0.45200000000000001</v>
      </c>
      <c r="K34">
        <f>INDEX(Data!$C$5:$BP$360,'Kontrolní List'!$A34,'Kontrolní List'!K$1)</f>
        <v>0.55500000000000682</v>
      </c>
      <c r="L34">
        <f>INDEX(Data!$C$5:$BP$360,'Kontrolní List'!$A34,'Kontrolní List'!L$1)</f>
        <v>0</v>
      </c>
      <c r="M34">
        <f>INDEX(Data!$C$5:$BP$360,'Kontrolní List'!$A34,'Kontrolní List'!M$1)</f>
        <v>0</v>
      </c>
      <c r="N34">
        <f>INDEX(Data!$C$5:$BP$360,'Kontrolní List'!$A34,'Kontrolní List'!N$1)</f>
        <v>70.628</v>
      </c>
      <c r="O34">
        <f t="shared" si="1"/>
        <v>0</v>
      </c>
      <c r="P34">
        <f>INDEX(Data!$C$5:$BP$360,'Kontrolní List'!$A34,'Kontrolní List'!P$1)</f>
        <v>317</v>
      </c>
      <c r="Q34">
        <f>INDEX(Data!$C$5:$BP$360,'Kontrolní List'!$A34,'Kontrolní List'!Q$1)</f>
        <v>317</v>
      </c>
      <c r="R34">
        <f t="shared" si="2"/>
        <v>0</v>
      </c>
      <c r="S34">
        <f>INDEX(Data!$C$5:$BP$360,'Kontrolní List'!$A34,'Kontrolní List'!S$1)</f>
        <v>70.628</v>
      </c>
      <c r="T34">
        <f>INDEX(Data!$C$5:$BP$360,'Kontrolní List'!$A34,'Kontrolní List'!T$1)</f>
        <v>0</v>
      </c>
      <c r="U34">
        <f>INDEX(Data!$C$5:$BP$360,'Kontrolní List'!$A34,'Kontrolní List'!U$1)</f>
        <v>0</v>
      </c>
      <c r="V34">
        <f>INDEX(Data!$C$5:$BP$360,'Kontrolní List'!$A34,'Kontrolní List'!V$1)</f>
        <v>0</v>
      </c>
      <c r="W34">
        <f>INDEX(Data!$C$5:$BP$360,'Kontrolní List'!$A34,'Kontrolní List'!W$1)</f>
        <v>0</v>
      </c>
      <c r="X34">
        <f>INDEX(Data!$C$5:$BP$360,'Kontrolní List'!$A34,'Kontrolní List'!X$1)</f>
        <v>0</v>
      </c>
      <c r="Y34">
        <f>INDEX(Data!$C$5:$BP$360,'Kontrolní List'!$A34,'Kontrolní List'!Y$1)</f>
        <v>0</v>
      </c>
      <c r="Z34">
        <f>INDEX(Data!$C$5:$BP$360,'Kontrolní List'!$A34,'Kontrolní List'!Z$1)</f>
        <v>0</v>
      </c>
      <c r="AA34">
        <f>INDEX(Data!$C$5:$BP$360,'Kontrolní List'!$A34,'Kontrolní List'!AA$1)</f>
        <v>0</v>
      </c>
      <c r="AB34">
        <f t="shared" si="3"/>
        <v>0</v>
      </c>
      <c r="AC34">
        <f>INDEX(Data!$C$5:$BP$360,'Kontrolní List'!$A34,'Kontrolní List'!AC$1)</f>
        <v>317</v>
      </c>
      <c r="AD34">
        <f>INDEX(Data!$C$5:$BP$360,'Kontrolní List'!$A34,'Kontrolní List'!AD$1)</f>
        <v>0</v>
      </c>
      <c r="AE34">
        <f>INDEX(Data!$C$5:$BP$360,'Kontrolní List'!$A34,'Kontrolní List'!AE$1)</f>
        <v>0</v>
      </c>
      <c r="AF34">
        <f>INDEX(Data!$C$5:$BP$360,'Kontrolní List'!$A34,'Kontrolní List'!AF$1)</f>
        <v>0</v>
      </c>
      <c r="AG34">
        <f>INDEX(Data!$C$5:$BP$360,'Kontrolní List'!$A34,'Kontrolní List'!AG$1)</f>
        <v>0</v>
      </c>
      <c r="AH34">
        <f>INDEX(Data!$C$5:$BP$360,'Kontrolní List'!$A34,'Kontrolní List'!AH$1)</f>
        <v>0</v>
      </c>
      <c r="AI34">
        <f>INDEX(Data!$C$5:$BP$360,'Kontrolní List'!$A34,'Kontrolní List'!AI$1)</f>
        <v>0</v>
      </c>
      <c r="AJ34">
        <f>INDEX(Data!$C$5:$BP$360,'Kontrolní List'!$A34,'Kontrolní List'!AJ$1)</f>
        <v>0</v>
      </c>
      <c r="AK34">
        <f>INDEX(Data!$C$5:$BP$360,'Kontrolní List'!$A34,'Kontrolní List'!AK$1)</f>
        <v>0</v>
      </c>
      <c r="AL34">
        <f t="shared" si="4"/>
        <v>0</v>
      </c>
      <c r="AM34">
        <f>INDEX(Data!$C$5:$BP$360,'Kontrolní List'!$A34,'Kontrolní List'!AM$1)</f>
        <v>71.635000000000005</v>
      </c>
      <c r="AN34">
        <f>INDEX(Data!$C$5:$BP$360,'Kontrolní List'!$A34,'Kontrolní List'!AN$1)</f>
        <v>317</v>
      </c>
      <c r="AO34">
        <f>INDEX(Data!$C$5:$BP$360,'Kontrolní List'!$A34,'Kontrolní List'!AO$1)</f>
        <v>187.96100000000001</v>
      </c>
      <c r="AP34" t="b">
        <f t="shared" si="5"/>
        <v>1</v>
      </c>
      <c r="AQ34" t="b">
        <f t="shared" si="6"/>
        <v>1</v>
      </c>
      <c r="AR34" t="b">
        <f t="shared" si="7"/>
        <v>1</v>
      </c>
      <c r="AT34" s="35">
        <f t="shared" si="8"/>
        <v>0.84959409428315213</v>
      </c>
      <c r="AU34" s="36" t="s">
        <v>570</v>
      </c>
      <c r="AV34" s="1"/>
    </row>
    <row r="35" spans="1:48" x14ac:dyDescent="0.25">
      <c r="A35">
        <v>33</v>
      </c>
      <c r="B35" t="str">
        <f>INDEX(Data!$C$5:$BP$360,'Kontrolní List'!$A35,'Kontrolní List'!B$1)</f>
        <v>Kotelna Frýdlant</v>
      </c>
      <c r="C35" t="str">
        <f>INDEX(Data!$C$5:$BP$360,'Kontrolní List'!$A35,'Kontrolní List'!C$1)</f>
        <v>Prosinec</v>
      </c>
      <c r="D35">
        <f>INDEX(Data!$C$5:$BP$360,'Kontrolní List'!$A35,'Kontrolní List'!D$1)</f>
        <v>1915.056</v>
      </c>
      <c r="E35">
        <f>INDEX(Data!$C$5:$BP$360,'Kontrolní List'!$A35,'Kontrolní List'!E$1)</f>
        <v>934.06</v>
      </c>
      <c r="F35">
        <f>INDEX(Data!$C$5:$BP$360,'Kontrolní List'!$A35,'Kontrolní List'!F$1)</f>
        <v>980.99599999999998</v>
      </c>
      <c r="G35">
        <f>INDEX(Data!$C$5:$BP$360,'Kontrolní List'!$A35,'Kontrolní List'!G$1)</f>
        <v>35.296236</v>
      </c>
      <c r="H35">
        <f t="shared" si="0"/>
        <v>0</v>
      </c>
      <c r="I35">
        <f>INDEX(Data!$C$5:$BP$360,'Kontrolní List'!$A35,'Kontrolní List'!I$1)</f>
        <v>767.54200000000003</v>
      </c>
      <c r="J35">
        <f>INDEX(Data!$C$5:$BP$360,'Kontrolní List'!$A35,'Kontrolní List'!J$1)</f>
        <v>8.9459999999999997</v>
      </c>
      <c r="K35">
        <f>INDEX(Data!$C$5:$BP$360,'Kontrolní List'!$A35,'Kontrolní List'!K$1)</f>
        <v>9.3949999999999818</v>
      </c>
      <c r="L35">
        <f>INDEX(Data!$C$5:$BP$360,'Kontrolní List'!$A35,'Kontrolní List'!L$1)</f>
        <v>0</v>
      </c>
      <c r="M35">
        <f>INDEX(Data!$C$5:$BP$360,'Kontrolní List'!$A35,'Kontrolní List'!M$1)</f>
        <v>0</v>
      </c>
      <c r="N35">
        <f>INDEX(Data!$C$5:$BP$360,'Kontrolní List'!$A35,'Kontrolní List'!N$1)</f>
        <v>749.20100000000002</v>
      </c>
      <c r="O35">
        <f t="shared" si="1"/>
        <v>0</v>
      </c>
      <c r="P35">
        <f>INDEX(Data!$C$5:$BP$360,'Kontrolní List'!$A35,'Kontrolní List'!P$1)</f>
        <v>2902</v>
      </c>
      <c r="Q35">
        <f>INDEX(Data!$C$5:$BP$360,'Kontrolní List'!$A35,'Kontrolní List'!Q$1)</f>
        <v>2902</v>
      </c>
      <c r="R35">
        <f t="shared" si="2"/>
        <v>0</v>
      </c>
      <c r="S35">
        <f>INDEX(Data!$C$5:$BP$360,'Kontrolní List'!$A35,'Kontrolní List'!S$1)</f>
        <v>749.20100000000002</v>
      </c>
      <c r="T35">
        <f>INDEX(Data!$C$5:$BP$360,'Kontrolní List'!$A35,'Kontrolní List'!T$1)</f>
        <v>0</v>
      </c>
      <c r="U35">
        <f>INDEX(Data!$C$5:$BP$360,'Kontrolní List'!$A35,'Kontrolní List'!U$1)</f>
        <v>0</v>
      </c>
      <c r="V35">
        <f>INDEX(Data!$C$5:$BP$360,'Kontrolní List'!$A35,'Kontrolní List'!V$1)</f>
        <v>0</v>
      </c>
      <c r="W35">
        <f>INDEX(Data!$C$5:$BP$360,'Kontrolní List'!$A35,'Kontrolní List'!W$1)</f>
        <v>0</v>
      </c>
      <c r="X35">
        <f>INDEX(Data!$C$5:$BP$360,'Kontrolní List'!$A35,'Kontrolní List'!X$1)</f>
        <v>0</v>
      </c>
      <c r="Y35">
        <f>INDEX(Data!$C$5:$BP$360,'Kontrolní List'!$A35,'Kontrolní List'!Y$1)</f>
        <v>0</v>
      </c>
      <c r="Z35">
        <f>INDEX(Data!$C$5:$BP$360,'Kontrolní List'!$A35,'Kontrolní List'!Z$1)</f>
        <v>0</v>
      </c>
      <c r="AA35">
        <f>INDEX(Data!$C$5:$BP$360,'Kontrolní List'!$A35,'Kontrolní List'!AA$1)</f>
        <v>0</v>
      </c>
      <c r="AB35">
        <f t="shared" si="3"/>
        <v>0</v>
      </c>
      <c r="AC35">
        <f>INDEX(Data!$C$5:$BP$360,'Kontrolní List'!$A35,'Kontrolní List'!AC$1)</f>
        <v>2902</v>
      </c>
      <c r="AD35">
        <f>INDEX(Data!$C$5:$BP$360,'Kontrolní List'!$A35,'Kontrolní List'!AD$1)</f>
        <v>0</v>
      </c>
      <c r="AE35">
        <f>INDEX(Data!$C$5:$BP$360,'Kontrolní List'!$A35,'Kontrolní List'!AE$1)</f>
        <v>0</v>
      </c>
      <c r="AF35">
        <f>INDEX(Data!$C$5:$BP$360,'Kontrolní List'!$A35,'Kontrolní List'!AF$1)</f>
        <v>0</v>
      </c>
      <c r="AG35">
        <f>INDEX(Data!$C$5:$BP$360,'Kontrolní List'!$A35,'Kontrolní List'!AG$1)</f>
        <v>0</v>
      </c>
      <c r="AH35">
        <f>INDEX(Data!$C$5:$BP$360,'Kontrolní List'!$A35,'Kontrolní List'!AH$1)</f>
        <v>0</v>
      </c>
      <c r="AI35">
        <f>INDEX(Data!$C$5:$BP$360,'Kontrolní List'!$A35,'Kontrolní List'!AI$1)</f>
        <v>0</v>
      </c>
      <c r="AJ35">
        <f>INDEX(Data!$C$5:$BP$360,'Kontrolní List'!$A35,'Kontrolní List'!AJ$1)</f>
        <v>0</v>
      </c>
      <c r="AK35">
        <f>INDEX(Data!$C$5:$BP$360,'Kontrolní List'!$A35,'Kontrolní List'!AK$1)</f>
        <v>0</v>
      </c>
      <c r="AL35">
        <f t="shared" si="4"/>
        <v>0</v>
      </c>
      <c r="AM35">
        <f>INDEX(Data!$C$5:$BP$360,'Kontrolní List'!$A35,'Kontrolní List'!AM$1)</f>
        <v>767.54200000000003</v>
      </c>
      <c r="AN35">
        <f>INDEX(Data!$C$5:$BP$360,'Kontrolní List'!$A35,'Kontrolní List'!AN$1)</f>
        <v>2902</v>
      </c>
      <c r="AO35">
        <f>INDEX(Data!$C$5:$BP$360,'Kontrolní List'!$A35,'Kontrolní List'!AO$1)</f>
        <v>1915.056</v>
      </c>
      <c r="AP35" t="b">
        <f t="shared" si="5"/>
        <v>1</v>
      </c>
      <c r="AQ35" t="b">
        <f t="shared" si="6"/>
        <v>1</v>
      </c>
      <c r="AR35" t="b">
        <f t="shared" si="7"/>
        <v>1</v>
      </c>
      <c r="AT35" s="35">
        <f t="shared" si="8"/>
        <v>0.82172694224665555</v>
      </c>
      <c r="AU35" s="36" t="s">
        <v>570</v>
      </c>
      <c r="AV35" s="1"/>
    </row>
    <row r="36" spans="1:48" x14ac:dyDescent="0.25">
      <c r="A36">
        <v>34</v>
      </c>
      <c r="B36" t="str">
        <f>INDEX(Data!$C$5:$BP$360,'Kontrolní List'!$A36,'Kontrolní List'!B$1)</f>
        <v>Kotelna Humpolec</v>
      </c>
      <c r="C36" t="str">
        <f>INDEX(Data!$C$5:$BP$360,'Kontrolní List'!$A36,'Kontrolní List'!C$1)</f>
        <v>Prosinec</v>
      </c>
      <c r="D36">
        <f>INDEX(Data!$C$5:$BP$360,'Kontrolní List'!$A36,'Kontrolní List'!D$1)</f>
        <v>118.47499999999999</v>
      </c>
      <c r="E36">
        <f>INDEX(Data!$C$5:$BP$360,'Kontrolní List'!$A36,'Kontrolní List'!E$1)</f>
        <v>49.188000000000002</v>
      </c>
      <c r="F36">
        <f>INDEX(Data!$C$5:$BP$360,'Kontrolní List'!$A36,'Kontrolní List'!F$1)</f>
        <v>69.287000000000006</v>
      </c>
      <c r="G36">
        <f>INDEX(Data!$C$5:$BP$360,'Kontrolní List'!$A36,'Kontrolní List'!G$1)</f>
        <v>35.254440000000002</v>
      </c>
      <c r="H36">
        <f t="shared" si="0"/>
        <v>0</v>
      </c>
      <c r="I36">
        <f>INDEX(Data!$C$5:$BP$360,'Kontrolní List'!$A36,'Kontrolní List'!I$1)</f>
        <v>41.609000000000002</v>
      </c>
      <c r="J36">
        <f>INDEX(Data!$C$5:$BP$360,'Kontrolní List'!$A36,'Kontrolní List'!J$1)</f>
        <v>0.35299999999999998</v>
      </c>
      <c r="K36">
        <f>INDEX(Data!$C$5:$BP$360,'Kontrolní List'!$A36,'Kontrolní List'!K$1)</f>
        <v>0.49799999999999756</v>
      </c>
      <c r="L36">
        <f>INDEX(Data!$C$5:$BP$360,'Kontrolní List'!$A36,'Kontrolní List'!L$1)</f>
        <v>0</v>
      </c>
      <c r="M36">
        <f>INDEX(Data!$C$5:$BP$360,'Kontrolní List'!$A36,'Kontrolní List'!M$1)</f>
        <v>0</v>
      </c>
      <c r="N36">
        <f>INDEX(Data!$C$5:$BP$360,'Kontrolní List'!$A36,'Kontrolní List'!N$1)</f>
        <v>40.758000000000003</v>
      </c>
      <c r="O36">
        <f t="shared" si="1"/>
        <v>0</v>
      </c>
      <c r="P36">
        <f>INDEX(Data!$C$5:$BP$360,'Kontrolní List'!$A36,'Kontrolní List'!P$1)</f>
        <v>211</v>
      </c>
      <c r="Q36">
        <f>INDEX(Data!$C$5:$BP$360,'Kontrolní List'!$A36,'Kontrolní List'!Q$1)</f>
        <v>211</v>
      </c>
      <c r="R36">
        <f t="shared" si="2"/>
        <v>0</v>
      </c>
      <c r="S36">
        <f>INDEX(Data!$C$5:$BP$360,'Kontrolní List'!$A36,'Kontrolní List'!S$1)</f>
        <v>40.758000000000003</v>
      </c>
      <c r="T36">
        <f>INDEX(Data!$C$5:$BP$360,'Kontrolní List'!$A36,'Kontrolní List'!T$1)</f>
        <v>0</v>
      </c>
      <c r="U36">
        <f>INDEX(Data!$C$5:$BP$360,'Kontrolní List'!$A36,'Kontrolní List'!U$1)</f>
        <v>0</v>
      </c>
      <c r="V36">
        <f>INDEX(Data!$C$5:$BP$360,'Kontrolní List'!$A36,'Kontrolní List'!V$1)</f>
        <v>0</v>
      </c>
      <c r="W36">
        <f>INDEX(Data!$C$5:$BP$360,'Kontrolní List'!$A36,'Kontrolní List'!W$1)</f>
        <v>0</v>
      </c>
      <c r="X36">
        <f>INDEX(Data!$C$5:$BP$360,'Kontrolní List'!$A36,'Kontrolní List'!X$1)</f>
        <v>0</v>
      </c>
      <c r="Y36">
        <f>INDEX(Data!$C$5:$BP$360,'Kontrolní List'!$A36,'Kontrolní List'!Y$1)</f>
        <v>0</v>
      </c>
      <c r="Z36">
        <f>INDEX(Data!$C$5:$BP$360,'Kontrolní List'!$A36,'Kontrolní List'!Z$1)</f>
        <v>0</v>
      </c>
      <c r="AA36">
        <f>INDEX(Data!$C$5:$BP$360,'Kontrolní List'!$A36,'Kontrolní List'!AA$1)</f>
        <v>0</v>
      </c>
      <c r="AB36">
        <f t="shared" si="3"/>
        <v>0</v>
      </c>
      <c r="AC36">
        <f>INDEX(Data!$C$5:$BP$360,'Kontrolní List'!$A36,'Kontrolní List'!AC$1)</f>
        <v>211</v>
      </c>
      <c r="AD36">
        <f>INDEX(Data!$C$5:$BP$360,'Kontrolní List'!$A36,'Kontrolní List'!AD$1)</f>
        <v>0</v>
      </c>
      <c r="AE36">
        <f>INDEX(Data!$C$5:$BP$360,'Kontrolní List'!$A36,'Kontrolní List'!AE$1)</f>
        <v>0</v>
      </c>
      <c r="AF36">
        <f>INDEX(Data!$C$5:$BP$360,'Kontrolní List'!$A36,'Kontrolní List'!AF$1)</f>
        <v>0</v>
      </c>
      <c r="AG36">
        <f>INDEX(Data!$C$5:$BP$360,'Kontrolní List'!$A36,'Kontrolní List'!AG$1)</f>
        <v>0</v>
      </c>
      <c r="AH36">
        <f>INDEX(Data!$C$5:$BP$360,'Kontrolní List'!$A36,'Kontrolní List'!AH$1)</f>
        <v>0</v>
      </c>
      <c r="AI36">
        <f>INDEX(Data!$C$5:$BP$360,'Kontrolní List'!$A36,'Kontrolní List'!AI$1)</f>
        <v>0</v>
      </c>
      <c r="AJ36">
        <f>INDEX(Data!$C$5:$BP$360,'Kontrolní List'!$A36,'Kontrolní List'!AJ$1)</f>
        <v>0</v>
      </c>
      <c r="AK36">
        <f>INDEX(Data!$C$5:$BP$360,'Kontrolní List'!$A36,'Kontrolní List'!AK$1)</f>
        <v>0</v>
      </c>
      <c r="AL36">
        <f t="shared" si="4"/>
        <v>0</v>
      </c>
      <c r="AM36">
        <f>INDEX(Data!$C$5:$BP$360,'Kontrolní List'!$A36,'Kontrolní List'!AM$1)</f>
        <v>41.609000000000002</v>
      </c>
      <c r="AN36">
        <f>INDEX(Data!$C$5:$BP$360,'Kontrolní List'!$A36,'Kontrolní List'!AN$1)</f>
        <v>211</v>
      </c>
      <c r="AO36">
        <f>INDEX(Data!$C$5:$BP$360,'Kontrolní List'!$A36,'Kontrolní List'!AO$1)</f>
        <v>118.47499999999999</v>
      </c>
      <c r="AP36" t="b">
        <f t="shared" si="5"/>
        <v>1</v>
      </c>
      <c r="AQ36" t="b">
        <f t="shared" si="6"/>
        <v>1</v>
      </c>
      <c r="AR36" t="b">
        <f t="shared" si="7"/>
        <v>1</v>
      </c>
      <c r="AT36" s="35">
        <f t="shared" si="8"/>
        <v>0.84591779794143163</v>
      </c>
      <c r="AU36" s="36" t="s">
        <v>570</v>
      </c>
      <c r="AV36" s="1"/>
    </row>
    <row r="37" spans="1:48" x14ac:dyDescent="0.25">
      <c r="A37">
        <v>35</v>
      </c>
      <c r="B37" t="str">
        <f>INDEX(Data!$C$5:$BP$360,'Kontrolní List'!$A37,'Kontrolní List'!B$1)</f>
        <v>Kotelna Krátká - Železná Ruda</v>
      </c>
      <c r="C37" t="str">
        <f>INDEX(Data!$C$5:$BP$360,'Kontrolní List'!$A37,'Kontrolní List'!C$1)</f>
        <v>Prosinec</v>
      </c>
      <c r="D37">
        <f>INDEX(Data!$C$5:$BP$360,'Kontrolní List'!$A37,'Kontrolní List'!D$1)</f>
        <v>0</v>
      </c>
      <c r="E37">
        <f>INDEX(Data!$C$5:$BP$360,'Kontrolní List'!$A37,'Kontrolní List'!E$1)</f>
        <v>0</v>
      </c>
      <c r="F37">
        <f>INDEX(Data!$C$5:$BP$360,'Kontrolní List'!$A37,'Kontrolní List'!F$1)</f>
        <v>0</v>
      </c>
      <c r="G37">
        <f>INDEX(Data!$C$5:$BP$360,'Kontrolní List'!$A37,'Kontrolní List'!G$1)</f>
        <v>35.268999999999998</v>
      </c>
      <c r="H37">
        <f t="shared" si="0"/>
        <v>0</v>
      </c>
      <c r="I37">
        <f>INDEX(Data!$C$5:$BP$360,'Kontrolní List'!$A37,'Kontrolní List'!I$1)</f>
        <v>0</v>
      </c>
      <c r="J37">
        <f>INDEX(Data!$C$5:$BP$360,'Kontrolní List'!$A37,'Kontrolní List'!J$1)</f>
        <v>0</v>
      </c>
      <c r="K37">
        <f>INDEX(Data!$C$5:$BP$360,'Kontrolní List'!$A37,'Kontrolní List'!K$1)</f>
        <v>0</v>
      </c>
      <c r="L37">
        <f>INDEX(Data!$C$5:$BP$360,'Kontrolní List'!$A37,'Kontrolní List'!L$1)</f>
        <v>0</v>
      </c>
      <c r="M37">
        <f>INDEX(Data!$C$5:$BP$360,'Kontrolní List'!$A37,'Kontrolní List'!M$1)</f>
        <v>0</v>
      </c>
      <c r="N37">
        <f>INDEX(Data!$C$5:$BP$360,'Kontrolní List'!$A37,'Kontrolní List'!N$1)</f>
        <v>0</v>
      </c>
      <c r="O37">
        <f t="shared" si="1"/>
        <v>0</v>
      </c>
      <c r="P37">
        <f>INDEX(Data!$C$5:$BP$360,'Kontrolní List'!$A37,'Kontrolní List'!P$1)</f>
        <v>0</v>
      </c>
      <c r="Q37">
        <f>INDEX(Data!$C$5:$BP$360,'Kontrolní List'!$A37,'Kontrolní List'!Q$1)</f>
        <v>0</v>
      </c>
      <c r="R37">
        <f t="shared" si="2"/>
        <v>0</v>
      </c>
      <c r="S37">
        <f>INDEX(Data!$C$5:$BP$360,'Kontrolní List'!$A37,'Kontrolní List'!S$1)</f>
        <v>0</v>
      </c>
      <c r="T37">
        <f>INDEX(Data!$C$5:$BP$360,'Kontrolní List'!$A37,'Kontrolní List'!T$1)</f>
        <v>0</v>
      </c>
      <c r="U37">
        <f>INDEX(Data!$C$5:$BP$360,'Kontrolní List'!$A37,'Kontrolní List'!U$1)</f>
        <v>0</v>
      </c>
      <c r="V37">
        <f>INDEX(Data!$C$5:$BP$360,'Kontrolní List'!$A37,'Kontrolní List'!V$1)</f>
        <v>0</v>
      </c>
      <c r="W37">
        <f>INDEX(Data!$C$5:$BP$360,'Kontrolní List'!$A37,'Kontrolní List'!W$1)</f>
        <v>0</v>
      </c>
      <c r="X37">
        <f>INDEX(Data!$C$5:$BP$360,'Kontrolní List'!$A37,'Kontrolní List'!X$1)</f>
        <v>0</v>
      </c>
      <c r="Y37">
        <f>INDEX(Data!$C$5:$BP$360,'Kontrolní List'!$A37,'Kontrolní List'!Y$1)</f>
        <v>0</v>
      </c>
      <c r="Z37">
        <f>INDEX(Data!$C$5:$BP$360,'Kontrolní List'!$A37,'Kontrolní List'!Z$1)</f>
        <v>0</v>
      </c>
      <c r="AA37">
        <f>INDEX(Data!$C$5:$BP$360,'Kontrolní List'!$A37,'Kontrolní List'!AA$1)</f>
        <v>0</v>
      </c>
      <c r="AB37">
        <f t="shared" si="3"/>
        <v>0</v>
      </c>
      <c r="AC37">
        <f>INDEX(Data!$C$5:$BP$360,'Kontrolní List'!$A37,'Kontrolní List'!AC$1)</f>
        <v>0</v>
      </c>
      <c r="AD37">
        <f>INDEX(Data!$C$5:$BP$360,'Kontrolní List'!$A37,'Kontrolní List'!AD$1)</f>
        <v>0</v>
      </c>
      <c r="AE37">
        <f>INDEX(Data!$C$5:$BP$360,'Kontrolní List'!$A37,'Kontrolní List'!AE$1)</f>
        <v>0</v>
      </c>
      <c r="AF37">
        <f>INDEX(Data!$C$5:$BP$360,'Kontrolní List'!$A37,'Kontrolní List'!AF$1)</f>
        <v>0</v>
      </c>
      <c r="AG37">
        <f>INDEX(Data!$C$5:$BP$360,'Kontrolní List'!$A37,'Kontrolní List'!AG$1)</f>
        <v>0</v>
      </c>
      <c r="AH37">
        <f>INDEX(Data!$C$5:$BP$360,'Kontrolní List'!$A37,'Kontrolní List'!AH$1)</f>
        <v>0</v>
      </c>
      <c r="AI37">
        <f>INDEX(Data!$C$5:$BP$360,'Kontrolní List'!$A37,'Kontrolní List'!AI$1)</f>
        <v>0</v>
      </c>
      <c r="AJ37">
        <f>INDEX(Data!$C$5:$BP$360,'Kontrolní List'!$A37,'Kontrolní List'!AJ$1)</f>
        <v>0</v>
      </c>
      <c r="AK37">
        <f>INDEX(Data!$C$5:$BP$360,'Kontrolní List'!$A37,'Kontrolní List'!AK$1)</f>
        <v>0</v>
      </c>
      <c r="AL37">
        <f t="shared" si="4"/>
        <v>0</v>
      </c>
      <c r="AM37">
        <f>INDEX(Data!$C$5:$BP$360,'Kontrolní List'!$A37,'Kontrolní List'!AM$1)</f>
        <v>0</v>
      </c>
      <c r="AN37">
        <f>INDEX(Data!$C$5:$BP$360,'Kontrolní List'!$A37,'Kontrolní List'!AN$1)</f>
        <v>0</v>
      </c>
      <c r="AO37">
        <f>INDEX(Data!$C$5:$BP$360,'Kontrolní List'!$A37,'Kontrolní List'!AO$1)</f>
        <v>0</v>
      </c>
      <c r="AP37" t="b">
        <f t="shared" si="5"/>
        <v>1</v>
      </c>
      <c r="AQ37" t="b">
        <f t="shared" si="6"/>
        <v>1</v>
      </c>
      <c r="AR37" t="b">
        <f t="shared" si="7"/>
        <v>1</v>
      </c>
      <c r="AT37" s="35" t="e">
        <f t="shared" si="8"/>
        <v>#DIV/0!</v>
      </c>
      <c r="AU37" s="36" t="s">
        <v>570</v>
      </c>
      <c r="AV37" s="1"/>
    </row>
    <row r="38" spans="1:48" x14ac:dyDescent="0.25">
      <c r="A38">
        <v>36</v>
      </c>
      <c r="B38" t="str">
        <f>INDEX(Data!$C$5:$BP$360,'Kontrolní List'!$A38,'Kontrolní List'!B$1)</f>
        <v>Kotelna Govorova - Smiřice</v>
      </c>
      <c r="C38" t="str">
        <f>INDEX(Data!$C$5:$BP$360,'Kontrolní List'!$A38,'Kontrolní List'!C$1)</f>
        <v>Prosinec</v>
      </c>
      <c r="D38">
        <f>INDEX(Data!$C$5:$BP$360,'Kontrolní List'!$A38,'Kontrolní List'!D$1)</f>
        <v>240.04900000000001</v>
      </c>
      <c r="E38">
        <f>INDEX(Data!$C$5:$BP$360,'Kontrolní List'!$A38,'Kontrolní List'!E$1)</f>
        <v>97.873999999999995</v>
      </c>
      <c r="F38">
        <f>INDEX(Data!$C$5:$BP$360,'Kontrolní List'!$A38,'Kontrolní List'!F$1)</f>
        <v>142.17500000000001</v>
      </c>
      <c r="G38">
        <f>INDEX(Data!$C$5:$BP$360,'Kontrolní List'!$A38,'Kontrolní List'!G$1)</f>
        <v>35.304000000000002</v>
      </c>
      <c r="H38">
        <f t="shared" si="0"/>
        <v>0</v>
      </c>
      <c r="I38">
        <f>INDEX(Data!$C$5:$BP$360,'Kontrolní List'!$A38,'Kontrolní List'!I$1)</f>
        <v>75.724999999999994</v>
      </c>
      <c r="J38">
        <f>INDEX(Data!$C$5:$BP$360,'Kontrolní List'!$A38,'Kontrolní List'!J$1)</f>
        <v>0.73899999999999999</v>
      </c>
      <c r="K38">
        <f>INDEX(Data!$C$5:$BP$360,'Kontrolní List'!$A38,'Kontrolní List'!K$1)</f>
        <v>1.0740000000000001</v>
      </c>
      <c r="L38">
        <f>INDEX(Data!$C$5:$BP$360,'Kontrolní List'!$A38,'Kontrolní List'!L$1)</f>
        <v>1.7959999999999923</v>
      </c>
      <c r="M38">
        <f>INDEX(Data!$C$5:$BP$360,'Kontrolní List'!$A38,'Kontrolní List'!M$1)</f>
        <v>0</v>
      </c>
      <c r="N38">
        <f>INDEX(Data!$C$5:$BP$360,'Kontrolní List'!$A38,'Kontrolní List'!N$1)</f>
        <v>72.116</v>
      </c>
      <c r="O38">
        <f t="shared" si="1"/>
        <v>0</v>
      </c>
      <c r="P38">
        <f>INDEX(Data!$C$5:$BP$360,'Kontrolní List'!$A38,'Kontrolní List'!P$1)</f>
        <v>396</v>
      </c>
      <c r="Q38">
        <f>INDEX(Data!$C$5:$BP$360,'Kontrolní List'!$A38,'Kontrolní List'!Q$1)</f>
        <v>396</v>
      </c>
      <c r="R38">
        <f t="shared" si="2"/>
        <v>0</v>
      </c>
      <c r="S38">
        <f>INDEX(Data!$C$5:$BP$360,'Kontrolní List'!$A38,'Kontrolní List'!S$1)</f>
        <v>72.116</v>
      </c>
      <c r="T38">
        <f>INDEX(Data!$C$5:$BP$360,'Kontrolní List'!$A38,'Kontrolní List'!T$1)</f>
        <v>0</v>
      </c>
      <c r="U38">
        <f>INDEX(Data!$C$5:$BP$360,'Kontrolní List'!$A38,'Kontrolní List'!U$1)</f>
        <v>0</v>
      </c>
      <c r="V38">
        <f>INDEX(Data!$C$5:$BP$360,'Kontrolní List'!$A38,'Kontrolní List'!V$1)</f>
        <v>0</v>
      </c>
      <c r="W38">
        <f>INDEX(Data!$C$5:$BP$360,'Kontrolní List'!$A38,'Kontrolní List'!W$1)</f>
        <v>0</v>
      </c>
      <c r="X38">
        <f>INDEX(Data!$C$5:$BP$360,'Kontrolní List'!$A38,'Kontrolní List'!X$1)</f>
        <v>0</v>
      </c>
      <c r="Y38">
        <f>INDEX(Data!$C$5:$BP$360,'Kontrolní List'!$A38,'Kontrolní List'!Y$1)</f>
        <v>0</v>
      </c>
      <c r="Z38">
        <f>INDEX(Data!$C$5:$BP$360,'Kontrolní List'!$A38,'Kontrolní List'!Z$1)</f>
        <v>0</v>
      </c>
      <c r="AA38">
        <f>INDEX(Data!$C$5:$BP$360,'Kontrolní List'!$A38,'Kontrolní List'!AA$1)</f>
        <v>0</v>
      </c>
      <c r="AB38">
        <f t="shared" si="3"/>
        <v>0</v>
      </c>
      <c r="AC38">
        <f>INDEX(Data!$C$5:$BP$360,'Kontrolní List'!$A38,'Kontrolní List'!AC$1)</f>
        <v>0</v>
      </c>
      <c r="AD38">
        <f>INDEX(Data!$C$5:$BP$360,'Kontrolní List'!$A38,'Kontrolní List'!AD$1)</f>
        <v>0</v>
      </c>
      <c r="AE38">
        <f>INDEX(Data!$C$5:$BP$360,'Kontrolní List'!$A38,'Kontrolní List'!AE$1)</f>
        <v>0</v>
      </c>
      <c r="AF38">
        <f>INDEX(Data!$C$5:$BP$360,'Kontrolní List'!$A38,'Kontrolní List'!AF$1)</f>
        <v>0</v>
      </c>
      <c r="AG38">
        <f>INDEX(Data!$C$5:$BP$360,'Kontrolní List'!$A38,'Kontrolní List'!AG$1)</f>
        <v>0</v>
      </c>
      <c r="AH38">
        <f>INDEX(Data!$C$5:$BP$360,'Kontrolní List'!$A38,'Kontrolní List'!AH$1)</f>
        <v>0</v>
      </c>
      <c r="AI38">
        <f>INDEX(Data!$C$5:$BP$360,'Kontrolní List'!$A38,'Kontrolní List'!AI$1)</f>
        <v>99</v>
      </c>
      <c r="AJ38">
        <f>INDEX(Data!$C$5:$BP$360,'Kontrolní List'!$A38,'Kontrolní List'!AJ$1)</f>
        <v>297</v>
      </c>
      <c r="AK38">
        <f>INDEX(Data!$C$5:$BP$360,'Kontrolní List'!$A38,'Kontrolní List'!AK$1)</f>
        <v>0</v>
      </c>
      <c r="AL38">
        <f t="shared" si="4"/>
        <v>0</v>
      </c>
      <c r="AM38">
        <f>INDEX(Data!$C$5:$BP$360,'Kontrolní List'!$A38,'Kontrolní List'!AM$1)</f>
        <v>75.724999999999994</v>
      </c>
      <c r="AN38">
        <f>INDEX(Data!$C$5:$BP$360,'Kontrolní List'!$A38,'Kontrolní List'!AN$1)</f>
        <v>396</v>
      </c>
      <c r="AO38">
        <f>INDEX(Data!$C$5:$BP$360,'Kontrolní List'!$A38,'Kontrolní List'!AO$1)</f>
        <v>240.04900000000001</v>
      </c>
      <c r="AP38" t="b">
        <f t="shared" si="5"/>
        <v>1</v>
      </c>
      <c r="AQ38" t="b">
        <f t="shared" si="6"/>
        <v>1</v>
      </c>
      <c r="AR38" t="b">
        <f t="shared" si="7"/>
        <v>1</v>
      </c>
      <c r="AT38" s="35">
        <f t="shared" si="8"/>
        <v>0.77369620369174619</v>
      </c>
      <c r="AU38" s="36" t="s">
        <v>570</v>
      </c>
      <c r="AV38" s="1"/>
    </row>
    <row r="39" spans="1:48" x14ac:dyDescent="0.25">
      <c r="A39">
        <v>37</v>
      </c>
      <c r="B39" t="str">
        <f>INDEX(Data!$C$5:$BP$360,'Kontrolní List'!$A39,'Kontrolní List'!B$1)</f>
        <v>Kotelna Bradlo</v>
      </c>
      <c r="C39" t="str">
        <f>INDEX(Data!$C$5:$BP$360,'Kontrolní List'!$A39,'Kontrolní List'!C$1)</f>
        <v>Prosinec</v>
      </c>
      <c r="D39">
        <f>INDEX(Data!$C$5:$BP$360,'Kontrolní List'!$A39,'Kontrolní List'!D$1)</f>
        <v>1936.366</v>
      </c>
      <c r="E39">
        <f>INDEX(Data!$C$5:$BP$360,'Kontrolní List'!$A39,'Kontrolní List'!E$1)</f>
        <v>947.61400000000003</v>
      </c>
      <c r="F39">
        <f>INDEX(Data!$C$5:$BP$360,'Kontrolní List'!$A39,'Kontrolní List'!F$1)</f>
        <v>988.75199999999995</v>
      </c>
      <c r="G39">
        <f>INDEX(Data!$C$5:$BP$360,'Kontrolní List'!$A39,'Kontrolní List'!G$1)</f>
        <v>35.304000000000002</v>
      </c>
      <c r="H39">
        <f t="shared" si="0"/>
        <v>0</v>
      </c>
      <c r="I39">
        <f>INDEX(Data!$C$5:$BP$360,'Kontrolní List'!$A39,'Kontrolní List'!I$1)</f>
        <v>789.61</v>
      </c>
      <c r="J39">
        <f>INDEX(Data!$C$5:$BP$360,'Kontrolní List'!$A39,'Kontrolní List'!J$1)</f>
        <v>0.2</v>
      </c>
      <c r="K39">
        <f>INDEX(Data!$C$5:$BP$360,'Kontrolní List'!$A39,'Kontrolní List'!K$1)</f>
        <v>0.20899999999999999</v>
      </c>
      <c r="L39">
        <f>INDEX(Data!$C$5:$BP$360,'Kontrolní List'!$A39,'Kontrolní List'!L$1)</f>
        <v>-9.9999999997635314E-4</v>
      </c>
      <c r="M39">
        <f>INDEX(Data!$C$5:$BP$360,'Kontrolní List'!$A39,'Kontrolní List'!M$1)</f>
        <v>0</v>
      </c>
      <c r="N39">
        <f>INDEX(Data!$C$5:$BP$360,'Kontrolní List'!$A39,'Kontrolní List'!N$1)</f>
        <v>789.202</v>
      </c>
      <c r="O39">
        <f t="shared" si="1"/>
        <v>0</v>
      </c>
      <c r="P39">
        <f>INDEX(Data!$C$5:$BP$360,'Kontrolní List'!$A39,'Kontrolní List'!P$1)</f>
        <v>2966</v>
      </c>
      <c r="Q39">
        <f>INDEX(Data!$C$5:$BP$360,'Kontrolní List'!$A39,'Kontrolní List'!Q$1)</f>
        <v>2966</v>
      </c>
      <c r="R39">
        <f t="shared" si="2"/>
        <v>0</v>
      </c>
      <c r="S39">
        <f>INDEX(Data!$C$5:$BP$360,'Kontrolní List'!$A39,'Kontrolní List'!S$1)</f>
        <v>789.202</v>
      </c>
      <c r="T39">
        <f>INDEX(Data!$C$5:$BP$360,'Kontrolní List'!$A39,'Kontrolní List'!T$1)</f>
        <v>0</v>
      </c>
      <c r="U39">
        <f>INDEX(Data!$C$5:$BP$360,'Kontrolní List'!$A39,'Kontrolní List'!U$1)</f>
        <v>0</v>
      </c>
      <c r="V39">
        <f>INDEX(Data!$C$5:$BP$360,'Kontrolní List'!$A39,'Kontrolní List'!V$1)</f>
        <v>0</v>
      </c>
      <c r="W39">
        <f>INDEX(Data!$C$5:$BP$360,'Kontrolní List'!$A39,'Kontrolní List'!W$1)</f>
        <v>0</v>
      </c>
      <c r="X39">
        <f>INDEX(Data!$C$5:$BP$360,'Kontrolní List'!$A39,'Kontrolní List'!X$1)</f>
        <v>0</v>
      </c>
      <c r="Y39">
        <f>INDEX(Data!$C$5:$BP$360,'Kontrolní List'!$A39,'Kontrolní List'!Y$1)</f>
        <v>0</v>
      </c>
      <c r="Z39">
        <f>INDEX(Data!$C$5:$BP$360,'Kontrolní List'!$A39,'Kontrolní List'!Z$1)</f>
        <v>0</v>
      </c>
      <c r="AA39">
        <f>INDEX(Data!$C$5:$BP$360,'Kontrolní List'!$A39,'Kontrolní List'!AA$1)</f>
        <v>0</v>
      </c>
      <c r="AB39">
        <f t="shared" si="3"/>
        <v>0</v>
      </c>
      <c r="AC39">
        <f>INDEX(Data!$C$5:$BP$360,'Kontrolní List'!$A39,'Kontrolní List'!AC$1)</f>
        <v>0</v>
      </c>
      <c r="AD39">
        <f>INDEX(Data!$C$5:$BP$360,'Kontrolní List'!$A39,'Kontrolní List'!AD$1)</f>
        <v>0</v>
      </c>
      <c r="AE39">
        <f>INDEX(Data!$C$5:$BP$360,'Kontrolní List'!$A39,'Kontrolní List'!AE$1)</f>
        <v>0</v>
      </c>
      <c r="AF39">
        <f>INDEX(Data!$C$5:$BP$360,'Kontrolní List'!$A39,'Kontrolní List'!AF$1)</f>
        <v>0</v>
      </c>
      <c r="AG39">
        <f>INDEX(Data!$C$5:$BP$360,'Kontrolní List'!$A39,'Kontrolní List'!AG$1)</f>
        <v>0</v>
      </c>
      <c r="AH39">
        <f>INDEX(Data!$C$5:$BP$360,'Kontrolní List'!$A39,'Kontrolní List'!AH$1)</f>
        <v>0</v>
      </c>
      <c r="AI39">
        <f>INDEX(Data!$C$5:$BP$360,'Kontrolní List'!$A39,'Kontrolní List'!AI$1)</f>
        <v>1186</v>
      </c>
      <c r="AJ39">
        <f>INDEX(Data!$C$5:$BP$360,'Kontrolní List'!$A39,'Kontrolní List'!AJ$1)</f>
        <v>1780</v>
      </c>
      <c r="AK39">
        <f>INDEX(Data!$C$5:$BP$360,'Kontrolní List'!$A39,'Kontrolní List'!AK$1)</f>
        <v>0</v>
      </c>
      <c r="AL39">
        <f t="shared" si="4"/>
        <v>0</v>
      </c>
      <c r="AM39">
        <f>INDEX(Data!$C$5:$BP$360,'Kontrolní List'!$A39,'Kontrolní List'!AM$1)</f>
        <v>789.61</v>
      </c>
      <c r="AN39">
        <f>INDEX(Data!$C$5:$BP$360,'Kontrolní List'!$A39,'Kontrolní List'!AN$1)</f>
        <v>2966</v>
      </c>
      <c r="AO39">
        <f>INDEX(Data!$C$5:$BP$360,'Kontrolní List'!$A39,'Kontrolní List'!AO$1)</f>
        <v>1936.366</v>
      </c>
      <c r="AP39" t="b">
        <f t="shared" si="5"/>
        <v>1</v>
      </c>
      <c r="AQ39" t="b">
        <f t="shared" si="6"/>
        <v>1</v>
      </c>
      <c r="AR39" t="b">
        <f t="shared" si="7"/>
        <v>1</v>
      </c>
      <c r="AT39" s="35">
        <f t="shared" si="8"/>
        <v>0.83326131985837848</v>
      </c>
      <c r="AU39" s="36" t="s">
        <v>570</v>
      </c>
      <c r="AV39" s="1"/>
    </row>
    <row r="40" spans="1:48" x14ac:dyDescent="0.25">
      <c r="A40">
        <v>38</v>
      </c>
      <c r="B40" t="str">
        <f>INDEX(Data!$C$5:$BP$360,'Kontrolní List'!$A40,'Kontrolní List'!B$1)</f>
        <v>Kotelna Svitavy - Dimitrovova</v>
      </c>
      <c r="C40" t="str">
        <f>INDEX(Data!$C$5:$BP$360,'Kontrolní List'!$A40,'Kontrolní List'!C$1)</f>
        <v>Prosinec</v>
      </c>
      <c r="D40">
        <f>INDEX(Data!$C$5:$BP$360,'Kontrolní List'!$A40,'Kontrolní List'!D$1)</f>
        <v>339.66399999999999</v>
      </c>
      <c r="E40">
        <f>INDEX(Data!$C$5:$BP$360,'Kontrolní List'!$A40,'Kontrolní List'!E$1)</f>
        <v>138.88900000000001</v>
      </c>
      <c r="F40">
        <f>INDEX(Data!$C$5:$BP$360,'Kontrolní List'!$A40,'Kontrolní List'!F$1)</f>
        <v>200.77500000000001</v>
      </c>
      <c r="G40">
        <f>INDEX(Data!$C$5:$BP$360,'Kontrolní List'!$A40,'Kontrolní List'!G$1)</f>
        <v>35.304000000000002</v>
      </c>
      <c r="H40">
        <f t="shared" si="0"/>
        <v>0</v>
      </c>
      <c r="I40">
        <f>INDEX(Data!$C$5:$BP$360,'Kontrolní List'!$A40,'Kontrolní List'!I$1)</f>
        <v>129.321</v>
      </c>
      <c r="J40">
        <f>INDEX(Data!$C$5:$BP$360,'Kontrolní List'!$A40,'Kontrolní List'!J$1)</f>
        <v>0.628</v>
      </c>
      <c r="K40">
        <f>INDEX(Data!$C$5:$BP$360,'Kontrolní List'!$A40,'Kontrolní List'!K$1)</f>
        <v>0.90900000000000003</v>
      </c>
      <c r="L40">
        <f>INDEX(Data!$C$5:$BP$360,'Kontrolní List'!$A40,'Kontrolní List'!L$1)</f>
        <v>3.8320000000000078</v>
      </c>
      <c r="M40">
        <f>INDEX(Data!$C$5:$BP$360,'Kontrolní List'!$A40,'Kontrolní List'!M$1)</f>
        <v>0</v>
      </c>
      <c r="N40">
        <f>INDEX(Data!$C$5:$BP$360,'Kontrolní List'!$A40,'Kontrolní List'!N$1)</f>
        <v>123.952</v>
      </c>
      <c r="O40">
        <f t="shared" si="1"/>
        <v>0</v>
      </c>
      <c r="P40">
        <f>INDEX(Data!$C$5:$BP$360,'Kontrolní List'!$A40,'Kontrolní List'!P$1)</f>
        <v>673</v>
      </c>
      <c r="Q40">
        <f>INDEX(Data!$C$5:$BP$360,'Kontrolní List'!$A40,'Kontrolní List'!Q$1)</f>
        <v>673</v>
      </c>
      <c r="R40">
        <f t="shared" si="2"/>
        <v>0</v>
      </c>
      <c r="S40">
        <f>INDEX(Data!$C$5:$BP$360,'Kontrolní List'!$A40,'Kontrolní List'!S$1)</f>
        <v>123.952</v>
      </c>
      <c r="T40">
        <f>INDEX(Data!$C$5:$BP$360,'Kontrolní List'!$A40,'Kontrolní List'!T$1)</f>
        <v>0</v>
      </c>
      <c r="U40">
        <f>INDEX(Data!$C$5:$BP$360,'Kontrolní List'!$A40,'Kontrolní List'!U$1)</f>
        <v>0</v>
      </c>
      <c r="V40">
        <f>INDEX(Data!$C$5:$BP$360,'Kontrolní List'!$A40,'Kontrolní List'!V$1)</f>
        <v>0</v>
      </c>
      <c r="W40">
        <f>INDEX(Data!$C$5:$BP$360,'Kontrolní List'!$A40,'Kontrolní List'!W$1)</f>
        <v>0</v>
      </c>
      <c r="X40">
        <f>INDEX(Data!$C$5:$BP$360,'Kontrolní List'!$A40,'Kontrolní List'!X$1)</f>
        <v>0</v>
      </c>
      <c r="Y40">
        <f>INDEX(Data!$C$5:$BP$360,'Kontrolní List'!$A40,'Kontrolní List'!Y$1)</f>
        <v>0</v>
      </c>
      <c r="Z40">
        <f>INDEX(Data!$C$5:$BP$360,'Kontrolní List'!$A40,'Kontrolní List'!Z$1)</f>
        <v>0</v>
      </c>
      <c r="AA40">
        <f>INDEX(Data!$C$5:$BP$360,'Kontrolní List'!$A40,'Kontrolní List'!AA$1)</f>
        <v>0</v>
      </c>
      <c r="AB40">
        <f t="shared" si="3"/>
        <v>0</v>
      </c>
      <c r="AC40">
        <f>INDEX(Data!$C$5:$BP$360,'Kontrolní List'!$A40,'Kontrolní List'!AC$1)</f>
        <v>0</v>
      </c>
      <c r="AD40">
        <f>INDEX(Data!$C$5:$BP$360,'Kontrolní List'!$A40,'Kontrolní List'!AD$1)</f>
        <v>0</v>
      </c>
      <c r="AE40">
        <f>INDEX(Data!$C$5:$BP$360,'Kontrolní List'!$A40,'Kontrolní List'!AE$1)</f>
        <v>0</v>
      </c>
      <c r="AF40">
        <f>INDEX(Data!$C$5:$BP$360,'Kontrolní List'!$A40,'Kontrolní List'!AF$1)</f>
        <v>0</v>
      </c>
      <c r="AG40">
        <f>INDEX(Data!$C$5:$BP$360,'Kontrolní List'!$A40,'Kontrolní List'!AG$1)</f>
        <v>0</v>
      </c>
      <c r="AH40">
        <f>INDEX(Data!$C$5:$BP$360,'Kontrolní List'!$A40,'Kontrolní List'!AH$1)</f>
        <v>0</v>
      </c>
      <c r="AI40">
        <f>INDEX(Data!$C$5:$BP$360,'Kontrolní List'!$A40,'Kontrolní List'!AI$1)</f>
        <v>135</v>
      </c>
      <c r="AJ40">
        <f>INDEX(Data!$C$5:$BP$360,'Kontrolní List'!$A40,'Kontrolní List'!AJ$1)</f>
        <v>538</v>
      </c>
      <c r="AK40">
        <f>INDEX(Data!$C$5:$BP$360,'Kontrolní List'!$A40,'Kontrolní List'!AK$1)</f>
        <v>0</v>
      </c>
      <c r="AL40">
        <f t="shared" si="4"/>
        <v>0</v>
      </c>
      <c r="AM40">
        <f>INDEX(Data!$C$5:$BP$360,'Kontrolní List'!$A40,'Kontrolní List'!AM$1)</f>
        <v>129.321</v>
      </c>
      <c r="AN40">
        <f>INDEX(Data!$C$5:$BP$360,'Kontrolní List'!$A40,'Kontrolní List'!AN$1)</f>
        <v>673</v>
      </c>
      <c r="AO40">
        <f>INDEX(Data!$C$5:$BP$360,'Kontrolní List'!$A40,'Kontrolní List'!AO$1)</f>
        <v>339.66399999999999</v>
      </c>
      <c r="AP40" t="b">
        <f t="shared" si="5"/>
        <v>1</v>
      </c>
      <c r="AQ40" t="b">
        <f t="shared" si="6"/>
        <v>1</v>
      </c>
      <c r="AR40" t="b">
        <f t="shared" si="7"/>
        <v>1</v>
      </c>
      <c r="AT40" s="35">
        <f t="shared" si="8"/>
        <v>0.93111264203578958</v>
      </c>
      <c r="AU40" s="36" t="s">
        <v>570</v>
      </c>
      <c r="AV40" s="1"/>
    </row>
    <row r="41" spans="1:48" x14ac:dyDescent="0.25">
      <c r="A41">
        <v>39</v>
      </c>
      <c r="B41" t="str">
        <f>INDEX(Data!$C$5:$BP$360,'Kontrolní List'!$A41,'Kontrolní List'!B$1)</f>
        <v>Kotelna Svitavy - Tovární</v>
      </c>
      <c r="C41" t="str">
        <f>INDEX(Data!$C$5:$BP$360,'Kontrolní List'!$A41,'Kontrolní List'!C$1)</f>
        <v>Prosinec</v>
      </c>
      <c r="D41">
        <f>INDEX(Data!$C$5:$BP$360,'Kontrolní List'!$A41,'Kontrolní List'!D$1)</f>
        <v>788.96600000000001</v>
      </c>
      <c r="E41">
        <f>INDEX(Data!$C$5:$BP$360,'Kontrolní List'!$A41,'Kontrolní List'!E$1)</f>
        <v>344.14499999999998</v>
      </c>
      <c r="F41">
        <f>INDEX(Data!$C$5:$BP$360,'Kontrolní List'!$A41,'Kontrolní List'!F$1)</f>
        <v>444.82100000000003</v>
      </c>
      <c r="G41">
        <f>INDEX(Data!$C$5:$BP$360,'Kontrolní List'!$A41,'Kontrolní List'!G$1)</f>
        <v>35.304000000000002</v>
      </c>
      <c r="H41">
        <f t="shared" si="0"/>
        <v>0</v>
      </c>
      <c r="I41">
        <f>INDEX(Data!$C$5:$BP$360,'Kontrolní List'!$A41,'Kontrolní List'!I$1)</f>
        <v>319.13900000000001</v>
      </c>
      <c r="J41">
        <f>INDEX(Data!$C$5:$BP$360,'Kontrolní List'!$A41,'Kontrolní List'!J$1)</f>
        <v>1.9850000000000001</v>
      </c>
      <c r="K41">
        <f>INDEX(Data!$C$5:$BP$360,'Kontrolní List'!$A41,'Kontrolní List'!K$1)</f>
        <v>2.5649999999999999</v>
      </c>
      <c r="L41">
        <f>INDEX(Data!$C$5:$BP$360,'Kontrolní List'!$A41,'Kontrolní List'!L$1)</f>
        <v>6.4399999999999977</v>
      </c>
      <c r="M41">
        <f>INDEX(Data!$C$5:$BP$360,'Kontrolní List'!$A41,'Kontrolní List'!M$1)</f>
        <v>0</v>
      </c>
      <c r="N41">
        <f>INDEX(Data!$C$5:$BP$360,'Kontrolní List'!$A41,'Kontrolní List'!N$1)</f>
        <v>308.149</v>
      </c>
      <c r="O41">
        <f t="shared" si="1"/>
        <v>0</v>
      </c>
      <c r="P41">
        <f>INDEX(Data!$C$5:$BP$360,'Kontrolní List'!$A41,'Kontrolní List'!P$1)</f>
        <v>1485</v>
      </c>
      <c r="Q41">
        <f>INDEX(Data!$C$5:$BP$360,'Kontrolní List'!$A41,'Kontrolní List'!Q$1)</f>
        <v>1485</v>
      </c>
      <c r="R41">
        <f t="shared" si="2"/>
        <v>0</v>
      </c>
      <c r="S41">
        <f>INDEX(Data!$C$5:$BP$360,'Kontrolní List'!$A41,'Kontrolní List'!S$1)</f>
        <v>308.149</v>
      </c>
      <c r="T41">
        <f>INDEX(Data!$C$5:$BP$360,'Kontrolní List'!$A41,'Kontrolní List'!T$1)</f>
        <v>0</v>
      </c>
      <c r="U41">
        <f>INDEX(Data!$C$5:$BP$360,'Kontrolní List'!$A41,'Kontrolní List'!U$1)</f>
        <v>0</v>
      </c>
      <c r="V41">
        <f>INDEX(Data!$C$5:$BP$360,'Kontrolní List'!$A41,'Kontrolní List'!V$1)</f>
        <v>0</v>
      </c>
      <c r="W41">
        <f>INDEX(Data!$C$5:$BP$360,'Kontrolní List'!$A41,'Kontrolní List'!W$1)</f>
        <v>0</v>
      </c>
      <c r="X41">
        <f>INDEX(Data!$C$5:$BP$360,'Kontrolní List'!$A41,'Kontrolní List'!X$1)</f>
        <v>0</v>
      </c>
      <c r="Y41">
        <f>INDEX(Data!$C$5:$BP$360,'Kontrolní List'!$A41,'Kontrolní List'!Y$1)</f>
        <v>0</v>
      </c>
      <c r="Z41">
        <f>INDEX(Data!$C$5:$BP$360,'Kontrolní List'!$A41,'Kontrolní List'!Z$1)</f>
        <v>0</v>
      </c>
      <c r="AA41">
        <f>INDEX(Data!$C$5:$BP$360,'Kontrolní List'!$A41,'Kontrolní List'!AA$1)</f>
        <v>0</v>
      </c>
      <c r="AB41">
        <f t="shared" si="3"/>
        <v>0</v>
      </c>
      <c r="AC41">
        <f>INDEX(Data!$C$5:$BP$360,'Kontrolní List'!$A41,'Kontrolní List'!AC$1)</f>
        <v>0</v>
      </c>
      <c r="AD41">
        <f>INDEX(Data!$C$5:$BP$360,'Kontrolní List'!$A41,'Kontrolní List'!AD$1)</f>
        <v>0</v>
      </c>
      <c r="AE41">
        <f>INDEX(Data!$C$5:$BP$360,'Kontrolní List'!$A41,'Kontrolní List'!AE$1)</f>
        <v>0</v>
      </c>
      <c r="AF41">
        <f>INDEX(Data!$C$5:$BP$360,'Kontrolní List'!$A41,'Kontrolní List'!AF$1)</f>
        <v>0</v>
      </c>
      <c r="AG41">
        <f>INDEX(Data!$C$5:$BP$360,'Kontrolní List'!$A41,'Kontrolní List'!AG$1)</f>
        <v>0</v>
      </c>
      <c r="AH41">
        <f>INDEX(Data!$C$5:$BP$360,'Kontrolní List'!$A41,'Kontrolní List'!AH$1)</f>
        <v>0</v>
      </c>
      <c r="AI41">
        <f>INDEX(Data!$C$5:$BP$360,'Kontrolní List'!$A41,'Kontrolní List'!AI$1)</f>
        <v>148</v>
      </c>
      <c r="AJ41">
        <f>INDEX(Data!$C$5:$BP$360,'Kontrolní List'!$A41,'Kontrolní List'!AJ$1)</f>
        <v>1337</v>
      </c>
      <c r="AK41">
        <f>INDEX(Data!$C$5:$BP$360,'Kontrolní List'!$A41,'Kontrolní List'!AK$1)</f>
        <v>0</v>
      </c>
      <c r="AL41">
        <f t="shared" si="4"/>
        <v>0</v>
      </c>
      <c r="AM41">
        <f>INDEX(Data!$C$5:$BP$360,'Kontrolní List'!$A41,'Kontrolní List'!AM$1)</f>
        <v>319.13900000000001</v>
      </c>
      <c r="AN41">
        <f>INDEX(Data!$C$5:$BP$360,'Kontrolní List'!$A41,'Kontrolní List'!AN$1)</f>
        <v>1485</v>
      </c>
      <c r="AO41">
        <f>INDEX(Data!$C$5:$BP$360,'Kontrolní List'!$A41,'Kontrolní List'!AO$1)</f>
        <v>788.96600000000001</v>
      </c>
      <c r="AP41" t="b">
        <f t="shared" si="5"/>
        <v>1</v>
      </c>
      <c r="AQ41" t="b">
        <f t="shared" si="6"/>
        <v>1</v>
      </c>
      <c r="AR41" t="b">
        <f t="shared" si="7"/>
        <v>1</v>
      </c>
      <c r="AT41" s="35">
        <f t="shared" si="8"/>
        <v>0.92733907418063644</v>
      </c>
      <c r="AU41" s="36" t="s">
        <v>570</v>
      </c>
      <c r="AV41" s="1"/>
    </row>
    <row r="42" spans="1:48" x14ac:dyDescent="0.25">
      <c r="A42">
        <v>40</v>
      </c>
      <c r="B42" t="str">
        <f>INDEX(Data!$C$5:$BP$360,'Kontrolní List'!$A42,'Kontrolní List'!B$1)</f>
        <v>Kotelna Svitavy - Větrná</v>
      </c>
      <c r="C42" t="str">
        <f>INDEX(Data!$C$5:$BP$360,'Kontrolní List'!$A42,'Kontrolní List'!C$1)</f>
        <v>Prosinec</v>
      </c>
      <c r="D42">
        <f>INDEX(Data!$C$5:$BP$360,'Kontrolní List'!$A42,'Kontrolní List'!D$1)</f>
        <v>1818.627</v>
      </c>
      <c r="E42">
        <f>INDEX(Data!$C$5:$BP$360,'Kontrolní List'!$A42,'Kontrolní List'!E$1)</f>
        <v>875.10799999999995</v>
      </c>
      <c r="F42">
        <f>INDEX(Data!$C$5:$BP$360,'Kontrolní List'!$A42,'Kontrolní List'!F$1)</f>
        <v>943.51900000000001</v>
      </c>
      <c r="G42">
        <f>INDEX(Data!$C$5:$BP$360,'Kontrolní List'!$A42,'Kontrolní List'!G$1)</f>
        <v>35.296999999999997</v>
      </c>
      <c r="H42">
        <f t="shared" si="0"/>
        <v>0</v>
      </c>
      <c r="I42">
        <f>INDEX(Data!$C$5:$BP$360,'Kontrolní List'!$A42,'Kontrolní List'!I$1)</f>
        <v>743.54100000000005</v>
      </c>
      <c r="J42">
        <f>INDEX(Data!$C$5:$BP$360,'Kontrolní List'!$A42,'Kontrolní List'!J$1)</f>
        <v>5.8330000000000002</v>
      </c>
      <c r="K42">
        <f>INDEX(Data!$C$5:$BP$360,'Kontrolní List'!$A42,'Kontrolní List'!K$1)</f>
        <v>6.2889999999999997</v>
      </c>
      <c r="L42">
        <f>INDEX(Data!$C$5:$BP$360,'Kontrolní List'!$A42,'Kontrolní List'!L$1)</f>
        <v>26.33500000000015</v>
      </c>
      <c r="M42">
        <f>INDEX(Data!$C$5:$BP$360,'Kontrolní List'!$A42,'Kontrolní List'!M$1)</f>
        <v>0</v>
      </c>
      <c r="N42">
        <f>INDEX(Data!$C$5:$BP$360,'Kontrolní List'!$A42,'Kontrolní List'!N$1)</f>
        <v>705.08399999999995</v>
      </c>
      <c r="O42">
        <f t="shared" si="1"/>
        <v>0</v>
      </c>
      <c r="P42">
        <f>INDEX(Data!$C$5:$BP$360,'Kontrolní List'!$A42,'Kontrolní List'!P$1)</f>
        <v>2886</v>
      </c>
      <c r="Q42">
        <f>INDEX(Data!$C$5:$BP$360,'Kontrolní List'!$A42,'Kontrolní List'!Q$1)</f>
        <v>2886</v>
      </c>
      <c r="R42">
        <f t="shared" si="2"/>
        <v>0</v>
      </c>
      <c r="S42">
        <f>INDEX(Data!$C$5:$BP$360,'Kontrolní List'!$A42,'Kontrolní List'!S$1)</f>
        <v>698.69600000000003</v>
      </c>
      <c r="T42">
        <f>INDEX(Data!$C$5:$BP$360,'Kontrolní List'!$A42,'Kontrolní List'!T$1)</f>
        <v>0</v>
      </c>
      <c r="U42">
        <f>INDEX(Data!$C$5:$BP$360,'Kontrolní List'!$A42,'Kontrolní List'!U$1)</f>
        <v>0</v>
      </c>
      <c r="V42">
        <f>INDEX(Data!$C$5:$BP$360,'Kontrolní List'!$A42,'Kontrolní List'!V$1)</f>
        <v>0</v>
      </c>
      <c r="W42">
        <f>INDEX(Data!$C$5:$BP$360,'Kontrolní List'!$A42,'Kontrolní List'!W$1)</f>
        <v>0</v>
      </c>
      <c r="X42">
        <f>INDEX(Data!$C$5:$BP$360,'Kontrolní List'!$A42,'Kontrolní List'!X$1)</f>
        <v>0</v>
      </c>
      <c r="Y42">
        <f>INDEX(Data!$C$5:$BP$360,'Kontrolní List'!$A42,'Kontrolní List'!Y$1)</f>
        <v>6.3879999999999999</v>
      </c>
      <c r="Z42">
        <f>INDEX(Data!$C$5:$BP$360,'Kontrolní List'!$A42,'Kontrolní List'!Z$1)</f>
        <v>0</v>
      </c>
      <c r="AA42">
        <f>INDEX(Data!$C$5:$BP$360,'Kontrolní List'!$A42,'Kontrolní List'!AA$1)</f>
        <v>0</v>
      </c>
      <c r="AB42">
        <f t="shared" si="3"/>
        <v>0</v>
      </c>
      <c r="AC42">
        <f>INDEX(Data!$C$5:$BP$360,'Kontrolní List'!$A42,'Kontrolní List'!AC$1)</f>
        <v>0</v>
      </c>
      <c r="AD42">
        <f>INDEX(Data!$C$5:$BP$360,'Kontrolní List'!$A42,'Kontrolní List'!AD$1)</f>
        <v>0</v>
      </c>
      <c r="AE42">
        <f>INDEX(Data!$C$5:$BP$360,'Kontrolní List'!$A42,'Kontrolní List'!AE$1)</f>
        <v>0</v>
      </c>
      <c r="AF42">
        <f>INDEX(Data!$C$5:$BP$360,'Kontrolní List'!$A42,'Kontrolní List'!AF$1)</f>
        <v>0</v>
      </c>
      <c r="AG42">
        <f>INDEX(Data!$C$5:$BP$360,'Kontrolní List'!$A42,'Kontrolní List'!AG$1)</f>
        <v>0</v>
      </c>
      <c r="AH42">
        <f>INDEX(Data!$C$5:$BP$360,'Kontrolní List'!$A42,'Kontrolní List'!AH$1)</f>
        <v>0</v>
      </c>
      <c r="AI42">
        <f>INDEX(Data!$C$5:$BP$360,'Kontrolní List'!$A42,'Kontrolní List'!AI$1)</f>
        <v>289</v>
      </c>
      <c r="AJ42">
        <f>INDEX(Data!$C$5:$BP$360,'Kontrolní List'!$A42,'Kontrolní List'!AJ$1)</f>
        <v>2597</v>
      </c>
      <c r="AK42">
        <f>INDEX(Data!$C$5:$BP$360,'Kontrolní List'!$A42,'Kontrolní List'!AK$1)</f>
        <v>0</v>
      </c>
      <c r="AL42">
        <f t="shared" si="4"/>
        <v>0</v>
      </c>
      <c r="AM42">
        <f>INDEX(Data!$C$5:$BP$360,'Kontrolní List'!$A42,'Kontrolní List'!AM$1)</f>
        <v>743.54100000000005</v>
      </c>
      <c r="AN42">
        <f>INDEX(Data!$C$5:$BP$360,'Kontrolní List'!$A42,'Kontrolní List'!AN$1)</f>
        <v>2886</v>
      </c>
      <c r="AO42">
        <f>INDEX(Data!$C$5:$BP$360,'Kontrolní List'!$A42,'Kontrolní List'!AO$1)</f>
        <v>1818.627</v>
      </c>
      <c r="AP42" t="b">
        <f t="shared" si="5"/>
        <v>1</v>
      </c>
      <c r="AQ42" t="b">
        <f t="shared" si="6"/>
        <v>1</v>
      </c>
      <c r="AR42" t="b">
        <f t="shared" si="7"/>
        <v>1</v>
      </c>
      <c r="AT42" s="35">
        <f t="shared" si="8"/>
        <v>0.8496561783513974</v>
      </c>
      <c r="AU42" s="36" t="s">
        <v>570</v>
      </c>
      <c r="AV42" s="1"/>
    </row>
    <row r="43" spans="1:48" x14ac:dyDescent="0.25">
      <c r="A43">
        <v>41</v>
      </c>
      <c r="B43" t="str">
        <f>INDEX(Data!$C$5:$BP$360,'Kontrolní List'!$A43,'Kontrolní List'!B$1)</f>
        <v>Kotelna Zruč - Na Výsluní</v>
      </c>
      <c r="C43" t="str">
        <f>INDEX(Data!$C$5:$BP$360,'Kontrolní List'!$A43,'Kontrolní List'!C$1)</f>
        <v>Prosinec</v>
      </c>
      <c r="D43">
        <f>INDEX(Data!$C$5:$BP$360,'Kontrolní List'!$A43,'Kontrolní List'!D$1)</f>
        <v>10.124000000000001</v>
      </c>
      <c r="E43">
        <f>INDEX(Data!$C$5:$BP$360,'Kontrolní List'!$A43,'Kontrolní List'!E$1)</f>
        <v>4.891</v>
      </c>
      <c r="F43">
        <f>INDEX(Data!$C$5:$BP$360,'Kontrolní List'!$A43,'Kontrolní List'!F$1)</f>
        <v>5.2329999999999997</v>
      </c>
      <c r="G43">
        <f>INDEX(Data!$C$5:$BP$360,'Kontrolní List'!$A43,'Kontrolní List'!G$1)</f>
        <v>35.28</v>
      </c>
      <c r="H43">
        <f t="shared" si="0"/>
        <v>0</v>
      </c>
      <c r="I43">
        <f>INDEX(Data!$C$5:$BP$360,'Kontrolní List'!$A43,'Kontrolní List'!I$1)</f>
        <v>3.6349999999999998</v>
      </c>
      <c r="J43">
        <f>INDEX(Data!$C$5:$BP$360,'Kontrolní List'!$A43,'Kontrolní List'!J$1)</f>
        <v>4.7E-2</v>
      </c>
      <c r="K43">
        <f>INDEX(Data!$C$5:$BP$360,'Kontrolní List'!$A43,'Kontrolní List'!K$1)</f>
        <v>5.0999999999999997E-2</v>
      </c>
      <c r="L43">
        <f>INDEX(Data!$C$5:$BP$360,'Kontrolní List'!$A43,'Kontrolní List'!L$1)</f>
        <v>9.9999999999944578E-4</v>
      </c>
      <c r="M43">
        <f>INDEX(Data!$C$5:$BP$360,'Kontrolní List'!$A43,'Kontrolní List'!M$1)</f>
        <v>0</v>
      </c>
      <c r="N43">
        <f>INDEX(Data!$C$5:$BP$360,'Kontrolní List'!$A43,'Kontrolní List'!N$1)</f>
        <v>3.536</v>
      </c>
      <c r="O43">
        <f t="shared" si="1"/>
        <v>0</v>
      </c>
      <c r="P43">
        <f>INDEX(Data!$C$5:$BP$360,'Kontrolní List'!$A43,'Kontrolní List'!P$1)</f>
        <v>14</v>
      </c>
      <c r="Q43">
        <f>INDEX(Data!$C$5:$BP$360,'Kontrolní List'!$A43,'Kontrolní List'!Q$1)</f>
        <v>14</v>
      </c>
      <c r="R43">
        <f t="shared" si="2"/>
        <v>0</v>
      </c>
      <c r="S43">
        <f>INDEX(Data!$C$5:$BP$360,'Kontrolní List'!$A43,'Kontrolní List'!S$1)</f>
        <v>3.536</v>
      </c>
      <c r="T43">
        <f>INDEX(Data!$C$5:$BP$360,'Kontrolní List'!$A43,'Kontrolní List'!T$1)</f>
        <v>0</v>
      </c>
      <c r="U43">
        <f>INDEX(Data!$C$5:$BP$360,'Kontrolní List'!$A43,'Kontrolní List'!U$1)</f>
        <v>0</v>
      </c>
      <c r="V43">
        <f>INDEX(Data!$C$5:$BP$360,'Kontrolní List'!$A43,'Kontrolní List'!V$1)</f>
        <v>0</v>
      </c>
      <c r="W43">
        <f>INDEX(Data!$C$5:$BP$360,'Kontrolní List'!$A43,'Kontrolní List'!W$1)</f>
        <v>0</v>
      </c>
      <c r="X43">
        <f>INDEX(Data!$C$5:$BP$360,'Kontrolní List'!$A43,'Kontrolní List'!X$1)</f>
        <v>0</v>
      </c>
      <c r="Y43">
        <f>INDEX(Data!$C$5:$BP$360,'Kontrolní List'!$A43,'Kontrolní List'!Y$1)</f>
        <v>0</v>
      </c>
      <c r="Z43">
        <f>INDEX(Data!$C$5:$BP$360,'Kontrolní List'!$A43,'Kontrolní List'!Z$1)</f>
        <v>0</v>
      </c>
      <c r="AA43">
        <f>INDEX(Data!$C$5:$BP$360,'Kontrolní List'!$A43,'Kontrolní List'!AA$1)</f>
        <v>0</v>
      </c>
      <c r="AB43">
        <f t="shared" si="3"/>
        <v>0</v>
      </c>
      <c r="AC43">
        <f>INDEX(Data!$C$5:$BP$360,'Kontrolní List'!$A43,'Kontrolní List'!AC$1)</f>
        <v>0</v>
      </c>
      <c r="AD43">
        <f>INDEX(Data!$C$5:$BP$360,'Kontrolní List'!$A43,'Kontrolní List'!AD$1)</f>
        <v>0</v>
      </c>
      <c r="AE43">
        <f>INDEX(Data!$C$5:$BP$360,'Kontrolní List'!$A43,'Kontrolní List'!AE$1)</f>
        <v>0</v>
      </c>
      <c r="AF43">
        <f>INDEX(Data!$C$5:$BP$360,'Kontrolní List'!$A43,'Kontrolní List'!AF$1)</f>
        <v>0</v>
      </c>
      <c r="AG43">
        <f>INDEX(Data!$C$5:$BP$360,'Kontrolní List'!$A43,'Kontrolní List'!AG$1)</f>
        <v>0</v>
      </c>
      <c r="AH43">
        <f>INDEX(Data!$C$5:$BP$360,'Kontrolní List'!$A43,'Kontrolní List'!AH$1)</f>
        <v>0</v>
      </c>
      <c r="AI43">
        <f>INDEX(Data!$C$5:$BP$360,'Kontrolní List'!$A43,'Kontrolní List'!AI$1)</f>
        <v>7</v>
      </c>
      <c r="AJ43">
        <f>INDEX(Data!$C$5:$BP$360,'Kontrolní List'!$A43,'Kontrolní List'!AJ$1)</f>
        <v>7</v>
      </c>
      <c r="AK43">
        <f>INDEX(Data!$C$5:$BP$360,'Kontrolní List'!$A43,'Kontrolní List'!AK$1)</f>
        <v>0</v>
      </c>
      <c r="AL43">
        <f t="shared" si="4"/>
        <v>0</v>
      </c>
      <c r="AM43">
        <f>INDEX(Data!$C$5:$BP$360,'Kontrolní List'!$A43,'Kontrolní List'!AM$1)</f>
        <v>3.6349999999999998</v>
      </c>
      <c r="AN43">
        <f>INDEX(Data!$C$5:$BP$360,'Kontrolní List'!$A43,'Kontrolní List'!AN$1)</f>
        <v>14</v>
      </c>
      <c r="AO43">
        <f>INDEX(Data!$C$5:$BP$360,'Kontrolní List'!$A43,'Kontrolní List'!AO$1)</f>
        <v>10.124000000000001</v>
      </c>
      <c r="AP43" t="b">
        <f t="shared" si="5"/>
        <v>1</v>
      </c>
      <c r="AQ43" t="b">
        <f t="shared" si="6"/>
        <v>1</v>
      </c>
      <c r="AR43" t="b">
        <f t="shared" si="7"/>
        <v>1</v>
      </c>
      <c r="AT43" s="35">
        <f t="shared" si="8"/>
        <v>0.74317353702972033</v>
      </c>
      <c r="AU43" s="36" t="s">
        <v>570</v>
      </c>
      <c r="AV43" s="1"/>
    </row>
    <row r="44" spans="1:48" x14ac:dyDescent="0.25">
      <c r="A44">
        <v>42</v>
      </c>
      <c r="B44" t="str">
        <f>INDEX(Data!$C$5:$BP$360,'Kontrolní List'!$A44,'Kontrolní List'!B$1)</f>
        <v>Kotelna - ZŠ Jiráskova</v>
      </c>
      <c r="C44" t="str">
        <f>INDEX(Data!$C$5:$BP$360,'Kontrolní List'!$A44,'Kontrolní List'!C$1)</f>
        <v>Prosinec</v>
      </c>
      <c r="D44">
        <f>INDEX(Data!$C$5:$BP$360,'Kontrolní List'!$A44,'Kontrolní List'!D$1)</f>
        <v>21.381</v>
      </c>
      <c r="E44">
        <f>INDEX(Data!$C$5:$BP$360,'Kontrolní List'!$A44,'Kontrolní List'!E$1)</f>
        <v>6.04</v>
      </c>
      <c r="F44">
        <f>INDEX(Data!$C$5:$BP$360,'Kontrolní List'!$A44,'Kontrolní List'!F$1)</f>
        <v>15.340999999999999</v>
      </c>
      <c r="G44">
        <f>INDEX(Data!$C$5:$BP$360,'Kontrolní List'!$A44,'Kontrolní List'!G$1)</f>
        <v>35.304000000000002</v>
      </c>
      <c r="H44">
        <f t="shared" si="0"/>
        <v>0</v>
      </c>
      <c r="I44">
        <f>INDEX(Data!$C$5:$BP$360,'Kontrolní List'!$A44,'Kontrolní List'!I$1)</f>
        <v>5.25</v>
      </c>
      <c r="J44">
        <f>INDEX(Data!$C$5:$BP$360,'Kontrolní List'!$A44,'Kontrolní List'!J$1)</f>
        <v>0</v>
      </c>
      <c r="K44">
        <f>INDEX(Data!$C$5:$BP$360,'Kontrolní List'!$A44,'Kontrolní List'!K$1)</f>
        <v>2.1259999999999999</v>
      </c>
      <c r="L44">
        <f>INDEX(Data!$C$5:$BP$360,'Kontrolní List'!$A44,'Kontrolní List'!L$1)</f>
        <v>0</v>
      </c>
      <c r="M44">
        <f>INDEX(Data!$C$5:$BP$360,'Kontrolní List'!$A44,'Kontrolní List'!M$1)</f>
        <v>0</v>
      </c>
      <c r="N44">
        <f>INDEX(Data!$C$5:$BP$360,'Kontrolní List'!$A44,'Kontrolní List'!N$1)</f>
        <v>3.1240000000000001</v>
      </c>
      <c r="O44">
        <f t="shared" si="1"/>
        <v>0</v>
      </c>
      <c r="P44">
        <f>INDEX(Data!$C$5:$BP$360,'Kontrolní List'!$A44,'Kontrolní List'!P$1)</f>
        <v>48</v>
      </c>
      <c r="Q44">
        <f>INDEX(Data!$C$5:$BP$360,'Kontrolní List'!$A44,'Kontrolní List'!Q$1)</f>
        <v>48</v>
      </c>
      <c r="R44">
        <f t="shared" si="2"/>
        <v>0</v>
      </c>
      <c r="S44">
        <f>INDEX(Data!$C$5:$BP$360,'Kontrolní List'!$A44,'Kontrolní List'!S$1)</f>
        <v>3.1240000000000001</v>
      </c>
      <c r="T44">
        <f>INDEX(Data!$C$5:$BP$360,'Kontrolní List'!$A44,'Kontrolní List'!T$1)</f>
        <v>0</v>
      </c>
      <c r="U44">
        <f>INDEX(Data!$C$5:$BP$360,'Kontrolní List'!$A44,'Kontrolní List'!U$1)</f>
        <v>0</v>
      </c>
      <c r="V44">
        <f>INDEX(Data!$C$5:$BP$360,'Kontrolní List'!$A44,'Kontrolní List'!V$1)</f>
        <v>0</v>
      </c>
      <c r="W44">
        <f>INDEX(Data!$C$5:$BP$360,'Kontrolní List'!$A44,'Kontrolní List'!W$1)</f>
        <v>0</v>
      </c>
      <c r="X44">
        <f>INDEX(Data!$C$5:$BP$360,'Kontrolní List'!$A44,'Kontrolní List'!X$1)</f>
        <v>0</v>
      </c>
      <c r="Y44">
        <f>INDEX(Data!$C$5:$BP$360,'Kontrolní List'!$A44,'Kontrolní List'!Y$1)</f>
        <v>0</v>
      </c>
      <c r="Z44">
        <f>INDEX(Data!$C$5:$BP$360,'Kontrolní List'!$A44,'Kontrolní List'!Z$1)</f>
        <v>0</v>
      </c>
      <c r="AA44">
        <f>INDEX(Data!$C$5:$BP$360,'Kontrolní List'!$A44,'Kontrolní List'!AA$1)</f>
        <v>0</v>
      </c>
      <c r="AB44">
        <f t="shared" si="3"/>
        <v>0</v>
      </c>
      <c r="AC44">
        <f>INDEX(Data!$C$5:$BP$360,'Kontrolní List'!$A44,'Kontrolní List'!AC$1)</f>
        <v>0</v>
      </c>
      <c r="AD44">
        <f>INDEX(Data!$C$5:$BP$360,'Kontrolní List'!$A44,'Kontrolní List'!AD$1)</f>
        <v>0</v>
      </c>
      <c r="AE44">
        <f>INDEX(Data!$C$5:$BP$360,'Kontrolní List'!$A44,'Kontrolní List'!AE$1)</f>
        <v>0</v>
      </c>
      <c r="AF44">
        <f>INDEX(Data!$C$5:$BP$360,'Kontrolní List'!$A44,'Kontrolní List'!AF$1)</f>
        <v>0</v>
      </c>
      <c r="AG44">
        <f>INDEX(Data!$C$5:$BP$360,'Kontrolní List'!$A44,'Kontrolní List'!AG$1)</f>
        <v>0</v>
      </c>
      <c r="AH44">
        <f>INDEX(Data!$C$5:$BP$360,'Kontrolní List'!$A44,'Kontrolní List'!AH$1)</f>
        <v>0</v>
      </c>
      <c r="AI44">
        <f>INDEX(Data!$C$5:$BP$360,'Kontrolní List'!$A44,'Kontrolní List'!AI$1)</f>
        <v>48</v>
      </c>
      <c r="AJ44">
        <f>INDEX(Data!$C$5:$BP$360,'Kontrolní List'!$A44,'Kontrolní List'!AJ$1)</f>
        <v>0</v>
      </c>
      <c r="AK44">
        <f>INDEX(Data!$C$5:$BP$360,'Kontrolní List'!$A44,'Kontrolní List'!AK$1)</f>
        <v>0</v>
      </c>
      <c r="AL44">
        <f t="shared" si="4"/>
        <v>0</v>
      </c>
      <c r="AM44">
        <f>INDEX(Data!$C$5:$BP$360,'Kontrolní List'!$A44,'Kontrolní List'!AM$1)</f>
        <v>5.25</v>
      </c>
      <c r="AN44">
        <f>INDEX(Data!$C$5:$BP$360,'Kontrolní List'!$A44,'Kontrolní List'!AN$1)</f>
        <v>48</v>
      </c>
      <c r="AO44">
        <f>INDEX(Data!$C$5:$BP$360,'Kontrolní List'!$A44,'Kontrolní List'!AO$1)</f>
        <v>21.381</v>
      </c>
      <c r="AP44" t="b">
        <f t="shared" si="5"/>
        <v>1</v>
      </c>
      <c r="AQ44" t="b">
        <f t="shared" si="6"/>
        <v>1</v>
      </c>
      <c r="AR44" t="b">
        <f t="shared" si="7"/>
        <v>1</v>
      </c>
      <c r="AT44" s="35">
        <f t="shared" si="8"/>
        <v>0.86915173908298637</v>
      </c>
      <c r="AU44" s="36" t="s">
        <v>570</v>
      </c>
      <c r="AV44" s="1"/>
    </row>
    <row r="45" spans="1:48" x14ac:dyDescent="0.25">
      <c r="A45">
        <v>43</v>
      </c>
      <c r="B45" t="str">
        <f>INDEX(Data!$C$5:$BP$360,'Kontrolní List'!$A45,'Kontrolní List'!B$1)</f>
        <v>Kotelna - ZŠ Velká Chuchle</v>
      </c>
      <c r="C45" t="str">
        <f>INDEX(Data!$C$5:$BP$360,'Kontrolní List'!$A45,'Kontrolní List'!C$1)</f>
        <v>Prosinec</v>
      </c>
      <c r="D45">
        <f>INDEX(Data!$C$5:$BP$360,'Kontrolní List'!$A45,'Kontrolní List'!D$1)</f>
        <v>73.055999999999997</v>
      </c>
      <c r="E45">
        <f>INDEX(Data!$C$5:$BP$360,'Kontrolní List'!$A45,'Kontrolní List'!E$1)</f>
        <v>24.669</v>
      </c>
      <c r="F45">
        <f>INDEX(Data!$C$5:$BP$360,'Kontrolní List'!$A45,'Kontrolní List'!F$1)</f>
        <v>48.387</v>
      </c>
      <c r="G45">
        <f>INDEX(Data!$C$5:$BP$360,'Kontrolní List'!$A45,'Kontrolní List'!G$1)</f>
        <v>35.296999999999997</v>
      </c>
      <c r="H45">
        <f t="shared" si="0"/>
        <v>0</v>
      </c>
      <c r="I45">
        <f>INDEX(Data!$C$5:$BP$360,'Kontrolní List'!$A45,'Kontrolní List'!I$1)</f>
        <v>19.826000000000001</v>
      </c>
      <c r="J45">
        <f>INDEX(Data!$C$5:$BP$360,'Kontrolní List'!$A45,'Kontrolní List'!J$1)</f>
        <v>0</v>
      </c>
      <c r="K45">
        <f>INDEX(Data!$C$5:$BP$360,'Kontrolní List'!$A45,'Kontrolní List'!K$1)</f>
        <v>0</v>
      </c>
      <c r="L45">
        <f>INDEX(Data!$C$5:$BP$360,'Kontrolní List'!$A45,'Kontrolní List'!L$1)</f>
        <v>0</v>
      </c>
      <c r="M45">
        <f>INDEX(Data!$C$5:$BP$360,'Kontrolní List'!$A45,'Kontrolní List'!M$1)</f>
        <v>0</v>
      </c>
      <c r="N45">
        <f>INDEX(Data!$C$5:$BP$360,'Kontrolní List'!$A45,'Kontrolní List'!N$1)</f>
        <v>19.826000000000001</v>
      </c>
      <c r="O45">
        <f t="shared" si="1"/>
        <v>0</v>
      </c>
      <c r="P45">
        <f>INDEX(Data!$C$5:$BP$360,'Kontrolní List'!$A45,'Kontrolní List'!P$1)</f>
        <v>140</v>
      </c>
      <c r="Q45">
        <f>INDEX(Data!$C$5:$BP$360,'Kontrolní List'!$A45,'Kontrolní List'!Q$1)</f>
        <v>140</v>
      </c>
      <c r="R45">
        <f t="shared" si="2"/>
        <v>0</v>
      </c>
      <c r="S45">
        <f>INDEX(Data!$C$5:$BP$360,'Kontrolní List'!$A45,'Kontrolní List'!S$1)</f>
        <v>12.987</v>
      </c>
      <c r="T45">
        <f>INDEX(Data!$C$5:$BP$360,'Kontrolní List'!$A45,'Kontrolní List'!T$1)</f>
        <v>0</v>
      </c>
      <c r="U45">
        <f>INDEX(Data!$C$5:$BP$360,'Kontrolní List'!$A45,'Kontrolní List'!U$1)</f>
        <v>0</v>
      </c>
      <c r="V45">
        <f>INDEX(Data!$C$5:$BP$360,'Kontrolní List'!$A45,'Kontrolní List'!V$1)</f>
        <v>0</v>
      </c>
      <c r="W45">
        <f>INDEX(Data!$C$5:$BP$360,'Kontrolní List'!$A45,'Kontrolní List'!W$1)</f>
        <v>0</v>
      </c>
      <c r="X45">
        <f>INDEX(Data!$C$5:$BP$360,'Kontrolní List'!$A45,'Kontrolní List'!X$1)</f>
        <v>0</v>
      </c>
      <c r="Y45">
        <f>INDEX(Data!$C$5:$BP$360,'Kontrolní List'!$A45,'Kontrolní List'!Y$1)</f>
        <v>6.8390000000000004</v>
      </c>
      <c r="Z45">
        <f>INDEX(Data!$C$5:$BP$360,'Kontrolní List'!$A45,'Kontrolní List'!Z$1)</f>
        <v>0</v>
      </c>
      <c r="AA45">
        <f>INDEX(Data!$C$5:$BP$360,'Kontrolní List'!$A45,'Kontrolní List'!AA$1)</f>
        <v>0</v>
      </c>
      <c r="AB45">
        <f t="shared" si="3"/>
        <v>0</v>
      </c>
      <c r="AC45">
        <f>INDEX(Data!$C$5:$BP$360,'Kontrolní List'!$A45,'Kontrolní List'!AC$1)</f>
        <v>140</v>
      </c>
      <c r="AD45">
        <f>INDEX(Data!$C$5:$BP$360,'Kontrolní List'!$A45,'Kontrolní List'!AD$1)</f>
        <v>0</v>
      </c>
      <c r="AE45">
        <f>INDEX(Data!$C$5:$BP$360,'Kontrolní List'!$A45,'Kontrolní List'!AE$1)</f>
        <v>0</v>
      </c>
      <c r="AF45">
        <f>INDEX(Data!$C$5:$BP$360,'Kontrolní List'!$A45,'Kontrolní List'!AF$1)</f>
        <v>0</v>
      </c>
      <c r="AG45">
        <f>INDEX(Data!$C$5:$BP$360,'Kontrolní List'!$A45,'Kontrolní List'!AG$1)</f>
        <v>0</v>
      </c>
      <c r="AH45">
        <f>INDEX(Data!$C$5:$BP$360,'Kontrolní List'!$A45,'Kontrolní List'!AH$1)</f>
        <v>0</v>
      </c>
      <c r="AI45">
        <f>INDEX(Data!$C$5:$BP$360,'Kontrolní List'!$A45,'Kontrolní List'!AI$1)</f>
        <v>0</v>
      </c>
      <c r="AJ45">
        <f>INDEX(Data!$C$5:$BP$360,'Kontrolní List'!$A45,'Kontrolní List'!AJ$1)</f>
        <v>0</v>
      </c>
      <c r="AK45">
        <f>INDEX(Data!$C$5:$BP$360,'Kontrolní List'!$A45,'Kontrolní List'!AK$1)</f>
        <v>0</v>
      </c>
      <c r="AL45">
        <f t="shared" si="4"/>
        <v>0</v>
      </c>
      <c r="AM45">
        <f>INDEX(Data!$C$5:$BP$360,'Kontrolní List'!$A45,'Kontrolní List'!AM$1)</f>
        <v>19.826000000000001</v>
      </c>
      <c r="AN45">
        <f>INDEX(Data!$C$5:$BP$360,'Kontrolní List'!$A45,'Kontrolní List'!AN$1)</f>
        <v>140</v>
      </c>
      <c r="AO45">
        <f>INDEX(Data!$C$5:$BP$360,'Kontrolní List'!$A45,'Kontrolní List'!AO$1)</f>
        <v>73.055999999999997</v>
      </c>
      <c r="AP45" t="b">
        <f t="shared" si="5"/>
        <v>1</v>
      </c>
      <c r="AQ45" t="b">
        <f t="shared" si="6"/>
        <v>1</v>
      </c>
      <c r="AR45" t="b">
        <f t="shared" si="7"/>
        <v>1</v>
      </c>
      <c r="AT45" s="35">
        <f t="shared" si="8"/>
        <v>0.80369701172920616</v>
      </c>
      <c r="AU45" s="36" t="s">
        <v>570</v>
      </c>
      <c r="AV45" s="1"/>
    </row>
    <row r="46" spans="1:48" x14ac:dyDescent="0.25">
      <c r="A46">
        <v>44</v>
      </c>
      <c r="B46" t="str">
        <f>INDEX(Data!$C$5:$BP$360,'Kontrolní List'!$A46,'Kontrolní List'!B$1)</f>
        <v>KJ - Kraslice, Školní</v>
      </c>
      <c r="C46" t="str">
        <f>INDEX(Data!$C$5:$BP$360,'Kontrolní List'!$A46,'Kontrolní List'!C$1)</f>
        <v>Prosinec</v>
      </c>
      <c r="D46">
        <f>INDEX(Data!$C$5:$BP$360,'Kontrolní List'!$A46,'Kontrolní List'!D$1)</f>
        <v>813.13900000000001</v>
      </c>
      <c r="E46">
        <f>INDEX(Data!$C$5:$BP$360,'Kontrolní List'!$A46,'Kontrolní List'!E$1)</f>
        <v>359.89400000000001</v>
      </c>
      <c r="F46">
        <f>INDEX(Data!$C$5:$BP$360,'Kontrolní List'!$A46,'Kontrolní List'!F$1)</f>
        <v>453.245</v>
      </c>
      <c r="G46">
        <f>INDEX(Data!$C$5:$BP$360,'Kontrolní List'!$A46,'Kontrolní List'!G$1)</f>
        <v>35.251200000000004</v>
      </c>
      <c r="H46">
        <f t="shared" si="0"/>
        <v>0</v>
      </c>
      <c r="I46">
        <f>INDEX(Data!$C$5:$BP$360,'Kontrolní List'!$A46,'Kontrolní List'!I$1)</f>
        <v>296</v>
      </c>
      <c r="J46">
        <f>INDEX(Data!$C$5:$BP$360,'Kontrolní List'!$A46,'Kontrolní List'!J$1)</f>
        <v>3.597</v>
      </c>
      <c r="K46">
        <f>INDEX(Data!$C$5:$BP$360,'Kontrolní List'!$A46,'Kontrolní List'!K$1)</f>
        <v>4.5300000000000296</v>
      </c>
      <c r="L46">
        <f>INDEX(Data!$C$5:$BP$360,'Kontrolní List'!$A46,'Kontrolní List'!L$1)</f>
        <v>0</v>
      </c>
      <c r="M46">
        <f>INDEX(Data!$C$5:$BP$360,'Kontrolní List'!$A46,'Kontrolní List'!M$1)</f>
        <v>0</v>
      </c>
      <c r="N46">
        <f>INDEX(Data!$C$5:$BP$360,'Kontrolní List'!$A46,'Kontrolní List'!N$1)</f>
        <v>287.87299999999999</v>
      </c>
      <c r="O46">
        <f t="shared" si="1"/>
        <v>0</v>
      </c>
      <c r="P46">
        <f>INDEX(Data!$C$5:$BP$360,'Kontrolní List'!$A46,'Kontrolní List'!P$1)</f>
        <v>1342</v>
      </c>
      <c r="Q46">
        <f>INDEX(Data!$C$5:$BP$360,'Kontrolní List'!$A46,'Kontrolní List'!Q$1)</f>
        <v>1342</v>
      </c>
      <c r="R46">
        <f t="shared" si="2"/>
        <v>0</v>
      </c>
      <c r="S46">
        <f>INDEX(Data!$C$5:$BP$360,'Kontrolní List'!$A46,'Kontrolní List'!S$1)</f>
        <v>287.87299999999999</v>
      </c>
      <c r="T46">
        <f>INDEX(Data!$C$5:$BP$360,'Kontrolní List'!$A46,'Kontrolní List'!T$1)</f>
        <v>0</v>
      </c>
      <c r="U46">
        <f>INDEX(Data!$C$5:$BP$360,'Kontrolní List'!$A46,'Kontrolní List'!U$1)</f>
        <v>0</v>
      </c>
      <c r="V46">
        <f>INDEX(Data!$C$5:$BP$360,'Kontrolní List'!$A46,'Kontrolní List'!V$1)</f>
        <v>0</v>
      </c>
      <c r="W46">
        <f>INDEX(Data!$C$5:$BP$360,'Kontrolní List'!$A46,'Kontrolní List'!W$1)</f>
        <v>0</v>
      </c>
      <c r="X46">
        <f>INDEX(Data!$C$5:$BP$360,'Kontrolní List'!$A46,'Kontrolní List'!X$1)</f>
        <v>0</v>
      </c>
      <c r="Y46">
        <f>INDEX(Data!$C$5:$BP$360,'Kontrolní List'!$A46,'Kontrolní List'!Y$1)</f>
        <v>0</v>
      </c>
      <c r="Z46">
        <f>INDEX(Data!$C$5:$BP$360,'Kontrolní List'!$A46,'Kontrolní List'!Z$1)</f>
        <v>0</v>
      </c>
      <c r="AA46">
        <f>INDEX(Data!$C$5:$BP$360,'Kontrolní List'!$A46,'Kontrolní List'!AA$1)</f>
        <v>0</v>
      </c>
      <c r="AB46">
        <f t="shared" si="3"/>
        <v>0</v>
      </c>
      <c r="AC46">
        <f>INDEX(Data!$C$5:$BP$360,'Kontrolní List'!$A46,'Kontrolní List'!AC$1)</f>
        <v>1342</v>
      </c>
      <c r="AD46">
        <f>INDEX(Data!$C$5:$BP$360,'Kontrolní List'!$A46,'Kontrolní List'!AD$1)</f>
        <v>0</v>
      </c>
      <c r="AE46">
        <f>INDEX(Data!$C$5:$BP$360,'Kontrolní List'!$A46,'Kontrolní List'!AE$1)</f>
        <v>0</v>
      </c>
      <c r="AF46">
        <f>INDEX(Data!$C$5:$BP$360,'Kontrolní List'!$A46,'Kontrolní List'!AF$1)</f>
        <v>0</v>
      </c>
      <c r="AG46">
        <f>INDEX(Data!$C$5:$BP$360,'Kontrolní List'!$A46,'Kontrolní List'!AG$1)</f>
        <v>0</v>
      </c>
      <c r="AH46">
        <f>INDEX(Data!$C$5:$BP$360,'Kontrolní List'!$A46,'Kontrolní List'!AH$1)</f>
        <v>0</v>
      </c>
      <c r="AI46">
        <f>INDEX(Data!$C$5:$BP$360,'Kontrolní List'!$A46,'Kontrolní List'!AI$1)</f>
        <v>0</v>
      </c>
      <c r="AJ46">
        <f>INDEX(Data!$C$5:$BP$360,'Kontrolní List'!$A46,'Kontrolní List'!AJ$1)</f>
        <v>0</v>
      </c>
      <c r="AK46">
        <f>INDEX(Data!$C$5:$BP$360,'Kontrolní List'!$A46,'Kontrolní List'!AK$1)</f>
        <v>0</v>
      </c>
      <c r="AL46">
        <f t="shared" si="4"/>
        <v>0</v>
      </c>
      <c r="AM46">
        <f>INDEX(Data!$C$5:$BP$360,'Kontrolní List'!$A46,'Kontrolní List'!AM$1)</f>
        <v>296</v>
      </c>
      <c r="AN46">
        <f>INDEX(Data!$C$5:$BP$360,'Kontrolní List'!$A46,'Kontrolní List'!AN$1)</f>
        <v>1342</v>
      </c>
      <c r="AO46">
        <f>INDEX(Data!$C$5:$BP$360,'Kontrolní List'!$A46,'Kontrolní List'!AO$1)</f>
        <v>731.82500000000005</v>
      </c>
      <c r="AP46" t="b">
        <f t="shared" si="5"/>
        <v>1</v>
      </c>
      <c r="AQ46" t="b">
        <f t="shared" si="6"/>
        <v>1</v>
      </c>
      <c r="AR46" t="b">
        <f t="shared" si="7"/>
        <v>0</v>
      </c>
      <c r="AT46" s="35">
        <f t="shared" si="8"/>
        <v>0.82246427459238558</v>
      </c>
      <c r="AU46" s="36" t="s">
        <v>570</v>
      </c>
      <c r="AV46" s="1"/>
    </row>
    <row r="47" spans="1:48" x14ac:dyDescent="0.25">
      <c r="A47">
        <v>45</v>
      </c>
      <c r="B47" t="str">
        <f>INDEX(Data!$C$5:$BP$360,'Kontrolní List'!$A47,'Kontrolní List'!B$1)</f>
        <v>KJ - Kraslice, Pohraniční stráže</v>
      </c>
      <c r="C47" t="str">
        <f>INDEX(Data!$C$5:$BP$360,'Kontrolní List'!$A47,'Kontrolní List'!C$1)</f>
        <v>Prosinec</v>
      </c>
      <c r="D47">
        <f>INDEX(Data!$C$5:$BP$360,'Kontrolní List'!$A47,'Kontrolní List'!D$1)</f>
        <v>1054.4680000000001</v>
      </c>
      <c r="E47">
        <f>INDEX(Data!$C$5:$BP$360,'Kontrolní List'!$A47,'Kontrolní List'!E$1)</f>
        <v>472.66899999999998</v>
      </c>
      <c r="F47">
        <f>INDEX(Data!$C$5:$BP$360,'Kontrolní List'!$A47,'Kontrolní List'!F$1)</f>
        <v>581.79899999999998</v>
      </c>
      <c r="G47">
        <f>INDEX(Data!$C$5:$BP$360,'Kontrolní List'!$A47,'Kontrolní List'!G$1)</f>
        <v>35.251200000000004</v>
      </c>
      <c r="H47">
        <f t="shared" si="0"/>
        <v>0</v>
      </c>
      <c r="I47">
        <f>INDEX(Data!$C$5:$BP$360,'Kontrolní List'!$A47,'Kontrolní List'!I$1)</f>
        <v>385</v>
      </c>
      <c r="J47">
        <f>INDEX(Data!$C$5:$BP$360,'Kontrolní List'!$A47,'Kontrolní List'!J$1)</f>
        <v>3.4809999999999999</v>
      </c>
      <c r="K47">
        <f>INDEX(Data!$C$5:$BP$360,'Kontrolní List'!$A47,'Kontrolní List'!K$1)</f>
        <v>4.285000000000025</v>
      </c>
      <c r="L47">
        <f>INDEX(Data!$C$5:$BP$360,'Kontrolní List'!$A47,'Kontrolní List'!L$1)</f>
        <v>0</v>
      </c>
      <c r="M47">
        <f>INDEX(Data!$C$5:$BP$360,'Kontrolní List'!$A47,'Kontrolní List'!M$1)</f>
        <v>0</v>
      </c>
      <c r="N47">
        <f>INDEX(Data!$C$5:$BP$360,'Kontrolní List'!$A47,'Kontrolní List'!N$1)</f>
        <v>377.23399999999998</v>
      </c>
      <c r="O47">
        <f t="shared" si="1"/>
        <v>0</v>
      </c>
      <c r="P47">
        <f>INDEX(Data!$C$5:$BP$360,'Kontrolní List'!$A47,'Kontrolní List'!P$1)</f>
        <v>1706</v>
      </c>
      <c r="Q47">
        <f>INDEX(Data!$C$5:$BP$360,'Kontrolní List'!$A47,'Kontrolní List'!Q$1)</f>
        <v>1706</v>
      </c>
      <c r="R47">
        <f t="shared" si="2"/>
        <v>0</v>
      </c>
      <c r="S47">
        <f>INDEX(Data!$C$5:$BP$360,'Kontrolní List'!$A47,'Kontrolní List'!S$1)</f>
        <v>377.23399999999998</v>
      </c>
      <c r="T47">
        <f>INDEX(Data!$C$5:$BP$360,'Kontrolní List'!$A47,'Kontrolní List'!T$1)</f>
        <v>0</v>
      </c>
      <c r="U47">
        <f>INDEX(Data!$C$5:$BP$360,'Kontrolní List'!$A47,'Kontrolní List'!U$1)</f>
        <v>0</v>
      </c>
      <c r="V47">
        <f>INDEX(Data!$C$5:$BP$360,'Kontrolní List'!$A47,'Kontrolní List'!V$1)</f>
        <v>0</v>
      </c>
      <c r="W47">
        <f>INDEX(Data!$C$5:$BP$360,'Kontrolní List'!$A47,'Kontrolní List'!W$1)</f>
        <v>0</v>
      </c>
      <c r="X47">
        <f>INDEX(Data!$C$5:$BP$360,'Kontrolní List'!$A47,'Kontrolní List'!X$1)</f>
        <v>0</v>
      </c>
      <c r="Y47">
        <f>INDEX(Data!$C$5:$BP$360,'Kontrolní List'!$A47,'Kontrolní List'!Y$1)</f>
        <v>0</v>
      </c>
      <c r="Z47">
        <f>INDEX(Data!$C$5:$BP$360,'Kontrolní List'!$A47,'Kontrolní List'!Z$1)</f>
        <v>0</v>
      </c>
      <c r="AA47">
        <f>INDEX(Data!$C$5:$BP$360,'Kontrolní List'!$A47,'Kontrolní List'!AA$1)</f>
        <v>0</v>
      </c>
      <c r="AB47">
        <f t="shared" si="3"/>
        <v>0</v>
      </c>
      <c r="AC47">
        <f>INDEX(Data!$C$5:$BP$360,'Kontrolní List'!$A47,'Kontrolní List'!AC$1)</f>
        <v>1706</v>
      </c>
      <c r="AD47">
        <f>INDEX(Data!$C$5:$BP$360,'Kontrolní List'!$A47,'Kontrolní List'!AD$1)</f>
        <v>0</v>
      </c>
      <c r="AE47">
        <f>INDEX(Data!$C$5:$BP$360,'Kontrolní List'!$A47,'Kontrolní List'!AE$1)</f>
        <v>0</v>
      </c>
      <c r="AF47">
        <f>INDEX(Data!$C$5:$BP$360,'Kontrolní List'!$A47,'Kontrolní List'!AF$1)</f>
        <v>0</v>
      </c>
      <c r="AG47">
        <f>INDEX(Data!$C$5:$BP$360,'Kontrolní List'!$A47,'Kontrolní List'!AG$1)</f>
        <v>0</v>
      </c>
      <c r="AH47">
        <f>INDEX(Data!$C$5:$BP$360,'Kontrolní List'!$A47,'Kontrolní List'!AH$1)</f>
        <v>0</v>
      </c>
      <c r="AI47">
        <f>INDEX(Data!$C$5:$BP$360,'Kontrolní List'!$A47,'Kontrolní List'!AI$1)</f>
        <v>0</v>
      </c>
      <c r="AJ47">
        <f>INDEX(Data!$C$5:$BP$360,'Kontrolní List'!$A47,'Kontrolní List'!AJ$1)</f>
        <v>0</v>
      </c>
      <c r="AK47">
        <f>INDEX(Data!$C$5:$BP$360,'Kontrolní List'!$A47,'Kontrolní List'!AK$1)</f>
        <v>0</v>
      </c>
      <c r="AL47">
        <f t="shared" si="4"/>
        <v>0</v>
      </c>
      <c r="AM47">
        <f>INDEX(Data!$C$5:$BP$360,'Kontrolní List'!$A47,'Kontrolní List'!AM$1)</f>
        <v>385</v>
      </c>
      <c r="AN47">
        <f>INDEX(Data!$C$5:$BP$360,'Kontrolní List'!$A47,'Kontrolní List'!AN$1)</f>
        <v>1706</v>
      </c>
      <c r="AO47">
        <f>INDEX(Data!$C$5:$BP$360,'Kontrolní List'!$A47,'Kontrolní List'!AO$1)</f>
        <v>949.02099999999996</v>
      </c>
      <c r="AP47" t="b">
        <f t="shared" si="5"/>
        <v>1</v>
      </c>
      <c r="AQ47" t="b">
        <f t="shared" si="6"/>
        <v>1</v>
      </c>
      <c r="AR47" t="b">
        <f t="shared" si="7"/>
        <v>0</v>
      </c>
      <c r="AT47" s="35">
        <f t="shared" si="8"/>
        <v>0.81452342687392021</v>
      </c>
      <c r="AU47" s="36" t="s">
        <v>570</v>
      </c>
      <c r="AV47" s="1"/>
    </row>
    <row r="48" spans="1:48" x14ac:dyDescent="0.25">
      <c r="A48">
        <v>46</v>
      </c>
      <c r="B48" t="str">
        <f>INDEX(Data!$C$5:$BP$360,'Kontrolní List'!$A48,'Kontrolní List'!B$1)</f>
        <v>KJ - Krupka</v>
      </c>
      <c r="C48" t="str">
        <f>INDEX(Data!$C$5:$BP$360,'Kontrolní List'!$A48,'Kontrolní List'!C$1)</f>
        <v>Prosinec</v>
      </c>
      <c r="D48">
        <f>INDEX(Data!$C$5:$BP$360,'Kontrolní List'!$A48,'Kontrolní List'!D$1)</f>
        <v>1889.1769999999999</v>
      </c>
      <c r="E48">
        <f>INDEX(Data!$C$5:$BP$360,'Kontrolní List'!$A48,'Kontrolní List'!E$1)</f>
        <v>858.28</v>
      </c>
      <c r="F48">
        <f>INDEX(Data!$C$5:$BP$360,'Kontrolní List'!$A48,'Kontrolní List'!F$1)</f>
        <v>1030.8969999999999</v>
      </c>
      <c r="G48">
        <f>INDEX(Data!$C$5:$BP$360,'Kontrolní List'!$A48,'Kontrolní List'!G$1)</f>
        <v>35.296884000000006</v>
      </c>
      <c r="H48">
        <f t="shared" si="0"/>
        <v>0</v>
      </c>
      <c r="I48">
        <f>INDEX(Data!$C$5:$BP$360,'Kontrolní List'!$A48,'Kontrolní List'!I$1)</f>
        <v>648.70000000000005</v>
      </c>
      <c r="J48">
        <f>INDEX(Data!$C$5:$BP$360,'Kontrolní List'!$A48,'Kontrolní List'!J$1)</f>
        <v>5.4480000000000004</v>
      </c>
      <c r="K48">
        <f>INDEX(Data!$C$5:$BP$360,'Kontrolní List'!$A48,'Kontrolní List'!K$1)</f>
        <v>6.5430000000001201</v>
      </c>
      <c r="L48">
        <f>INDEX(Data!$C$5:$BP$360,'Kontrolní List'!$A48,'Kontrolní List'!L$1)</f>
        <v>0</v>
      </c>
      <c r="M48">
        <f>INDEX(Data!$C$5:$BP$360,'Kontrolní List'!$A48,'Kontrolní List'!M$1)</f>
        <v>0</v>
      </c>
      <c r="N48">
        <f>INDEX(Data!$C$5:$BP$360,'Kontrolní List'!$A48,'Kontrolní List'!N$1)</f>
        <v>636.70899999999995</v>
      </c>
      <c r="O48">
        <f t="shared" si="1"/>
        <v>0</v>
      </c>
      <c r="P48">
        <f>INDEX(Data!$C$5:$BP$360,'Kontrolní List'!$A48,'Kontrolní List'!P$1)</f>
        <v>2805</v>
      </c>
      <c r="Q48">
        <f>INDEX(Data!$C$5:$BP$360,'Kontrolní List'!$A48,'Kontrolní List'!Q$1)</f>
        <v>2805</v>
      </c>
      <c r="R48">
        <f t="shared" si="2"/>
        <v>0</v>
      </c>
      <c r="S48">
        <f>INDEX(Data!$C$5:$BP$360,'Kontrolní List'!$A48,'Kontrolní List'!S$1)</f>
        <v>636.70899999999995</v>
      </c>
      <c r="T48">
        <f>INDEX(Data!$C$5:$BP$360,'Kontrolní List'!$A48,'Kontrolní List'!T$1)</f>
        <v>0</v>
      </c>
      <c r="U48">
        <f>INDEX(Data!$C$5:$BP$360,'Kontrolní List'!$A48,'Kontrolní List'!U$1)</f>
        <v>0</v>
      </c>
      <c r="V48">
        <f>INDEX(Data!$C$5:$BP$360,'Kontrolní List'!$A48,'Kontrolní List'!V$1)</f>
        <v>0</v>
      </c>
      <c r="W48">
        <f>INDEX(Data!$C$5:$BP$360,'Kontrolní List'!$A48,'Kontrolní List'!W$1)</f>
        <v>0</v>
      </c>
      <c r="X48">
        <f>INDEX(Data!$C$5:$BP$360,'Kontrolní List'!$A48,'Kontrolní List'!X$1)</f>
        <v>0</v>
      </c>
      <c r="Y48">
        <f>INDEX(Data!$C$5:$BP$360,'Kontrolní List'!$A48,'Kontrolní List'!Y$1)</f>
        <v>0</v>
      </c>
      <c r="Z48">
        <f>INDEX(Data!$C$5:$BP$360,'Kontrolní List'!$A48,'Kontrolní List'!Z$1)</f>
        <v>0</v>
      </c>
      <c r="AA48">
        <f>INDEX(Data!$C$5:$BP$360,'Kontrolní List'!$A48,'Kontrolní List'!AA$1)</f>
        <v>0</v>
      </c>
      <c r="AB48">
        <f t="shared" si="3"/>
        <v>0</v>
      </c>
      <c r="AC48">
        <f>INDEX(Data!$C$5:$BP$360,'Kontrolní List'!$A48,'Kontrolní List'!AC$1)</f>
        <v>2805</v>
      </c>
      <c r="AD48">
        <f>INDEX(Data!$C$5:$BP$360,'Kontrolní List'!$A48,'Kontrolní List'!AD$1)</f>
        <v>0</v>
      </c>
      <c r="AE48">
        <f>INDEX(Data!$C$5:$BP$360,'Kontrolní List'!$A48,'Kontrolní List'!AE$1)</f>
        <v>0</v>
      </c>
      <c r="AF48">
        <f>INDEX(Data!$C$5:$BP$360,'Kontrolní List'!$A48,'Kontrolní List'!AF$1)</f>
        <v>0</v>
      </c>
      <c r="AG48">
        <f>INDEX(Data!$C$5:$BP$360,'Kontrolní List'!$A48,'Kontrolní List'!AG$1)</f>
        <v>0</v>
      </c>
      <c r="AH48">
        <f>INDEX(Data!$C$5:$BP$360,'Kontrolní List'!$A48,'Kontrolní List'!AH$1)</f>
        <v>0</v>
      </c>
      <c r="AI48">
        <f>INDEX(Data!$C$5:$BP$360,'Kontrolní List'!$A48,'Kontrolní List'!AI$1)</f>
        <v>0</v>
      </c>
      <c r="AJ48">
        <f>INDEX(Data!$C$5:$BP$360,'Kontrolní List'!$A48,'Kontrolní List'!AJ$1)</f>
        <v>0</v>
      </c>
      <c r="AK48">
        <f>INDEX(Data!$C$5:$BP$360,'Kontrolní List'!$A48,'Kontrolní List'!AK$1)</f>
        <v>0</v>
      </c>
      <c r="AL48">
        <f t="shared" si="4"/>
        <v>0</v>
      </c>
      <c r="AM48">
        <f>INDEX(Data!$C$5:$BP$360,'Kontrolní List'!$A48,'Kontrolní List'!AM$1)</f>
        <v>648.70000000000005</v>
      </c>
      <c r="AN48">
        <f>INDEX(Data!$C$5:$BP$360,'Kontrolní List'!$A48,'Kontrolní List'!AN$1)</f>
        <v>2805</v>
      </c>
      <c r="AO48">
        <f>INDEX(Data!$C$5:$BP$360,'Kontrolní List'!$A48,'Kontrolní List'!AO$1)</f>
        <v>1889.1769999999999</v>
      </c>
      <c r="AP48" t="b">
        <f t="shared" si="5"/>
        <v>1</v>
      </c>
      <c r="AQ48" t="b">
        <f t="shared" si="6"/>
        <v>1</v>
      </c>
      <c r="AR48" t="b">
        <f t="shared" si="7"/>
        <v>1</v>
      </c>
      <c r="AT48" s="35">
        <f t="shared" si="8"/>
        <v>0.75581412788037694</v>
      </c>
      <c r="AU48" s="36" t="s">
        <v>570</v>
      </c>
      <c r="AV48" s="1"/>
    </row>
    <row r="49" spans="1:48" x14ac:dyDescent="0.25">
      <c r="A49">
        <v>47</v>
      </c>
      <c r="B49" t="str">
        <f>INDEX(Data!$C$5:$BP$360,'Kontrolní List'!$A49,'Kontrolní List'!B$1)</f>
        <v>KJ - Lipník nad Bečvou, ul. Hranická</v>
      </c>
      <c r="C49" t="str">
        <f>INDEX(Data!$C$5:$BP$360,'Kontrolní List'!$A49,'Kontrolní List'!C$1)</f>
        <v>Prosinec</v>
      </c>
      <c r="D49">
        <f>INDEX(Data!$C$5:$BP$360,'Kontrolní List'!$A49,'Kontrolní List'!D$1)</f>
        <v>49.445999999999998</v>
      </c>
      <c r="E49">
        <f>INDEX(Data!$C$5:$BP$360,'Kontrolní List'!$A49,'Kontrolní List'!E$1)</f>
        <v>16.681000000000001</v>
      </c>
      <c r="F49">
        <f>INDEX(Data!$C$5:$BP$360,'Kontrolní List'!$A49,'Kontrolní List'!F$1)</f>
        <v>32.765000000000001</v>
      </c>
      <c r="G49">
        <f>INDEX(Data!$C$5:$BP$360,'Kontrolní List'!$A49,'Kontrolní List'!G$1)</f>
        <v>35.195</v>
      </c>
      <c r="H49">
        <f t="shared" si="0"/>
        <v>0</v>
      </c>
      <c r="I49">
        <f>INDEX(Data!$C$5:$BP$360,'Kontrolní List'!$A49,'Kontrolní List'!I$1)</f>
        <v>14.284000000000001</v>
      </c>
      <c r="J49">
        <f>INDEX(Data!$C$5:$BP$360,'Kontrolní List'!$A49,'Kontrolní List'!J$1)</f>
        <v>0</v>
      </c>
      <c r="K49">
        <f>INDEX(Data!$C$5:$BP$360,'Kontrolní List'!$A49,'Kontrolní List'!K$1)</f>
        <v>0</v>
      </c>
      <c r="L49">
        <f>INDEX(Data!$C$5:$BP$360,'Kontrolní List'!$A49,'Kontrolní List'!L$1)</f>
        <v>0</v>
      </c>
      <c r="M49">
        <f>INDEX(Data!$C$5:$BP$360,'Kontrolní List'!$A49,'Kontrolní List'!M$1)</f>
        <v>0</v>
      </c>
      <c r="N49">
        <f>INDEX(Data!$C$5:$BP$360,'Kontrolní List'!$A49,'Kontrolní List'!N$1)</f>
        <v>14.284000000000001</v>
      </c>
      <c r="O49">
        <f t="shared" si="1"/>
        <v>0</v>
      </c>
      <c r="P49">
        <f>INDEX(Data!$C$5:$BP$360,'Kontrolní List'!$A49,'Kontrolní List'!P$1)</f>
        <v>101</v>
      </c>
      <c r="Q49">
        <f>INDEX(Data!$C$5:$BP$360,'Kontrolní List'!$A49,'Kontrolní List'!Q$1)</f>
        <v>101</v>
      </c>
      <c r="R49">
        <f t="shared" si="2"/>
        <v>0</v>
      </c>
      <c r="S49">
        <f>INDEX(Data!$C$5:$BP$360,'Kontrolní List'!$A49,'Kontrolní List'!S$1)</f>
        <v>14.284000000000001</v>
      </c>
      <c r="T49">
        <f>INDEX(Data!$C$5:$BP$360,'Kontrolní List'!$A49,'Kontrolní List'!T$1)</f>
        <v>0</v>
      </c>
      <c r="U49">
        <f>INDEX(Data!$C$5:$BP$360,'Kontrolní List'!$A49,'Kontrolní List'!U$1)</f>
        <v>0</v>
      </c>
      <c r="V49">
        <f>INDEX(Data!$C$5:$BP$360,'Kontrolní List'!$A49,'Kontrolní List'!V$1)</f>
        <v>0</v>
      </c>
      <c r="W49">
        <f>INDEX(Data!$C$5:$BP$360,'Kontrolní List'!$A49,'Kontrolní List'!W$1)</f>
        <v>0</v>
      </c>
      <c r="X49">
        <f>INDEX(Data!$C$5:$BP$360,'Kontrolní List'!$A49,'Kontrolní List'!X$1)</f>
        <v>0</v>
      </c>
      <c r="Y49">
        <f>INDEX(Data!$C$5:$BP$360,'Kontrolní List'!$A49,'Kontrolní List'!Y$1)</f>
        <v>0</v>
      </c>
      <c r="Z49">
        <f>INDEX(Data!$C$5:$BP$360,'Kontrolní List'!$A49,'Kontrolní List'!Z$1)</f>
        <v>0</v>
      </c>
      <c r="AA49">
        <f>INDEX(Data!$C$5:$BP$360,'Kontrolní List'!$A49,'Kontrolní List'!AA$1)</f>
        <v>0</v>
      </c>
      <c r="AB49">
        <f t="shared" si="3"/>
        <v>0</v>
      </c>
      <c r="AC49">
        <f>INDEX(Data!$C$5:$BP$360,'Kontrolní List'!$A49,'Kontrolní List'!AC$1)</f>
        <v>101</v>
      </c>
      <c r="AD49">
        <f>INDEX(Data!$C$5:$BP$360,'Kontrolní List'!$A49,'Kontrolní List'!AD$1)</f>
        <v>0</v>
      </c>
      <c r="AE49">
        <f>INDEX(Data!$C$5:$BP$360,'Kontrolní List'!$A49,'Kontrolní List'!AE$1)</f>
        <v>0</v>
      </c>
      <c r="AF49">
        <f>INDEX(Data!$C$5:$BP$360,'Kontrolní List'!$A49,'Kontrolní List'!AF$1)</f>
        <v>0</v>
      </c>
      <c r="AG49">
        <f>INDEX(Data!$C$5:$BP$360,'Kontrolní List'!$A49,'Kontrolní List'!AG$1)</f>
        <v>0</v>
      </c>
      <c r="AH49">
        <f>INDEX(Data!$C$5:$BP$360,'Kontrolní List'!$A49,'Kontrolní List'!AH$1)</f>
        <v>0</v>
      </c>
      <c r="AI49">
        <f>INDEX(Data!$C$5:$BP$360,'Kontrolní List'!$A49,'Kontrolní List'!AI$1)</f>
        <v>0</v>
      </c>
      <c r="AJ49">
        <f>INDEX(Data!$C$5:$BP$360,'Kontrolní List'!$A49,'Kontrolní List'!AJ$1)</f>
        <v>0</v>
      </c>
      <c r="AK49">
        <f>INDEX(Data!$C$5:$BP$360,'Kontrolní List'!$A49,'Kontrolní List'!AK$1)</f>
        <v>0</v>
      </c>
      <c r="AL49">
        <f t="shared" si="4"/>
        <v>0</v>
      </c>
      <c r="AM49">
        <f>INDEX(Data!$C$5:$BP$360,'Kontrolní List'!$A49,'Kontrolní List'!AM$1)</f>
        <v>14.284000000000001</v>
      </c>
      <c r="AN49">
        <f>INDEX(Data!$C$5:$BP$360,'Kontrolní List'!$A49,'Kontrolní List'!AN$1)</f>
        <v>101</v>
      </c>
      <c r="AO49">
        <f>INDEX(Data!$C$5:$BP$360,'Kontrolní List'!$A49,'Kontrolní List'!AO$1)</f>
        <v>49.445999999999998</v>
      </c>
      <c r="AP49" t="b">
        <f t="shared" si="5"/>
        <v>1</v>
      </c>
      <c r="AQ49" t="b">
        <f t="shared" si="6"/>
        <v>1</v>
      </c>
      <c r="AR49" t="b">
        <f t="shared" si="7"/>
        <v>1</v>
      </c>
      <c r="AT49" s="35">
        <f t="shared" si="8"/>
        <v>0.85627867887302422</v>
      </c>
      <c r="AU49" s="36" t="s">
        <v>570</v>
      </c>
      <c r="AV49" s="1"/>
    </row>
    <row r="50" spans="1:48" x14ac:dyDescent="0.25">
      <c r="A50">
        <v>48</v>
      </c>
      <c r="B50" t="str">
        <f>INDEX(Data!$C$5:$BP$360,'Kontrolní List'!$A50,'Kontrolní List'!B$1)</f>
        <v>KJ - Lipník nad Bečvou, ul. Na Bečvě</v>
      </c>
      <c r="C50" t="str">
        <f>INDEX(Data!$C$5:$BP$360,'Kontrolní List'!$A50,'Kontrolní List'!C$1)</f>
        <v>Prosinec</v>
      </c>
      <c r="D50">
        <f>INDEX(Data!$C$5:$BP$360,'Kontrolní List'!$A50,'Kontrolní List'!D$1)</f>
        <v>1011.912</v>
      </c>
      <c r="E50">
        <f>INDEX(Data!$C$5:$BP$360,'Kontrolní List'!$A50,'Kontrolní List'!E$1)</f>
        <v>473.99</v>
      </c>
      <c r="F50">
        <f>INDEX(Data!$C$5:$BP$360,'Kontrolní List'!$A50,'Kontrolní List'!F$1)</f>
        <v>537.92200000000003</v>
      </c>
      <c r="G50">
        <f>INDEX(Data!$C$5:$BP$360,'Kontrolní List'!$A50,'Kontrolní List'!G$1)</f>
        <v>35.193528000000001</v>
      </c>
      <c r="H50">
        <f t="shared" si="0"/>
        <v>0</v>
      </c>
      <c r="I50">
        <f>INDEX(Data!$C$5:$BP$360,'Kontrolní List'!$A50,'Kontrolní List'!I$1)</f>
        <v>413.16199999999998</v>
      </c>
      <c r="J50">
        <f>INDEX(Data!$C$5:$BP$360,'Kontrolní List'!$A50,'Kontrolní List'!J$1)</f>
        <v>6.2279999999999998</v>
      </c>
      <c r="K50">
        <f>INDEX(Data!$C$5:$BP$360,'Kontrolní List'!$A50,'Kontrolní List'!K$1)</f>
        <v>7.0669999999999504</v>
      </c>
      <c r="L50">
        <f>INDEX(Data!$C$5:$BP$360,'Kontrolní List'!$A50,'Kontrolní List'!L$1)</f>
        <v>0</v>
      </c>
      <c r="M50">
        <f>INDEX(Data!$C$5:$BP$360,'Kontrolní List'!$A50,'Kontrolní List'!M$1)</f>
        <v>0</v>
      </c>
      <c r="N50">
        <f>INDEX(Data!$C$5:$BP$360,'Kontrolní List'!$A50,'Kontrolní List'!N$1)</f>
        <v>399.86700000000002</v>
      </c>
      <c r="O50">
        <f t="shared" si="1"/>
        <v>0</v>
      </c>
      <c r="P50">
        <f>INDEX(Data!$C$5:$BP$360,'Kontrolní List'!$A50,'Kontrolní List'!P$1)</f>
        <v>1688</v>
      </c>
      <c r="Q50">
        <f>INDEX(Data!$C$5:$BP$360,'Kontrolní List'!$A50,'Kontrolní List'!Q$1)</f>
        <v>1688</v>
      </c>
      <c r="R50">
        <f t="shared" si="2"/>
        <v>0</v>
      </c>
      <c r="S50">
        <f>INDEX(Data!$C$5:$BP$360,'Kontrolní List'!$A50,'Kontrolní List'!S$1)</f>
        <v>399.86700000000002</v>
      </c>
      <c r="T50">
        <f>INDEX(Data!$C$5:$BP$360,'Kontrolní List'!$A50,'Kontrolní List'!T$1)</f>
        <v>0</v>
      </c>
      <c r="U50">
        <f>INDEX(Data!$C$5:$BP$360,'Kontrolní List'!$A50,'Kontrolní List'!U$1)</f>
        <v>0</v>
      </c>
      <c r="V50">
        <f>INDEX(Data!$C$5:$BP$360,'Kontrolní List'!$A50,'Kontrolní List'!V$1)</f>
        <v>0</v>
      </c>
      <c r="W50">
        <f>INDEX(Data!$C$5:$BP$360,'Kontrolní List'!$A50,'Kontrolní List'!W$1)</f>
        <v>0</v>
      </c>
      <c r="X50">
        <f>INDEX(Data!$C$5:$BP$360,'Kontrolní List'!$A50,'Kontrolní List'!X$1)</f>
        <v>0</v>
      </c>
      <c r="Y50">
        <f>INDEX(Data!$C$5:$BP$360,'Kontrolní List'!$A50,'Kontrolní List'!Y$1)</f>
        <v>0</v>
      </c>
      <c r="Z50">
        <f>INDEX(Data!$C$5:$BP$360,'Kontrolní List'!$A50,'Kontrolní List'!Z$1)</f>
        <v>0</v>
      </c>
      <c r="AA50">
        <f>INDEX(Data!$C$5:$BP$360,'Kontrolní List'!$A50,'Kontrolní List'!AA$1)</f>
        <v>0</v>
      </c>
      <c r="AB50">
        <f t="shared" si="3"/>
        <v>0</v>
      </c>
      <c r="AC50">
        <f>INDEX(Data!$C$5:$BP$360,'Kontrolní List'!$A50,'Kontrolní List'!AC$1)</f>
        <v>1688</v>
      </c>
      <c r="AD50">
        <f>INDEX(Data!$C$5:$BP$360,'Kontrolní List'!$A50,'Kontrolní List'!AD$1)</f>
        <v>0</v>
      </c>
      <c r="AE50">
        <f>INDEX(Data!$C$5:$BP$360,'Kontrolní List'!$A50,'Kontrolní List'!AE$1)</f>
        <v>0</v>
      </c>
      <c r="AF50">
        <f>INDEX(Data!$C$5:$BP$360,'Kontrolní List'!$A50,'Kontrolní List'!AF$1)</f>
        <v>0</v>
      </c>
      <c r="AG50">
        <f>INDEX(Data!$C$5:$BP$360,'Kontrolní List'!$A50,'Kontrolní List'!AG$1)</f>
        <v>0</v>
      </c>
      <c r="AH50">
        <f>INDEX(Data!$C$5:$BP$360,'Kontrolní List'!$A50,'Kontrolní List'!AH$1)</f>
        <v>0</v>
      </c>
      <c r="AI50">
        <f>INDEX(Data!$C$5:$BP$360,'Kontrolní List'!$A50,'Kontrolní List'!AI$1)</f>
        <v>0</v>
      </c>
      <c r="AJ50">
        <f>INDEX(Data!$C$5:$BP$360,'Kontrolní List'!$A50,'Kontrolní List'!AJ$1)</f>
        <v>0</v>
      </c>
      <c r="AK50">
        <f>INDEX(Data!$C$5:$BP$360,'Kontrolní List'!$A50,'Kontrolní List'!AK$1)</f>
        <v>0</v>
      </c>
      <c r="AL50">
        <f t="shared" si="4"/>
        <v>0</v>
      </c>
      <c r="AM50">
        <f>INDEX(Data!$C$5:$BP$360,'Kontrolní List'!$A50,'Kontrolní List'!AM$1)</f>
        <v>413.16199999999998</v>
      </c>
      <c r="AN50">
        <f>INDEX(Data!$C$5:$BP$360,'Kontrolní List'!$A50,'Kontrolní List'!AN$1)</f>
        <v>1688</v>
      </c>
      <c r="AO50">
        <f>INDEX(Data!$C$5:$BP$360,'Kontrolní List'!$A50,'Kontrolní List'!AO$1)</f>
        <v>1011.912</v>
      </c>
      <c r="AP50" t="b">
        <f t="shared" si="5"/>
        <v>1</v>
      </c>
      <c r="AQ50" t="b">
        <f t="shared" si="6"/>
        <v>1</v>
      </c>
      <c r="AR50" t="b">
        <f t="shared" si="7"/>
        <v>1</v>
      </c>
      <c r="AT50" s="35">
        <f t="shared" si="8"/>
        <v>0.87166758462088478</v>
      </c>
      <c r="AU50" s="36" t="s">
        <v>570</v>
      </c>
      <c r="AV50" s="1"/>
    </row>
    <row r="51" spans="1:48" x14ac:dyDescent="0.25">
      <c r="A51">
        <v>49</v>
      </c>
      <c r="B51" t="str">
        <f>INDEX(Data!$C$5:$BP$360,'Kontrolní List'!$A51,'Kontrolní List'!B$1)</f>
        <v>KJ - Litomyšl</v>
      </c>
      <c r="C51" t="str">
        <f>INDEX(Data!$C$5:$BP$360,'Kontrolní List'!$A51,'Kontrolní List'!C$1)</f>
        <v>Prosinec</v>
      </c>
      <c r="D51">
        <f>INDEX(Data!$C$5:$BP$360,'Kontrolní List'!$A51,'Kontrolní List'!D$1)</f>
        <v>210.52</v>
      </c>
      <c r="E51">
        <f>INDEX(Data!$C$5:$BP$360,'Kontrolní List'!$A51,'Kontrolní List'!E$1)</f>
        <v>91.066999999999993</v>
      </c>
      <c r="F51">
        <f>INDEX(Data!$C$5:$BP$360,'Kontrolní List'!$A51,'Kontrolní List'!F$1)</f>
        <v>119.453</v>
      </c>
      <c r="G51">
        <f>INDEX(Data!$C$5:$BP$360,'Kontrolní List'!$A51,'Kontrolní List'!G$1)</f>
        <v>35.304000000000002</v>
      </c>
      <c r="H51">
        <f t="shared" si="0"/>
        <v>0</v>
      </c>
      <c r="I51">
        <f>INDEX(Data!$C$5:$BP$360,'Kontrolní List'!$A51,'Kontrolní List'!I$1)</f>
        <v>78.989999999999995</v>
      </c>
      <c r="J51">
        <f>INDEX(Data!$C$5:$BP$360,'Kontrolní List'!$A51,'Kontrolní List'!J$1)</f>
        <v>0.45800000000000002</v>
      </c>
      <c r="K51">
        <f>INDEX(Data!$C$5:$BP$360,'Kontrolní List'!$A51,'Kontrolní List'!K$1)</f>
        <v>0.59999999999999432</v>
      </c>
      <c r="L51">
        <f>INDEX(Data!$C$5:$BP$360,'Kontrolní List'!$A51,'Kontrolní List'!L$1)</f>
        <v>0</v>
      </c>
      <c r="M51">
        <f>INDEX(Data!$C$5:$BP$360,'Kontrolní List'!$A51,'Kontrolní List'!M$1)</f>
        <v>0</v>
      </c>
      <c r="N51">
        <f>INDEX(Data!$C$5:$BP$360,'Kontrolní List'!$A51,'Kontrolní List'!N$1)</f>
        <v>77.932000000000002</v>
      </c>
      <c r="O51">
        <f t="shared" si="1"/>
        <v>0</v>
      </c>
      <c r="P51">
        <f>INDEX(Data!$C$5:$BP$360,'Kontrolní List'!$A51,'Kontrolní List'!P$1)</f>
        <v>373</v>
      </c>
      <c r="Q51">
        <f>INDEX(Data!$C$5:$BP$360,'Kontrolní List'!$A51,'Kontrolní List'!Q$1)</f>
        <v>373</v>
      </c>
      <c r="R51">
        <f t="shared" si="2"/>
        <v>0</v>
      </c>
      <c r="S51">
        <f>INDEX(Data!$C$5:$BP$360,'Kontrolní List'!$A51,'Kontrolní List'!S$1)</f>
        <v>77.932000000000002</v>
      </c>
      <c r="T51">
        <f>INDEX(Data!$C$5:$BP$360,'Kontrolní List'!$A51,'Kontrolní List'!T$1)</f>
        <v>0</v>
      </c>
      <c r="U51">
        <f>INDEX(Data!$C$5:$BP$360,'Kontrolní List'!$A51,'Kontrolní List'!U$1)</f>
        <v>0</v>
      </c>
      <c r="V51">
        <f>INDEX(Data!$C$5:$BP$360,'Kontrolní List'!$A51,'Kontrolní List'!V$1)</f>
        <v>0</v>
      </c>
      <c r="W51">
        <f>INDEX(Data!$C$5:$BP$360,'Kontrolní List'!$A51,'Kontrolní List'!W$1)</f>
        <v>0</v>
      </c>
      <c r="X51">
        <f>INDEX(Data!$C$5:$BP$360,'Kontrolní List'!$A51,'Kontrolní List'!X$1)</f>
        <v>0</v>
      </c>
      <c r="Y51">
        <f>INDEX(Data!$C$5:$BP$360,'Kontrolní List'!$A51,'Kontrolní List'!Y$1)</f>
        <v>0</v>
      </c>
      <c r="Z51">
        <f>INDEX(Data!$C$5:$BP$360,'Kontrolní List'!$A51,'Kontrolní List'!Z$1)</f>
        <v>0</v>
      </c>
      <c r="AA51">
        <f>INDEX(Data!$C$5:$BP$360,'Kontrolní List'!$A51,'Kontrolní List'!AA$1)</f>
        <v>0</v>
      </c>
      <c r="AB51">
        <f t="shared" si="3"/>
        <v>0</v>
      </c>
      <c r="AC51">
        <f>INDEX(Data!$C$5:$BP$360,'Kontrolní List'!$A51,'Kontrolní List'!AC$1)</f>
        <v>373</v>
      </c>
      <c r="AD51">
        <f>INDEX(Data!$C$5:$BP$360,'Kontrolní List'!$A51,'Kontrolní List'!AD$1)</f>
        <v>0</v>
      </c>
      <c r="AE51">
        <f>INDEX(Data!$C$5:$BP$360,'Kontrolní List'!$A51,'Kontrolní List'!AE$1)</f>
        <v>0</v>
      </c>
      <c r="AF51">
        <f>INDEX(Data!$C$5:$BP$360,'Kontrolní List'!$A51,'Kontrolní List'!AF$1)</f>
        <v>0</v>
      </c>
      <c r="AG51">
        <f>INDEX(Data!$C$5:$BP$360,'Kontrolní List'!$A51,'Kontrolní List'!AG$1)</f>
        <v>0</v>
      </c>
      <c r="AH51">
        <f>INDEX(Data!$C$5:$BP$360,'Kontrolní List'!$A51,'Kontrolní List'!AH$1)</f>
        <v>0</v>
      </c>
      <c r="AI51">
        <f>INDEX(Data!$C$5:$BP$360,'Kontrolní List'!$A51,'Kontrolní List'!AI$1)</f>
        <v>0</v>
      </c>
      <c r="AJ51">
        <f>INDEX(Data!$C$5:$BP$360,'Kontrolní List'!$A51,'Kontrolní List'!AJ$1)</f>
        <v>0</v>
      </c>
      <c r="AK51">
        <f>INDEX(Data!$C$5:$BP$360,'Kontrolní List'!$A51,'Kontrolní List'!AK$1)</f>
        <v>0</v>
      </c>
      <c r="AL51">
        <f t="shared" si="4"/>
        <v>0</v>
      </c>
      <c r="AM51">
        <f>INDEX(Data!$C$5:$BP$360,'Kontrolní List'!$A51,'Kontrolní List'!AM$1)</f>
        <v>78.989999999999995</v>
      </c>
      <c r="AN51">
        <f>INDEX(Data!$C$5:$BP$360,'Kontrolní List'!$A51,'Kontrolní List'!AN$1)</f>
        <v>373</v>
      </c>
      <c r="AO51">
        <f>INDEX(Data!$C$5:$BP$360,'Kontrolní List'!$A51,'Kontrolní List'!AO$1)</f>
        <v>210.52</v>
      </c>
      <c r="AP51" t="b">
        <f t="shared" si="5"/>
        <v>1</v>
      </c>
      <c r="AQ51" t="b">
        <f t="shared" si="6"/>
        <v>1</v>
      </c>
      <c r="AR51" t="b">
        <f t="shared" si="7"/>
        <v>1</v>
      </c>
      <c r="AT51" s="35">
        <f t="shared" si="8"/>
        <v>0.86738129921675411</v>
      </c>
      <c r="AU51" s="36" t="s">
        <v>570</v>
      </c>
      <c r="AV51" s="1"/>
    </row>
    <row r="52" spans="1:48" x14ac:dyDescent="0.25">
      <c r="A52">
        <v>50</v>
      </c>
      <c r="B52" t="str">
        <f>INDEX(Data!$C$5:$BP$360,'Kontrolní List'!$A52,'Kontrolní List'!B$1)</f>
        <v>KJ - Luhačovice (areál lázní)</v>
      </c>
      <c r="C52" t="str">
        <f>INDEX(Data!$C$5:$BP$360,'Kontrolní List'!$A52,'Kontrolní List'!C$1)</f>
        <v>Prosinec</v>
      </c>
      <c r="D52">
        <f>INDEX(Data!$C$5:$BP$360,'Kontrolní List'!$A52,'Kontrolní List'!D$1)</f>
        <v>937.74699999999996</v>
      </c>
      <c r="E52">
        <f>INDEX(Data!$C$5:$BP$360,'Kontrolní List'!$A52,'Kontrolní List'!E$1)</f>
        <v>442.44600000000003</v>
      </c>
      <c r="F52">
        <f>INDEX(Data!$C$5:$BP$360,'Kontrolní List'!$A52,'Kontrolní List'!F$1)</f>
        <v>495.30099999999999</v>
      </c>
      <c r="G52">
        <f>INDEX(Data!$C$5:$BP$360,'Kontrolní List'!$A52,'Kontrolní List'!G$1)</f>
        <v>35.251200000000004</v>
      </c>
      <c r="H52">
        <f t="shared" si="0"/>
        <v>0</v>
      </c>
      <c r="I52">
        <f>INDEX(Data!$C$5:$BP$360,'Kontrolní List'!$A52,'Kontrolní List'!I$1)</f>
        <v>345.9</v>
      </c>
      <c r="J52">
        <f>INDEX(Data!$C$5:$BP$360,'Kontrolní List'!$A52,'Kontrolní List'!J$1)</f>
        <v>2.21</v>
      </c>
      <c r="K52">
        <f>INDEX(Data!$C$5:$BP$360,'Kontrolní List'!$A52,'Kontrolní List'!K$1)</f>
        <v>2.4730000000000132</v>
      </c>
      <c r="L52">
        <f>INDEX(Data!$C$5:$BP$360,'Kontrolní List'!$A52,'Kontrolní List'!L$1)</f>
        <v>0</v>
      </c>
      <c r="M52">
        <f>INDEX(Data!$C$5:$BP$360,'Kontrolní List'!$A52,'Kontrolní List'!M$1)</f>
        <v>0</v>
      </c>
      <c r="N52">
        <f>INDEX(Data!$C$5:$BP$360,'Kontrolní List'!$A52,'Kontrolní List'!N$1)</f>
        <v>341.21699999999998</v>
      </c>
      <c r="O52">
        <f t="shared" si="1"/>
        <v>0</v>
      </c>
      <c r="P52">
        <f>INDEX(Data!$C$5:$BP$360,'Kontrolní List'!$A52,'Kontrolní List'!P$1)</f>
        <v>1394</v>
      </c>
      <c r="Q52">
        <f>INDEX(Data!$C$5:$BP$360,'Kontrolní List'!$A52,'Kontrolní List'!Q$1)</f>
        <v>1394</v>
      </c>
      <c r="R52">
        <f t="shared" si="2"/>
        <v>0</v>
      </c>
      <c r="S52">
        <f>INDEX(Data!$C$5:$BP$360,'Kontrolní List'!$A52,'Kontrolní List'!S$1)</f>
        <v>341.21699999999998</v>
      </c>
      <c r="T52">
        <f>INDEX(Data!$C$5:$BP$360,'Kontrolní List'!$A52,'Kontrolní List'!T$1)</f>
        <v>0</v>
      </c>
      <c r="U52">
        <f>INDEX(Data!$C$5:$BP$360,'Kontrolní List'!$A52,'Kontrolní List'!U$1)</f>
        <v>0</v>
      </c>
      <c r="V52">
        <f>INDEX(Data!$C$5:$BP$360,'Kontrolní List'!$A52,'Kontrolní List'!V$1)</f>
        <v>0</v>
      </c>
      <c r="W52">
        <f>INDEX(Data!$C$5:$BP$360,'Kontrolní List'!$A52,'Kontrolní List'!W$1)</f>
        <v>0</v>
      </c>
      <c r="X52">
        <f>INDEX(Data!$C$5:$BP$360,'Kontrolní List'!$A52,'Kontrolní List'!X$1)</f>
        <v>0</v>
      </c>
      <c r="Y52">
        <f>INDEX(Data!$C$5:$BP$360,'Kontrolní List'!$A52,'Kontrolní List'!Y$1)</f>
        <v>0</v>
      </c>
      <c r="Z52">
        <f>INDEX(Data!$C$5:$BP$360,'Kontrolní List'!$A52,'Kontrolní List'!Z$1)</f>
        <v>0</v>
      </c>
      <c r="AA52">
        <f>INDEX(Data!$C$5:$BP$360,'Kontrolní List'!$A52,'Kontrolní List'!AA$1)</f>
        <v>0</v>
      </c>
      <c r="AB52">
        <f t="shared" si="3"/>
        <v>0</v>
      </c>
      <c r="AC52">
        <f>INDEX(Data!$C$5:$BP$360,'Kontrolní List'!$A52,'Kontrolní List'!AC$1)</f>
        <v>0</v>
      </c>
      <c r="AD52">
        <f>INDEX(Data!$C$5:$BP$360,'Kontrolní List'!$A52,'Kontrolní List'!AD$1)</f>
        <v>0</v>
      </c>
      <c r="AE52">
        <f>INDEX(Data!$C$5:$BP$360,'Kontrolní List'!$A52,'Kontrolní List'!AE$1)</f>
        <v>1394</v>
      </c>
      <c r="AF52">
        <f>INDEX(Data!$C$5:$BP$360,'Kontrolní List'!$A52,'Kontrolní List'!AF$1)</f>
        <v>0</v>
      </c>
      <c r="AG52">
        <f>INDEX(Data!$C$5:$BP$360,'Kontrolní List'!$A52,'Kontrolní List'!AG$1)</f>
        <v>0</v>
      </c>
      <c r="AH52">
        <f>INDEX(Data!$C$5:$BP$360,'Kontrolní List'!$A52,'Kontrolní List'!AH$1)</f>
        <v>0</v>
      </c>
      <c r="AI52">
        <f>INDEX(Data!$C$5:$BP$360,'Kontrolní List'!$A52,'Kontrolní List'!AI$1)</f>
        <v>0</v>
      </c>
      <c r="AJ52">
        <f>INDEX(Data!$C$5:$BP$360,'Kontrolní List'!$A52,'Kontrolní List'!AJ$1)</f>
        <v>0</v>
      </c>
      <c r="AK52">
        <f>INDEX(Data!$C$5:$BP$360,'Kontrolní List'!$A52,'Kontrolní List'!AK$1)</f>
        <v>0</v>
      </c>
      <c r="AL52">
        <f t="shared" si="4"/>
        <v>0</v>
      </c>
      <c r="AM52">
        <f>INDEX(Data!$C$5:$BP$360,'Kontrolní List'!$A52,'Kontrolní List'!AM$1)</f>
        <v>345.9</v>
      </c>
      <c r="AN52">
        <f>INDEX(Data!$C$5:$BP$360,'Kontrolní List'!$A52,'Kontrolní List'!AN$1)</f>
        <v>1394</v>
      </c>
      <c r="AO52">
        <f>INDEX(Data!$C$5:$BP$360,'Kontrolní List'!$A52,'Kontrolní List'!AO$1)</f>
        <v>843.97199999999998</v>
      </c>
      <c r="AP52" t="b">
        <f t="shared" si="5"/>
        <v>1</v>
      </c>
      <c r="AQ52" t="b">
        <f t="shared" si="6"/>
        <v>1</v>
      </c>
      <c r="AR52" t="b">
        <f t="shared" si="7"/>
        <v>0</v>
      </c>
      <c r="AT52" s="35">
        <f t="shared" si="8"/>
        <v>0.7817910611521256</v>
      </c>
      <c r="AU52" s="36" t="s">
        <v>570</v>
      </c>
      <c r="AV52" s="1"/>
    </row>
    <row r="53" spans="1:48" x14ac:dyDescent="0.25">
      <c r="A53">
        <v>51</v>
      </c>
      <c r="B53" t="str">
        <f>INDEX(Data!$C$5:$BP$360,'Kontrolní List'!$A53,'Kontrolní List'!B$1)</f>
        <v>KJ - Malé nám., Votice</v>
      </c>
      <c r="C53" t="str">
        <f>INDEX(Data!$C$5:$BP$360,'Kontrolní List'!$A53,'Kontrolní List'!C$1)</f>
        <v>Prosinec</v>
      </c>
      <c r="D53">
        <f>INDEX(Data!$C$5:$BP$360,'Kontrolní List'!$A53,'Kontrolní List'!D$1)</f>
        <v>634.60299999999995</v>
      </c>
      <c r="E53">
        <f>INDEX(Data!$C$5:$BP$360,'Kontrolní List'!$A53,'Kontrolní List'!E$1)</f>
        <v>288.56700000000001</v>
      </c>
      <c r="F53">
        <f>INDEX(Data!$C$5:$BP$360,'Kontrolní List'!$A53,'Kontrolní List'!F$1)</f>
        <v>346.036</v>
      </c>
      <c r="G53">
        <f>INDEX(Data!$C$5:$BP$360,'Kontrolní List'!$A53,'Kontrolní List'!G$1)</f>
        <v>35.268999999999998</v>
      </c>
      <c r="H53">
        <f t="shared" si="0"/>
        <v>0</v>
      </c>
      <c r="I53">
        <f>INDEX(Data!$C$5:$BP$360,'Kontrolní List'!$A53,'Kontrolní List'!I$1)</f>
        <v>219.6</v>
      </c>
      <c r="J53">
        <f>INDEX(Data!$C$5:$BP$360,'Kontrolní List'!$A53,'Kontrolní List'!J$1)</f>
        <v>0.20699999999999999</v>
      </c>
      <c r="K53">
        <f>INDEX(Data!$C$5:$BP$360,'Kontrolní List'!$A53,'Kontrolní List'!K$1)</f>
        <v>0.24799999999999045</v>
      </c>
      <c r="L53">
        <f>INDEX(Data!$C$5:$BP$360,'Kontrolní List'!$A53,'Kontrolní List'!L$1)</f>
        <v>0</v>
      </c>
      <c r="M53">
        <f>INDEX(Data!$C$5:$BP$360,'Kontrolní List'!$A53,'Kontrolní List'!M$1)</f>
        <v>0</v>
      </c>
      <c r="N53">
        <f>INDEX(Data!$C$5:$BP$360,'Kontrolní List'!$A53,'Kontrolní List'!N$1)</f>
        <v>219.14500000000001</v>
      </c>
      <c r="O53">
        <f t="shared" si="1"/>
        <v>0</v>
      </c>
      <c r="P53">
        <f>INDEX(Data!$C$5:$BP$360,'Kontrolní List'!$A53,'Kontrolní List'!P$1)</f>
        <v>948</v>
      </c>
      <c r="Q53">
        <f>INDEX(Data!$C$5:$BP$360,'Kontrolní List'!$A53,'Kontrolní List'!Q$1)</f>
        <v>948</v>
      </c>
      <c r="R53">
        <f t="shared" si="2"/>
        <v>0</v>
      </c>
      <c r="S53">
        <f>INDEX(Data!$C$5:$BP$360,'Kontrolní List'!$A53,'Kontrolní List'!S$1)</f>
        <v>219.14500000000001</v>
      </c>
      <c r="T53">
        <f>INDEX(Data!$C$5:$BP$360,'Kontrolní List'!$A53,'Kontrolní List'!T$1)</f>
        <v>0</v>
      </c>
      <c r="U53">
        <f>INDEX(Data!$C$5:$BP$360,'Kontrolní List'!$A53,'Kontrolní List'!U$1)</f>
        <v>0</v>
      </c>
      <c r="V53">
        <f>INDEX(Data!$C$5:$BP$360,'Kontrolní List'!$A53,'Kontrolní List'!V$1)</f>
        <v>0</v>
      </c>
      <c r="W53">
        <f>INDEX(Data!$C$5:$BP$360,'Kontrolní List'!$A53,'Kontrolní List'!W$1)</f>
        <v>0</v>
      </c>
      <c r="X53">
        <f>INDEX(Data!$C$5:$BP$360,'Kontrolní List'!$A53,'Kontrolní List'!X$1)</f>
        <v>0</v>
      </c>
      <c r="Y53">
        <f>INDEX(Data!$C$5:$BP$360,'Kontrolní List'!$A53,'Kontrolní List'!Y$1)</f>
        <v>0</v>
      </c>
      <c r="Z53">
        <f>INDEX(Data!$C$5:$BP$360,'Kontrolní List'!$A53,'Kontrolní List'!Z$1)</f>
        <v>0</v>
      </c>
      <c r="AA53">
        <f>INDEX(Data!$C$5:$BP$360,'Kontrolní List'!$A53,'Kontrolní List'!AA$1)</f>
        <v>0</v>
      </c>
      <c r="AB53">
        <f t="shared" si="3"/>
        <v>0</v>
      </c>
      <c r="AC53">
        <f>INDEX(Data!$C$5:$BP$360,'Kontrolní List'!$A53,'Kontrolní List'!AC$1)</f>
        <v>948</v>
      </c>
      <c r="AD53">
        <f>INDEX(Data!$C$5:$BP$360,'Kontrolní List'!$A53,'Kontrolní List'!AD$1)</f>
        <v>0</v>
      </c>
      <c r="AE53">
        <f>INDEX(Data!$C$5:$BP$360,'Kontrolní List'!$A53,'Kontrolní List'!AE$1)</f>
        <v>0</v>
      </c>
      <c r="AF53">
        <f>INDEX(Data!$C$5:$BP$360,'Kontrolní List'!$A53,'Kontrolní List'!AF$1)</f>
        <v>0</v>
      </c>
      <c r="AG53">
        <f>INDEX(Data!$C$5:$BP$360,'Kontrolní List'!$A53,'Kontrolní List'!AG$1)</f>
        <v>0</v>
      </c>
      <c r="AH53">
        <f>INDEX(Data!$C$5:$BP$360,'Kontrolní List'!$A53,'Kontrolní List'!AH$1)</f>
        <v>0</v>
      </c>
      <c r="AI53">
        <f>INDEX(Data!$C$5:$BP$360,'Kontrolní List'!$A53,'Kontrolní List'!AI$1)</f>
        <v>0</v>
      </c>
      <c r="AJ53">
        <f>INDEX(Data!$C$5:$BP$360,'Kontrolní List'!$A53,'Kontrolní List'!AJ$1)</f>
        <v>0</v>
      </c>
      <c r="AK53">
        <f>INDEX(Data!$C$5:$BP$360,'Kontrolní List'!$A53,'Kontrolní List'!AK$1)</f>
        <v>0</v>
      </c>
      <c r="AL53">
        <f t="shared" si="4"/>
        <v>0</v>
      </c>
      <c r="AM53">
        <f>INDEX(Data!$C$5:$BP$360,'Kontrolní List'!$A53,'Kontrolní List'!AM$1)</f>
        <v>219.6</v>
      </c>
      <c r="AN53">
        <f>INDEX(Data!$C$5:$BP$360,'Kontrolní List'!$A53,'Kontrolní List'!AN$1)</f>
        <v>948</v>
      </c>
      <c r="AO53">
        <f>INDEX(Data!$C$5:$BP$360,'Kontrolní List'!$A53,'Kontrolní List'!AO$1)</f>
        <v>634.60299999999995</v>
      </c>
      <c r="AP53" t="b">
        <f t="shared" si="5"/>
        <v>1</v>
      </c>
      <c r="AQ53" t="b">
        <f t="shared" si="6"/>
        <v>1</v>
      </c>
      <c r="AR53" t="b">
        <f t="shared" si="7"/>
        <v>1</v>
      </c>
      <c r="AT53" s="35">
        <f t="shared" si="8"/>
        <v>0.7610007096300101</v>
      </c>
      <c r="AU53" s="36" t="s">
        <v>570</v>
      </c>
      <c r="AV53" s="1"/>
    </row>
    <row r="54" spans="1:48" x14ac:dyDescent="0.25">
      <c r="A54">
        <v>52</v>
      </c>
      <c r="B54" t="str">
        <f>INDEX(Data!$C$5:$BP$360,'Kontrolní List'!$A54,'Kontrolní List'!B$1)</f>
        <v>KJ - Meziboří</v>
      </c>
      <c r="C54" t="str">
        <f>INDEX(Data!$C$5:$BP$360,'Kontrolní List'!$A54,'Kontrolní List'!C$1)</f>
        <v>Prosinec</v>
      </c>
      <c r="D54">
        <f>INDEX(Data!$C$5:$BP$360,'Kontrolní List'!$A54,'Kontrolní List'!D$1)</f>
        <v>2522.1579999999999</v>
      </c>
      <c r="E54">
        <f>INDEX(Data!$C$5:$BP$360,'Kontrolní List'!$A54,'Kontrolní List'!E$1)</f>
        <v>1200.605</v>
      </c>
      <c r="F54">
        <f>INDEX(Data!$C$5:$BP$360,'Kontrolní List'!$A54,'Kontrolní List'!F$1)</f>
        <v>1321.5530000000001</v>
      </c>
      <c r="G54">
        <f>INDEX(Data!$C$5:$BP$360,'Kontrolní List'!$A54,'Kontrolní List'!G$1)</f>
        <v>35.251200000000004</v>
      </c>
      <c r="H54">
        <f t="shared" si="0"/>
        <v>0</v>
      </c>
      <c r="I54">
        <f>INDEX(Data!$C$5:$BP$360,'Kontrolní List'!$A54,'Kontrolní List'!I$1)</f>
        <v>949.11</v>
      </c>
      <c r="J54">
        <f>INDEX(Data!$C$5:$BP$360,'Kontrolní List'!$A54,'Kontrolní List'!J$1)</f>
        <v>5.8789999999999996</v>
      </c>
      <c r="K54">
        <f>INDEX(Data!$C$5:$BP$360,'Kontrolní List'!$A54,'Kontrolní List'!K$1)</f>
        <v>3.4430000000000001</v>
      </c>
      <c r="L54">
        <f>INDEX(Data!$C$5:$BP$360,'Kontrolní List'!$A54,'Kontrolní List'!L$1)</f>
        <v>3.0289999999999964</v>
      </c>
      <c r="M54">
        <f>INDEX(Data!$C$5:$BP$360,'Kontrolní List'!$A54,'Kontrolní List'!M$1)</f>
        <v>0</v>
      </c>
      <c r="N54">
        <f>INDEX(Data!$C$5:$BP$360,'Kontrolní List'!$A54,'Kontrolní List'!N$1)</f>
        <v>936.75900000000001</v>
      </c>
      <c r="O54">
        <f t="shared" si="1"/>
        <v>0</v>
      </c>
      <c r="P54">
        <f>INDEX(Data!$C$5:$BP$360,'Kontrolní List'!$A54,'Kontrolní List'!P$1)</f>
        <v>3761</v>
      </c>
      <c r="Q54">
        <f>INDEX(Data!$C$5:$BP$360,'Kontrolní List'!$A54,'Kontrolní List'!Q$1)</f>
        <v>3761</v>
      </c>
      <c r="R54">
        <f t="shared" si="2"/>
        <v>0</v>
      </c>
      <c r="S54">
        <f>INDEX(Data!$C$5:$BP$360,'Kontrolní List'!$A54,'Kontrolní List'!S$1)</f>
        <v>936.75900000000001</v>
      </c>
      <c r="T54">
        <f>INDEX(Data!$C$5:$BP$360,'Kontrolní List'!$A54,'Kontrolní List'!T$1)</f>
        <v>0</v>
      </c>
      <c r="U54">
        <f>INDEX(Data!$C$5:$BP$360,'Kontrolní List'!$A54,'Kontrolní List'!U$1)</f>
        <v>0</v>
      </c>
      <c r="V54">
        <f>INDEX(Data!$C$5:$BP$360,'Kontrolní List'!$A54,'Kontrolní List'!V$1)</f>
        <v>0</v>
      </c>
      <c r="W54">
        <f>INDEX(Data!$C$5:$BP$360,'Kontrolní List'!$A54,'Kontrolní List'!W$1)</f>
        <v>0</v>
      </c>
      <c r="X54">
        <f>INDEX(Data!$C$5:$BP$360,'Kontrolní List'!$A54,'Kontrolní List'!X$1)</f>
        <v>0</v>
      </c>
      <c r="Y54">
        <f>INDEX(Data!$C$5:$BP$360,'Kontrolní List'!$A54,'Kontrolní List'!Y$1)</f>
        <v>0</v>
      </c>
      <c r="Z54">
        <f>INDEX(Data!$C$5:$BP$360,'Kontrolní List'!$A54,'Kontrolní List'!Z$1)</f>
        <v>0</v>
      </c>
      <c r="AA54">
        <f>INDEX(Data!$C$5:$BP$360,'Kontrolní List'!$A54,'Kontrolní List'!AA$1)</f>
        <v>0</v>
      </c>
      <c r="AB54">
        <f t="shared" si="3"/>
        <v>0</v>
      </c>
      <c r="AC54">
        <f>INDEX(Data!$C$5:$BP$360,'Kontrolní List'!$A54,'Kontrolní List'!AC$1)</f>
        <v>3761</v>
      </c>
      <c r="AD54">
        <f>INDEX(Data!$C$5:$BP$360,'Kontrolní List'!$A54,'Kontrolní List'!AD$1)</f>
        <v>0</v>
      </c>
      <c r="AE54">
        <f>INDEX(Data!$C$5:$BP$360,'Kontrolní List'!$A54,'Kontrolní List'!AE$1)</f>
        <v>0</v>
      </c>
      <c r="AF54">
        <f>INDEX(Data!$C$5:$BP$360,'Kontrolní List'!$A54,'Kontrolní List'!AF$1)</f>
        <v>0</v>
      </c>
      <c r="AG54">
        <f>INDEX(Data!$C$5:$BP$360,'Kontrolní List'!$A54,'Kontrolní List'!AG$1)</f>
        <v>0</v>
      </c>
      <c r="AH54">
        <f>INDEX(Data!$C$5:$BP$360,'Kontrolní List'!$A54,'Kontrolní List'!AH$1)</f>
        <v>0</v>
      </c>
      <c r="AI54">
        <f>INDEX(Data!$C$5:$BP$360,'Kontrolní List'!$A54,'Kontrolní List'!AI$1)</f>
        <v>0</v>
      </c>
      <c r="AJ54">
        <f>INDEX(Data!$C$5:$BP$360,'Kontrolní List'!$A54,'Kontrolní List'!AJ$1)</f>
        <v>0</v>
      </c>
      <c r="AK54">
        <f>INDEX(Data!$C$5:$BP$360,'Kontrolní List'!$A54,'Kontrolní List'!AK$1)</f>
        <v>0</v>
      </c>
      <c r="AL54">
        <f t="shared" si="4"/>
        <v>0</v>
      </c>
      <c r="AM54">
        <f>INDEX(Data!$C$5:$BP$360,'Kontrolní List'!$A54,'Kontrolní List'!AM$1)</f>
        <v>949.11</v>
      </c>
      <c r="AN54">
        <f>INDEX(Data!$C$5:$BP$360,'Kontrolní List'!$A54,'Kontrolní List'!AN$1)</f>
        <v>3761</v>
      </c>
      <c r="AO54">
        <f>INDEX(Data!$C$5:$BP$360,'Kontrolní List'!$A54,'Kontrolní List'!AO$1)</f>
        <v>2269.942</v>
      </c>
      <c r="AP54" t="b">
        <f t="shared" si="5"/>
        <v>1</v>
      </c>
      <c r="AQ54" t="b">
        <f t="shared" si="6"/>
        <v>1</v>
      </c>
      <c r="AR54" t="b">
        <f t="shared" si="7"/>
        <v>0</v>
      </c>
      <c r="AT54" s="35">
        <f t="shared" si="8"/>
        <v>0.79052629622022985</v>
      </c>
      <c r="AU54" s="36" t="s">
        <v>570</v>
      </c>
      <c r="AV54" s="1"/>
    </row>
    <row r="55" spans="1:48" x14ac:dyDescent="0.25">
      <c r="A55">
        <v>53</v>
      </c>
      <c r="B55" t="str">
        <f>INDEX(Data!$C$5:$BP$360,'Kontrolní List'!$A55,'Kontrolní List'!B$1)</f>
        <v>KJ - Mohelnice</v>
      </c>
      <c r="C55" t="str">
        <f>INDEX(Data!$C$5:$BP$360,'Kontrolní List'!$A55,'Kontrolní List'!C$1)</f>
        <v>Prosinec</v>
      </c>
      <c r="D55">
        <f>INDEX(Data!$C$5:$BP$360,'Kontrolní List'!$A55,'Kontrolní List'!D$1)</f>
        <v>687.69</v>
      </c>
      <c r="E55">
        <f>INDEX(Data!$C$5:$BP$360,'Kontrolní List'!$A55,'Kontrolní List'!E$1)</f>
        <v>318.197</v>
      </c>
      <c r="F55">
        <f>INDEX(Data!$C$5:$BP$360,'Kontrolní List'!$A55,'Kontrolní List'!F$1)</f>
        <v>369.49299999999999</v>
      </c>
      <c r="G55">
        <f>INDEX(Data!$C$5:$BP$360,'Kontrolní List'!$A55,'Kontrolní List'!G$1)</f>
        <v>35.232999999999997</v>
      </c>
      <c r="H55">
        <f t="shared" si="0"/>
        <v>0</v>
      </c>
      <c r="I55">
        <f>INDEX(Data!$C$5:$BP$360,'Kontrolní List'!$A55,'Kontrolní List'!I$1)</f>
        <v>251.17500000000001</v>
      </c>
      <c r="J55">
        <f>INDEX(Data!$C$5:$BP$360,'Kontrolní List'!$A55,'Kontrolní List'!J$1)</f>
        <v>2.9590000000000001</v>
      </c>
      <c r="K55">
        <f>INDEX(Data!$C$5:$BP$360,'Kontrolní List'!$A55,'Kontrolní List'!K$1)</f>
        <v>3.4370000000000118</v>
      </c>
      <c r="L55">
        <f>INDEX(Data!$C$5:$BP$360,'Kontrolní List'!$A55,'Kontrolní List'!L$1)</f>
        <v>0</v>
      </c>
      <c r="M55">
        <f>INDEX(Data!$C$5:$BP$360,'Kontrolní List'!$A55,'Kontrolní List'!M$1)</f>
        <v>0</v>
      </c>
      <c r="N55">
        <f>INDEX(Data!$C$5:$BP$360,'Kontrolní List'!$A55,'Kontrolní List'!N$1)</f>
        <v>244.779</v>
      </c>
      <c r="O55">
        <f t="shared" si="1"/>
        <v>0</v>
      </c>
      <c r="P55">
        <f>INDEX(Data!$C$5:$BP$360,'Kontrolní List'!$A55,'Kontrolní List'!P$1)</f>
        <v>1050</v>
      </c>
      <c r="Q55">
        <f>INDEX(Data!$C$5:$BP$360,'Kontrolní List'!$A55,'Kontrolní List'!Q$1)</f>
        <v>1050</v>
      </c>
      <c r="R55">
        <f t="shared" si="2"/>
        <v>0</v>
      </c>
      <c r="S55">
        <f>INDEX(Data!$C$5:$BP$360,'Kontrolní List'!$A55,'Kontrolní List'!S$1)</f>
        <v>238.64099999999999</v>
      </c>
      <c r="T55">
        <f>INDEX(Data!$C$5:$BP$360,'Kontrolní List'!$A55,'Kontrolní List'!T$1)</f>
        <v>6.1379999999999999</v>
      </c>
      <c r="U55">
        <f>INDEX(Data!$C$5:$BP$360,'Kontrolní List'!$A55,'Kontrolní List'!U$1)</f>
        <v>0</v>
      </c>
      <c r="V55">
        <f>INDEX(Data!$C$5:$BP$360,'Kontrolní List'!$A55,'Kontrolní List'!V$1)</f>
        <v>0</v>
      </c>
      <c r="W55">
        <f>INDEX(Data!$C$5:$BP$360,'Kontrolní List'!$A55,'Kontrolní List'!W$1)</f>
        <v>0</v>
      </c>
      <c r="X55">
        <f>INDEX(Data!$C$5:$BP$360,'Kontrolní List'!$A55,'Kontrolní List'!X$1)</f>
        <v>0</v>
      </c>
      <c r="Y55">
        <f>INDEX(Data!$C$5:$BP$360,'Kontrolní List'!$A55,'Kontrolní List'!Y$1)</f>
        <v>0</v>
      </c>
      <c r="Z55">
        <f>INDEX(Data!$C$5:$BP$360,'Kontrolní List'!$A55,'Kontrolní List'!Z$1)</f>
        <v>0</v>
      </c>
      <c r="AA55">
        <f>INDEX(Data!$C$5:$BP$360,'Kontrolní List'!$A55,'Kontrolní List'!AA$1)</f>
        <v>0</v>
      </c>
      <c r="AB55">
        <f t="shared" si="3"/>
        <v>0</v>
      </c>
      <c r="AC55">
        <f>INDEX(Data!$C$5:$BP$360,'Kontrolní List'!$A55,'Kontrolní List'!AC$1)</f>
        <v>1050</v>
      </c>
      <c r="AD55">
        <f>INDEX(Data!$C$5:$BP$360,'Kontrolní List'!$A55,'Kontrolní List'!AD$1)</f>
        <v>0</v>
      </c>
      <c r="AE55">
        <f>INDEX(Data!$C$5:$BP$360,'Kontrolní List'!$A55,'Kontrolní List'!AE$1)</f>
        <v>0</v>
      </c>
      <c r="AF55">
        <f>INDEX(Data!$C$5:$BP$360,'Kontrolní List'!$A55,'Kontrolní List'!AF$1)</f>
        <v>0</v>
      </c>
      <c r="AG55">
        <f>INDEX(Data!$C$5:$BP$360,'Kontrolní List'!$A55,'Kontrolní List'!AG$1)</f>
        <v>0</v>
      </c>
      <c r="AH55">
        <f>INDEX(Data!$C$5:$BP$360,'Kontrolní List'!$A55,'Kontrolní List'!AH$1)</f>
        <v>0</v>
      </c>
      <c r="AI55">
        <f>INDEX(Data!$C$5:$BP$360,'Kontrolní List'!$A55,'Kontrolní List'!AI$1)</f>
        <v>0</v>
      </c>
      <c r="AJ55">
        <f>INDEX(Data!$C$5:$BP$360,'Kontrolní List'!$A55,'Kontrolní List'!AJ$1)</f>
        <v>0</v>
      </c>
      <c r="AK55">
        <f>INDEX(Data!$C$5:$BP$360,'Kontrolní List'!$A55,'Kontrolní List'!AK$1)</f>
        <v>0</v>
      </c>
      <c r="AL55">
        <f t="shared" si="4"/>
        <v>0</v>
      </c>
      <c r="AM55">
        <f>INDEX(Data!$C$5:$BP$360,'Kontrolní List'!$A55,'Kontrolní List'!AM$1)</f>
        <v>251.17500000000001</v>
      </c>
      <c r="AN55">
        <f>INDEX(Data!$C$5:$BP$360,'Kontrolní List'!$A55,'Kontrolní List'!AN$1)</f>
        <v>1050</v>
      </c>
      <c r="AO55">
        <f>INDEX(Data!$C$5:$BP$360,'Kontrolní List'!$A55,'Kontrolní List'!AO$1)</f>
        <v>687.69</v>
      </c>
      <c r="AP55" t="b">
        <f t="shared" si="5"/>
        <v>1</v>
      </c>
      <c r="AQ55" t="b">
        <f t="shared" si="6"/>
        <v>1</v>
      </c>
      <c r="AR55" t="b">
        <f t="shared" si="7"/>
        <v>1</v>
      </c>
      <c r="AT55" s="35">
        <f t="shared" si="8"/>
        <v>0.78936972570004893</v>
      </c>
      <c r="AU55" s="36" t="s">
        <v>570</v>
      </c>
      <c r="AV55" s="1"/>
    </row>
    <row r="56" spans="1:48" x14ac:dyDescent="0.25">
      <c r="A56">
        <v>54</v>
      </c>
      <c r="B56" t="str">
        <f>INDEX(Data!$C$5:$BP$360,'Kontrolní List'!$A56,'Kontrolní List'!B$1)</f>
        <v>KJ - Moravský Beroun</v>
      </c>
      <c r="C56" t="str">
        <f>INDEX(Data!$C$5:$BP$360,'Kontrolní List'!$A56,'Kontrolní List'!C$1)</f>
        <v>Prosinec</v>
      </c>
      <c r="D56">
        <f>INDEX(Data!$C$5:$BP$360,'Kontrolní List'!$A56,'Kontrolní List'!D$1)</f>
        <v>921.62099999999998</v>
      </c>
      <c r="E56">
        <f>INDEX(Data!$C$5:$BP$360,'Kontrolní List'!$A56,'Kontrolní List'!E$1)</f>
        <v>437.452</v>
      </c>
      <c r="F56">
        <f>INDEX(Data!$C$5:$BP$360,'Kontrolní List'!$A56,'Kontrolní List'!F$1)</f>
        <v>484.16899999999998</v>
      </c>
      <c r="G56">
        <f>INDEX(Data!$C$5:$BP$360,'Kontrolní List'!$A56,'Kontrolní List'!G$1)</f>
        <v>35.195796000000001</v>
      </c>
      <c r="H56">
        <f t="shared" si="0"/>
        <v>0</v>
      </c>
      <c r="I56">
        <f>INDEX(Data!$C$5:$BP$360,'Kontrolní List'!$A56,'Kontrolní List'!I$1)</f>
        <v>378.47</v>
      </c>
      <c r="J56">
        <f>INDEX(Data!$C$5:$BP$360,'Kontrolní List'!$A56,'Kontrolní List'!J$1)</f>
        <v>3.5209999999999999</v>
      </c>
      <c r="K56">
        <f>INDEX(Data!$C$5:$BP$360,'Kontrolní List'!$A56,'Kontrolní List'!K$1)</f>
        <v>3.8980000000000246</v>
      </c>
      <c r="L56">
        <f>INDEX(Data!$C$5:$BP$360,'Kontrolní List'!$A56,'Kontrolní List'!L$1)</f>
        <v>0</v>
      </c>
      <c r="M56">
        <f>INDEX(Data!$C$5:$BP$360,'Kontrolní List'!$A56,'Kontrolní List'!M$1)</f>
        <v>0</v>
      </c>
      <c r="N56">
        <f>INDEX(Data!$C$5:$BP$360,'Kontrolní List'!$A56,'Kontrolní List'!N$1)</f>
        <v>371.05099999999999</v>
      </c>
      <c r="O56">
        <f t="shared" si="1"/>
        <v>0</v>
      </c>
      <c r="P56">
        <f>INDEX(Data!$C$5:$BP$360,'Kontrolní List'!$A56,'Kontrolní List'!P$1)</f>
        <v>1508</v>
      </c>
      <c r="Q56">
        <f>INDEX(Data!$C$5:$BP$360,'Kontrolní List'!$A56,'Kontrolní List'!Q$1)</f>
        <v>1508</v>
      </c>
      <c r="R56">
        <f t="shared" si="2"/>
        <v>0</v>
      </c>
      <c r="S56">
        <f>INDEX(Data!$C$5:$BP$360,'Kontrolní List'!$A56,'Kontrolní List'!S$1)</f>
        <v>371.05099999999999</v>
      </c>
      <c r="T56">
        <f>INDEX(Data!$C$5:$BP$360,'Kontrolní List'!$A56,'Kontrolní List'!T$1)</f>
        <v>0</v>
      </c>
      <c r="U56">
        <f>INDEX(Data!$C$5:$BP$360,'Kontrolní List'!$A56,'Kontrolní List'!U$1)</f>
        <v>0</v>
      </c>
      <c r="V56">
        <f>INDEX(Data!$C$5:$BP$360,'Kontrolní List'!$A56,'Kontrolní List'!V$1)</f>
        <v>0</v>
      </c>
      <c r="W56">
        <f>INDEX(Data!$C$5:$BP$360,'Kontrolní List'!$A56,'Kontrolní List'!W$1)</f>
        <v>0</v>
      </c>
      <c r="X56">
        <f>INDEX(Data!$C$5:$BP$360,'Kontrolní List'!$A56,'Kontrolní List'!X$1)</f>
        <v>0</v>
      </c>
      <c r="Y56">
        <f>INDEX(Data!$C$5:$BP$360,'Kontrolní List'!$A56,'Kontrolní List'!Y$1)</f>
        <v>0</v>
      </c>
      <c r="Z56">
        <f>INDEX(Data!$C$5:$BP$360,'Kontrolní List'!$A56,'Kontrolní List'!Z$1)</f>
        <v>0</v>
      </c>
      <c r="AA56">
        <f>INDEX(Data!$C$5:$BP$360,'Kontrolní List'!$A56,'Kontrolní List'!AA$1)</f>
        <v>0</v>
      </c>
      <c r="AB56">
        <f t="shared" si="3"/>
        <v>0</v>
      </c>
      <c r="AC56">
        <f>INDEX(Data!$C$5:$BP$360,'Kontrolní List'!$A56,'Kontrolní List'!AC$1)</f>
        <v>1508</v>
      </c>
      <c r="AD56">
        <f>INDEX(Data!$C$5:$BP$360,'Kontrolní List'!$A56,'Kontrolní List'!AD$1)</f>
        <v>0</v>
      </c>
      <c r="AE56">
        <f>INDEX(Data!$C$5:$BP$360,'Kontrolní List'!$A56,'Kontrolní List'!AE$1)</f>
        <v>0</v>
      </c>
      <c r="AF56">
        <f>INDEX(Data!$C$5:$BP$360,'Kontrolní List'!$A56,'Kontrolní List'!AF$1)</f>
        <v>0</v>
      </c>
      <c r="AG56">
        <f>INDEX(Data!$C$5:$BP$360,'Kontrolní List'!$A56,'Kontrolní List'!AG$1)</f>
        <v>0</v>
      </c>
      <c r="AH56">
        <f>INDEX(Data!$C$5:$BP$360,'Kontrolní List'!$A56,'Kontrolní List'!AH$1)</f>
        <v>0</v>
      </c>
      <c r="AI56">
        <f>INDEX(Data!$C$5:$BP$360,'Kontrolní List'!$A56,'Kontrolní List'!AI$1)</f>
        <v>0</v>
      </c>
      <c r="AJ56">
        <f>INDEX(Data!$C$5:$BP$360,'Kontrolní List'!$A56,'Kontrolní List'!AJ$1)</f>
        <v>0</v>
      </c>
      <c r="AK56">
        <f>INDEX(Data!$C$5:$BP$360,'Kontrolní List'!$A56,'Kontrolní List'!AK$1)</f>
        <v>0</v>
      </c>
      <c r="AL56">
        <f t="shared" si="4"/>
        <v>0</v>
      </c>
      <c r="AM56">
        <f>INDEX(Data!$C$5:$BP$360,'Kontrolní List'!$A56,'Kontrolní List'!AM$1)</f>
        <v>378.47</v>
      </c>
      <c r="AN56">
        <f>INDEX(Data!$C$5:$BP$360,'Kontrolní List'!$A56,'Kontrolní List'!AN$1)</f>
        <v>1508</v>
      </c>
      <c r="AO56">
        <f>INDEX(Data!$C$5:$BP$360,'Kontrolní List'!$A56,'Kontrolní List'!AO$1)</f>
        <v>921.62099999999998</v>
      </c>
      <c r="AP56" t="b">
        <f t="shared" si="5"/>
        <v>1</v>
      </c>
      <c r="AQ56" t="b">
        <f t="shared" si="6"/>
        <v>1</v>
      </c>
      <c r="AR56" t="b">
        <f t="shared" si="7"/>
        <v>1</v>
      </c>
      <c r="AT56" s="35">
        <f t="shared" si="8"/>
        <v>0.86517005242815537</v>
      </c>
      <c r="AU56" s="36" t="s">
        <v>570</v>
      </c>
      <c r="AV56" s="1"/>
    </row>
    <row r="57" spans="1:48" x14ac:dyDescent="0.25">
      <c r="A57">
        <v>55</v>
      </c>
      <c r="B57" t="str">
        <f>INDEX(Data!$C$5:$BP$360,'Kontrolní List'!$A57,'Kontrolní List'!B$1)</f>
        <v>KJ - Moravský Krumlov</v>
      </c>
      <c r="C57" t="str">
        <f>INDEX(Data!$C$5:$BP$360,'Kontrolní List'!$A57,'Kontrolní List'!C$1)</f>
        <v>Prosinec</v>
      </c>
      <c r="D57">
        <f>INDEX(Data!$C$5:$BP$360,'Kontrolní List'!$A57,'Kontrolní List'!D$1)</f>
        <v>756.37800000000004</v>
      </c>
      <c r="E57">
        <f>INDEX(Data!$C$5:$BP$360,'Kontrolní List'!$A57,'Kontrolní List'!E$1)</f>
        <v>351.12900000000002</v>
      </c>
      <c r="F57">
        <f>INDEX(Data!$C$5:$BP$360,'Kontrolní List'!$A57,'Kontrolní List'!F$1)</f>
        <v>405.24900000000002</v>
      </c>
      <c r="G57">
        <f>INDEX(Data!$C$5:$BP$360,'Kontrolní List'!$A57,'Kontrolní List'!G$1)</f>
        <v>35.251200000000004</v>
      </c>
      <c r="H57">
        <f t="shared" si="0"/>
        <v>0</v>
      </c>
      <c r="I57">
        <f>INDEX(Data!$C$5:$BP$360,'Kontrolní List'!$A57,'Kontrolní List'!I$1)</f>
        <v>282.07900000000001</v>
      </c>
      <c r="J57">
        <f>INDEX(Data!$C$5:$BP$360,'Kontrolní List'!$A57,'Kontrolní List'!J$1)</f>
        <v>3.3610000000000002</v>
      </c>
      <c r="K57">
        <f>INDEX(Data!$C$5:$BP$360,'Kontrolní List'!$A57,'Kontrolní List'!K$1)</f>
        <v>3.8780000000000427</v>
      </c>
      <c r="L57">
        <f>INDEX(Data!$C$5:$BP$360,'Kontrolní List'!$A57,'Kontrolní List'!L$1)</f>
        <v>0</v>
      </c>
      <c r="M57">
        <f>INDEX(Data!$C$5:$BP$360,'Kontrolní List'!$A57,'Kontrolní List'!M$1)</f>
        <v>0</v>
      </c>
      <c r="N57">
        <f>INDEX(Data!$C$5:$BP$360,'Kontrolní List'!$A57,'Kontrolní List'!N$1)</f>
        <v>274.83999999999997</v>
      </c>
      <c r="O57">
        <f t="shared" si="1"/>
        <v>0</v>
      </c>
      <c r="P57">
        <f>INDEX(Data!$C$5:$BP$360,'Kontrolní List'!$A57,'Kontrolní List'!P$1)</f>
        <v>1172</v>
      </c>
      <c r="Q57">
        <f>INDEX(Data!$C$5:$BP$360,'Kontrolní List'!$A57,'Kontrolní List'!Q$1)</f>
        <v>1172</v>
      </c>
      <c r="R57">
        <f t="shared" si="2"/>
        <v>0</v>
      </c>
      <c r="S57">
        <f>INDEX(Data!$C$5:$BP$360,'Kontrolní List'!$A57,'Kontrolní List'!S$1)</f>
        <v>274.83999999999997</v>
      </c>
      <c r="T57">
        <f>INDEX(Data!$C$5:$BP$360,'Kontrolní List'!$A57,'Kontrolní List'!T$1)</f>
        <v>0</v>
      </c>
      <c r="U57">
        <f>INDEX(Data!$C$5:$BP$360,'Kontrolní List'!$A57,'Kontrolní List'!U$1)</f>
        <v>0</v>
      </c>
      <c r="V57">
        <f>INDEX(Data!$C$5:$BP$360,'Kontrolní List'!$A57,'Kontrolní List'!V$1)</f>
        <v>0</v>
      </c>
      <c r="W57">
        <f>INDEX(Data!$C$5:$BP$360,'Kontrolní List'!$A57,'Kontrolní List'!W$1)</f>
        <v>0</v>
      </c>
      <c r="X57">
        <f>INDEX(Data!$C$5:$BP$360,'Kontrolní List'!$A57,'Kontrolní List'!X$1)</f>
        <v>0</v>
      </c>
      <c r="Y57">
        <f>INDEX(Data!$C$5:$BP$360,'Kontrolní List'!$A57,'Kontrolní List'!Y$1)</f>
        <v>0</v>
      </c>
      <c r="Z57">
        <f>INDEX(Data!$C$5:$BP$360,'Kontrolní List'!$A57,'Kontrolní List'!Z$1)</f>
        <v>0</v>
      </c>
      <c r="AA57">
        <f>INDEX(Data!$C$5:$BP$360,'Kontrolní List'!$A57,'Kontrolní List'!AA$1)</f>
        <v>0</v>
      </c>
      <c r="AB57">
        <f t="shared" si="3"/>
        <v>0</v>
      </c>
      <c r="AC57">
        <f>INDEX(Data!$C$5:$BP$360,'Kontrolní List'!$A57,'Kontrolní List'!AC$1)</f>
        <v>1172</v>
      </c>
      <c r="AD57">
        <f>INDEX(Data!$C$5:$BP$360,'Kontrolní List'!$A57,'Kontrolní List'!AD$1)</f>
        <v>0</v>
      </c>
      <c r="AE57">
        <f>INDEX(Data!$C$5:$BP$360,'Kontrolní List'!$A57,'Kontrolní List'!AE$1)</f>
        <v>0</v>
      </c>
      <c r="AF57">
        <f>INDEX(Data!$C$5:$BP$360,'Kontrolní List'!$A57,'Kontrolní List'!AF$1)</f>
        <v>0</v>
      </c>
      <c r="AG57">
        <f>INDEX(Data!$C$5:$BP$360,'Kontrolní List'!$A57,'Kontrolní List'!AG$1)</f>
        <v>0</v>
      </c>
      <c r="AH57">
        <f>INDEX(Data!$C$5:$BP$360,'Kontrolní List'!$A57,'Kontrolní List'!AH$1)</f>
        <v>0</v>
      </c>
      <c r="AI57">
        <f>INDEX(Data!$C$5:$BP$360,'Kontrolní List'!$A57,'Kontrolní List'!AI$1)</f>
        <v>0</v>
      </c>
      <c r="AJ57">
        <f>INDEX(Data!$C$5:$BP$360,'Kontrolní List'!$A57,'Kontrolní List'!AJ$1)</f>
        <v>0</v>
      </c>
      <c r="AK57">
        <f>INDEX(Data!$C$5:$BP$360,'Kontrolní List'!$A57,'Kontrolní List'!AK$1)</f>
        <v>0</v>
      </c>
      <c r="AL57">
        <f t="shared" si="4"/>
        <v>0</v>
      </c>
      <c r="AM57">
        <f>INDEX(Data!$C$5:$BP$360,'Kontrolní List'!$A57,'Kontrolní List'!AM$1)</f>
        <v>282.07900000000001</v>
      </c>
      <c r="AN57">
        <f>INDEX(Data!$C$5:$BP$360,'Kontrolní List'!$A57,'Kontrolní List'!AN$1)</f>
        <v>1172</v>
      </c>
      <c r="AO57">
        <f>INDEX(Data!$C$5:$BP$360,'Kontrolní List'!$A57,'Kontrolní List'!AO$1)</f>
        <v>680.74</v>
      </c>
      <c r="AP57" t="b">
        <f t="shared" si="5"/>
        <v>1</v>
      </c>
      <c r="AQ57" t="b">
        <f t="shared" si="6"/>
        <v>1</v>
      </c>
      <c r="AR57" t="b">
        <f t="shared" si="7"/>
        <v>0</v>
      </c>
      <c r="AT57" s="35">
        <f t="shared" si="8"/>
        <v>0.8033477382414026</v>
      </c>
      <c r="AU57" s="36" t="s">
        <v>570</v>
      </c>
      <c r="AV57" s="1"/>
    </row>
    <row r="58" spans="1:48" x14ac:dyDescent="0.25">
      <c r="A58">
        <v>56</v>
      </c>
      <c r="B58" t="str">
        <f>INDEX(Data!$C$5:$BP$360,'Kontrolní List'!$A58,'Kontrolní List'!B$1)</f>
        <v>KJ - Nové Hrady</v>
      </c>
      <c r="C58" t="str">
        <f>INDEX(Data!$C$5:$BP$360,'Kontrolní List'!$A58,'Kontrolní List'!C$1)</f>
        <v>Prosinec</v>
      </c>
      <c r="D58">
        <f>INDEX(Data!$C$5:$BP$360,'Kontrolní List'!$A58,'Kontrolní List'!D$1)</f>
        <v>150.643</v>
      </c>
      <c r="E58">
        <f>INDEX(Data!$C$5:$BP$360,'Kontrolní List'!$A58,'Kontrolní List'!E$1)</f>
        <v>57.488</v>
      </c>
      <c r="F58">
        <f>INDEX(Data!$C$5:$BP$360,'Kontrolní List'!$A58,'Kontrolní List'!F$1)</f>
        <v>93.155000000000001</v>
      </c>
      <c r="G58">
        <f>INDEX(Data!$C$5:$BP$360,'Kontrolní List'!$A58,'Kontrolní List'!G$1)</f>
        <v>35.253</v>
      </c>
      <c r="H58">
        <f t="shared" si="0"/>
        <v>0</v>
      </c>
      <c r="I58">
        <f>INDEX(Data!$C$5:$BP$360,'Kontrolní List'!$A58,'Kontrolní List'!I$1)</f>
        <v>46.798000000000002</v>
      </c>
      <c r="J58">
        <f>INDEX(Data!$C$5:$BP$360,'Kontrolní List'!$A58,'Kontrolní List'!J$1)</f>
        <v>1.2889999999999999</v>
      </c>
      <c r="K58">
        <f>INDEX(Data!$C$5:$BP$360,'Kontrolní List'!$A58,'Kontrolní List'!K$1)</f>
        <v>2.0889999999999986</v>
      </c>
      <c r="L58">
        <f>INDEX(Data!$C$5:$BP$360,'Kontrolní List'!$A58,'Kontrolní List'!L$1)</f>
        <v>0</v>
      </c>
      <c r="M58">
        <f>INDEX(Data!$C$5:$BP$360,'Kontrolní List'!$A58,'Kontrolní List'!M$1)</f>
        <v>0</v>
      </c>
      <c r="N58">
        <f>INDEX(Data!$C$5:$BP$360,'Kontrolní List'!$A58,'Kontrolní List'!N$1)</f>
        <v>43.42</v>
      </c>
      <c r="O58">
        <f t="shared" si="1"/>
        <v>0</v>
      </c>
      <c r="P58">
        <f>INDEX(Data!$C$5:$BP$360,'Kontrolní List'!$A58,'Kontrolní List'!P$1)</f>
        <v>273</v>
      </c>
      <c r="Q58">
        <f>INDEX(Data!$C$5:$BP$360,'Kontrolní List'!$A58,'Kontrolní List'!Q$1)</f>
        <v>273</v>
      </c>
      <c r="R58">
        <f t="shared" si="2"/>
        <v>0</v>
      </c>
      <c r="S58">
        <f>INDEX(Data!$C$5:$BP$360,'Kontrolní List'!$A58,'Kontrolní List'!S$1)</f>
        <v>43.42</v>
      </c>
      <c r="T58">
        <f>INDEX(Data!$C$5:$BP$360,'Kontrolní List'!$A58,'Kontrolní List'!T$1)</f>
        <v>0</v>
      </c>
      <c r="U58">
        <f>INDEX(Data!$C$5:$BP$360,'Kontrolní List'!$A58,'Kontrolní List'!U$1)</f>
        <v>0</v>
      </c>
      <c r="V58">
        <f>INDEX(Data!$C$5:$BP$360,'Kontrolní List'!$A58,'Kontrolní List'!V$1)</f>
        <v>0</v>
      </c>
      <c r="W58">
        <f>INDEX(Data!$C$5:$BP$360,'Kontrolní List'!$A58,'Kontrolní List'!W$1)</f>
        <v>0</v>
      </c>
      <c r="X58">
        <f>INDEX(Data!$C$5:$BP$360,'Kontrolní List'!$A58,'Kontrolní List'!X$1)</f>
        <v>0</v>
      </c>
      <c r="Y58">
        <f>INDEX(Data!$C$5:$BP$360,'Kontrolní List'!$A58,'Kontrolní List'!Y$1)</f>
        <v>0</v>
      </c>
      <c r="Z58">
        <f>INDEX(Data!$C$5:$BP$360,'Kontrolní List'!$A58,'Kontrolní List'!Z$1)</f>
        <v>0</v>
      </c>
      <c r="AA58">
        <f>INDEX(Data!$C$5:$BP$360,'Kontrolní List'!$A58,'Kontrolní List'!AA$1)</f>
        <v>0</v>
      </c>
      <c r="AB58">
        <f t="shared" si="3"/>
        <v>0</v>
      </c>
      <c r="AC58">
        <f>INDEX(Data!$C$5:$BP$360,'Kontrolní List'!$A58,'Kontrolní List'!AC$1)</f>
        <v>273</v>
      </c>
      <c r="AD58">
        <f>INDEX(Data!$C$5:$BP$360,'Kontrolní List'!$A58,'Kontrolní List'!AD$1)</f>
        <v>0</v>
      </c>
      <c r="AE58">
        <f>INDEX(Data!$C$5:$BP$360,'Kontrolní List'!$A58,'Kontrolní List'!AE$1)</f>
        <v>0</v>
      </c>
      <c r="AF58">
        <f>INDEX(Data!$C$5:$BP$360,'Kontrolní List'!$A58,'Kontrolní List'!AF$1)</f>
        <v>0</v>
      </c>
      <c r="AG58">
        <f>INDEX(Data!$C$5:$BP$360,'Kontrolní List'!$A58,'Kontrolní List'!AG$1)</f>
        <v>0</v>
      </c>
      <c r="AH58">
        <f>INDEX(Data!$C$5:$BP$360,'Kontrolní List'!$A58,'Kontrolní List'!AH$1)</f>
        <v>0</v>
      </c>
      <c r="AI58">
        <f>INDEX(Data!$C$5:$BP$360,'Kontrolní List'!$A58,'Kontrolní List'!AI$1)</f>
        <v>0</v>
      </c>
      <c r="AJ58">
        <f>INDEX(Data!$C$5:$BP$360,'Kontrolní List'!$A58,'Kontrolní List'!AJ$1)</f>
        <v>0</v>
      </c>
      <c r="AK58">
        <f>INDEX(Data!$C$5:$BP$360,'Kontrolní List'!$A58,'Kontrolní List'!AK$1)</f>
        <v>0</v>
      </c>
      <c r="AL58">
        <f t="shared" si="4"/>
        <v>0</v>
      </c>
      <c r="AM58">
        <f>INDEX(Data!$C$5:$BP$360,'Kontrolní List'!$A58,'Kontrolní List'!AM$1)</f>
        <v>46.798000000000002</v>
      </c>
      <c r="AN58">
        <f>INDEX(Data!$C$5:$BP$360,'Kontrolní List'!$A58,'Kontrolní List'!AN$1)</f>
        <v>273</v>
      </c>
      <c r="AO58">
        <f>INDEX(Data!$C$5:$BP$360,'Kontrolní List'!$A58,'Kontrolní List'!AO$1)</f>
        <v>150.643</v>
      </c>
      <c r="AP58" t="b">
        <f t="shared" si="5"/>
        <v>1</v>
      </c>
      <c r="AQ58" t="b">
        <f t="shared" si="6"/>
        <v>1</v>
      </c>
      <c r="AR58" t="b">
        <f t="shared" si="7"/>
        <v>1</v>
      </c>
      <c r="AT58" s="35">
        <f t="shared" si="8"/>
        <v>0.81405264986314219</v>
      </c>
      <c r="AU58" s="36" t="s">
        <v>570</v>
      </c>
      <c r="AV58" s="1"/>
    </row>
    <row r="59" spans="1:48" x14ac:dyDescent="0.25">
      <c r="A59">
        <v>57</v>
      </c>
      <c r="B59" t="str">
        <f>INDEX(Data!$C$5:$BP$360,'Kontrolní List'!$A59,'Kontrolní List'!B$1)</f>
        <v>KJ - Nové Město nad Metují, Sokolská</v>
      </c>
      <c r="C59" t="str">
        <f>INDEX(Data!$C$5:$BP$360,'Kontrolní List'!$A59,'Kontrolní List'!C$1)</f>
        <v>Prosinec</v>
      </c>
      <c r="D59">
        <f>INDEX(Data!$C$5:$BP$360,'Kontrolní List'!$A59,'Kontrolní List'!D$1)</f>
        <v>321.37099999999998</v>
      </c>
      <c r="E59">
        <f>INDEX(Data!$C$5:$BP$360,'Kontrolní List'!$A59,'Kontrolní List'!E$1)</f>
        <v>146.41499999999999</v>
      </c>
      <c r="F59">
        <f>INDEX(Data!$C$5:$BP$360,'Kontrolní List'!$A59,'Kontrolní List'!F$1)</f>
        <v>174.95599999999999</v>
      </c>
      <c r="G59">
        <f>INDEX(Data!$C$5:$BP$360,'Kontrolní List'!$A59,'Kontrolní List'!G$1)</f>
        <v>35.311140000000002</v>
      </c>
      <c r="H59">
        <f t="shared" si="0"/>
        <v>0</v>
      </c>
      <c r="I59">
        <f>INDEX(Data!$C$5:$BP$360,'Kontrolní List'!$A59,'Kontrolní List'!I$1)</f>
        <v>130.87700000000001</v>
      </c>
      <c r="J59">
        <f>INDEX(Data!$C$5:$BP$360,'Kontrolní List'!$A59,'Kontrolní List'!J$1)</f>
        <v>1.569</v>
      </c>
      <c r="K59">
        <f>INDEX(Data!$C$5:$BP$360,'Kontrolní List'!$A59,'Kontrolní List'!K$1)</f>
        <v>1.8750000000000142</v>
      </c>
      <c r="L59">
        <f>INDEX(Data!$C$5:$BP$360,'Kontrolní List'!$A59,'Kontrolní List'!L$1)</f>
        <v>0</v>
      </c>
      <c r="M59">
        <f>INDEX(Data!$C$5:$BP$360,'Kontrolní List'!$A59,'Kontrolní List'!M$1)</f>
        <v>0</v>
      </c>
      <c r="N59">
        <f>INDEX(Data!$C$5:$BP$360,'Kontrolní List'!$A59,'Kontrolní List'!N$1)</f>
        <v>127.43300000000001</v>
      </c>
      <c r="O59">
        <f t="shared" si="1"/>
        <v>0</v>
      </c>
      <c r="P59">
        <f>INDEX(Data!$C$5:$BP$360,'Kontrolní List'!$A59,'Kontrolní List'!P$1)</f>
        <v>563</v>
      </c>
      <c r="Q59">
        <f>INDEX(Data!$C$5:$BP$360,'Kontrolní List'!$A59,'Kontrolní List'!Q$1)</f>
        <v>563</v>
      </c>
      <c r="R59">
        <f t="shared" si="2"/>
        <v>0</v>
      </c>
      <c r="S59">
        <f>INDEX(Data!$C$5:$BP$360,'Kontrolní List'!$A59,'Kontrolní List'!S$1)</f>
        <v>127.43300000000001</v>
      </c>
      <c r="T59">
        <f>INDEX(Data!$C$5:$BP$360,'Kontrolní List'!$A59,'Kontrolní List'!T$1)</f>
        <v>0</v>
      </c>
      <c r="U59">
        <f>INDEX(Data!$C$5:$BP$360,'Kontrolní List'!$A59,'Kontrolní List'!U$1)</f>
        <v>0</v>
      </c>
      <c r="V59">
        <f>INDEX(Data!$C$5:$BP$360,'Kontrolní List'!$A59,'Kontrolní List'!V$1)</f>
        <v>0</v>
      </c>
      <c r="W59">
        <f>INDEX(Data!$C$5:$BP$360,'Kontrolní List'!$A59,'Kontrolní List'!W$1)</f>
        <v>0</v>
      </c>
      <c r="X59">
        <f>INDEX(Data!$C$5:$BP$360,'Kontrolní List'!$A59,'Kontrolní List'!X$1)</f>
        <v>0</v>
      </c>
      <c r="Y59">
        <f>INDEX(Data!$C$5:$BP$360,'Kontrolní List'!$A59,'Kontrolní List'!Y$1)</f>
        <v>0</v>
      </c>
      <c r="Z59">
        <f>INDEX(Data!$C$5:$BP$360,'Kontrolní List'!$A59,'Kontrolní List'!Z$1)</f>
        <v>0</v>
      </c>
      <c r="AA59">
        <f>INDEX(Data!$C$5:$BP$360,'Kontrolní List'!$A59,'Kontrolní List'!AA$1)</f>
        <v>0</v>
      </c>
      <c r="AB59">
        <f t="shared" si="3"/>
        <v>0</v>
      </c>
      <c r="AC59">
        <f>INDEX(Data!$C$5:$BP$360,'Kontrolní List'!$A59,'Kontrolní List'!AC$1)</f>
        <v>563</v>
      </c>
      <c r="AD59">
        <f>INDEX(Data!$C$5:$BP$360,'Kontrolní List'!$A59,'Kontrolní List'!AD$1)</f>
        <v>0</v>
      </c>
      <c r="AE59">
        <f>INDEX(Data!$C$5:$BP$360,'Kontrolní List'!$A59,'Kontrolní List'!AE$1)</f>
        <v>0</v>
      </c>
      <c r="AF59">
        <f>INDEX(Data!$C$5:$BP$360,'Kontrolní List'!$A59,'Kontrolní List'!AF$1)</f>
        <v>0</v>
      </c>
      <c r="AG59">
        <f>INDEX(Data!$C$5:$BP$360,'Kontrolní List'!$A59,'Kontrolní List'!AG$1)</f>
        <v>0</v>
      </c>
      <c r="AH59">
        <f>INDEX(Data!$C$5:$BP$360,'Kontrolní List'!$A59,'Kontrolní List'!AH$1)</f>
        <v>0</v>
      </c>
      <c r="AI59">
        <f>INDEX(Data!$C$5:$BP$360,'Kontrolní List'!$A59,'Kontrolní List'!AI$1)</f>
        <v>0</v>
      </c>
      <c r="AJ59">
        <f>INDEX(Data!$C$5:$BP$360,'Kontrolní List'!$A59,'Kontrolní List'!AJ$1)</f>
        <v>0</v>
      </c>
      <c r="AK59">
        <f>INDEX(Data!$C$5:$BP$360,'Kontrolní List'!$A59,'Kontrolní List'!AK$1)</f>
        <v>0</v>
      </c>
      <c r="AL59">
        <f t="shared" si="4"/>
        <v>0</v>
      </c>
      <c r="AM59">
        <f>INDEX(Data!$C$5:$BP$360,'Kontrolní List'!$A59,'Kontrolní List'!AM$1)</f>
        <v>130.87700000000001</v>
      </c>
      <c r="AN59">
        <f>INDEX(Data!$C$5:$BP$360,'Kontrolní List'!$A59,'Kontrolní List'!AN$1)</f>
        <v>563</v>
      </c>
      <c r="AO59">
        <f>INDEX(Data!$C$5:$BP$360,'Kontrolní List'!$A59,'Kontrolní List'!AO$1)</f>
        <v>321.37099999999998</v>
      </c>
      <c r="AP59" t="b">
        <f t="shared" si="5"/>
        <v>1</v>
      </c>
      <c r="AQ59" t="b">
        <f t="shared" si="6"/>
        <v>1</v>
      </c>
      <c r="AR59" t="b">
        <f t="shared" si="7"/>
        <v>1</v>
      </c>
      <c r="AT59" s="35">
        <f t="shared" si="8"/>
        <v>0.89387620192515471</v>
      </c>
      <c r="AU59" s="36" t="s">
        <v>570</v>
      </c>
      <c r="AV59" s="1"/>
    </row>
    <row r="60" spans="1:48" x14ac:dyDescent="0.25">
      <c r="A60">
        <v>58</v>
      </c>
      <c r="B60" t="str">
        <f>INDEX(Data!$C$5:$BP$360,'Kontrolní List'!$A60,'Kontrolní List'!B$1)</f>
        <v>KJ - Nové Město nad Metují, Družstevní</v>
      </c>
      <c r="C60" t="str">
        <f>INDEX(Data!$C$5:$BP$360,'Kontrolní List'!$A60,'Kontrolní List'!C$1)</f>
        <v>Prosinec</v>
      </c>
      <c r="D60">
        <f>INDEX(Data!$C$5:$BP$360,'Kontrolní List'!$A60,'Kontrolní List'!D$1)</f>
        <v>445.32400000000001</v>
      </c>
      <c r="E60">
        <f>INDEX(Data!$C$5:$BP$360,'Kontrolní List'!$A60,'Kontrolní List'!E$1)</f>
        <v>209.26300000000001</v>
      </c>
      <c r="F60">
        <f>INDEX(Data!$C$5:$BP$360,'Kontrolní List'!$A60,'Kontrolní List'!F$1)</f>
        <v>236.06100000000001</v>
      </c>
      <c r="G60">
        <f>INDEX(Data!$C$5:$BP$360,'Kontrolní List'!$A60,'Kontrolní List'!G$1)</f>
        <v>35.310492000000004</v>
      </c>
      <c r="H60">
        <f t="shared" si="0"/>
        <v>0</v>
      </c>
      <c r="I60">
        <f>INDEX(Data!$C$5:$BP$360,'Kontrolní List'!$A60,'Kontrolní List'!I$1)</f>
        <v>180.989</v>
      </c>
      <c r="J60">
        <f>INDEX(Data!$C$5:$BP$360,'Kontrolní List'!$A60,'Kontrolní List'!J$1)</f>
        <v>1.877</v>
      </c>
      <c r="K60">
        <f>INDEX(Data!$C$5:$BP$360,'Kontrolní List'!$A60,'Kontrolní List'!K$1)</f>
        <v>2.1169999999999902</v>
      </c>
      <c r="L60">
        <f>INDEX(Data!$C$5:$BP$360,'Kontrolní List'!$A60,'Kontrolní List'!L$1)</f>
        <v>0</v>
      </c>
      <c r="M60">
        <f>INDEX(Data!$C$5:$BP$360,'Kontrolní List'!$A60,'Kontrolní List'!M$1)</f>
        <v>0</v>
      </c>
      <c r="N60">
        <f>INDEX(Data!$C$5:$BP$360,'Kontrolní List'!$A60,'Kontrolní List'!N$1)</f>
        <v>176.995</v>
      </c>
      <c r="O60">
        <f t="shared" si="1"/>
        <v>0</v>
      </c>
      <c r="P60">
        <f>INDEX(Data!$C$5:$BP$360,'Kontrolní List'!$A60,'Kontrolní List'!P$1)</f>
        <v>735</v>
      </c>
      <c r="Q60">
        <f>INDEX(Data!$C$5:$BP$360,'Kontrolní List'!$A60,'Kontrolní List'!Q$1)</f>
        <v>735</v>
      </c>
      <c r="R60">
        <f t="shared" si="2"/>
        <v>0</v>
      </c>
      <c r="S60">
        <f>INDEX(Data!$C$5:$BP$360,'Kontrolní List'!$A60,'Kontrolní List'!S$1)</f>
        <v>176.995</v>
      </c>
      <c r="T60">
        <f>INDEX(Data!$C$5:$BP$360,'Kontrolní List'!$A60,'Kontrolní List'!T$1)</f>
        <v>0</v>
      </c>
      <c r="U60">
        <f>INDEX(Data!$C$5:$BP$360,'Kontrolní List'!$A60,'Kontrolní List'!U$1)</f>
        <v>0</v>
      </c>
      <c r="V60">
        <f>INDEX(Data!$C$5:$BP$360,'Kontrolní List'!$A60,'Kontrolní List'!V$1)</f>
        <v>0</v>
      </c>
      <c r="W60">
        <f>INDEX(Data!$C$5:$BP$360,'Kontrolní List'!$A60,'Kontrolní List'!W$1)</f>
        <v>0</v>
      </c>
      <c r="X60">
        <f>INDEX(Data!$C$5:$BP$360,'Kontrolní List'!$A60,'Kontrolní List'!X$1)</f>
        <v>0</v>
      </c>
      <c r="Y60">
        <f>INDEX(Data!$C$5:$BP$360,'Kontrolní List'!$A60,'Kontrolní List'!Y$1)</f>
        <v>0</v>
      </c>
      <c r="Z60">
        <f>INDEX(Data!$C$5:$BP$360,'Kontrolní List'!$A60,'Kontrolní List'!Z$1)</f>
        <v>0</v>
      </c>
      <c r="AA60">
        <f>INDEX(Data!$C$5:$BP$360,'Kontrolní List'!$A60,'Kontrolní List'!AA$1)</f>
        <v>0</v>
      </c>
      <c r="AB60">
        <f t="shared" si="3"/>
        <v>0</v>
      </c>
      <c r="AC60">
        <f>INDEX(Data!$C$5:$BP$360,'Kontrolní List'!$A60,'Kontrolní List'!AC$1)</f>
        <v>735</v>
      </c>
      <c r="AD60">
        <f>INDEX(Data!$C$5:$BP$360,'Kontrolní List'!$A60,'Kontrolní List'!AD$1)</f>
        <v>0</v>
      </c>
      <c r="AE60">
        <f>INDEX(Data!$C$5:$BP$360,'Kontrolní List'!$A60,'Kontrolní List'!AE$1)</f>
        <v>0</v>
      </c>
      <c r="AF60">
        <f>INDEX(Data!$C$5:$BP$360,'Kontrolní List'!$A60,'Kontrolní List'!AF$1)</f>
        <v>0</v>
      </c>
      <c r="AG60">
        <f>INDEX(Data!$C$5:$BP$360,'Kontrolní List'!$A60,'Kontrolní List'!AG$1)</f>
        <v>0</v>
      </c>
      <c r="AH60">
        <f>INDEX(Data!$C$5:$BP$360,'Kontrolní List'!$A60,'Kontrolní List'!AH$1)</f>
        <v>0</v>
      </c>
      <c r="AI60">
        <f>INDEX(Data!$C$5:$BP$360,'Kontrolní List'!$A60,'Kontrolní List'!AI$1)</f>
        <v>0</v>
      </c>
      <c r="AJ60">
        <f>INDEX(Data!$C$5:$BP$360,'Kontrolní List'!$A60,'Kontrolní List'!AJ$1)</f>
        <v>0</v>
      </c>
      <c r="AK60">
        <f>INDEX(Data!$C$5:$BP$360,'Kontrolní List'!$A60,'Kontrolní List'!AK$1)</f>
        <v>0</v>
      </c>
      <c r="AL60">
        <f t="shared" si="4"/>
        <v>0</v>
      </c>
      <c r="AM60">
        <f>INDEX(Data!$C$5:$BP$360,'Kontrolní List'!$A60,'Kontrolní List'!AM$1)</f>
        <v>180.989</v>
      </c>
      <c r="AN60">
        <f>INDEX(Data!$C$5:$BP$360,'Kontrolní List'!$A60,'Kontrolní List'!AN$1)</f>
        <v>735</v>
      </c>
      <c r="AO60">
        <f>INDEX(Data!$C$5:$BP$360,'Kontrolní List'!$A60,'Kontrolní List'!AO$1)</f>
        <v>445.32400000000001</v>
      </c>
      <c r="AP60" t="b">
        <f t="shared" si="5"/>
        <v>1</v>
      </c>
      <c r="AQ60" t="b">
        <f t="shared" si="6"/>
        <v>1</v>
      </c>
      <c r="AR60" t="b">
        <f t="shared" si="7"/>
        <v>1</v>
      </c>
      <c r="AT60" s="35">
        <f t="shared" si="8"/>
        <v>0.86488863539056204</v>
      </c>
      <c r="AU60" s="36" t="s">
        <v>570</v>
      </c>
      <c r="AV60" s="1"/>
    </row>
    <row r="61" spans="1:48" x14ac:dyDescent="0.25">
      <c r="A61">
        <v>59</v>
      </c>
      <c r="B61" t="str">
        <f>INDEX(Data!$C$5:$BP$360,'Kontrolní List'!$A61,'Kontrolní List'!B$1)</f>
        <v>KJ - Nové Strašecí</v>
      </c>
      <c r="C61" t="str">
        <f>INDEX(Data!$C$5:$BP$360,'Kontrolní List'!$A61,'Kontrolní List'!C$1)</f>
        <v>Prosinec</v>
      </c>
      <c r="D61">
        <f>INDEX(Data!$C$5:$BP$360,'Kontrolní List'!$A61,'Kontrolní List'!D$1)</f>
        <v>642.75800000000004</v>
      </c>
      <c r="E61">
        <f>INDEX(Data!$C$5:$BP$360,'Kontrolní List'!$A61,'Kontrolní List'!E$1)</f>
        <v>295.935</v>
      </c>
      <c r="F61">
        <f>INDEX(Data!$C$5:$BP$360,'Kontrolní List'!$A61,'Kontrolní List'!F$1)</f>
        <v>346.82299999999998</v>
      </c>
      <c r="G61">
        <f>INDEX(Data!$C$5:$BP$360,'Kontrolní List'!$A61,'Kontrolní List'!G$1)</f>
        <v>35.251200000000004</v>
      </c>
      <c r="H61">
        <f t="shared" si="0"/>
        <v>0</v>
      </c>
      <c r="I61">
        <f>INDEX(Data!$C$5:$BP$360,'Kontrolní List'!$A61,'Kontrolní List'!I$1)</f>
        <v>231.80600000000001</v>
      </c>
      <c r="J61">
        <f>INDEX(Data!$C$5:$BP$360,'Kontrolní List'!$A61,'Kontrolní List'!J$1)</f>
        <v>3.2090000000000001</v>
      </c>
      <c r="K61">
        <f>INDEX(Data!$C$5:$BP$360,'Kontrolní List'!$A61,'Kontrolní List'!K$1)</f>
        <v>3.7620000000000005</v>
      </c>
      <c r="L61">
        <f>INDEX(Data!$C$5:$BP$360,'Kontrolní List'!$A61,'Kontrolní List'!L$1)</f>
        <v>0</v>
      </c>
      <c r="M61">
        <f>INDEX(Data!$C$5:$BP$360,'Kontrolní List'!$A61,'Kontrolní List'!M$1)</f>
        <v>0</v>
      </c>
      <c r="N61">
        <f>INDEX(Data!$C$5:$BP$360,'Kontrolní List'!$A61,'Kontrolní List'!N$1)</f>
        <v>224.83500000000001</v>
      </c>
      <c r="O61">
        <f t="shared" si="1"/>
        <v>0</v>
      </c>
      <c r="P61">
        <f>INDEX(Data!$C$5:$BP$360,'Kontrolní List'!$A61,'Kontrolní List'!P$1)</f>
        <v>978</v>
      </c>
      <c r="Q61">
        <f>INDEX(Data!$C$5:$BP$360,'Kontrolní List'!$A61,'Kontrolní List'!Q$1)</f>
        <v>978</v>
      </c>
      <c r="R61">
        <f t="shared" si="2"/>
        <v>0</v>
      </c>
      <c r="S61">
        <f>INDEX(Data!$C$5:$BP$360,'Kontrolní List'!$A61,'Kontrolní List'!S$1)</f>
        <v>224.83500000000001</v>
      </c>
      <c r="T61">
        <f>INDEX(Data!$C$5:$BP$360,'Kontrolní List'!$A61,'Kontrolní List'!T$1)</f>
        <v>0</v>
      </c>
      <c r="U61">
        <f>INDEX(Data!$C$5:$BP$360,'Kontrolní List'!$A61,'Kontrolní List'!U$1)</f>
        <v>0</v>
      </c>
      <c r="V61">
        <f>INDEX(Data!$C$5:$BP$360,'Kontrolní List'!$A61,'Kontrolní List'!V$1)</f>
        <v>0</v>
      </c>
      <c r="W61">
        <f>INDEX(Data!$C$5:$BP$360,'Kontrolní List'!$A61,'Kontrolní List'!W$1)</f>
        <v>0</v>
      </c>
      <c r="X61">
        <f>INDEX(Data!$C$5:$BP$360,'Kontrolní List'!$A61,'Kontrolní List'!X$1)</f>
        <v>0</v>
      </c>
      <c r="Y61">
        <f>INDEX(Data!$C$5:$BP$360,'Kontrolní List'!$A61,'Kontrolní List'!Y$1)</f>
        <v>0</v>
      </c>
      <c r="Z61">
        <f>INDEX(Data!$C$5:$BP$360,'Kontrolní List'!$A61,'Kontrolní List'!Z$1)</f>
        <v>0</v>
      </c>
      <c r="AA61">
        <f>INDEX(Data!$C$5:$BP$360,'Kontrolní List'!$A61,'Kontrolní List'!AA$1)</f>
        <v>0</v>
      </c>
      <c r="AB61">
        <f t="shared" si="3"/>
        <v>0</v>
      </c>
      <c r="AC61">
        <f>INDEX(Data!$C$5:$BP$360,'Kontrolní List'!$A61,'Kontrolní List'!AC$1)</f>
        <v>978</v>
      </c>
      <c r="AD61">
        <f>INDEX(Data!$C$5:$BP$360,'Kontrolní List'!$A61,'Kontrolní List'!AD$1)</f>
        <v>0</v>
      </c>
      <c r="AE61">
        <f>INDEX(Data!$C$5:$BP$360,'Kontrolní List'!$A61,'Kontrolní List'!AE$1)</f>
        <v>0</v>
      </c>
      <c r="AF61">
        <f>INDEX(Data!$C$5:$BP$360,'Kontrolní List'!$A61,'Kontrolní List'!AF$1)</f>
        <v>0</v>
      </c>
      <c r="AG61">
        <f>INDEX(Data!$C$5:$BP$360,'Kontrolní List'!$A61,'Kontrolní List'!AG$1)</f>
        <v>0</v>
      </c>
      <c r="AH61">
        <f>INDEX(Data!$C$5:$BP$360,'Kontrolní List'!$A61,'Kontrolní List'!AH$1)</f>
        <v>0</v>
      </c>
      <c r="AI61">
        <f>INDEX(Data!$C$5:$BP$360,'Kontrolní List'!$A61,'Kontrolní List'!AI$1)</f>
        <v>0</v>
      </c>
      <c r="AJ61">
        <f>INDEX(Data!$C$5:$BP$360,'Kontrolní List'!$A61,'Kontrolní List'!AJ$1)</f>
        <v>0</v>
      </c>
      <c r="AK61">
        <f>INDEX(Data!$C$5:$BP$360,'Kontrolní List'!$A61,'Kontrolní List'!AK$1)</f>
        <v>0</v>
      </c>
      <c r="AL61">
        <f t="shared" si="4"/>
        <v>0</v>
      </c>
      <c r="AM61">
        <f>INDEX(Data!$C$5:$BP$360,'Kontrolní List'!$A61,'Kontrolní List'!AM$1)</f>
        <v>231.80600000000001</v>
      </c>
      <c r="AN61">
        <f>INDEX(Data!$C$5:$BP$360,'Kontrolní List'!$A61,'Kontrolní List'!AN$1)</f>
        <v>978</v>
      </c>
      <c r="AO61">
        <f>INDEX(Data!$C$5:$BP$360,'Kontrolní List'!$A61,'Kontrolní List'!AO$1)</f>
        <v>578.48199999999997</v>
      </c>
      <c r="AP61" t="b">
        <f t="shared" si="5"/>
        <v>1</v>
      </c>
      <c r="AQ61" t="b">
        <f t="shared" si="6"/>
        <v>1</v>
      </c>
      <c r="AR61" t="b">
        <f t="shared" si="7"/>
        <v>0</v>
      </c>
      <c r="AT61" s="35">
        <f t="shared" si="8"/>
        <v>0.78330050604841428</v>
      </c>
      <c r="AU61" s="36" t="s">
        <v>570</v>
      </c>
      <c r="AV61" s="1"/>
    </row>
    <row r="62" spans="1:48" x14ac:dyDescent="0.25">
      <c r="A62">
        <v>60</v>
      </c>
      <c r="B62" t="str">
        <f>INDEX(Data!$C$5:$BP$360,'Kontrolní List'!$A62,'Kontrolní List'!B$1)</f>
        <v>KJ - Nový Bor, Rumburských hrdinů</v>
      </c>
      <c r="C62" t="str">
        <f>INDEX(Data!$C$5:$BP$360,'Kontrolní List'!$A62,'Kontrolní List'!C$1)</f>
        <v>Prosinec</v>
      </c>
      <c r="D62">
        <f>INDEX(Data!$C$5:$BP$360,'Kontrolní List'!$A62,'Kontrolní List'!D$1)</f>
        <v>187.50800000000001</v>
      </c>
      <c r="E62">
        <f>INDEX(Data!$C$5:$BP$360,'Kontrolní List'!$A62,'Kontrolní List'!E$1)</f>
        <v>81.103999999999999</v>
      </c>
      <c r="F62">
        <f>INDEX(Data!$C$5:$BP$360,'Kontrolní List'!$A62,'Kontrolní List'!F$1)</f>
        <v>106.404</v>
      </c>
      <c r="G62">
        <f>INDEX(Data!$C$5:$BP$360,'Kontrolní List'!$A62,'Kontrolní List'!G$1)</f>
        <v>35.297531999999997</v>
      </c>
      <c r="H62">
        <f t="shared" si="0"/>
        <v>0</v>
      </c>
      <c r="I62">
        <f>INDEX(Data!$C$5:$BP$360,'Kontrolní List'!$A62,'Kontrolní List'!I$1)</f>
        <v>70.081999999999994</v>
      </c>
      <c r="J62">
        <f>INDEX(Data!$C$5:$BP$360,'Kontrolní List'!$A62,'Kontrolní List'!J$1)</f>
        <v>0.36499999999999999</v>
      </c>
      <c r="K62">
        <f>INDEX(Data!$C$5:$BP$360,'Kontrolní List'!$A62,'Kontrolní List'!K$1)</f>
        <v>0.47799999999999443</v>
      </c>
      <c r="L62">
        <f>INDEX(Data!$C$5:$BP$360,'Kontrolní List'!$A62,'Kontrolní List'!L$1)</f>
        <v>0</v>
      </c>
      <c r="M62">
        <f>INDEX(Data!$C$5:$BP$360,'Kontrolní List'!$A62,'Kontrolní List'!M$1)</f>
        <v>0</v>
      </c>
      <c r="N62">
        <f>INDEX(Data!$C$5:$BP$360,'Kontrolní List'!$A62,'Kontrolní List'!N$1)</f>
        <v>69.239000000000004</v>
      </c>
      <c r="O62">
        <f t="shared" si="1"/>
        <v>0</v>
      </c>
      <c r="P62">
        <f>INDEX(Data!$C$5:$BP$360,'Kontrolní List'!$A62,'Kontrolní List'!P$1)</f>
        <v>331</v>
      </c>
      <c r="Q62">
        <f>INDEX(Data!$C$5:$BP$360,'Kontrolní List'!$A62,'Kontrolní List'!Q$1)</f>
        <v>331</v>
      </c>
      <c r="R62">
        <f t="shared" si="2"/>
        <v>0</v>
      </c>
      <c r="S62">
        <f>INDEX(Data!$C$5:$BP$360,'Kontrolní List'!$A62,'Kontrolní List'!S$1)</f>
        <v>69.239000000000004</v>
      </c>
      <c r="T62">
        <f>INDEX(Data!$C$5:$BP$360,'Kontrolní List'!$A62,'Kontrolní List'!T$1)</f>
        <v>0</v>
      </c>
      <c r="U62">
        <f>INDEX(Data!$C$5:$BP$360,'Kontrolní List'!$A62,'Kontrolní List'!U$1)</f>
        <v>0</v>
      </c>
      <c r="V62">
        <f>INDEX(Data!$C$5:$BP$360,'Kontrolní List'!$A62,'Kontrolní List'!V$1)</f>
        <v>0</v>
      </c>
      <c r="W62">
        <f>INDEX(Data!$C$5:$BP$360,'Kontrolní List'!$A62,'Kontrolní List'!W$1)</f>
        <v>0</v>
      </c>
      <c r="X62">
        <f>INDEX(Data!$C$5:$BP$360,'Kontrolní List'!$A62,'Kontrolní List'!X$1)</f>
        <v>0</v>
      </c>
      <c r="Y62">
        <f>INDEX(Data!$C$5:$BP$360,'Kontrolní List'!$A62,'Kontrolní List'!Y$1)</f>
        <v>0</v>
      </c>
      <c r="Z62">
        <f>INDEX(Data!$C$5:$BP$360,'Kontrolní List'!$A62,'Kontrolní List'!Z$1)</f>
        <v>0</v>
      </c>
      <c r="AA62">
        <f>INDEX(Data!$C$5:$BP$360,'Kontrolní List'!$A62,'Kontrolní List'!AA$1)</f>
        <v>0</v>
      </c>
      <c r="AB62">
        <f t="shared" si="3"/>
        <v>0</v>
      </c>
      <c r="AC62">
        <f>INDEX(Data!$C$5:$BP$360,'Kontrolní List'!$A62,'Kontrolní List'!AC$1)</f>
        <v>331</v>
      </c>
      <c r="AD62">
        <f>INDEX(Data!$C$5:$BP$360,'Kontrolní List'!$A62,'Kontrolní List'!AD$1)</f>
        <v>0</v>
      </c>
      <c r="AE62">
        <f>INDEX(Data!$C$5:$BP$360,'Kontrolní List'!$A62,'Kontrolní List'!AE$1)</f>
        <v>0</v>
      </c>
      <c r="AF62">
        <f>INDEX(Data!$C$5:$BP$360,'Kontrolní List'!$A62,'Kontrolní List'!AF$1)</f>
        <v>0</v>
      </c>
      <c r="AG62">
        <f>INDEX(Data!$C$5:$BP$360,'Kontrolní List'!$A62,'Kontrolní List'!AG$1)</f>
        <v>0</v>
      </c>
      <c r="AH62">
        <f>INDEX(Data!$C$5:$BP$360,'Kontrolní List'!$A62,'Kontrolní List'!AH$1)</f>
        <v>0</v>
      </c>
      <c r="AI62">
        <f>INDEX(Data!$C$5:$BP$360,'Kontrolní List'!$A62,'Kontrolní List'!AI$1)</f>
        <v>0</v>
      </c>
      <c r="AJ62">
        <f>INDEX(Data!$C$5:$BP$360,'Kontrolní List'!$A62,'Kontrolní List'!AJ$1)</f>
        <v>0</v>
      </c>
      <c r="AK62">
        <f>INDEX(Data!$C$5:$BP$360,'Kontrolní List'!$A62,'Kontrolní List'!AK$1)</f>
        <v>0</v>
      </c>
      <c r="AL62">
        <f t="shared" si="4"/>
        <v>0</v>
      </c>
      <c r="AM62">
        <f>INDEX(Data!$C$5:$BP$360,'Kontrolní List'!$A62,'Kontrolní List'!AM$1)</f>
        <v>70.081999999999994</v>
      </c>
      <c r="AN62">
        <f>INDEX(Data!$C$5:$BP$360,'Kontrolní List'!$A62,'Kontrolní List'!AN$1)</f>
        <v>331</v>
      </c>
      <c r="AO62">
        <f>INDEX(Data!$C$5:$BP$360,'Kontrolní List'!$A62,'Kontrolní List'!AO$1)</f>
        <v>187.50800000000001</v>
      </c>
      <c r="AP62" t="b">
        <f t="shared" si="5"/>
        <v>1</v>
      </c>
      <c r="AQ62" t="b">
        <f t="shared" si="6"/>
        <v>1</v>
      </c>
      <c r="AR62" t="b">
        <f t="shared" si="7"/>
        <v>1</v>
      </c>
      <c r="AT62" s="35">
        <f t="shared" si="8"/>
        <v>0.86410416859251038</v>
      </c>
      <c r="AU62" s="36" t="s">
        <v>570</v>
      </c>
      <c r="AV62" s="1"/>
    </row>
    <row r="63" spans="1:48" x14ac:dyDescent="0.25">
      <c r="A63">
        <v>61</v>
      </c>
      <c r="B63" t="str">
        <f>INDEX(Data!$C$5:$BP$360,'Kontrolní List'!$A63,'Kontrolní List'!B$1)</f>
        <v>KJ - Nový Bor, Wolkerova</v>
      </c>
      <c r="C63" t="str">
        <f>INDEX(Data!$C$5:$BP$360,'Kontrolní List'!$A63,'Kontrolní List'!C$1)</f>
        <v>Prosinec</v>
      </c>
      <c r="D63">
        <f>INDEX(Data!$C$5:$BP$360,'Kontrolní List'!$A63,'Kontrolní List'!D$1)</f>
        <v>1696.223</v>
      </c>
      <c r="E63">
        <f>INDEX(Data!$C$5:$BP$360,'Kontrolní List'!$A63,'Kontrolní List'!E$1)</f>
        <v>833.25400000000002</v>
      </c>
      <c r="F63">
        <f>INDEX(Data!$C$5:$BP$360,'Kontrolní List'!$A63,'Kontrolní List'!F$1)</f>
        <v>862.96900000000005</v>
      </c>
      <c r="G63">
        <f>INDEX(Data!$C$5:$BP$360,'Kontrolní List'!$A63,'Kontrolní List'!G$1)</f>
        <v>35.297531999999997</v>
      </c>
      <c r="H63">
        <f t="shared" si="0"/>
        <v>0</v>
      </c>
      <c r="I63">
        <f>INDEX(Data!$C$5:$BP$360,'Kontrolní List'!$A63,'Kontrolní List'!I$1)</f>
        <v>737.05</v>
      </c>
      <c r="J63">
        <f>INDEX(Data!$C$5:$BP$360,'Kontrolní List'!$A63,'Kontrolní List'!J$1)</f>
        <v>13.904999999999999</v>
      </c>
      <c r="K63">
        <f>INDEX(Data!$C$5:$BP$360,'Kontrolní List'!$A63,'Kontrolní List'!K$1)</f>
        <v>14.399999999999977</v>
      </c>
      <c r="L63">
        <f>INDEX(Data!$C$5:$BP$360,'Kontrolní List'!$A63,'Kontrolní List'!L$1)</f>
        <v>0</v>
      </c>
      <c r="M63">
        <f>INDEX(Data!$C$5:$BP$360,'Kontrolní List'!$A63,'Kontrolní List'!M$1)</f>
        <v>0</v>
      </c>
      <c r="N63">
        <f>INDEX(Data!$C$5:$BP$360,'Kontrolní List'!$A63,'Kontrolní List'!N$1)</f>
        <v>708.745</v>
      </c>
      <c r="O63">
        <f t="shared" si="1"/>
        <v>0</v>
      </c>
      <c r="P63">
        <f>INDEX(Data!$C$5:$BP$360,'Kontrolní List'!$A63,'Kontrolní List'!P$1)</f>
        <v>2748</v>
      </c>
      <c r="Q63">
        <f>INDEX(Data!$C$5:$BP$360,'Kontrolní List'!$A63,'Kontrolní List'!Q$1)</f>
        <v>2748</v>
      </c>
      <c r="R63">
        <f t="shared" si="2"/>
        <v>0</v>
      </c>
      <c r="S63">
        <f>INDEX(Data!$C$5:$BP$360,'Kontrolní List'!$A63,'Kontrolní List'!S$1)</f>
        <v>708.745</v>
      </c>
      <c r="T63">
        <f>INDEX(Data!$C$5:$BP$360,'Kontrolní List'!$A63,'Kontrolní List'!T$1)</f>
        <v>0</v>
      </c>
      <c r="U63">
        <f>INDEX(Data!$C$5:$BP$360,'Kontrolní List'!$A63,'Kontrolní List'!U$1)</f>
        <v>0</v>
      </c>
      <c r="V63">
        <f>INDEX(Data!$C$5:$BP$360,'Kontrolní List'!$A63,'Kontrolní List'!V$1)</f>
        <v>0</v>
      </c>
      <c r="W63">
        <f>INDEX(Data!$C$5:$BP$360,'Kontrolní List'!$A63,'Kontrolní List'!W$1)</f>
        <v>0</v>
      </c>
      <c r="X63">
        <f>INDEX(Data!$C$5:$BP$360,'Kontrolní List'!$A63,'Kontrolní List'!X$1)</f>
        <v>0</v>
      </c>
      <c r="Y63">
        <f>INDEX(Data!$C$5:$BP$360,'Kontrolní List'!$A63,'Kontrolní List'!Y$1)</f>
        <v>0</v>
      </c>
      <c r="Z63">
        <f>INDEX(Data!$C$5:$BP$360,'Kontrolní List'!$A63,'Kontrolní List'!Z$1)</f>
        <v>0</v>
      </c>
      <c r="AA63">
        <f>INDEX(Data!$C$5:$BP$360,'Kontrolní List'!$A63,'Kontrolní List'!AA$1)</f>
        <v>0</v>
      </c>
      <c r="AB63">
        <f t="shared" si="3"/>
        <v>0</v>
      </c>
      <c r="AC63">
        <f>INDEX(Data!$C$5:$BP$360,'Kontrolní List'!$A63,'Kontrolní List'!AC$1)</f>
        <v>2748</v>
      </c>
      <c r="AD63">
        <f>INDEX(Data!$C$5:$BP$360,'Kontrolní List'!$A63,'Kontrolní List'!AD$1)</f>
        <v>0</v>
      </c>
      <c r="AE63">
        <f>INDEX(Data!$C$5:$BP$360,'Kontrolní List'!$A63,'Kontrolní List'!AE$1)</f>
        <v>0</v>
      </c>
      <c r="AF63">
        <f>INDEX(Data!$C$5:$BP$360,'Kontrolní List'!$A63,'Kontrolní List'!AF$1)</f>
        <v>0</v>
      </c>
      <c r="AG63">
        <f>INDEX(Data!$C$5:$BP$360,'Kontrolní List'!$A63,'Kontrolní List'!AG$1)</f>
        <v>0</v>
      </c>
      <c r="AH63">
        <f>INDEX(Data!$C$5:$BP$360,'Kontrolní List'!$A63,'Kontrolní List'!AH$1)</f>
        <v>0</v>
      </c>
      <c r="AI63">
        <f>INDEX(Data!$C$5:$BP$360,'Kontrolní List'!$A63,'Kontrolní List'!AI$1)</f>
        <v>0</v>
      </c>
      <c r="AJ63">
        <f>INDEX(Data!$C$5:$BP$360,'Kontrolní List'!$A63,'Kontrolní List'!AJ$1)</f>
        <v>0</v>
      </c>
      <c r="AK63">
        <f>INDEX(Data!$C$5:$BP$360,'Kontrolní List'!$A63,'Kontrolní List'!AK$1)</f>
        <v>0</v>
      </c>
      <c r="AL63">
        <f t="shared" si="4"/>
        <v>0</v>
      </c>
      <c r="AM63">
        <f>INDEX(Data!$C$5:$BP$360,'Kontrolní List'!$A63,'Kontrolní List'!AM$1)</f>
        <v>737.05</v>
      </c>
      <c r="AN63">
        <f>INDEX(Data!$C$5:$BP$360,'Kontrolní List'!$A63,'Kontrolní List'!AN$1)</f>
        <v>2748</v>
      </c>
      <c r="AO63">
        <f>INDEX(Data!$C$5:$BP$360,'Kontrolní List'!$A63,'Kontrolní List'!AO$1)</f>
        <v>1696.223</v>
      </c>
      <c r="AP63" t="b">
        <f t="shared" si="5"/>
        <v>1</v>
      </c>
      <c r="AQ63" t="b">
        <f t="shared" si="6"/>
        <v>1</v>
      </c>
      <c r="AR63" t="b">
        <f t="shared" si="7"/>
        <v>1</v>
      </c>
      <c r="AT63" s="35">
        <f t="shared" si="8"/>
        <v>0.88454367930002908</v>
      </c>
      <c r="AU63" s="36" t="s">
        <v>570</v>
      </c>
      <c r="AV63" s="1"/>
    </row>
    <row r="64" spans="1:48" x14ac:dyDescent="0.25">
      <c r="A64">
        <v>62</v>
      </c>
      <c r="B64" t="str">
        <f>INDEX(Data!$C$5:$BP$360,'Kontrolní List'!$A64,'Kontrolní List'!B$1)</f>
        <v>KJ - Nymburk</v>
      </c>
      <c r="C64" t="str">
        <f>INDEX(Data!$C$5:$BP$360,'Kontrolní List'!$A64,'Kontrolní List'!C$1)</f>
        <v>Prosinec</v>
      </c>
      <c r="D64">
        <f>INDEX(Data!$C$5:$BP$360,'Kontrolní List'!$A64,'Kontrolní List'!D$1)</f>
        <v>3489.2049999999999</v>
      </c>
      <c r="E64">
        <f>INDEX(Data!$C$5:$BP$360,'Kontrolní List'!$A64,'Kontrolní List'!E$1)</f>
        <v>1589.1130000000001</v>
      </c>
      <c r="F64">
        <f>INDEX(Data!$C$5:$BP$360,'Kontrolní List'!$A64,'Kontrolní List'!F$1)</f>
        <v>1900.0920000000001</v>
      </c>
      <c r="G64">
        <f>INDEX(Data!$C$5:$BP$360,'Kontrolní List'!$A64,'Kontrolní List'!G$1)</f>
        <v>35.251200000000004</v>
      </c>
      <c r="H64">
        <f t="shared" si="0"/>
        <v>0</v>
      </c>
      <c r="I64">
        <f>INDEX(Data!$C$5:$BP$360,'Kontrolní List'!$A64,'Kontrolní List'!I$1)</f>
        <v>1307.47</v>
      </c>
      <c r="J64">
        <f>INDEX(Data!$C$5:$BP$360,'Kontrolní List'!$A64,'Kontrolní List'!J$1)</f>
        <v>28.834</v>
      </c>
      <c r="K64">
        <f>INDEX(Data!$C$5:$BP$360,'Kontrolní List'!$A64,'Kontrolní List'!K$1)</f>
        <v>34.475999999999885</v>
      </c>
      <c r="L64">
        <f>INDEX(Data!$C$5:$BP$360,'Kontrolní List'!$A64,'Kontrolní List'!L$1)</f>
        <v>0</v>
      </c>
      <c r="M64">
        <f>INDEX(Data!$C$5:$BP$360,'Kontrolní List'!$A64,'Kontrolní List'!M$1)</f>
        <v>0</v>
      </c>
      <c r="N64">
        <f>INDEX(Data!$C$5:$BP$360,'Kontrolní List'!$A64,'Kontrolní List'!N$1)</f>
        <v>1244.1600000000001</v>
      </c>
      <c r="O64">
        <f t="shared" si="1"/>
        <v>0</v>
      </c>
      <c r="P64">
        <f>INDEX(Data!$C$5:$BP$360,'Kontrolní List'!$A64,'Kontrolní List'!P$1)</f>
        <v>5628</v>
      </c>
      <c r="Q64">
        <f>INDEX(Data!$C$5:$BP$360,'Kontrolní List'!$A64,'Kontrolní List'!Q$1)</f>
        <v>5628</v>
      </c>
      <c r="R64">
        <f t="shared" si="2"/>
        <v>0</v>
      </c>
      <c r="S64">
        <f>INDEX(Data!$C$5:$BP$360,'Kontrolní List'!$A64,'Kontrolní List'!S$1)</f>
        <v>1244.1600000000001</v>
      </c>
      <c r="T64">
        <f>INDEX(Data!$C$5:$BP$360,'Kontrolní List'!$A64,'Kontrolní List'!T$1)</f>
        <v>0</v>
      </c>
      <c r="U64">
        <f>INDEX(Data!$C$5:$BP$360,'Kontrolní List'!$A64,'Kontrolní List'!U$1)</f>
        <v>0</v>
      </c>
      <c r="V64">
        <f>INDEX(Data!$C$5:$BP$360,'Kontrolní List'!$A64,'Kontrolní List'!V$1)</f>
        <v>0</v>
      </c>
      <c r="W64">
        <f>INDEX(Data!$C$5:$BP$360,'Kontrolní List'!$A64,'Kontrolní List'!W$1)</f>
        <v>0</v>
      </c>
      <c r="X64">
        <f>INDEX(Data!$C$5:$BP$360,'Kontrolní List'!$A64,'Kontrolní List'!X$1)</f>
        <v>0</v>
      </c>
      <c r="Y64">
        <f>INDEX(Data!$C$5:$BP$360,'Kontrolní List'!$A64,'Kontrolní List'!Y$1)</f>
        <v>0</v>
      </c>
      <c r="Z64">
        <f>INDEX(Data!$C$5:$BP$360,'Kontrolní List'!$A64,'Kontrolní List'!Z$1)</f>
        <v>0</v>
      </c>
      <c r="AA64">
        <f>INDEX(Data!$C$5:$BP$360,'Kontrolní List'!$A64,'Kontrolní List'!AA$1)</f>
        <v>0</v>
      </c>
      <c r="AB64">
        <f t="shared" si="3"/>
        <v>0</v>
      </c>
      <c r="AC64">
        <f>INDEX(Data!$C$5:$BP$360,'Kontrolní List'!$A64,'Kontrolní List'!AC$1)</f>
        <v>5628</v>
      </c>
      <c r="AD64">
        <f>INDEX(Data!$C$5:$BP$360,'Kontrolní List'!$A64,'Kontrolní List'!AD$1)</f>
        <v>0</v>
      </c>
      <c r="AE64">
        <f>INDEX(Data!$C$5:$BP$360,'Kontrolní List'!$A64,'Kontrolní List'!AE$1)</f>
        <v>0</v>
      </c>
      <c r="AF64">
        <f>INDEX(Data!$C$5:$BP$360,'Kontrolní List'!$A64,'Kontrolní List'!AF$1)</f>
        <v>0</v>
      </c>
      <c r="AG64">
        <f>INDEX(Data!$C$5:$BP$360,'Kontrolní List'!$A64,'Kontrolní List'!AG$1)</f>
        <v>0</v>
      </c>
      <c r="AH64">
        <f>INDEX(Data!$C$5:$BP$360,'Kontrolní List'!$A64,'Kontrolní List'!AH$1)</f>
        <v>0</v>
      </c>
      <c r="AI64">
        <f>INDEX(Data!$C$5:$BP$360,'Kontrolní List'!$A64,'Kontrolní List'!AI$1)</f>
        <v>0</v>
      </c>
      <c r="AJ64">
        <f>INDEX(Data!$C$5:$BP$360,'Kontrolní List'!$A64,'Kontrolní List'!AJ$1)</f>
        <v>0</v>
      </c>
      <c r="AK64">
        <f>INDEX(Data!$C$5:$BP$360,'Kontrolní List'!$A64,'Kontrolní List'!AK$1)</f>
        <v>0</v>
      </c>
      <c r="AL64">
        <f t="shared" si="4"/>
        <v>0</v>
      </c>
      <c r="AM64">
        <f>INDEX(Data!$C$5:$BP$360,'Kontrolní List'!$A64,'Kontrolní List'!AM$1)</f>
        <v>1307.47</v>
      </c>
      <c r="AN64">
        <f>INDEX(Data!$C$5:$BP$360,'Kontrolní List'!$A64,'Kontrolní List'!AN$1)</f>
        <v>5628</v>
      </c>
      <c r="AO64">
        <f>INDEX(Data!$C$5:$BP$360,'Kontrolní List'!$A64,'Kontrolní List'!AO$1)</f>
        <v>3140.2849999999999</v>
      </c>
      <c r="AP64" t="b">
        <f t="shared" si="5"/>
        <v>1</v>
      </c>
      <c r="AQ64" t="b">
        <f t="shared" si="6"/>
        <v>1</v>
      </c>
      <c r="AR64" t="b">
        <f t="shared" si="7"/>
        <v>0</v>
      </c>
      <c r="AT64" s="35">
        <f t="shared" si="8"/>
        <v>0.8227671728469188</v>
      </c>
      <c r="AU64" s="36" t="s">
        <v>570</v>
      </c>
      <c r="AV64" s="1"/>
    </row>
    <row r="65" spans="1:48" x14ac:dyDescent="0.25">
      <c r="A65">
        <v>63</v>
      </c>
      <c r="B65" t="str">
        <f>INDEX(Data!$C$5:$BP$360,'Kontrolní List'!$A65,'Kontrolní List'!B$1)</f>
        <v>KJ - Nýřany, Komenského</v>
      </c>
      <c r="C65" t="str">
        <f>INDEX(Data!$C$5:$BP$360,'Kontrolní List'!$A65,'Kontrolní List'!C$1)</f>
        <v>Prosinec</v>
      </c>
      <c r="D65">
        <f>INDEX(Data!$C$5:$BP$360,'Kontrolní List'!$A65,'Kontrolní List'!D$1)</f>
        <v>486.46699999999998</v>
      </c>
      <c r="E65">
        <f>INDEX(Data!$C$5:$BP$360,'Kontrolní List'!$A65,'Kontrolní List'!E$1)</f>
        <v>237.631</v>
      </c>
      <c r="F65">
        <f>INDEX(Data!$C$5:$BP$360,'Kontrolní List'!$A65,'Kontrolní List'!F$1)</f>
        <v>248.83600000000001</v>
      </c>
      <c r="G65">
        <f>INDEX(Data!$C$5:$BP$360,'Kontrolní List'!$A65,'Kontrolní List'!G$1)</f>
        <v>35.266104000000006</v>
      </c>
      <c r="H65">
        <f t="shared" si="0"/>
        <v>0</v>
      </c>
      <c r="I65">
        <f>INDEX(Data!$C$5:$BP$360,'Kontrolní List'!$A65,'Kontrolní List'!I$1)</f>
        <v>196.3</v>
      </c>
      <c r="J65">
        <f>INDEX(Data!$C$5:$BP$360,'Kontrolní List'!$A65,'Kontrolní List'!J$1)</f>
        <v>2.9529999999999998</v>
      </c>
      <c r="K65">
        <f>INDEX(Data!$C$5:$BP$360,'Kontrolní List'!$A65,'Kontrolní List'!K$1)</f>
        <v>3.0930000000000177</v>
      </c>
      <c r="L65">
        <f>INDEX(Data!$C$5:$BP$360,'Kontrolní List'!$A65,'Kontrolní List'!L$1)</f>
        <v>0</v>
      </c>
      <c r="M65">
        <f>INDEX(Data!$C$5:$BP$360,'Kontrolní List'!$A65,'Kontrolní List'!M$1)</f>
        <v>0</v>
      </c>
      <c r="N65">
        <f>INDEX(Data!$C$5:$BP$360,'Kontrolní List'!$A65,'Kontrolní List'!N$1)</f>
        <v>190.25399999999999</v>
      </c>
      <c r="O65">
        <f t="shared" si="1"/>
        <v>0</v>
      </c>
      <c r="P65">
        <f>INDEX(Data!$C$5:$BP$360,'Kontrolní List'!$A65,'Kontrolní List'!P$1)</f>
        <v>740</v>
      </c>
      <c r="Q65">
        <f>INDEX(Data!$C$5:$BP$360,'Kontrolní List'!$A65,'Kontrolní List'!Q$1)</f>
        <v>740</v>
      </c>
      <c r="R65">
        <f t="shared" si="2"/>
        <v>0</v>
      </c>
      <c r="S65">
        <f>INDEX(Data!$C$5:$BP$360,'Kontrolní List'!$A65,'Kontrolní List'!S$1)</f>
        <v>190.25399999999999</v>
      </c>
      <c r="T65">
        <f>INDEX(Data!$C$5:$BP$360,'Kontrolní List'!$A65,'Kontrolní List'!T$1)</f>
        <v>0</v>
      </c>
      <c r="U65">
        <f>INDEX(Data!$C$5:$BP$360,'Kontrolní List'!$A65,'Kontrolní List'!U$1)</f>
        <v>0</v>
      </c>
      <c r="V65">
        <f>INDEX(Data!$C$5:$BP$360,'Kontrolní List'!$A65,'Kontrolní List'!V$1)</f>
        <v>0</v>
      </c>
      <c r="W65">
        <f>INDEX(Data!$C$5:$BP$360,'Kontrolní List'!$A65,'Kontrolní List'!W$1)</f>
        <v>0</v>
      </c>
      <c r="X65">
        <f>INDEX(Data!$C$5:$BP$360,'Kontrolní List'!$A65,'Kontrolní List'!X$1)</f>
        <v>0</v>
      </c>
      <c r="Y65">
        <f>INDEX(Data!$C$5:$BP$360,'Kontrolní List'!$A65,'Kontrolní List'!Y$1)</f>
        <v>0</v>
      </c>
      <c r="Z65">
        <f>INDEX(Data!$C$5:$BP$360,'Kontrolní List'!$A65,'Kontrolní List'!Z$1)</f>
        <v>0</v>
      </c>
      <c r="AA65">
        <f>INDEX(Data!$C$5:$BP$360,'Kontrolní List'!$A65,'Kontrolní List'!AA$1)</f>
        <v>0</v>
      </c>
      <c r="AB65">
        <f t="shared" si="3"/>
        <v>0</v>
      </c>
      <c r="AC65">
        <f>INDEX(Data!$C$5:$BP$360,'Kontrolní List'!$A65,'Kontrolní List'!AC$1)</f>
        <v>740</v>
      </c>
      <c r="AD65">
        <f>INDEX(Data!$C$5:$BP$360,'Kontrolní List'!$A65,'Kontrolní List'!AD$1)</f>
        <v>0</v>
      </c>
      <c r="AE65">
        <f>INDEX(Data!$C$5:$BP$360,'Kontrolní List'!$A65,'Kontrolní List'!AE$1)</f>
        <v>0</v>
      </c>
      <c r="AF65">
        <f>INDEX(Data!$C$5:$BP$360,'Kontrolní List'!$A65,'Kontrolní List'!AF$1)</f>
        <v>0</v>
      </c>
      <c r="AG65">
        <f>INDEX(Data!$C$5:$BP$360,'Kontrolní List'!$A65,'Kontrolní List'!AG$1)</f>
        <v>0</v>
      </c>
      <c r="AH65">
        <f>INDEX(Data!$C$5:$BP$360,'Kontrolní List'!$A65,'Kontrolní List'!AH$1)</f>
        <v>0</v>
      </c>
      <c r="AI65">
        <f>INDEX(Data!$C$5:$BP$360,'Kontrolní List'!$A65,'Kontrolní List'!AI$1)</f>
        <v>0</v>
      </c>
      <c r="AJ65">
        <f>INDEX(Data!$C$5:$BP$360,'Kontrolní List'!$A65,'Kontrolní List'!AJ$1)</f>
        <v>0</v>
      </c>
      <c r="AK65">
        <f>INDEX(Data!$C$5:$BP$360,'Kontrolní List'!$A65,'Kontrolní List'!AK$1)</f>
        <v>0</v>
      </c>
      <c r="AL65">
        <f t="shared" si="4"/>
        <v>0</v>
      </c>
      <c r="AM65">
        <f>INDEX(Data!$C$5:$BP$360,'Kontrolní List'!$A65,'Kontrolní List'!AM$1)</f>
        <v>196.3</v>
      </c>
      <c r="AN65">
        <f>INDEX(Data!$C$5:$BP$360,'Kontrolní List'!$A65,'Kontrolní List'!AN$1)</f>
        <v>740</v>
      </c>
      <c r="AO65">
        <f>INDEX(Data!$C$5:$BP$360,'Kontrolní List'!$A65,'Kontrolní List'!AO$1)</f>
        <v>486.46699999999998</v>
      </c>
      <c r="AP65" t="b">
        <f t="shared" si="5"/>
        <v>1</v>
      </c>
      <c r="AQ65" t="b">
        <f t="shared" si="6"/>
        <v>1</v>
      </c>
      <c r="AR65" t="b">
        <f t="shared" si="7"/>
        <v>1</v>
      </c>
      <c r="AT65" s="35">
        <f t="shared" si="8"/>
        <v>0.82606950842617399</v>
      </c>
      <c r="AU65" s="36" t="s">
        <v>570</v>
      </c>
      <c r="AV65" s="1"/>
    </row>
    <row r="66" spans="1:48" x14ac:dyDescent="0.25">
      <c r="A66">
        <v>64</v>
      </c>
      <c r="B66" t="str">
        <f>INDEX(Data!$C$5:$BP$360,'Kontrolní List'!$A66,'Kontrolní List'!B$1)</f>
        <v>KJ - Nýřany, Luční</v>
      </c>
      <c r="C66" t="str">
        <f>INDEX(Data!$C$5:$BP$360,'Kontrolní List'!$A66,'Kontrolní List'!C$1)</f>
        <v>Prosinec</v>
      </c>
      <c r="D66">
        <f>INDEX(Data!$C$5:$BP$360,'Kontrolní List'!$A66,'Kontrolní List'!D$1)</f>
        <v>486.94299999999998</v>
      </c>
      <c r="E66">
        <f>INDEX(Data!$C$5:$BP$360,'Kontrolní List'!$A66,'Kontrolní List'!E$1)</f>
        <v>227.303</v>
      </c>
      <c r="F66">
        <f>INDEX(Data!$C$5:$BP$360,'Kontrolní List'!$A66,'Kontrolní List'!F$1)</f>
        <v>259.64</v>
      </c>
      <c r="G66">
        <f>INDEX(Data!$C$5:$BP$360,'Kontrolní List'!$A66,'Kontrolní List'!G$1)</f>
        <v>35.268696000000006</v>
      </c>
      <c r="H66">
        <f t="shared" si="0"/>
        <v>0</v>
      </c>
      <c r="I66">
        <f>INDEX(Data!$C$5:$BP$360,'Kontrolní List'!$A66,'Kontrolní List'!I$1)</f>
        <v>197.221</v>
      </c>
      <c r="J66">
        <f>INDEX(Data!$C$5:$BP$360,'Kontrolní List'!$A66,'Kontrolní List'!J$1)</f>
        <v>2.5619999999999998</v>
      </c>
      <c r="K66">
        <f>INDEX(Data!$C$5:$BP$360,'Kontrolní List'!$A66,'Kontrolní List'!K$1)</f>
        <v>2.9259999999999877</v>
      </c>
      <c r="L66">
        <f>INDEX(Data!$C$5:$BP$360,'Kontrolní List'!$A66,'Kontrolní List'!L$1)</f>
        <v>0</v>
      </c>
      <c r="M66">
        <f>INDEX(Data!$C$5:$BP$360,'Kontrolní List'!$A66,'Kontrolní List'!M$1)</f>
        <v>0</v>
      </c>
      <c r="N66">
        <f>INDEX(Data!$C$5:$BP$360,'Kontrolní List'!$A66,'Kontrolní List'!N$1)</f>
        <v>191.733</v>
      </c>
      <c r="O66">
        <f t="shared" si="1"/>
        <v>0</v>
      </c>
      <c r="P66">
        <f>INDEX(Data!$C$5:$BP$360,'Kontrolní List'!$A66,'Kontrolní List'!P$1)</f>
        <v>811</v>
      </c>
      <c r="Q66">
        <f>INDEX(Data!$C$5:$BP$360,'Kontrolní List'!$A66,'Kontrolní List'!Q$1)</f>
        <v>811</v>
      </c>
      <c r="R66">
        <f t="shared" si="2"/>
        <v>0</v>
      </c>
      <c r="S66">
        <f>INDEX(Data!$C$5:$BP$360,'Kontrolní List'!$A66,'Kontrolní List'!S$1)</f>
        <v>191.733</v>
      </c>
      <c r="T66">
        <f>INDEX(Data!$C$5:$BP$360,'Kontrolní List'!$A66,'Kontrolní List'!T$1)</f>
        <v>0</v>
      </c>
      <c r="U66">
        <f>INDEX(Data!$C$5:$BP$360,'Kontrolní List'!$A66,'Kontrolní List'!U$1)</f>
        <v>0</v>
      </c>
      <c r="V66">
        <f>INDEX(Data!$C$5:$BP$360,'Kontrolní List'!$A66,'Kontrolní List'!V$1)</f>
        <v>0</v>
      </c>
      <c r="W66">
        <f>INDEX(Data!$C$5:$BP$360,'Kontrolní List'!$A66,'Kontrolní List'!W$1)</f>
        <v>0</v>
      </c>
      <c r="X66">
        <f>INDEX(Data!$C$5:$BP$360,'Kontrolní List'!$A66,'Kontrolní List'!X$1)</f>
        <v>0</v>
      </c>
      <c r="Y66">
        <f>INDEX(Data!$C$5:$BP$360,'Kontrolní List'!$A66,'Kontrolní List'!Y$1)</f>
        <v>0</v>
      </c>
      <c r="Z66">
        <f>INDEX(Data!$C$5:$BP$360,'Kontrolní List'!$A66,'Kontrolní List'!Z$1)</f>
        <v>0</v>
      </c>
      <c r="AA66">
        <f>INDEX(Data!$C$5:$BP$360,'Kontrolní List'!$A66,'Kontrolní List'!AA$1)</f>
        <v>0</v>
      </c>
      <c r="AB66">
        <f t="shared" si="3"/>
        <v>0</v>
      </c>
      <c r="AC66">
        <f>INDEX(Data!$C$5:$BP$360,'Kontrolní List'!$A66,'Kontrolní List'!AC$1)</f>
        <v>811</v>
      </c>
      <c r="AD66">
        <f>INDEX(Data!$C$5:$BP$360,'Kontrolní List'!$A66,'Kontrolní List'!AD$1)</f>
        <v>0</v>
      </c>
      <c r="AE66">
        <f>INDEX(Data!$C$5:$BP$360,'Kontrolní List'!$A66,'Kontrolní List'!AE$1)</f>
        <v>0</v>
      </c>
      <c r="AF66">
        <f>INDEX(Data!$C$5:$BP$360,'Kontrolní List'!$A66,'Kontrolní List'!AF$1)</f>
        <v>0</v>
      </c>
      <c r="AG66">
        <f>INDEX(Data!$C$5:$BP$360,'Kontrolní List'!$A66,'Kontrolní List'!AG$1)</f>
        <v>0</v>
      </c>
      <c r="AH66">
        <f>INDEX(Data!$C$5:$BP$360,'Kontrolní List'!$A66,'Kontrolní List'!AH$1)</f>
        <v>0</v>
      </c>
      <c r="AI66">
        <f>INDEX(Data!$C$5:$BP$360,'Kontrolní List'!$A66,'Kontrolní List'!AI$1)</f>
        <v>0</v>
      </c>
      <c r="AJ66">
        <f>INDEX(Data!$C$5:$BP$360,'Kontrolní List'!$A66,'Kontrolní List'!AJ$1)</f>
        <v>0</v>
      </c>
      <c r="AK66">
        <f>INDEX(Data!$C$5:$BP$360,'Kontrolní List'!$A66,'Kontrolní List'!AK$1)</f>
        <v>0</v>
      </c>
      <c r="AL66">
        <f t="shared" si="4"/>
        <v>0</v>
      </c>
      <c r="AM66">
        <f>INDEX(Data!$C$5:$BP$360,'Kontrolní List'!$A66,'Kontrolní List'!AM$1)</f>
        <v>197.221</v>
      </c>
      <c r="AN66">
        <f>INDEX(Data!$C$5:$BP$360,'Kontrolní List'!$A66,'Kontrolní List'!AN$1)</f>
        <v>811</v>
      </c>
      <c r="AO66">
        <f>INDEX(Data!$C$5:$BP$360,'Kontrolní List'!$A66,'Kontrolní List'!AO$1)</f>
        <v>486.94299999999998</v>
      </c>
      <c r="AP66" t="b">
        <f t="shared" si="5"/>
        <v>1</v>
      </c>
      <c r="AQ66" t="b">
        <f t="shared" si="6"/>
        <v>1</v>
      </c>
      <c r="AR66" t="b">
        <f t="shared" si="7"/>
        <v>1</v>
      </c>
      <c r="AT66" s="35">
        <f t="shared" si="8"/>
        <v>0.86765551158508858</v>
      </c>
      <c r="AU66" s="36" t="s">
        <v>570</v>
      </c>
      <c r="AV66" s="1"/>
    </row>
    <row r="67" spans="1:48" x14ac:dyDescent="0.25">
      <c r="A67">
        <v>65</v>
      </c>
      <c r="B67" t="str">
        <f>INDEX(Data!$C$5:$BP$360,'Kontrolní List'!$A67,'Kontrolní List'!B$1)</f>
        <v>KJ - Odolena Voda (areál AERO Vodochody)</v>
      </c>
      <c r="C67" t="str">
        <f>INDEX(Data!$C$5:$BP$360,'Kontrolní List'!$A67,'Kontrolní List'!C$1)</f>
        <v>Prosinec</v>
      </c>
      <c r="D67">
        <f>INDEX(Data!$C$5:$BP$360,'Kontrolní List'!$A67,'Kontrolní List'!D$1)</f>
        <v>1650.616</v>
      </c>
      <c r="E67">
        <f>INDEX(Data!$C$5:$BP$360,'Kontrolní List'!$A67,'Kontrolní List'!E$1)</f>
        <v>789.21699999999998</v>
      </c>
      <c r="F67">
        <f>INDEX(Data!$C$5:$BP$360,'Kontrolní List'!$A67,'Kontrolní List'!F$1)</f>
        <v>861.399</v>
      </c>
      <c r="G67">
        <f>INDEX(Data!$C$5:$BP$360,'Kontrolní List'!$A67,'Kontrolní List'!G$1)</f>
        <v>35.251200000000004</v>
      </c>
      <c r="H67">
        <f t="shared" si="0"/>
        <v>0</v>
      </c>
      <c r="I67">
        <f>INDEX(Data!$C$5:$BP$360,'Kontrolní List'!$A67,'Kontrolní List'!I$1)</f>
        <v>622</v>
      </c>
      <c r="J67">
        <f>INDEX(Data!$C$5:$BP$360,'Kontrolní List'!$A67,'Kontrolní List'!J$1)</f>
        <v>4.5069999999999997</v>
      </c>
      <c r="K67">
        <f>INDEX(Data!$C$5:$BP$360,'Kontrolní List'!$A67,'Kontrolní List'!K$1)</f>
        <v>4.9200000000000728</v>
      </c>
      <c r="L67">
        <f>INDEX(Data!$C$5:$BP$360,'Kontrolní List'!$A67,'Kontrolní List'!L$1)</f>
        <v>0</v>
      </c>
      <c r="M67">
        <f>INDEX(Data!$C$5:$BP$360,'Kontrolní List'!$A67,'Kontrolní List'!M$1)</f>
        <v>0</v>
      </c>
      <c r="N67">
        <f>INDEX(Data!$C$5:$BP$360,'Kontrolní List'!$A67,'Kontrolní List'!N$1)</f>
        <v>612.57299999999998</v>
      </c>
      <c r="O67">
        <f t="shared" si="1"/>
        <v>0</v>
      </c>
      <c r="P67">
        <f>INDEX(Data!$C$5:$BP$360,'Kontrolní List'!$A67,'Kontrolní List'!P$1)</f>
        <v>2444</v>
      </c>
      <c r="Q67">
        <f>INDEX(Data!$C$5:$BP$360,'Kontrolní List'!$A67,'Kontrolní List'!Q$1)</f>
        <v>2444</v>
      </c>
      <c r="R67">
        <f t="shared" si="2"/>
        <v>0</v>
      </c>
      <c r="S67">
        <f>INDEX(Data!$C$5:$BP$360,'Kontrolní List'!$A67,'Kontrolní List'!S$1)</f>
        <v>612.57299999999998</v>
      </c>
      <c r="T67">
        <f>INDEX(Data!$C$5:$BP$360,'Kontrolní List'!$A67,'Kontrolní List'!T$1)</f>
        <v>0</v>
      </c>
      <c r="U67">
        <f>INDEX(Data!$C$5:$BP$360,'Kontrolní List'!$A67,'Kontrolní List'!U$1)</f>
        <v>0</v>
      </c>
      <c r="V67">
        <f>INDEX(Data!$C$5:$BP$360,'Kontrolní List'!$A67,'Kontrolní List'!V$1)</f>
        <v>0</v>
      </c>
      <c r="W67">
        <f>INDEX(Data!$C$5:$BP$360,'Kontrolní List'!$A67,'Kontrolní List'!W$1)</f>
        <v>0</v>
      </c>
      <c r="X67">
        <f>INDEX(Data!$C$5:$BP$360,'Kontrolní List'!$A67,'Kontrolní List'!X$1)</f>
        <v>0</v>
      </c>
      <c r="Y67">
        <f>INDEX(Data!$C$5:$BP$360,'Kontrolní List'!$A67,'Kontrolní List'!Y$1)</f>
        <v>0</v>
      </c>
      <c r="Z67">
        <f>INDEX(Data!$C$5:$BP$360,'Kontrolní List'!$A67,'Kontrolní List'!Z$1)</f>
        <v>0</v>
      </c>
      <c r="AA67">
        <f>INDEX(Data!$C$5:$BP$360,'Kontrolní List'!$A67,'Kontrolní List'!AA$1)</f>
        <v>0</v>
      </c>
      <c r="AB67">
        <f t="shared" si="3"/>
        <v>0</v>
      </c>
      <c r="AC67">
        <f>INDEX(Data!$C$5:$BP$360,'Kontrolní List'!$A67,'Kontrolní List'!AC$1)</f>
        <v>2444</v>
      </c>
      <c r="AD67">
        <f>INDEX(Data!$C$5:$BP$360,'Kontrolní List'!$A67,'Kontrolní List'!AD$1)</f>
        <v>0</v>
      </c>
      <c r="AE67">
        <f>INDEX(Data!$C$5:$BP$360,'Kontrolní List'!$A67,'Kontrolní List'!AE$1)</f>
        <v>0</v>
      </c>
      <c r="AF67">
        <f>INDEX(Data!$C$5:$BP$360,'Kontrolní List'!$A67,'Kontrolní List'!AF$1)</f>
        <v>0</v>
      </c>
      <c r="AG67">
        <f>INDEX(Data!$C$5:$BP$360,'Kontrolní List'!$A67,'Kontrolní List'!AG$1)</f>
        <v>0</v>
      </c>
      <c r="AH67">
        <f>INDEX(Data!$C$5:$BP$360,'Kontrolní List'!$A67,'Kontrolní List'!AH$1)</f>
        <v>0</v>
      </c>
      <c r="AI67">
        <f>INDEX(Data!$C$5:$BP$360,'Kontrolní List'!$A67,'Kontrolní List'!AI$1)</f>
        <v>0</v>
      </c>
      <c r="AJ67">
        <f>INDEX(Data!$C$5:$BP$360,'Kontrolní List'!$A67,'Kontrolní List'!AJ$1)</f>
        <v>0</v>
      </c>
      <c r="AK67">
        <f>INDEX(Data!$C$5:$BP$360,'Kontrolní List'!$A67,'Kontrolní List'!AK$1)</f>
        <v>0</v>
      </c>
      <c r="AL67">
        <f t="shared" si="4"/>
        <v>0</v>
      </c>
      <c r="AM67">
        <f>INDEX(Data!$C$5:$BP$360,'Kontrolní List'!$A67,'Kontrolní List'!AM$1)</f>
        <v>622</v>
      </c>
      <c r="AN67">
        <f>INDEX(Data!$C$5:$BP$360,'Kontrolní List'!$A67,'Kontrolní List'!AN$1)</f>
        <v>2444</v>
      </c>
      <c r="AO67">
        <f>INDEX(Data!$C$5:$BP$360,'Kontrolní List'!$A67,'Kontrolní List'!AO$1)</f>
        <v>1485.5540000000001</v>
      </c>
      <c r="AP67" t="b">
        <f t="shared" si="5"/>
        <v>1</v>
      </c>
      <c r="AQ67" t="b">
        <f t="shared" si="6"/>
        <v>1</v>
      </c>
      <c r="AR67" t="b">
        <f t="shared" si="7"/>
        <v>0</v>
      </c>
      <c r="AT67" s="35">
        <f t="shared" si="8"/>
        <v>0.78812327572790331</v>
      </c>
      <c r="AU67" s="36" t="s">
        <v>570</v>
      </c>
      <c r="AV67" s="1"/>
    </row>
    <row r="68" spans="1:48" x14ac:dyDescent="0.25">
      <c r="A68">
        <v>66</v>
      </c>
      <c r="B68" t="str">
        <f>INDEX(Data!$C$5:$BP$360,'Kontrolní List'!$A68,'Kontrolní List'!B$1)</f>
        <v>KJ - Osek</v>
      </c>
      <c r="C68" t="str">
        <f>INDEX(Data!$C$5:$BP$360,'Kontrolní List'!$A68,'Kontrolní List'!C$1)</f>
        <v>Prosinec</v>
      </c>
      <c r="D68">
        <f>INDEX(Data!$C$5:$BP$360,'Kontrolní List'!$A68,'Kontrolní List'!D$1)</f>
        <v>154.96</v>
      </c>
      <c r="E68">
        <f>INDEX(Data!$C$5:$BP$360,'Kontrolní List'!$A68,'Kontrolní List'!E$1)</f>
        <v>65.587000000000003</v>
      </c>
      <c r="F68">
        <f>INDEX(Data!$C$5:$BP$360,'Kontrolní List'!$A68,'Kontrolní List'!F$1)</f>
        <v>89.373000000000005</v>
      </c>
      <c r="G68">
        <f>INDEX(Data!$C$5:$BP$360,'Kontrolní List'!$A68,'Kontrolní List'!G$1)</f>
        <v>35.296999999999997</v>
      </c>
      <c r="H68">
        <f t="shared" ref="H68:H99" si="9">D68-E68-F68</f>
        <v>0</v>
      </c>
      <c r="I68">
        <f>INDEX(Data!$C$5:$BP$360,'Kontrolní List'!$A68,'Kontrolní List'!I$1)</f>
        <v>58.097000000000001</v>
      </c>
      <c r="J68">
        <f>INDEX(Data!$C$5:$BP$360,'Kontrolní List'!$A68,'Kontrolní List'!J$1)</f>
        <v>0.36</v>
      </c>
      <c r="K68">
        <f>INDEX(Data!$C$5:$BP$360,'Kontrolní List'!$A68,'Kontrolní List'!K$1)</f>
        <v>0.49000000000000199</v>
      </c>
      <c r="L68">
        <f>INDEX(Data!$C$5:$BP$360,'Kontrolní List'!$A68,'Kontrolní List'!L$1)</f>
        <v>0</v>
      </c>
      <c r="M68">
        <f>INDEX(Data!$C$5:$BP$360,'Kontrolní List'!$A68,'Kontrolní List'!M$1)</f>
        <v>0</v>
      </c>
      <c r="N68">
        <f>INDEX(Data!$C$5:$BP$360,'Kontrolní List'!$A68,'Kontrolní List'!N$1)</f>
        <v>57.247</v>
      </c>
      <c r="O68">
        <f t="shared" ref="O68:O99" si="10">I68-J68-K68-L68-M68-N68</f>
        <v>0</v>
      </c>
      <c r="P68">
        <f>INDEX(Data!$C$5:$BP$360,'Kontrolní List'!$A68,'Kontrolní List'!P$1)</f>
        <v>285</v>
      </c>
      <c r="Q68">
        <f>INDEX(Data!$C$5:$BP$360,'Kontrolní List'!$A68,'Kontrolní List'!Q$1)</f>
        <v>285</v>
      </c>
      <c r="R68">
        <f t="shared" ref="R68:R99" si="11">P68-Q68</f>
        <v>0</v>
      </c>
      <c r="S68">
        <f>INDEX(Data!$C$5:$BP$360,'Kontrolní List'!$A68,'Kontrolní List'!S$1)</f>
        <v>57.247</v>
      </c>
      <c r="T68">
        <f>INDEX(Data!$C$5:$BP$360,'Kontrolní List'!$A68,'Kontrolní List'!T$1)</f>
        <v>0</v>
      </c>
      <c r="U68">
        <f>INDEX(Data!$C$5:$BP$360,'Kontrolní List'!$A68,'Kontrolní List'!U$1)</f>
        <v>0</v>
      </c>
      <c r="V68">
        <f>INDEX(Data!$C$5:$BP$360,'Kontrolní List'!$A68,'Kontrolní List'!V$1)</f>
        <v>0</v>
      </c>
      <c r="W68">
        <f>INDEX(Data!$C$5:$BP$360,'Kontrolní List'!$A68,'Kontrolní List'!W$1)</f>
        <v>0</v>
      </c>
      <c r="X68">
        <f>INDEX(Data!$C$5:$BP$360,'Kontrolní List'!$A68,'Kontrolní List'!X$1)</f>
        <v>0</v>
      </c>
      <c r="Y68">
        <f>INDEX(Data!$C$5:$BP$360,'Kontrolní List'!$A68,'Kontrolní List'!Y$1)</f>
        <v>0</v>
      </c>
      <c r="Z68">
        <f>INDEX(Data!$C$5:$BP$360,'Kontrolní List'!$A68,'Kontrolní List'!Z$1)</f>
        <v>0</v>
      </c>
      <c r="AA68">
        <f>INDEX(Data!$C$5:$BP$360,'Kontrolní List'!$A68,'Kontrolní List'!AA$1)</f>
        <v>0</v>
      </c>
      <c r="AB68">
        <f t="shared" ref="AB68:AB99" si="12">SUM(S68:AA68)-N68</f>
        <v>0</v>
      </c>
      <c r="AC68">
        <f>INDEX(Data!$C$5:$BP$360,'Kontrolní List'!$A68,'Kontrolní List'!AC$1)</f>
        <v>285</v>
      </c>
      <c r="AD68">
        <f>INDEX(Data!$C$5:$BP$360,'Kontrolní List'!$A68,'Kontrolní List'!AD$1)</f>
        <v>0</v>
      </c>
      <c r="AE68">
        <f>INDEX(Data!$C$5:$BP$360,'Kontrolní List'!$A68,'Kontrolní List'!AE$1)</f>
        <v>0</v>
      </c>
      <c r="AF68">
        <f>INDEX(Data!$C$5:$BP$360,'Kontrolní List'!$A68,'Kontrolní List'!AF$1)</f>
        <v>0</v>
      </c>
      <c r="AG68">
        <f>INDEX(Data!$C$5:$BP$360,'Kontrolní List'!$A68,'Kontrolní List'!AG$1)</f>
        <v>0</v>
      </c>
      <c r="AH68">
        <f>INDEX(Data!$C$5:$BP$360,'Kontrolní List'!$A68,'Kontrolní List'!AH$1)</f>
        <v>0</v>
      </c>
      <c r="AI68">
        <f>INDEX(Data!$C$5:$BP$360,'Kontrolní List'!$A68,'Kontrolní List'!AI$1)</f>
        <v>0</v>
      </c>
      <c r="AJ68">
        <f>INDEX(Data!$C$5:$BP$360,'Kontrolní List'!$A68,'Kontrolní List'!AJ$1)</f>
        <v>0</v>
      </c>
      <c r="AK68">
        <f>INDEX(Data!$C$5:$BP$360,'Kontrolní List'!$A68,'Kontrolní List'!AK$1)</f>
        <v>0</v>
      </c>
      <c r="AL68">
        <f t="shared" ref="AL68:AL99" si="13">SUM(AC68:AK68)-Q68</f>
        <v>0</v>
      </c>
      <c r="AM68">
        <f>INDEX(Data!$C$5:$BP$360,'Kontrolní List'!$A68,'Kontrolní List'!AM$1)</f>
        <v>58.097000000000001</v>
      </c>
      <c r="AN68">
        <f>INDEX(Data!$C$5:$BP$360,'Kontrolní List'!$A68,'Kontrolní List'!AN$1)</f>
        <v>285</v>
      </c>
      <c r="AO68">
        <f>INDEX(Data!$C$5:$BP$360,'Kontrolní List'!$A68,'Kontrolní List'!AO$1)</f>
        <v>154.96</v>
      </c>
      <c r="AP68" t="b">
        <f t="shared" ref="AP68:AP99" si="14">EXACT(AM68,I68)</f>
        <v>1</v>
      </c>
      <c r="AQ68" t="b">
        <f t="shared" ref="AQ68:AQ99" si="15">EXACT(AN68,P68)</f>
        <v>1</v>
      </c>
      <c r="AR68" t="b">
        <f t="shared" ref="AR68:AR99" si="16">EXACT(AO68,D68)</f>
        <v>1</v>
      </c>
      <c r="AT68" s="35">
        <f t="shared" ref="AT68:AT99" si="17">(I68+(P68/3.6))/D68</f>
        <v>0.88580063672345544</v>
      </c>
      <c r="AU68" s="36" t="s">
        <v>570</v>
      </c>
      <c r="AV68" s="1"/>
    </row>
    <row r="69" spans="1:48" x14ac:dyDescent="0.25">
      <c r="A69">
        <v>67</v>
      </c>
      <c r="B69" t="str">
        <f>INDEX(Data!$C$5:$BP$360,'Kontrolní List'!$A69,'Kontrolní List'!B$1)</f>
        <v>Kotelna Vítkovice</v>
      </c>
      <c r="C69" t="str">
        <f>INDEX(Data!$C$5:$BP$360,'Kontrolní List'!$A69,'Kontrolní List'!C$1)</f>
        <v>Prosinec</v>
      </c>
      <c r="D69">
        <f>INDEX(Data!$C$5:$BP$360,'Kontrolní List'!$A69,'Kontrolní List'!D$1)</f>
        <v>2989.0079999999998</v>
      </c>
      <c r="E69">
        <f>INDEX(Data!$C$5:$BP$360,'Kontrolní List'!$A69,'Kontrolní List'!E$1)</f>
        <v>1410.338</v>
      </c>
      <c r="F69">
        <f>INDEX(Data!$C$5:$BP$360,'Kontrolní List'!$A69,'Kontrolní List'!F$1)</f>
        <v>1578.67</v>
      </c>
      <c r="G69">
        <f>INDEX(Data!$C$5:$BP$360,'Kontrolní List'!$A69,'Kontrolní List'!G$1)</f>
        <v>35.251200000000004</v>
      </c>
      <c r="H69">
        <f t="shared" si="9"/>
        <v>0</v>
      </c>
      <c r="I69">
        <f>INDEX(Data!$C$5:$BP$360,'Kontrolní List'!$A69,'Kontrolní List'!I$1)</f>
        <v>1076.76</v>
      </c>
      <c r="J69">
        <f>INDEX(Data!$C$5:$BP$360,'Kontrolní List'!$A69,'Kontrolní List'!J$1)</f>
        <v>0</v>
      </c>
      <c r="K69">
        <f>INDEX(Data!$C$5:$BP$360,'Kontrolní List'!$A69,'Kontrolní List'!K$1)</f>
        <v>-14.143000000000029</v>
      </c>
      <c r="L69">
        <f>INDEX(Data!$C$5:$BP$360,'Kontrolní List'!$A69,'Kontrolní List'!L$1)</f>
        <v>0</v>
      </c>
      <c r="M69">
        <f>INDEX(Data!$C$5:$BP$360,'Kontrolní List'!$A69,'Kontrolní List'!M$1)</f>
        <v>0</v>
      </c>
      <c r="N69">
        <f>INDEX(Data!$C$5:$BP$360,'Kontrolní List'!$A69,'Kontrolní List'!N$1)</f>
        <v>1090.903</v>
      </c>
      <c r="O69">
        <f t="shared" si="10"/>
        <v>0</v>
      </c>
      <c r="P69">
        <f>INDEX(Data!$C$5:$BP$360,'Kontrolní List'!$A69,'Kontrolní List'!P$1)</f>
        <v>4339</v>
      </c>
      <c r="Q69">
        <f>INDEX(Data!$C$5:$BP$360,'Kontrolní List'!$A69,'Kontrolní List'!Q$1)</f>
        <v>4339</v>
      </c>
      <c r="R69">
        <f t="shared" si="11"/>
        <v>0</v>
      </c>
      <c r="S69">
        <f>INDEX(Data!$C$5:$BP$360,'Kontrolní List'!$A69,'Kontrolní List'!S$1)</f>
        <v>1090.903</v>
      </c>
      <c r="T69">
        <f>INDEX(Data!$C$5:$BP$360,'Kontrolní List'!$A69,'Kontrolní List'!T$1)</f>
        <v>0</v>
      </c>
      <c r="U69">
        <f>INDEX(Data!$C$5:$BP$360,'Kontrolní List'!$A69,'Kontrolní List'!U$1)</f>
        <v>0</v>
      </c>
      <c r="V69">
        <f>INDEX(Data!$C$5:$BP$360,'Kontrolní List'!$A69,'Kontrolní List'!V$1)</f>
        <v>0</v>
      </c>
      <c r="W69">
        <f>INDEX(Data!$C$5:$BP$360,'Kontrolní List'!$A69,'Kontrolní List'!W$1)</f>
        <v>0</v>
      </c>
      <c r="X69">
        <f>INDEX(Data!$C$5:$BP$360,'Kontrolní List'!$A69,'Kontrolní List'!X$1)</f>
        <v>0</v>
      </c>
      <c r="Y69">
        <f>INDEX(Data!$C$5:$BP$360,'Kontrolní List'!$A69,'Kontrolní List'!Y$1)</f>
        <v>0</v>
      </c>
      <c r="Z69">
        <f>INDEX(Data!$C$5:$BP$360,'Kontrolní List'!$A69,'Kontrolní List'!Z$1)</f>
        <v>0</v>
      </c>
      <c r="AA69">
        <f>INDEX(Data!$C$5:$BP$360,'Kontrolní List'!$A69,'Kontrolní List'!AA$1)</f>
        <v>0</v>
      </c>
      <c r="AB69">
        <f t="shared" si="12"/>
        <v>0</v>
      </c>
      <c r="AC69">
        <f>INDEX(Data!$C$5:$BP$360,'Kontrolní List'!$A69,'Kontrolní List'!AC$1)</f>
        <v>4339</v>
      </c>
      <c r="AD69">
        <f>INDEX(Data!$C$5:$BP$360,'Kontrolní List'!$A69,'Kontrolní List'!AD$1)</f>
        <v>0</v>
      </c>
      <c r="AE69">
        <f>INDEX(Data!$C$5:$BP$360,'Kontrolní List'!$A69,'Kontrolní List'!AE$1)</f>
        <v>0</v>
      </c>
      <c r="AF69">
        <f>INDEX(Data!$C$5:$BP$360,'Kontrolní List'!$A69,'Kontrolní List'!AF$1)</f>
        <v>0</v>
      </c>
      <c r="AG69">
        <f>INDEX(Data!$C$5:$BP$360,'Kontrolní List'!$A69,'Kontrolní List'!AG$1)</f>
        <v>0</v>
      </c>
      <c r="AH69">
        <f>INDEX(Data!$C$5:$BP$360,'Kontrolní List'!$A69,'Kontrolní List'!AH$1)</f>
        <v>0</v>
      </c>
      <c r="AI69">
        <f>INDEX(Data!$C$5:$BP$360,'Kontrolní List'!$A69,'Kontrolní List'!AI$1)</f>
        <v>0</v>
      </c>
      <c r="AJ69">
        <f>INDEX(Data!$C$5:$BP$360,'Kontrolní List'!$A69,'Kontrolní List'!AJ$1)</f>
        <v>0</v>
      </c>
      <c r="AK69">
        <f>INDEX(Data!$C$5:$BP$360,'Kontrolní List'!$A69,'Kontrolní List'!AK$1)</f>
        <v>0</v>
      </c>
      <c r="AL69">
        <f t="shared" si="13"/>
        <v>0</v>
      </c>
      <c r="AM69">
        <f>INDEX(Data!$C$5:$BP$360,'Kontrolní List'!$A69,'Kontrolní List'!AM$1)</f>
        <v>1076.76</v>
      </c>
      <c r="AN69">
        <f>INDEX(Data!$C$5:$BP$360,'Kontrolní List'!$A69,'Kontrolní List'!AN$1)</f>
        <v>4339</v>
      </c>
      <c r="AO69">
        <f>INDEX(Data!$C$5:$BP$360,'Kontrolní List'!$A69,'Kontrolní List'!AO$1)</f>
        <v>2690.107</v>
      </c>
      <c r="AP69" t="b">
        <f t="shared" si="14"/>
        <v>1</v>
      </c>
      <c r="AQ69" t="b">
        <f t="shared" si="15"/>
        <v>1</v>
      </c>
      <c r="AR69" t="b">
        <f t="shared" si="16"/>
        <v>0</v>
      </c>
      <c r="AT69" s="35">
        <f t="shared" si="17"/>
        <v>0.76347663765964413</v>
      </c>
      <c r="AU69" s="36" t="s">
        <v>570</v>
      </c>
      <c r="AV69" s="1"/>
    </row>
    <row r="70" spans="1:48" x14ac:dyDescent="0.25">
      <c r="A70">
        <v>68</v>
      </c>
      <c r="B70" t="str">
        <f>INDEX(Data!$C$5:$BP$360,'Kontrolní List'!$A70,'Kontrolní List'!B$1)</f>
        <v>KJ - Polička, Hegerova</v>
      </c>
      <c r="C70" t="str">
        <f>INDEX(Data!$C$5:$BP$360,'Kontrolní List'!$A70,'Kontrolní List'!C$1)</f>
        <v>Prosinec</v>
      </c>
      <c r="D70">
        <f>INDEX(Data!$C$5:$BP$360,'Kontrolní List'!$A70,'Kontrolní List'!D$1)</f>
        <v>409.00099999999998</v>
      </c>
      <c r="E70">
        <f>INDEX(Data!$C$5:$BP$360,'Kontrolní List'!$A70,'Kontrolní List'!E$1)</f>
        <v>195.64699999999999</v>
      </c>
      <c r="F70">
        <f>INDEX(Data!$C$5:$BP$360,'Kontrolní List'!$A70,'Kontrolní List'!F$1)</f>
        <v>213.35400000000001</v>
      </c>
      <c r="G70">
        <f>INDEX(Data!$C$5:$BP$360,'Kontrolní List'!$A70,'Kontrolní List'!G$1)</f>
        <v>35.251200000000004</v>
      </c>
      <c r="H70">
        <f t="shared" si="9"/>
        <v>0</v>
      </c>
      <c r="I70">
        <f>INDEX(Data!$C$5:$BP$360,'Kontrolní List'!$A70,'Kontrolní List'!I$1)</f>
        <v>151.30600000000001</v>
      </c>
      <c r="J70">
        <f>INDEX(Data!$C$5:$BP$360,'Kontrolní List'!$A70,'Kontrolní List'!J$1)</f>
        <v>1.5</v>
      </c>
      <c r="K70">
        <f>INDEX(Data!$C$5:$BP$360,'Kontrolní List'!$A70,'Kontrolní List'!K$1)</f>
        <v>1.6350000000000193</v>
      </c>
      <c r="L70">
        <f>INDEX(Data!$C$5:$BP$360,'Kontrolní List'!$A70,'Kontrolní List'!L$1)</f>
        <v>0</v>
      </c>
      <c r="M70">
        <f>INDEX(Data!$C$5:$BP$360,'Kontrolní List'!$A70,'Kontrolní List'!M$1)</f>
        <v>0</v>
      </c>
      <c r="N70">
        <f>INDEX(Data!$C$5:$BP$360,'Kontrolní List'!$A70,'Kontrolní List'!N$1)</f>
        <v>148.17099999999999</v>
      </c>
      <c r="O70">
        <f t="shared" si="10"/>
        <v>0</v>
      </c>
      <c r="P70">
        <f>INDEX(Data!$C$5:$BP$360,'Kontrolní List'!$A70,'Kontrolní List'!P$1)</f>
        <v>594</v>
      </c>
      <c r="Q70">
        <f>INDEX(Data!$C$5:$BP$360,'Kontrolní List'!$A70,'Kontrolní List'!Q$1)</f>
        <v>594</v>
      </c>
      <c r="R70">
        <f t="shared" si="11"/>
        <v>0</v>
      </c>
      <c r="S70">
        <f>INDEX(Data!$C$5:$BP$360,'Kontrolní List'!$A70,'Kontrolní List'!S$1)</f>
        <v>148.17099999999999</v>
      </c>
      <c r="T70">
        <f>INDEX(Data!$C$5:$BP$360,'Kontrolní List'!$A70,'Kontrolní List'!T$1)</f>
        <v>0</v>
      </c>
      <c r="U70">
        <f>INDEX(Data!$C$5:$BP$360,'Kontrolní List'!$A70,'Kontrolní List'!U$1)</f>
        <v>0</v>
      </c>
      <c r="V70">
        <f>INDEX(Data!$C$5:$BP$360,'Kontrolní List'!$A70,'Kontrolní List'!V$1)</f>
        <v>0</v>
      </c>
      <c r="W70">
        <f>INDEX(Data!$C$5:$BP$360,'Kontrolní List'!$A70,'Kontrolní List'!W$1)</f>
        <v>0</v>
      </c>
      <c r="X70">
        <f>INDEX(Data!$C$5:$BP$360,'Kontrolní List'!$A70,'Kontrolní List'!X$1)</f>
        <v>0</v>
      </c>
      <c r="Y70">
        <f>INDEX(Data!$C$5:$BP$360,'Kontrolní List'!$A70,'Kontrolní List'!Y$1)</f>
        <v>0</v>
      </c>
      <c r="Z70">
        <f>INDEX(Data!$C$5:$BP$360,'Kontrolní List'!$A70,'Kontrolní List'!Z$1)</f>
        <v>0</v>
      </c>
      <c r="AA70">
        <f>INDEX(Data!$C$5:$BP$360,'Kontrolní List'!$A70,'Kontrolní List'!AA$1)</f>
        <v>0</v>
      </c>
      <c r="AB70">
        <f t="shared" si="12"/>
        <v>0</v>
      </c>
      <c r="AC70">
        <f>INDEX(Data!$C$5:$BP$360,'Kontrolní List'!$A70,'Kontrolní List'!AC$1)</f>
        <v>594</v>
      </c>
      <c r="AD70">
        <f>INDEX(Data!$C$5:$BP$360,'Kontrolní List'!$A70,'Kontrolní List'!AD$1)</f>
        <v>0</v>
      </c>
      <c r="AE70">
        <f>INDEX(Data!$C$5:$BP$360,'Kontrolní List'!$A70,'Kontrolní List'!AE$1)</f>
        <v>0</v>
      </c>
      <c r="AF70">
        <f>INDEX(Data!$C$5:$BP$360,'Kontrolní List'!$A70,'Kontrolní List'!AF$1)</f>
        <v>0</v>
      </c>
      <c r="AG70">
        <f>INDEX(Data!$C$5:$BP$360,'Kontrolní List'!$A70,'Kontrolní List'!AG$1)</f>
        <v>0</v>
      </c>
      <c r="AH70">
        <f>INDEX(Data!$C$5:$BP$360,'Kontrolní List'!$A70,'Kontrolní List'!AH$1)</f>
        <v>0</v>
      </c>
      <c r="AI70">
        <f>INDEX(Data!$C$5:$BP$360,'Kontrolní List'!$A70,'Kontrolní List'!AI$1)</f>
        <v>0</v>
      </c>
      <c r="AJ70">
        <f>INDEX(Data!$C$5:$BP$360,'Kontrolní List'!$A70,'Kontrolní List'!AJ$1)</f>
        <v>0</v>
      </c>
      <c r="AK70">
        <f>INDEX(Data!$C$5:$BP$360,'Kontrolní List'!$A70,'Kontrolní List'!AK$1)</f>
        <v>0</v>
      </c>
      <c r="AL70">
        <f t="shared" si="13"/>
        <v>0</v>
      </c>
      <c r="AM70">
        <f>INDEX(Data!$C$5:$BP$360,'Kontrolní List'!$A70,'Kontrolní List'!AM$1)</f>
        <v>151.30600000000001</v>
      </c>
      <c r="AN70">
        <f>INDEX(Data!$C$5:$BP$360,'Kontrolní List'!$A70,'Kontrolní List'!AN$1)</f>
        <v>594</v>
      </c>
      <c r="AO70">
        <f>INDEX(Data!$C$5:$BP$360,'Kontrolní List'!$A70,'Kontrolní List'!AO$1)</f>
        <v>368.101</v>
      </c>
      <c r="AP70" t="b">
        <f t="shared" si="14"/>
        <v>1</v>
      </c>
      <c r="AQ70" t="b">
        <f t="shared" si="15"/>
        <v>1</v>
      </c>
      <c r="AR70" t="b">
        <f t="shared" si="16"/>
        <v>0</v>
      </c>
      <c r="AT70" s="35">
        <f t="shared" si="17"/>
        <v>0.77336241231684044</v>
      </c>
      <c r="AU70" s="36" t="s">
        <v>570</v>
      </c>
      <c r="AV70" s="1"/>
    </row>
    <row r="71" spans="1:48" x14ac:dyDescent="0.25">
      <c r="A71">
        <v>69</v>
      </c>
      <c r="B71" t="str">
        <f>INDEX(Data!$C$5:$BP$360,'Kontrolní List'!$A71,'Kontrolní List'!B$1)</f>
        <v>KJ - Polička, Jiráskova</v>
      </c>
      <c r="C71" t="str">
        <f>INDEX(Data!$C$5:$BP$360,'Kontrolní List'!$A71,'Kontrolní List'!C$1)</f>
        <v>Prosinec</v>
      </c>
      <c r="D71">
        <f>INDEX(Data!$C$5:$BP$360,'Kontrolní List'!$A71,'Kontrolní List'!D$1)</f>
        <v>224.672</v>
      </c>
      <c r="E71">
        <f>INDEX(Data!$C$5:$BP$360,'Kontrolní List'!$A71,'Kontrolní List'!E$1)</f>
        <v>96.234999999999999</v>
      </c>
      <c r="F71">
        <f>INDEX(Data!$C$5:$BP$360,'Kontrolní List'!$A71,'Kontrolní List'!F$1)</f>
        <v>128.43700000000001</v>
      </c>
      <c r="G71">
        <f>INDEX(Data!$C$5:$BP$360,'Kontrolní List'!$A71,'Kontrolní List'!G$1)</f>
        <v>35.251200000000004</v>
      </c>
      <c r="H71">
        <f t="shared" si="9"/>
        <v>0</v>
      </c>
      <c r="I71">
        <f>INDEX(Data!$C$5:$BP$360,'Kontrolní List'!$A71,'Kontrolní List'!I$1)</f>
        <v>75.968000000000004</v>
      </c>
      <c r="J71">
        <f>INDEX(Data!$C$5:$BP$360,'Kontrolní List'!$A71,'Kontrolní List'!J$1)</f>
        <v>0.52800000000000002</v>
      </c>
      <c r="K71">
        <f>INDEX(Data!$C$5:$BP$360,'Kontrolní List'!$A71,'Kontrolní List'!K$1)</f>
        <v>0.70399999999999352</v>
      </c>
      <c r="L71">
        <f>INDEX(Data!$C$5:$BP$360,'Kontrolní List'!$A71,'Kontrolní List'!L$1)</f>
        <v>0</v>
      </c>
      <c r="M71">
        <f>INDEX(Data!$C$5:$BP$360,'Kontrolní List'!$A71,'Kontrolní List'!M$1)</f>
        <v>0</v>
      </c>
      <c r="N71">
        <f>INDEX(Data!$C$5:$BP$360,'Kontrolní List'!$A71,'Kontrolní List'!N$1)</f>
        <v>74.736000000000004</v>
      </c>
      <c r="O71">
        <f t="shared" si="10"/>
        <v>0</v>
      </c>
      <c r="P71">
        <f>INDEX(Data!$C$5:$BP$360,'Kontrolní List'!$A71,'Kontrolní List'!P$1)</f>
        <v>365</v>
      </c>
      <c r="Q71">
        <f>INDEX(Data!$C$5:$BP$360,'Kontrolní List'!$A71,'Kontrolní List'!Q$1)</f>
        <v>365</v>
      </c>
      <c r="R71">
        <f t="shared" si="11"/>
        <v>0</v>
      </c>
      <c r="S71">
        <f>INDEX(Data!$C$5:$BP$360,'Kontrolní List'!$A71,'Kontrolní List'!S$1)</f>
        <v>74.736000000000004</v>
      </c>
      <c r="T71">
        <f>INDEX(Data!$C$5:$BP$360,'Kontrolní List'!$A71,'Kontrolní List'!T$1)</f>
        <v>0</v>
      </c>
      <c r="U71">
        <f>INDEX(Data!$C$5:$BP$360,'Kontrolní List'!$A71,'Kontrolní List'!U$1)</f>
        <v>0</v>
      </c>
      <c r="V71">
        <f>INDEX(Data!$C$5:$BP$360,'Kontrolní List'!$A71,'Kontrolní List'!V$1)</f>
        <v>0</v>
      </c>
      <c r="W71">
        <f>INDEX(Data!$C$5:$BP$360,'Kontrolní List'!$A71,'Kontrolní List'!W$1)</f>
        <v>0</v>
      </c>
      <c r="X71">
        <f>INDEX(Data!$C$5:$BP$360,'Kontrolní List'!$A71,'Kontrolní List'!X$1)</f>
        <v>0</v>
      </c>
      <c r="Y71">
        <f>INDEX(Data!$C$5:$BP$360,'Kontrolní List'!$A71,'Kontrolní List'!Y$1)</f>
        <v>0</v>
      </c>
      <c r="Z71">
        <f>INDEX(Data!$C$5:$BP$360,'Kontrolní List'!$A71,'Kontrolní List'!Z$1)</f>
        <v>0</v>
      </c>
      <c r="AA71">
        <f>INDEX(Data!$C$5:$BP$360,'Kontrolní List'!$A71,'Kontrolní List'!AA$1)</f>
        <v>0</v>
      </c>
      <c r="AB71">
        <f t="shared" si="12"/>
        <v>0</v>
      </c>
      <c r="AC71">
        <f>INDEX(Data!$C$5:$BP$360,'Kontrolní List'!$A71,'Kontrolní List'!AC$1)</f>
        <v>365</v>
      </c>
      <c r="AD71">
        <f>INDEX(Data!$C$5:$BP$360,'Kontrolní List'!$A71,'Kontrolní List'!AD$1)</f>
        <v>0</v>
      </c>
      <c r="AE71">
        <f>INDEX(Data!$C$5:$BP$360,'Kontrolní List'!$A71,'Kontrolní List'!AE$1)</f>
        <v>0</v>
      </c>
      <c r="AF71">
        <f>INDEX(Data!$C$5:$BP$360,'Kontrolní List'!$A71,'Kontrolní List'!AF$1)</f>
        <v>0</v>
      </c>
      <c r="AG71">
        <f>INDEX(Data!$C$5:$BP$360,'Kontrolní List'!$A71,'Kontrolní List'!AG$1)</f>
        <v>0</v>
      </c>
      <c r="AH71">
        <f>INDEX(Data!$C$5:$BP$360,'Kontrolní List'!$A71,'Kontrolní List'!AH$1)</f>
        <v>0</v>
      </c>
      <c r="AI71">
        <f>INDEX(Data!$C$5:$BP$360,'Kontrolní List'!$A71,'Kontrolní List'!AI$1)</f>
        <v>0</v>
      </c>
      <c r="AJ71">
        <f>INDEX(Data!$C$5:$BP$360,'Kontrolní List'!$A71,'Kontrolní List'!AJ$1)</f>
        <v>0</v>
      </c>
      <c r="AK71">
        <f>INDEX(Data!$C$5:$BP$360,'Kontrolní List'!$A71,'Kontrolní List'!AK$1)</f>
        <v>0</v>
      </c>
      <c r="AL71">
        <f t="shared" si="13"/>
        <v>0</v>
      </c>
      <c r="AM71">
        <f>INDEX(Data!$C$5:$BP$360,'Kontrolní List'!$A71,'Kontrolní List'!AM$1)</f>
        <v>75.968000000000004</v>
      </c>
      <c r="AN71">
        <f>INDEX(Data!$C$5:$BP$360,'Kontrolní List'!$A71,'Kontrolní List'!AN$1)</f>
        <v>365</v>
      </c>
      <c r="AO71">
        <f>INDEX(Data!$C$5:$BP$360,'Kontrolní List'!$A71,'Kontrolní List'!AO$1)</f>
        <v>202.20500000000001</v>
      </c>
      <c r="AP71" t="b">
        <f t="shared" si="14"/>
        <v>1</v>
      </c>
      <c r="AQ71" t="b">
        <f t="shared" si="15"/>
        <v>1</v>
      </c>
      <c r="AR71" t="b">
        <f t="shared" si="16"/>
        <v>0</v>
      </c>
      <c r="AT71" s="35">
        <f t="shared" si="17"/>
        <v>0.78940361455316588</v>
      </c>
      <c r="AU71" s="36" t="s">
        <v>570</v>
      </c>
      <c r="AV71" s="1"/>
    </row>
    <row r="72" spans="1:48" x14ac:dyDescent="0.25">
      <c r="A72">
        <v>70</v>
      </c>
      <c r="B72" t="str">
        <f>INDEX(Data!$C$5:$BP$360,'Kontrolní List'!$A72,'Kontrolní List'!B$1)</f>
        <v>KJ - Polička, Svépomoc</v>
      </c>
      <c r="C72" t="str">
        <f>INDEX(Data!$C$5:$BP$360,'Kontrolní List'!$A72,'Kontrolní List'!C$1)</f>
        <v>Prosinec</v>
      </c>
      <c r="D72">
        <f>INDEX(Data!$C$5:$BP$360,'Kontrolní List'!$A72,'Kontrolní List'!D$1)</f>
        <v>325.12700000000001</v>
      </c>
      <c r="E72">
        <f>INDEX(Data!$C$5:$BP$360,'Kontrolní List'!$A72,'Kontrolní List'!E$1)</f>
        <v>153.59800000000001</v>
      </c>
      <c r="F72">
        <f>INDEX(Data!$C$5:$BP$360,'Kontrolní List'!$A72,'Kontrolní List'!F$1)</f>
        <v>171.529</v>
      </c>
      <c r="G72">
        <f>INDEX(Data!$C$5:$BP$360,'Kontrolní List'!$A72,'Kontrolní List'!G$1)</f>
        <v>35.251200000000004</v>
      </c>
      <c r="H72">
        <f t="shared" si="9"/>
        <v>0</v>
      </c>
      <c r="I72">
        <f>INDEX(Data!$C$5:$BP$360,'Kontrolní List'!$A72,'Kontrolní List'!I$1)</f>
        <v>119.892</v>
      </c>
      <c r="J72">
        <f>INDEX(Data!$C$5:$BP$360,'Kontrolní List'!$A72,'Kontrolní List'!J$1)</f>
        <v>1.4830000000000001</v>
      </c>
      <c r="K72">
        <f>INDEX(Data!$C$5:$BP$360,'Kontrolní List'!$A72,'Kontrolní List'!K$1)</f>
        <v>1.6559999999999917</v>
      </c>
      <c r="L72">
        <f>INDEX(Data!$C$5:$BP$360,'Kontrolní List'!$A72,'Kontrolní List'!L$1)</f>
        <v>0</v>
      </c>
      <c r="M72">
        <f>INDEX(Data!$C$5:$BP$360,'Kontrolní List'!$A72,'Kontrolní List'!M$1)</f>
        <v>0</v>
      </c>
      <c r="N72">
        <f>INDEX(Data!$C$5:$BP$360,'Kontrolní List'!$A72,'Kontrolní List'!N$1)</f>
        <v>116.753</v>
      </c>
      <c r="O72">
        <f t="shared" si="10"/>
        <v>0</v>
      </c>
      <c r="P72">
        <f>INDEX(Data!$C$5:$BP$360,'Kontrolní List'!$A72,'Kontrolní List'!P$1)</f>
        <v>482</v>
      </c>
      <c r="Q72">
        <f>INDEX(Data!$C$5:$BP$360,'Kontrolní List'!$A72,'Kontrolní List'!Q$1)</f>
        <v>482</v>
      </c>
      <c r="R72">
        <f t="shared" si="11"/>
        <v>0</v>
      </c>
      <c r="S72">
        <f>INDEX(Data!$C$5:$BP$360,'Kontrolní List'!$A72,'Kontrolní List'!S$1)</f>
        <v>116.753</v>
      </c>
      <c r="T72">
        <f>INDEX(Data!$C$5:$BP$360,'Kontrolní List'!$A72,'Kontrolní List'!T$1)</f>
        <v>0</v>
      </c>
      <c r="U72">
        <f>INDEX(Data!$C$5:$BP$360,'Kontrolní List'!$A72,'Kontrolní List'!U$1)</f>
        <v>0</v>
      </c>
      <c r="V72">
        <f>INDEX(Data!$C$5:$BP$360,'Kontrolní List'!$A72,'Kontrolní List'!V$1)</f>
        <v>0</v>
      </c>
      <c r="W72">
        <f>INDEX(Data!$C$5:$BP$360,'Kontrolní List'!$A72,'Kontrolní List'!W$1)</f>
        <v>0</v>
      </c>
      <c r="X72">
        <f>INDEX(Data!$C$5:$BP$360,'Kontrolní List'!$A72,'Kontrolní List'!X$1)</f>
        <v>0</v>
      </c>
      <c r="Y72">
        <f>INDEX(Data!$C$5:$BP$360,'Kontrolní List'!$A72,'Kontrolní List'!Y$1)</f>
        <v>0</v>
      </c>
      <c r="Z72">
        <f>INDEX(Data!$C$5:$BP$360,'Kontrolní List'!$A72,'Kontrolní List'!Z$1)</f>
        <v>0</v>
      </c>
      <c r="AA72">
        <f>INDEX(Data!$C$5:$BP$360,'Kontrolní List'!$A72,'Kontrolní List'!AA$1)</f>
        <v>0</v>
      </c>
      <c r="AB72">
        <f t="shared" si="12"/>
        <v>0</v>
      </c>
      <c r="AC72">
        <f>INDEX(Data!$C$5:$BP$360,'Kontrolní List'!$A72,'Kontrolní List'!AC$1)</f>
        <v>482</v>
      </c>
      <c r="AD72">
        <f>INDEX(Data!$C$5:$BP$360,'Kontrolní List'!$A72,'Kontrolní List'!AD$1)</f>
        <v>0</v>
      </c>
      <c r="AE72">
        <f>INDEX(Data!$C$5:$BP$360,'Kontrolní List'!$A72,'Kontrolní List'!AE$1)</f>
        <v>0</v>
      </c>
      <c r="AF72">
        <f>INDEX(Data!$C$5:$BP$360,'Kontrolní List'!$A72,'Kontrolní List'!AF$1)</f>
        <v>0</v>
      </c>
      <c r="AG72">
        <f>INDEX(Data!$C$5:$BP$360,'Kontrolní List'!$A72,'Kontrolní List'!AG$1)</f>
        <v>0</v>
      </c>
      <c r="AH72">
        <f>INDEX(Data!$C$5:$BP$360,'Kontrolní List'!$A72,'Kontrolní List'!AH$1)</f>
        <v>0</v>
      </c>
      <c r="AI72">
        <f>INDEX(Data!$C$5:$BP$360,'Kontrolní List'!$A72,'Kontrolní List'!AI$1)</f>
        <v>0</v>
      </c>
      <c r="AJ72">
        <f>INDEX(Data!$C$5:$BP$360,'Kontrolní List'!$A72,'Kontrolní List'!AJ$1)</f>
        <v>0</v>
      </c>
      <c r="AK72">
        <f>INDEX(Data!$C$5:$BP$360,'Kontrolní List'!$A72,'Kontrolní List'!AK$1)</f>
        <v>0</v>
      </c>
      <c r="AL72">
        <f t="shared" si="13"/>
        <v>0</v>
      </c>
      <c r="AM72">
        <f>INDEX(Data!$C$5:$BP$360,'Kontrolní List'!$A72,'Kontrolní List'!AM$1)</f>
        <v>119.892</v>
      </c>
      <c r="AN72">
        <f>INDEX(Data!$C$5:$BP$360,'Kontrolní List'!$A72,'Kontrolní List'!AN$1)</f>
        <v>482</v>
      </c>
      <c r="AO72">
        <f>INDEX(Data!$C$5:$BP$360,'Kontrolní List'!$A72,'Kontrolní List'!AO$1)</f>
        <v>292.61399999999998</v>
      </c>
      <c r="AP72" t="b">
        <f t="shared" si="14"/>
        <v>1</v>
      </c>
      <c r="AQ72" t="b">
        <f t="shared" si="15"/>
        <v>1</v>
      </c>
      <c r="AR72" t="b">
        <f t="shared" si="16"/>
        <v>0</v>
      </c>
      <c r="AT72" s="35">
        <f t="shared" si="17"/>
        <v>0.78055925496464107</v>
      </c>
      <c r="AU72" s="36" t="s">
        <v>570</v>
      </c>
      <c r="AV72" s="1"/>
    </row>
    <row r="73" spans="1:48" x14ac:dyDescent="0.25">
      <c r="A73">
        <v>71</v>
      </c>
      <c r="B73" t="str">
        <f>INDEX(Data!$C$5:$BP$360,'Kontrolní List'!$A73,'Kontrolní List'!B$1)</f>
        <v>KJ - Postoloprty, Draguš</v>
      </c>
      <c r="C73" t="str">
        <f>INDEX(Data!$C$5:$BP$360,'Kontrolní List'!$A73,'Kontrolní List'!C$1)</f>
        <v>Prosinec</v>
      </c>
      <c r="D73">
        <f>INDEX(Data!$C$5:$BP$360,'Kontrolní List'!$A73,'Kontrolní List'!D$1)</f>
        <v>197.52</v>
      </c>
      <c r="E73">
        <f>INDEX(Data!$C$5:$BP$360,'Kontrolní List'!$A73,'Kontrolní List'!E$1)</f>
        <v>86.222999999999999</v>
      </c>
      <c r="F73">
        <f>INDEX(Data!$C$5:$BP$360,'Kontrolní List'!$A73,'Kontrolní List'!F$1)</f>
        <v>111.297</v>
      </c>
      <c r="G73">
        <f>INDEX(Data!$C$5:$BP$360,'Kontrolní List'!$A73,'Kontrolní List'!G$1)</f>
        <v>35.2836</v>
      </c>
      <c r="H73">
        <f t="shared" si="9"/>
        <v>0</v>
      </c>
      <c r="I73">
        <f>INDEX(Data!$C$5:$BP$360,'Kontrolní List'!$A73,'Kontrolní List'!I$1)</f>
        <v>72.090999999999994</v>
      </c>
      <c r="J73">
        <f>INDEX(Data!$C$5:$BP$360,'Kontrolní List'!$A73,'Kontrolní List'!J$1)</f>
        <v>2.1829999999999998</v>
      </c>
      <c r="K73">
        <f>INDEX(Data!$C$5:$BP$360,'Kontrolní List'!$A73,'Kontrolní List'!K$1)</f>
        <v>2.8189999999999884</v>
      </c>
      <c r="L73">
        <f>INDEX(Data!$C$5:$BP$360,'Kontrolní List'!$A73,'Kontrolní List'!L$1)</f>
        <v>0</v>
      </c>
      <c r="M73">
        <f>INDEX(Data!$C$5:$BP$360,'Kontrolní List'!$A73,'Kontrolní List'!M$1)</f>
        <v>0</v>
      </c>
      <c r="N73">
        <f>INDEX(Data!$C$5:$BP$360,'Kontrolní List'!$A73,'Kontrolní List'!N$1)</f>
        <v>67.088999999999999</v>
      </c>
      <c r="O73">
        <f t="shared" si="10"/>
        <v>0</v>
      </c>
      <c r="P73">
        <f>INDEX(Data!$C$5:$BP$360,'Kontrolní List'!$A73,'Kontrolní List'!P$1)</f>
        <v>335</v>
      </c>
      <c r="Q73">
        <f>INDEX(Data!$C$5:$BP$360,'Kontrolní List'!$A73,'Kontrolní List'!Q$1)</f>
        <v>335</v>
      </c>
      <c r="R73">
        <f t="shared" si="11"/>
        <v>0</v>
      </c>
      <c r="S73">
        <f>INDEX(Data!$C$5:$BP$360,'Kontrolní List'!$A73,'Kontrolní List'!S$1)</f>
        <v>67.088999999999999</v>
      </c>
      <c r="T73">
        <f>INDEX(Data!$C$5:$BP$360,'Kontrolní List'!$A73,'Kontrolní List'!T$1)</f>
        <v>0</v>
      </c>
      <c r="U73">
        <f>INDEX(Data!$C$5:$BP$360,'Kontrolní List'!$A73,'Kontrolní List'!U$1)</f>
        <v>0</v>
      </c>
      <c r="V73">
        <f>INDEX(Data!$C$5:$BP$360,'Kontrolní List'!$A73,'Kontrolní List'!V$1)</f>
        <v>0</v>
      </c>
      <c r="W73">
        <f>INDEX(Data!$C$5:$BP$360,'Kontrolní List'!$A73,'Kontrolní List'!W$1)</f>
        <v>0</v>
      </c>
      <c r="X73">
        <f>INDEX(Data!$C$5:$BP$360,'Kontrolní List'!$A73,'Kontrolní List'!X$1)</f>
        <v>0</v>
      </c>
      <c r="Y73">
        <f>INDEX(Data!$C$5:$BP$360,'Kontrolní List'!$A73,'Kontrolní List'!Y$1)</f>
        <v>0</v>
      </c>
      <c r="Z73">
        <f>INDEX(Data!$C$5:$BP$360,'Kontrolní List'!$A73,'Kontrolní List'!Z$1)</f>
        <v>0</v>
      </c>
      <c r="AA73">
        <f>INDEX(Data!$C$5:$BP$360,'Kontrolní List'!$A73,'Kontrolní List'!AA$1)</f>
        <v>0</v>
      </c>
      <c r="AB73">
        <f t="shared" si="12"/>
        <v>0</v>
      </c>
      <c r="AC73">
        <f>INDEX(Data!$C$5:$BP$360,'Kontrolní List'!$A73,'Kontrolní List'!AC$1)</f>
        <v>335</v>
      </c>
      <c r="AD73">
        <f>INDEX(Data!$C$5:$BP$360,'Kontrolní List'!$A73,'Kontrolní List'!AD$1)</f>
        <v>0</v>
      </c>
      <c r="AE73">
        <f>INDEX(Data!$C$5:$BP$360,'Kontrolní List'!$A73,'Kontrolní List'!AE$1)</f>
        <v>0</v>
      </c>
      <c r="AF73">
        <f>INDEX(Data!$C$5:$BP$360,'Kontrolní List'!$A73,'Kontrolní List'!AF$1)</f>
        <v>0</v>
      </c>
      <c r="AG73">
        <f>INDEX(Data!$C$5:$BP$360,'Kontrolní List'!$A73,'Kontrolní List'!AG$1)</f>
        <v>0</v>
      </c>
      <c r="AH73">
        <f>INDEX(Data!$C$5:$BP$360,'Kontrolní List'!$A73,'Kontrolní List'!AH$1)</f>
        <v>0</v>
      </c>
      <c r="AI73">
        <f>INDEX(Data!$C$5:$BP$360,'Kontrolní List'!$A73,'Kontrolní List'!AI$1)</f>
        <v>0</v>
      </c>
      <c r="AJ73">
        <f>INDEX(Data!$C$5:$BP$360,'Kontrolní List'!$A73,'Kontrolní List'!AJ$1)</f>
        <v>0</v>
      </c>
      <c r="AK73">
        <f>INDEX(Data!$C$5:$BP$360,'Kontrolní List'!$A73,'Kontrolní List'!AK$1)</f>
        <v>0</v>
      </c>
      <c r="AL73">
        <f t="shared" si="13"/>
        <v>0</v>
      </c>
      <c r="AM73">
        <f>INDEX(Data!$C$5:$BP$360,'Kontrolní List'!$A73,'Kontrolní List'!AM$1)</f>
        <v>72.090999999999994</v>
      </c>
      <c r="AN73">
        <f>INDEX(Data!$C$5:$BP$360,'Kontrolní List'!$A73,'Kontrolní List'!AN$1)</f>
        <v>335</v>
      </c>
      <c r="AO73">
        <f>INDEX(Data!$C$5:$BP$360,'Kontrolní List'!$A73,'Kontrolní List'!AO$1)</f>
        <v>197.52</v>
      </c>
      <c r="AP73" t="b">
        <f t="shared" si="14"/>
        <v>1</v>
      </c>
      <c r="AQ73" t="b">
        <f t="shared" si="15"/>
        <v>1</v>
      </c>
      <c r="AR73" t="b">
        <f t="shared" si="16"/>
        <v>1</v>
      </c>
      <c r="AT73" s="35">
        <f t="shared" si="17"/>
        <v>0.83610042302326626</v>
      </c>
      <c r="AU73" s="36" t="s">
        <v>570</v>
      </c>
      <c r="AV73" s="1"/>
    </row>
    <row r="74" spans="1:48" x14ac:dyDescent="0.25">
      <c r="A74">
        <v>72</v>
      </c>
      <c r="B74" t="str">
        <f>INDEX(Data!$C$5:$BP$360,'Kontrolní List'!$A74,'Kontrolní List'!B$1)</f>
        <v>KJ - Postoloprty, Dvořákova</v>
      </c>
      <c r="C74" t="str">
        <f>INDEX(Data!$C$5:$BP$360,'Kontrolní List'!$A74,'Kontrolní List'!C$1)</f>
        <v>Prosinec</v>
      </c>
      <c r="D74">
        <f>INDEX(Data!$C$5:$BP$360,'Kontrolní List'!$A74,'Kontrolní List'!D$1)</f>
        <v>872.78899999999999</v>
      </c>
      <c r="E74">
        <f>INDEX(Data!$C$5:$BP$360,'Kontrolní List'!$A74,'Kontrolní List'!E$1)</f>
        <v>399.85599999999999</v>
      </c>
      <c r="F74">
        <f>INDEX(Data!$C$5:$BP$360,'Kontrolní List'!$A74,'Kontrolní List'!F$1)</f>
        <v>472.93299999999999</v>
      </c>
      <c r="G74">
        <f>INDEX(Data!$C$5:$BP$360,'Kontrolní List'!$A74,'Kontrolní List'!G$1)</f>
        <v>35.2836</v>
      </c>
      <c r="H74">
        <f t="shared" si="9"/>
        <v>0</v>
      </c>
      <c r="I74">
        <f>INDEX(Data!$C$5:$BP$360,'Kontrolní List'!$A74,'Kontrolní List'!I$1)</f>
        <v>361.44400000000002</v>
      </c>
      <c r="J74">
        <f>INDEX(Data!$C$5:$BP$360,'Kontrolní List'!$A74,'Kontrolní List'!J$1)</f>
        <v>5.8860000000000001</v>
      </c>
      <c r="K74">
        <f>INDEX(Data!$C$5:$BP$360,'Kontrolní List'!$A74,'Kontrolní List'!K$1)</f>
        <v>6.9619999999999891</v>
      </c>
      <c r="L74">
        <f>INDEX(Data!$C$5:$BP$360,'Kontrolní List'!$A74,'Kontrolní List'!L$1)</f>
        <v>0</v>
      </c>
      <c r="M74">
        <f>INDEX(Data!$C$5:$BP$360,'Kontrolní List'!$A74,'Kontrolní List'!M$1)</f>
        <v>0</v>
      </c>
      <c r="N74">
        <f>INDEX(Data!$C$5:$BP$360,'Kontrolní List'!$A74,'Kontrolní List'!N$1)</f>
        <v>348.596</v>
      </c>
      <c r="O74">
        <f t="shared" si="10"/>
        <v>0</v>
      </c>
      <c r="P74">
        <f>INDEX(Data!$C$5:$BP$360,'Kontrolní List'!$A74,'Kontrolní List'!P$1)</f>
        <v>1539</v>
      </c>
      <c r="Q74">
        <f>INDEX(Data!$C$5:$BP$360,'Kontrolní List'!$A74,'Kontrolní List'!Q$1)</f>
        <v>1539</v>
      </c>
      <c r="R74">
        <f t="shared" si="11"/>
        <v>0</v>
      </c>
      <c r="S74">
        <f>INDEX(Data!$C$5:$BP$360,'Kontrolní List'!$A74,'Kontrolní List'!S$1)</f>
        <v>348.596</v>
      </c>
      <c r="T74">
        <f>INDEX(Data!$C$5:$BP$360,'Kontrolní List'!$A74,'Kontrolní List'!T$1)</f>
        <v>0</v>
      </c>
      <c r="U74">
        <f>INDEX(Data!$C$5:$BP$360,'Kontrolní List'!$A74,'Kontrolní List'!U$1)</f>
        <v>0</v>
      </c>
      <c r="V74">
        <f>INDEX(Data!$C$5:$BP$360,'Kontrolní List'!$A74,'Kontrolní List'!V$1)</f>
        <v>0</v>
      </c>
      <c r="W74">
        <f>INDEX(Data!$C$5:$BP$360,'Kontrolní List'!$A74,'Kontrolní List'!W$1)</f>
        <v>0</v>
      </c>
      <c r="X74">
        <f>INDEX(Data!$C$5:$BP$360,'Kontrolní List'!$A74,'Kontrolní List'!X$1)</f>
        <v>0</v>
      </c>
      <c r="Y74">
        <f>INDEX(Data!$C$5:$BP$360,'Kontrolní List'!$A74,'Kontrolní List'!Y$1)</f>
        <v>0</v>
      </c>
      <c r="Z74">
        <f>INDEX(Data!$C$5:$BP$360,'Kontrolní List'!$A74,'Kontrolní List'!Z$1)</f>
        <v>0</v>
      </c>
      <c r="AA74">
        <f>INDEX(Data!$C$5:$BP$360,'Kontrolní List'!$A74,'Kontrolní List'!AA$1)</f>
        <v>0</v>
      </c>
      <c r="AB74">
        <f t="shared" si="12"/>
        <v>0</v>
      </c>
      <c r="AC74">
        <f>INDEX(Data!$C$5:$BP$360,'Kontrolní List'!$A74,'Kontrolní List'!AC$1)</f>
        <v>1539</v>
      </c>
      <c r="AD74">
        <f>INDEX(Data!$C$5:$BP$360,'Kontrolní List'!$A74,'Kontrolní List'!AD$1)</f>
        <v>0</v>
      </c>
      <c r="AE74">
        <f>INDEX(Data!$C$5:$BP$360,'Kontrolní List'!$A74,'Kontrolní List'!AE$1)</f>
        <v>0</v>
      </c>
      <c r="AF74">
        <f>INDEX(Data!$C$5:$BP$360,'Kontrolní List'!$A74,'Kontrolní List'!AF$1)</f>
        <v>0</v>
      </c>
      <c r="AG74">
        <f>INDEX(Data!$C$5:$BP$360,'Kontrolní List'!$A74,'Kontrolní List'!AG$1)</f>
        <v>0</v>
      </c>
      <c r="AH74">
        <f>INDEX(Data!$C$5:$BP$360,'Kontrolní List'!$A74,'Kontrolní List'!AH$1)</f>
        <v>0</v>
      </c>
      <c r="AI74">
        <f>INDEX(Data!$C$5:$BP$360,'Kontrolní List'!$A74,'Kontrolní List'!AI$1)</f>
        <v>0</v>
      </c>
      <c r="AJ74">
        <f>INDEX(Data!$C$5:$BP$360,'Kontrolní List'!$A74,'Kontrolní List'!AJ$1)</f>
        <v>0</v>
      </c>
      <c r="AK74">
        <f>INDEX(Data!$C$5:$BP$360,'Kontrolní List'!$A74,'Kontrolní List'!AK$1)</f>
        <v>0</v>
      </c>
      <c r="AL74">
        <f t="shared" si="13"/>
        <v>0</v>
      </c>
      <c r="AM74">
        <f>INDEX(Data!$C$5:$BP$360,'Kontrolní List'!$A74,'Kontrolní List'!AM$1)</f>
        <v>361.44400000000002</v>
      </c>
      <c r="AN74">
        <f>INDEX(Data!$C$5:$BP$360,'Kontrolní List'!$A74,'Kontrolní List'!AN$1)</f>
        <v>1539</v>
      </c>
      <c r="AO74">
        <f>INDEX(Data!$C$5:$BP$360,'Kontrolní List'!$A74,'Kontrolní List'!AO$1)</f>
        <v>872.78899999999999</v>
      </c>
      <c r="AP74" t="b">
        <f t="shared" si="14"/>
        <v>1</v>
      </c>
      <c r="AQ74" t="b">
        <f t="shared" si="15"/>
        <v>1</v>
      </c>
      <c r="AR74" t="b">
        <f t="shared" si="16"/>
        <v>1</v>
      </c>
      <c r="AT74" s="35">
        <f t="shared" si="17"/>
        <v>0.90393439880658433</v>
      </c>
      <c r="AU74" s="36" t="s">
        <v>570</v>
      </c>
      <c r="AV74" s="1"/>
    </row>
    <row r="75" spans="1:48" x14ac:dyDescent="0.25">
      <c r="A75">
        <v>73</v>
      </c>
      <c r="B75" t="str">
        <f>INDEX(Data!$C$5:$BP$360,'Kontrolní List'!$A75,'Kontrolní List'!B$1)</f>
        <v>KJ - Prostějov, B. Šmerala</v>
      </c>
      <c r="C75" t="str">
        <f>INDEX(Data!$C$5:$BP$360,'Kontrolní List'!$A75,'Kontrolní List'!C$1)</f>
        <v>Prosinec</v>
      </c>
      <c r="D75">
        <f>INDEX(Data!$C$5:$BP$360,'Kontrolní List'!$A75,'Kontrolní List'!D$1)</f>
        <v>882.36800000000005</v>
      </c>
      <c r="E75">
        <f>INDEX(Data!$C$5:$BP$360,'Kontrolní List'!$A75,'Kontrolní List'!E$1)</f>
        <v>400.92</v>
      </c>
      <c r="F75">
        <f>INDEX(Data!$C$5:$BP$360,'Kontrolní List'!$A75,'Kontrolní List'!F$1)</f>
        <v>481.44799999999998</v>
      </c>
      <c r="G75">
        <f>INDEX(Data!$C$5:$BP$360,'Kontrolní List'!$A75,'Kontrolní List'!G$1)</f>
        <v>35.251200000000004</v>
      </c>
      <c r="H75">
        <f t="shared" si="9"/>
        <v>0</v>
      </c>
      <c r="I75">
        <f>INDEX(Data!$C$5:$BP$360,'Kontrolní List'!$A75,'Kontrolní List'!I$1)</f>
        <v>328.7</v>
      </c>
      <c r="J75">
        <f>INDEX(Data!$C$5:$BP$360,'Kontrolní List'!$A75,'Kontrolní List'!J$1)</f>
        <v>5.407</v>
      </c>
      <c r="K75">
        <f>INDEX(Data!$C$5:$BP$360,'Kontrolní List'!$A75,'Kontrolní List'!K$1)</f>
        <v>6.4920000000000186</v>
      </c>
      <c r="L75">
        <f>INDEX(Data!$C$5:$BP$360,'Kontrolní List'!$A75,'Kontrolní List'!L$1)</f>
        <v>0</v>
      </c>
      <c r="M75">
        <f>INDEX(Data!$C$5:$BP$360,'Kontrolní List'!$A75,'Kontrolní List'!M$1)</f>
        <v>0</v>
      </c>
      <c r="N75">
        <f>INDEX(Data!$C$5:$BP$360,'Kontrolní List'!$A75,'Kontrolní List'!N$1)</f>
        <v>316.80099999999999</v>
      </c>
      <c r="O75">
        <f t="shared" si="10"/>
        <v>0</v>
      </c>
      <c r="P75">
        <f>INDEX(Data!$C$5:$BP$360,'Kontrolní List'!$A75,'Kontrolní List'!P$1)</f>
        <v>1421</v>
      </c>
      <c r="Q75">
        <f>INDEX(Data!$C$5:$BP$360,'Kontrolní List'!$A75,'Kontrolní List'!Q$1)</f>
        <v>1421</v>
      </c>
      <c r="R75">
        <f t="shared" si="11"/>
        <v>0</v>
      </c>
      <c r="S75">
        <f>INDEX(Data!$C$5:$BP$360,'Kontrolní List'!$A75,'Kontrolní List'!S$1)</f>
        <v>316.80099999999999</v>
      </c>
      <c r="T75">
        <f>INDEX(Data!$C$5:$BP$360,'Kontrolní List'!$A75,'Kontrolní List'!T$1)</f>
        <v>0</v>
      </c>
      <c r="U75">
        <f>INDEX(Data!$C$5:$BP$360,'Kontrolní List'!$A75,'Kontrolní List'!U$1)</f>
        <v>0</v>
      </c>
      <c r="V75">
        <f>INDEX(Data!$C$5:$BP$360,'Kontrolní List'!$A75,'Kontrolní List'!V$1)</f>
        <v>0</v>
      </c>
      <c r="W75">
        <f>INDEX(Data!$C$5:$BP$360,'Kontrolní List'!$A75,'Kontrolní List'!W$1)</f>
        <v>0</v>
      </c>
      <c r="X75">
        <f>INDEX(Data!$C$5:$BP$360,'Kontrolní List'!$A75,'Kontrolní List'!X$1)</f>
        <v>0</v>
      </c>
      <c r="Y75">
        <f>INDEX(Data!$C$5:$BP$360,'Kontrolní List'!$A75,'Kontrolní List'!Y$1)</f>
        <v>0</v>
      </c>
      <c r="Z75">
        <f>INDEX(Data!$C$5:$BP$360,'Kontrolní List'!$A75,'Kontrolní List'!Z$1)</f>
        <v>0</v>
      </c>
      <c r="AA75">
        <f>INDEX(Data!$C$5:$BP$360,'Kontrolní List'!$A75,'Kontrolní List'!AA$1)</f>
        <v>0</v>
      </c>
      <c r="AB75">
        <f t="shared" si="12"/>
        <v>0</v>
      </c>
      <c r="AC75">
        <f>INDEX(Data!$C$5:$BP$360,'Kontrolní List'!$A75,'Kontrolní List'!AC$1)</f>
        <v>1421</v>
      </c>
      <c r="AD75">
        <f>INDEX(Data!$C$5:$BP$360,'Kontrolní List'!$A75,'Kontrolní List'!AD$1)</f>
        <v>0</v>
      </c>
      <c r="AE75">
        <f>INDEX(Data!$C$5:$BP$360,'Kontrolní List'!$A75,'Kontrolní List'!AE$1)</f>
        <v>0</v>
      </c>
      <c r="AF75">
        <f>INDEX(Data!$C$5:$BP$360,'Kontrolní List'!$A75,'Kontrolní List'!AF$1)</f>
        <v>0</v>
      </c>
      <c r="AG75">
        <f>INDEX(Data!$C$5:$BP$360,'Kontrolní List'!$A75,'Kontrolní List'!AG$1)</f>
        <v>0</v>
      </c>
      <c r="AH75">
        <f>INDEX(Data!$C$5:$BP$360,'Kontrolní List'!$A75,'Kontrolní List'!AH$1)</f>
        <v>0</v>
      </c>
      <c r="AI75">
        <f>INDEX(Data!$C$5:$BP$360,'Kontrolní List'!$A75,'Kontrolní List'!AI$1)</f>
        <v>0</v>
      </c>
      <c r="AJ75">
        <f>INDEX(Data!$C$5:$BP$360,'Kontrolní List'!$A75,'Kontrolní List'!AJ$1)</f>
        <v>0</v>
      </c>
      <c r="AK75">
        <f>INDEX(Data!$C$5:$BP$360,'Kontrolní List'!$A75,'Kontrolní List'!AK$1)</f>
        <v>0</v>
      </c>
      <c r="AL75">
        <f t="shared" si="13"/>
        <v>0</v>
      </c>
      <c r="AM75">
        <f>INDEX(Data!$C$5:$BP$360,'Kontrolní List'!$A75,'Kontrolní List'!AM$1)</f>
        <v>328.7</v>
      </c>
      <c r="AN75">
        <f>INDEX(Data!$C$5:$BP$360,'Kontrolní List'!$A75,'Kontrolní List'!AN$1)</f>
        <v>1421</v>
      </c>
      <c r="AO75">
        <f>INDEX(Data!$C$5:$BP$360,'Kontrolní List'!$A75,'Kontrolní List'!AO$1)</f>
        <v>794.13099999999997</v>
      </c>
      <c r="AP75" t="b">
        <f t="shared" si="14"/>
        <v>1</v>
      </c>
      <c r="AQ75" t="b">
        <f t="shared" si="15"/>
        <v>1</v>
      </c>
      <c r="AR75" t="b">
        <f t="shared" si="16"/>
        <v>0</v>
      </c>
      <c r="AT75" s="35">
        <f t="shared" si="17"/>
        <v>0.81986452616393857</v>
      </c>
      <c r="AU75" s="36" t="s">
        <v>570</v>
      </c>
      <c r="AV75" s="1"/>
    </row>
    <row r="76" spans="1:48" x14ac:dyDescent="0.25">
      <c r="A76">
        <v>74</v>
      </c>
      <c r="B76" t="str">
        <f>INDEX(Data!$C$5:$BP$360,'Kontrolní List'!$A76,'Kontrolní List'!B$1)</f>
        <v>KJ - Prostějov, S. Manharda</v>
      </c>
      <c r="C76" t="str">
        <f>INDEX(Data!$C$5:$BP$360,'Kontrolní List'!$A76,'Kontrolní List'!C$1)</f>
        <v>Prosinec</v>
      </c>
      <c r="D76">
        <f>INDEX(Data!$C$5:$BP$360,'Kontrolní List'!$A76,'Kontrolní List'!D$1)</f>
        <v>1423.354</v>
      </c>
      <c r="E76">
        <f>INDEX(Data!$C$5:$BP$360,'Kontrolní List'!$A76,'Kontrolní List'!E$1)</f>
        <v>651.98599999999999</v>
      </c>
      <c r="F76">
        <f>INDEX(Data!$C$5:$BP$360,'Kontrolní List'!$A76,'Kontrolní List'!F$1)</f>
        <v>771.36800000000005</v>
      </c>
      <c r="G76">
        <f>INDEX(Data!$C$5:$BP$360,'Kontrolní List'!$A76,'Kontrolní List'!G$1)</f>
        <v>35.251200000000004</v>
      </c>
      <c r="H76">
        <f t="shared" si="9"/>
        <v>0</v>
      </c>
      <c r="I76">
        <f>INDEX(Data!$C$5:$BP$360,'Kontrolní List'!$A76,'Kontrolní List'!I$1)</f>
        <v>540.48</v>
      </c>
      <c r="J76">
        <f>INDEX(Data!$C$5:$BP$360,'Kontrolní List'!$A76,'Kontrolní List'!J$1)</f>
        <v>13.797000000000001</v>
      </c>
      <c r="K76">
        <f>INDEX(Data!$C$5:$BP$360,'Kontrolní List'!$A76,'Kontrolní List'!K$1)</f>
        <v>16.322999999999979</v>
      </c>
      <c r="L76">
        <f>INDEX(Data!$C$5:$BP$360,'Kontrolní List'!$A76,'Kontrolní List'!L$1)</f>
        <v>0</v>
      </c>
      <c r="M76">
        <f>INDEX(Data!$C$5:$BP$360,'Kontrolní List'!$A76,'Kontrolní List'!M$1)</f>
        <v>0</v>
      </c>
      <c r="N76">
        <f>INDEX(Data!$C$5:$BP$360,'Kontrolní List'!$A76,'Kontrolní List'!N$1)</f>
        <v>510.36</v>
      </c>
      <c r="O76">
        <f t="shared" si="10"/>
        <v>0</v>
      </c>
      <c r="P76">
        <f>INDEX(Data!$C$5:$BP$360,'Kontrolní List'!$A76,'Kontrolní List'!P$1)</f>
        <v>2302</v>
      </c>
      <c r="Q76">
        <f>INDEX(Data!$C$5:$BP$360,'Kontrolní List'!$A76,'Kontrolní List'!Q$1)</f>
        <v>2302</v>
      </c>
      <c r="R76">
        <f t="shared" si="11"/>
        <v>0</v>
      </c>
      <c r="S76">
        <f>INDEX(Data!$C$5:$BP$360,'Kontrolní List'!$A76,'Kontrolní List'!S$1)</f>
        <v>510.36</v>
      </c>
      <c r="T76">
        <f>INDEX(Data!$C$5:$BP$360,'Kontrolní List'!$A76,'Kontrolní List'!T$1)</f>
        <v>0</v>
      </c>
      <c r="U76">
        <f>INDEX(Data!$C$5:$BP$360,'Kontrolní List'!$A76,'Kontrolní List'!U$1)</f>
        <v>0</v>
      </c>
      <c r="V76">
        <f>INDEX(Data!$C$5:$BP$360,'Kontrolní List'!$A76,'Kontrolní List'!V$1)</f>
        <v>0</v>
      </c>
      <c r="W76">
        <f>INDEX(Data!$C$5:$BP$360,'Kontrolní List'!$A76,'Kontrolní List'!W$1)</f>
        <v>0</v>
      </c>
      <c r="X76">
        <f>INDEX(Data!$C$5:$BP$360,'Kontrolní List'!$A76,'Kontrolní List'!X$1)</f>
        <v>0</v>
      </c>
      <c r="Y76">
        <f>INDEX(Data!$C$5:$BP$360,'Kontrolní List'!$A76,'Kontrolní List'!Y$1)</f>
        <v>0</v>
      </c>
      <c r="Z76">
        <f>INDEX(Data!$C$5:$BP$360,'Kontrolní List'!$A76,'Kontrolní List'!Z$1)</f>
        <v>0</v>
      </c>
      <c r="AA76">
        <f>INDEX(Data!$C$5:$BP$360,'Kontrolní List'!$A76,'Kontrolní List'!AA$1)</f>
        <v>0</v>
      </c>
      <c r="AB76">
        <f t="shared" si="12"/>
        <v>0</v>
      </c>
      <c r="AC76">
        <f>INDEX(Data!$C$5:$BP$360,'Kontrolní List'!$A76,'Kontrolní List'!AC$1)</f>
        <v>2302</v>
      </c>
      <c r="AD76">
        <f>INDEX(Data!$C$5:$BP$360,'Kontrolní List'!$A76,'Kontrolní List'!AD$1)</f>
        <v>0</v>
      </c>
      <c r="AE76">
        <f>INDEX(Data!$C$5:$BP$360,'Kontrolní List'!$A76,'Kontrolní List'!AE$1)</f>
        <v>0</v>
      </c>
      <c r="AF76">
        <f>INDEX(Data!$C$5:$BP$360,'Kontrolní List'!$A76,'Kontrolní List'!AF$1)</f>
        <v>0</v>
      </c>
      <c r="AG76">
        <f>INDEX(Data!$C$5:$BP$360,'Kontrolní List'!$A76,'Kontrolní List'!AG$1)</f>
        <v>0</v>
      </c>
      <c r="AH76">
        <f>INDEX(Data!$C$5:$BP$360,'Kontrolní List'!$A76,'Kontrolní List'!AH$1)</f>
        <v>0</v>
      </c>
      <c r="AI76">
        <f>INDEX(Data!$C$5:$BP$360,'Kontrolní List'!$A76,'Kontrolní List'!AI$1)</f>
        <v>0</v>
      </c>
      <c r="AJ76">
        <f>INDEX(Data!$C$5:$BP$360,'Kontrolní List'!$A76,'Kontrolní List'!AJ$1)</f>
        <v>0</v>
      </c>
      <c r="AK76">
        <f>INDEX(Data!$C$5:$BP$360,'Kontrolní List'!$A76,'Kontrolní List'!AK$1)</f>
        <v>0</v>
      </c>
      <c r="AL76">
        <f t="shared" si="13"/>
        <v>0</v>
      </c>
      <c r="AM76">
        <f>INDEX(Data!$C$5:$BP$360,'Kontrolní List'!$A76,'Kontrolní List'!AM$1)</f>
        <v>540.48</v>
      </c>
      <c r="AN76">
        <f>INDEX(Data!$C$5:$BP$360,'Kontrolní List'!$A76,'Kontrolní List'!AN$1)</f>
        <v>2302</v>
      </c>
      <c r="AO76">
        <f>INDEX(Data!$C$5:$BP$360,'Kontrolní List'!$A76,'Kontrolní List'!AO$1)</f>
        <v>1281.019</v>
      </c>
      <c r="AP76" t="b">
        <f t="shared" si="14"/>
        <v>1</v>
      </c>
      <c r="AQ76" t="b">
        <f t="shared" si="15"/>
        <v>1</v>
      </c>
      <c r="AR76" t="b">
        <f t="shared" si="16"/>
        <v>0</v>
      </c>
      <c r="AT76" s="35">
        <f t="shared" si="17"/>
        <v>0.82897469248299738</v>
      </c>
      <c r="AU76" s="36" t="s">
        <v>570</v>
      </c>
      <c r="AV76" s="1"/>
    </row>
    <row r="77" spans="1:48" x14ac:dyDescent="0.25">
      <c r="A77">
        <v>75</v>
      </c>
      <c r="B77" t="str">
        <f>INDEX(Data!$C$5:$BP$360,'Kontrolní List'!$A77,'Kontrolní List'!B$1)</f>
        <v>KJ - Prostějov, Moravská</v>
      </c>
      <c r="C77" t="str">
        <f>INDEX(Data!$C$5:$BP$360,'Kontrolní List'!$A77,'Kontrolní List'!C$1)</f>
        <v>Prosinec</v>
      </c>
      <c r="D77">
        <f>INDEX(Data!$C$5:$BP$360,'Kontrolní List'!$A77,'Kontrolní List'!D$1)</f>
        <v>582.14499999999998</v>
      </c>
      <c r="E77">
        <f>INDEX(Data!$C$5:$BP$360,'Kontrolní List'!$A77,'Kontrolní List'!E$1)</f>
        <v>270.64800000000002</v>
      </c>
      <c r="F77">
        <f>INDEX(Data!$C$5:$BP$360,'Kontrolní List'!$A77,'Kontrolní List'!F$1)</f>
        <v>311.49700000000001</v>
      </c>
      <c r="G77">
        <f>INDEX(Data!$C$5:$BP$360,'Kontrolní List'!$A77,'Kontrolní List'!G$1)</f>
        <v>35.251200000000004</v>
      </c>
      <c r="H77">
        <f t="shared" si="9"/>
        <v>0</v>
      </c>
      <c r="I77">
        <f>INDEX(Data!$C$5:$BP$360,'Kontrolní List'!$A77,'Kontrolní List'!I$1)</f>
        <v>210.94</v>
      </c>
      <c r="J77">
        <f>INDEX(Data!$C$5:$BP$360,'Kontrolní List'!$A77,'Kontrolní List'!J$1)</f>
        <v>1.84</v>
      </c>
      <c r="K77">
        <f>INDEX(Data!$C$5:$BP$360,'Kontrolní List'!$A77,'Kontrolní List'!K$1)</f>
        <v>2.1169999999999902</v>
      </c>
      <c r="L77">
        <f>INDEX(Data!$C$5:$BP$360,'Kontrolní List'!$A77,'Kontrolní List'!L$1)</f>
        <v>0</v>
      </c>
      <c r="M77">
        <f>INDEX(Data!$C$5:$BP$360,'Kontrolní List'!$A77,'Kontrolní List'!M$1)</f>
        <v>0</v>
      </c>
      <c r="N77">
        <f>INDEX(Data!$C$5:$BP$360,'Kontrolní List'!$A77,'Kontrolní List'!N$1)</f>
        <v>206.983</v>
      </c>
      <c r="O77">
        <f t="shared" si="10"/>
        <v>0</v>
      </c>
      <c r="P77">
        <f>INDEX(Data!$C$5:$BP$360,'Kontrolní List'!$A77,'Kontrolní List'!P$1)</f>
        <v>874</v>
      </c>
      <c r="Q77">
        <f>INDEX(Data!$C$5:$BP$360,'Kontrolní List'!$A77,'Kontrolní List'!Q$1)</f>
        <v>874</v>
      </c>
      <c r="R77">
        <f t="shared" si="11"/>
        <v>0</v>
      </c>
      <c r="S77">
        <f>INDEX(Data!$C$5:$BP$360,'Kontrolní List'!$A77,'Kontrolní List'!S$1)</f>
        <v>206.983</v>
      </c>
      <c r="T77">
        <f>INDEX(Data!$C$5:$BP$360,'Kontrolní List'!$A77,'Kontrolní List'!T$1)</f>
        <v>0</v>
      </c>
      <c r="U77">
        <f>INDEX(Data!$C$5:$BP$360,'Kontrolní List'!$A77,'Kontrolní List'!U$1)</f>
        <v>0</v>
      </c>
      <c r="V77">
        <f>INDEX(Data!$C$5:$BP$360,'Kontrolní List'!$A77,'Kontrolní List'!V$1)</f>
        <v>0</v>
      </c>
      <c r="W77">
        <f>INDEX(Data!$C$5:$BP$360,'Kontrolní List'!$A77,'Kontrolní List'!W$1)</f>
        <v>0</v>
      </c>
      <c r="X77">
        <f>INDEX(Data!$C$5:$BP$360,'Kontrolní List'!$A77,'Kontrolní List'!X$1)</f>
        <v>0</v>
      </c>
      <c r="Y77">
        <f>INDEX(Data!$C$5:$BP$360,'Kontrolní List'!$A77,'Kontrolní List'!Y$1)</f>
        <v>0</v>
      </c>
      <c r="Z77">
        <f>INDEX(Data!$C$5:$BP$360,'Kontrolní List'!$A77,'Kontrolní List'!Z$1)</f>
        <v>0</v>
      </c>
      <c r="AA77">
        <f>INDEX(Data!$C$5:$BP$360,'Kontrolní List'!$A77,'Kontrolní List'!AA$1)</f>
        <v>0</v>
      </c>
      <c r="AB77">
        <f t="shared" si="12"/>
        <v>0</v>
      </c>
      <c r="AC77">
        <f>INDEX(Data!$C$5:$BP$360,'Kontrolní List'!$A77,'Kontrolní List'!AC$1)</f>
        <v>874</v>
      </c>
      <c r="AD77">
        <f>INDEX(Data!$C$5:$BP$360,'Kontrolní List'!$A77,'Kontrolní List'!AD$1)</f>
        <v>0</v>
      </c>
      <c r="AE77">
        <f>INDEX(Data!$C$5:$BP$360,'Kontrolní List'!$A77,'Kontrolní List'!AE$1)</f>
        <v>0</v>
      </c>
      <c r="AF77">
        <f>INDEX(Data!$C$5:$BP$360,'Kontrolní List'!$A77,'Kontrolní List'!AF$1)</f>
        <v>0</v>
      </c>
      <c r="AG77">
        <f>INDEX(Data!$C$5:$BP$360,'Kontrolní List'!$A77,'Kontrolní List'!AG$1)</f>
        <v>0</v>
      </c>
      <c r="AH77">
        <f>INDEX(Data!$C$5:$BP$360,'Kontrolní List'!$A77,'Kontrolní List'!AH$1)</f>
        <v>0</v>
      </c>
      <c r="AI77">
        <f>INDEX(Data!$C$5:$BP$360,'Kontrolní List'!$A77,'Kontrolní List'!AI$1)</f>
        <v>0</v>
      </c>
      <c r="AJ77">
        <f>INDEX(Data!$C$5:$BP$360,'Kontrolní List'!$A77,'Kontrolní List'!AJ$1)</f>
        <v>0</v>
      </c>
      <c r="AK77">
        <f>INDEX(Data!$C$5:$BP$360,'Kontrolní List'!$A77,'Kontrolní List'!AK$1)</f>
        <v>0</v>
      </c>
      <c r="AL77">
        <f t="shared" si="13"/>
        <v>0</v>
      </c>
      <c r="AM77">
        <f>INDEX(Data!$C$5:$BP$360,'Kontrolní List'!$A77,'Kontrolní List'!AM$1)</f>
        <v>210.94</v>
      </c>
      <c r="AN77">
        <f>INDEX(Data!$C$5:$BP$360,'Kontrolní List'!$A77,'Kontrolní List'!AN$1)</f>
        <v>874</v>
      </c>
      <c r="AO77">
        <f>INDEX(Data!$C$5:$BP$360,'Kontrolní List'!$A77,'Kontrolní List'!AO$1)</f>
        <v>523.93100000000004</v>
      </c>
      <c r="AP77" t="b">
        <f t="shared" si="14"/>
        <v>1</v>
      </c>
      <c r="AQ77" t="b">
        <f t="shared" si="15"/>
        <v>1</v>
      </c>
      <c r="AR77" t="b">
        <f t="shared" si="16"/>
        <v>0</v>
      </c>
      <c r="AT77" s="35">
        <f t="shared" si="17"/>
        <v>0.77938963278526452</v>
      </c>
      <c r="AU77" s="36" t="s">
        <v>570</v>
      </c>
      <c r="AV77" s="1"/>
    </row>
    <row r="78" spans="1:48" x14ac:dyDescent="0.25">
      <c r="A78">
        <v>76</v>
      </c>
      <c r="B78" t="str">
        <f>INDEX(Data!$C$5:$BP$360,'Kontrolní List'!$A78,'Kontrolní List'!B$1)</f>
        <v>KJ - Prostějov nemocnice</v>
      </c>
      <c r="C78" t="str">
        <f>INDEX(Data!$C$5:$BP$360,'Kontrolní List'!$A78,'Kontrolní List'!C$1)</f>
        <v>Prosinec</v>
      </c>
      <c r="D78">
        <f>INDEX(Data!$C$5:$BP$360,'Kontrolní List'!$A78,'Kontrolní List'!D$1)</f>
        <v>1857.423</v>
      </c>
      <c r="E78">
        <f>INDEX(Data!$C$5:$BP$360,'Kontrolní List'!$A78,'Kontrolní List'!E$1)</f>
        <v>884.66499999999996</v>
      </c>
      <c r="F78">
        <f>INDEX(Data!$C$5:$BP$360,'Kontrolní List'!$A78,'Kontrolní List'!F$1)</f>
        <v>972.75800000000004</v>
      </c>
      <c r="G78">
        <f>INDEX(Data!$C$5:$BP$360,'Kontrolní List'!$A78,'Kontrolní List'!G$1)</f>
        <v>35.251200000000004</v>
      </c>
      <c r="H78">
        <f t="shared" si="9"/>
        <v>0</v>
      </c>
      <c r="I78">
        <f>INDEX(Data!$C$5:$BP$360,'Kontrolní List'!$A78,'Kontrolní List'!I$1)</f>
        <v>693.70100000000002</v>
      </c>
      <c r="J78">
        <f>INDEX(Data!$C$5:$BP$360,'Kontrolní List'!$A78,'Kontrolní List'!J$1)</f>
        <v>11.379</v>
      </c>
      <c r="K78">
        <f>INDEX(Data!$C$5:$BP$360,'Kontrolní List'!$A78,'Kontrolní List'!K$1)</f>
        <v>12.512000000000057</v>
      </c>
      <c r="L78">
        <f>INDEX(Data!$C$5:$BP$360,'Kontrolní List'!$A78,'Kontrolní List'!L$1)</f>
        <v>0</v>
      </c>
      <c r="M78">
        <f>INDEX(Data!$C$5:$BP$360,'Kontrolní List'!$A78,'Kontrolní List'!M$1)</f>
        <v>0</v>
      </c>
      <c r="N78">
        <f>INDEX(Data!$C$5:$BP$360,'Kontrolní List'!$A78,'Kontrolní List'!N$1)</f>
        <v>669.81</v>
      </c>
      <c r="O78">
        <f t="shared" si="10"/>
        <v>0</v>
      </c>
      <c r="P78">
        <f>INDEX(Data!$C$5:$BP$360,'Kontrolní List'!$A78,'Kontrolní List'!P$1)</f>
        <v>2746</v>
      </c>
      <c r="Q78">
        <f>INDEX(Data!$C$5:$BP$360,'Kontrolní List'!$A78,'Kontrolní List'!Q$1)</f>
        <v>2746</v>
      </c>
      <c r="R78">
        <f t="shared" si="11"/>
        <v>0</v>
      </c>
      <c r="S78">
        <f>INDEX(Data!$C$5:$BP$360,'Kontrolní List'!$A78,'Kontrolní List'!S$1)</f>
        <v>669.81</v>
      </c>
      <c r="T78">
        <f>INDEX(Data!$C$5:$BP$360,'Kontrolní List'!$A78,'Kontrolní List'!T$1)</f>
        <v>0</v>
      </c>
      <c r="U78">
        <f>INDEX(Data!$C$5:$BP$360,'Kontrolní List'!$A78,'Kontrolní List'!U$1)</f>
        <v>0</v>
      </c>
      <c r="V78">
        <f>INDEX(Data!$C$5:$BP$360,'Kontrolní List'!$A78,'Kontrolní List'!V$1)</f>
        <v>0</v>
      </c>
      <c r="W78">
        <f>INDEX(Data!$C$5:$BP$360,'Kontrolní List'!$A78,'Kontrolní List'!W$1)</f>
        <v>0</v>
      </c>
      <c r="X78">
        <f>INDEX(Data!$C$5:$BP$360,'Kontrolní List'!$A78,'Kontrolní List'!X$1)</f>
        <v>0</v>
      </c>
      <c r="Y78">
        <f>INDEX(Data!$C$5:$BP$360,'Kontrolní List'!$A78,'Kontrolní List'!Y$1)</f>
        <v>0</v>
      </c>
      <c r="Z78">
        <f>INDEX(Data!$C$5:$BP$360,'Kontrolní List'!$A78,'Kontrolní List'!Z$1)</f>
        <v>0</v>
      </c>
      <c r="AA78">
        <f>INDEX(Data!$C$5:$BP$360,'Kontrolní List'!$A78,'Kontrolní List'!AA$1)</f>
        <v>0</v>
      </c>
      <c r="AB78">
        <f t="shared" si="12"/>
        <v>0</v>
      </c>
      <c r="AC78">
        <f>INDEX(Data!$C$5:$BP$360,'Kontrolní List'!$A78,'Kontrolní List'!AC$1)</f>
        <v>2746</v>
      </c>
      <c r="AD78">
        <f>INDEX(Data!$C$5:$BP$360,'Kontrolní List'!$A78,'Kontrolní List'!AD$1)</f>
        <v>0</v>
      </c>
      <c r="AE78">
        <f>INDEX(Data!$C$5:$BP$360,'Kontrolní List'!$A78,'Kontrolní List'!AE$1)</f>
        <v>0</v>
      </c>
      <c r="AF78">
        <f>INDEX(Data!$C$5:$BP$360,'Kontrolní List'!$A78,'Kontrolní List'!AF$1)</f>
        <v>0</v>
      </c>
      <c r="AG78">
        <f>INDEX(Data!$C$5:$BP$360,'Kontrolní List'!$A78,'Kontrolní List'!AG$1)</f>
        <v>0</v>
      </c>
      <c r="AH78">
        <f>INDEX(Data!$C$5:$BP$360,'Kontrolní List'!$A78,'Kontrolní List'!AH$1)</f>
        <v>0</v>
      </c>
      <c r="AI78">
        <f>INDEX(Data!$C$5:$BP$360,'Kontrolní List'!$A78,'Kontrolní List'!AI$1)</f>
        <v>0</v>
      </c>
      <c r="AJ78">
        <f>INDEX(Data!$C$5:$BP$360,'Kontrolní List'!$A78,'Kontrolní List'!AJ$1)</f>
        <v>0</v>
      </c>
      <c r="AK78">
        <f>INDEX(Data!$C$5:$BP$360,'Kontrolní List'!$A78,'Kontrolní List'!AK$1)</f>
        <v>0</v>
      </c>
      <c r="AL78">
        <f t="shared" si="13"/>
        <v>0</v>
      </c>
      <c r="AM78">
        <f>INDEX(Data!$C$5:$BP$360,'Kontrolní List'!$A78,'Kontrolní List'!AM$1)</f>
        <v>693.70100000000002</v>
      </c>
      <c r="AN78">
        <f>INDEX(Data!$C$5:$BP$360,'Kontrolní List'!$A78,'Kontrolní List'!AN$1)</f>
        <v>2746</v>
      </c>
      <c r="AO78">
        <f>INDEX(Data!$C$5:$BP$360,'Kontrolní List'!$A78,'Kontrolní List'!AO$1)</f>
        <v>1671.68</v>
      </c>
      <c r="AP78" t="b">
        <f t="shared" si="14"/>
        <v>1</v>
      </c>
      <c r="AQ78" t="b">
        <f t="shared" si="15"/>
        <v>1</v>
      </c>
      <c r="AR78" t="b">
        <f t="shared" si="16"/>
        <v>0</v>
      </c>
      <c r="AT78" s="35">
        <f t="shared" si="17"/>
        <v>0.78413951898828527</v>
      </c>
      <c r="AU78" s="36" t="s">
        <v>570</v>
      </c>
      <c r="AV78" s="1"/>
    </row>
    <row r="79" spans="1:48" x14ac:dyDescent="0.25">
      <c r="A79">
        <v>77</v>
      </c>
      <c r="B79" t="str">
        <f>INDEX(Data!$C$5:$BP$360,'Kontrolní List'!$A79,'Kontrolní List'!B$1)</f>
        <v>KJ - Prostějov sladovny</v>
      </c>
      <c r="C79" t="str">
        <f>INDEX(Data!$C$5:$BP$360,'Kontrolní List'!$A79,'Kontrolní List'!C$1)</f>
        <v>Prosinec</v>
      </c>
      <c r="D79">
        <f>INDEX(Data!$C$5:$BP$360,'Kontrolní List'!$A79,'Kontrolní List'!D$1)</f>
        <v>1420.65</v>
      </c>
      <c r="E79">
        <f>INDEX(Data!$C$5:$BP$360,'Kontrolní List'!$A79,'Kontrolní List'!E$1)</f>
        <v>666.173</v>
      </c>
      <c r="F79">
        <f>INDEX(Data!$C$5:$BP$360,'Kontrolní List'!$A79,'Kontrolní List'!F$1)</f>
        <v>754.47699999999998</v>
      </c>
      <c r="G79">
        <f>INDEX(Data!$C$5:$BP$360,'Kontrolní List'!$A79,'Kontrolní List'!G$1)</f>
        <v>35.299800000000005</v>
      </c>
      <c r="H79">
        <f t="shared" si="9"/>
        <v>0</v>
      </c>
      <c r="I79">
        <f>INDEX(Data!$C$5:$BP$360,'Kontrolní List'!$A79,'Kontrolní List'!I$1)</f>
        <v>598.45000000000005</v>
      </c>
      <c r="J79">
        <f>INDEX(Data!$C$5:$BP$360,'Kontrolní List'!$A79,'Kontrolní List'!J$1)</f>
        <v>5.9240000000000004</v>
      </c>
      <c r="K79">
        <f>INDEX(Data!$C$5:$BP$360,'Kontrolní List'!$A79,'Kontrolní List'!K$1)</f>
        <v>6.70900000000006</v>
      </c>
      <c r="L79">
        <f>INDEX(Data!$C$5:$BP$360,'Kontrolní List'!$A79,'Kontrolní List'!L$1)</f>
        <v>0</v>
      </c>
      <c r="M79">
        <f>INDEX(Data!$C$5:$BP$360,'Kontrolní List'!$A79,'Kontrolní List'!M$1)</f>
        <v>0</v>
      </c>
      <c r="N79">
        <f>INDEX(Data!$C$5:$BP$360,'Kontrolní List'!$A79,'Kontrolní List'!N$1)</f>
        <v>585.81700000000001</v>
      </c>
      <c r="O79">
        <f t="shared" si="10"/>
        <v>0</v>
      </c>
      <c r="P79">
        <f>INDEX(Data!$C$5:$BP$360,'Kontrolní List'!$A79,'Kontrolní List'!P$1)</f>
        <v>2440</v>
      </c>
      <c r="Q79">
        <f>INDEX(Data!$C$5:$BP$360,'Kontrolní List'!$A79,'Kontrolní List'!Q$1)</f>
        <v>2440</v>
      </c>
      <c r="R79">
        <f t="shared" si="11"/>
        <v>0</v>
      </c>
      <c r="S79">
        <f>INDEX(Data!$C$5:$BP$360,'Kontrolní List'!$A79,'Kontrolní List'!S$1)</f>
        <v>585.81700000000001</v>
      </c>
      <c r="T79">
        <f>INDEX(Data!$C$5:$BP$360,'Kontrolní List'!$A79,'Kontrolní List'!T$1)</f>
        <v>0</v>
      </c>
      <c r="U79">
        <f>INDEX(Data!$C$5:$BP$360,'Kontrolní List'!$A79,'Kontrolní List'!U$1)</f>
        <v>0</v>
      </c>
      <c r="V79">
        <f>INDEX(Data!$C$5:$BP$360,'Kontrolní List'!$A79,'Kontrolní List'!V$1)</f>
        <v>0</v>
      </c>
      <c r="W79">
        <f>INDEX(Data!$C$5:$BP$360,'Kontrolní List'!$A79,'Kontrolní List'!W$1)</f>
        <v>0</v>
      </c>
      <c r="X79">
        <f>INDEX(Data!$C$5:$BP$360,'Kontrolní List'!$A79,'Kontrolní List'!X$1)</f>
        <v>0</v>
      </c>
      <c r="Y79">
        <f>INDEX(Data!$C$5:$BP$360,'Kontrolní List'!$A79,'Kontrolní List'!Y$1)</f>
        <v>0</v>
      </c>
      <c r="Z79">
        <f>INDEX(Data!$C$5:$BP$360,'Kontrolní List'!$A79,'Kontrolní List'!Z$1)</f>
        <v>0</v>
      </c>
      <c r="AA79">
        <f>INDEX(Data!$C$5:$BP$360,'Kontrolní List'!$A79,'Kontrolní List'!AA$1)</f>
        <v>0</v>
      </c>
      <c r="AB79">
        <f t="shared" si="12"/>
        <v>0</v>
      </c>
      <c r="AC79">
        <f>INDEX(Data!$C$5:$BP$360,'Kontrolní List'!$A79,'Kontrolní List'!AC$1)</f>
        <v>2440</v>
      </c>
      <c r="AD79">
        <f>INDEX(Data!$C$5:$BP$360,'Kontrolní List'!$A79,'Kontrolní List'!AD$1)</f>
        <v>0</v>
      </c>
      <c r="AE79">
        <f>INDEX(Data!$C$5:$BP$360,'Kontrolní List'!$A79,'Kontrolní List'!AE$1)</f>
        <v>0</v>
      </c>
      <c r="AF79">
        <f>INDEX(Data!$C$5:$BP$360,'Kontrolní List'!$A79,'Kontrolní List'!AF$1)</f>
        <v>0</v>
      </c>
      <c r="AG79">
        <f>INDEX(Data!$C$5:$BP$360,'Kontrolní List'!$A79,'Kontrolní List'!AG$1)</f>
        <v>0</v>
      </c>
      <c r="AH79">
        <f>INDEX(Data!$C$5:$BP$360,'Kontrolní List'!$A79,'Kontrolní List'!AH$1)</f>
        <v>0</v>
      </c>
      <c r="AI79">
        <f>INDEX(Data!$C$5:$BP$360,'Kontrolní List'!$A79,'Kontrolní List'!AI$1)</f>
        <v>0</v>
      </c>
      <c r="AJ79">
        <f>INDEX(Data!$C$5:$BP$360,'Kontrolní List'!$A79,'Kontrolní List'!AJ$1)</f>
        <v>0</v>
      </c>
      <c r="AK79">
        <f>INDEX(Data!$C$5:$BP$360,'Kontrolní List'!$A79,'Kontrolní List'!AK$1)</f>
        <v>0</v>
      </c>
      <c r="AL79">
        <f t="shared" si="13"/>
        <v>0</v>
      </c>
      <c r="AM79">
        <f>INDEX(Data!$C$5:$BP$360,'Kontrolní List'!$A79,'Kontrolní List'!AM$1)</f>
        <v>598.45000000000005</v>
      </c>
      <c r="AN79">
        <f>INDEX(Data!$C$5:$BP$360,'Kontrolní List'!$A79,'Kontrolní List'!AN$1)</f>
        <v>2440</v>
      </c>
      <c r="AO79">
        <f>INDEX(Data!$C$5:$BP$360,'Kontrolní List'!$A79,'Kontrolní List'!AO$1)</f>
        <v>1420.65</v>
      </c>
      <c r="AP79" t="b">
        <f t="shared" si="14"/>
        <v>1</v>
      </c>
      <c r="AQ79" t="b">
        <f t="shared" si="15"/>
        <v>1</v>
      </c>
      <c r="AR79" t="b">
        <f t="shared" si="16"/>
        <v>1</v>
      </c>
      <c r="AT79" s="35">
        <f t="shared" si="17"/>
        <v>0.89834074386919904</v>
      </c>
      <c r="AU79" s="36" t="s">
        <v>570</v>
      </c>
      <c r="AV79" s="1"/>
    </row>
    <row r="80" spans="1:48" x14ac:dyDescent="0.25">
      <c r="A80">
        <v>78</v>
      </c>
      <c r="B80" t="str">
        <f>INDEX(Data!$C$5:$BP$360,'Kontrolní List'!$A80,'Kontrolní List'!B$1)</f>
        <v>KJ - Prostějov, Tylova</v>
      </c>
      <c r="C80" t="str">
        <f>INDEX(Data!$C$5:$BP$360,'Kontrolní List'!$A80,'Kontrolní List'!C$1)</f>
        <v>Prosinec</v>
      </c>
      <c r="D80">
        <f>INDEX(Data!$C$5:$BP$360,'Kontrolní List'!$A80,'Kontrolní List'!D$1)</f>
        <v>1021.371</v>
      </c>
      <c r="E80">
        <f>INDEX(Data!$C$5:$BP$360,'Kontrolní List'!$A80,'Kontrolní List'!E$1)</f>
        <v>495.45</v>
      </c>
      <c r="F80">
        <f>INDEX(Data!$C$5:$BP$360,'Kontrolní List'!$A80,'Kontrolní List'!F$1)</f>
        <v>525.92100000000005</v>
      </c>
      <c r="G80">
        <f>INDEX(Data!$C$5:$BP$360,'Kontrolní List'!$A80,'Kontrolní List'!G$1)</f>
        <v>35.251200000000004</v>
      </c>
      <c r="H80">
        <f t="shared" si="9"/>
        <v>0</v>
      </c>
      <c r="I80">
        <f>INDEX(Data!$C$5:$BP$360,'Kontrolní List'!$A80,'Kontrolní List'!I$1)</f>
        <v>380.75</v>
      </c>
      <c r="J80">
        <f>INDEX(Data!$C$5:$BP$360,'Kontrolní List'!$A80,'Kontrolní List'!J$1)</f>
        <v>5.9820000000000002</v>
      </c>
      <c r="K80">
        <f>INDEX(Data!$C$5:$BP$360,'Kontrolní List'!$A80,'Kontrolní List'!K$1)</f>
        <v>6.3489999999999895</v>
      </c>
      <c r="L80">
        <f>INDEX(Data!$C$5:$BP$360,'Kontrolní List'!$A80,'Kontrolní List'!L$1)</f>
        <v>0</v>
      </c>
      <c r="M80">
        <f>INDEX(Data!$C$5:$BP$360,'Kontrolní List'!$A80,'Kontrolní List'!M$1)</f>
        <v>0</v>
      </c>
      <c r="N80">
        <f>INDEX(Data!$C$5:$BP$360,'Kontrolní List'!$A80,'Kontrolní List'!N$1)</f>
        <v>368.41899999999998</v>
      </c>
      <c r="O80">
        <f t="shared" si="10"/>
        <v>0</v>
      </c>
      <c r="P80">
        <f>INDEX(Data!$C$5:$BP$360,'Kontrolní List'!$A80,'Kontrolní List'!P$1)</f>
        <v>1455</v>
      </c>
      <c r="Q80">
        <f>INDEX(Data!$C$5:$BP$360,'Kontrolní List'!$A80,'Kontrolní List'!Q$1)</f>
        <v>1455</v>
      </c>
      <c r="R80">
        <f t="shared" si="11"/>
        <v>0</v>
      </c>
      <c r="S80">
        <f>INDEX(Data!$C$5:$BP$360,'Kontrolní List'!$A80,'Kontrolní List'!S$1)</f>
        <v>368.41899999999998</v>
      </c>
      <c r="T80">
        <f>INDEX(Data!$C$5:$BP$360,'Kontrolní List'!$A80,'Kontrolní List'!T$1)</f>
        <v>0</v>
      </c>
      <c r="U80">
        <f>INDEX(Data!$C$5:$BP$360,'Kontrolní List'!$A80,'Kontrolní List'!U$1)</f>
        <v>0</v>
      </c>
      <c r="V80">
        <f>INDEX(Data!$C$5:$BP$360,'Kontrolní List'!$A80,'Kontrolní List'!V$1)</f>
        <v>0</v>
      </c>
      <c r="W80">
        <f>INDEX(Data!$C$5:$BP$360,'Kontrolní List'!$A80,'Kontrolní List'!W$1)</f>
        <v>0</v>
      </c>
      <c r="X80">
        <f>INDEX(Data!$C$5:$BP$360,'Kontrolní List'!$A80,'Kontrolní List'!X$1)</f>
        <v>0</v>
      </c>
      <c r="Y80">
        <f>INDEX(Data!$C$5:$BP$360,'Kontrolní List'!$A80,'Kontrolní List'!Y$1)</f>
        <v>0</v>
      </c>
      <c r="Z80">
        <f>INDEX(Data!$C$5:$BP$360,'Kontrolní List'!$A80,'Kontrolní List'!Z$1)</f>
        <v>0</v>
      </c>
      <c r="AA80">
        <f>INDEX(Data!$C$5:$BP$360,'Kontrolní List'!$A80,'Kontrolní List'!AA$1)</f>
        <v>0</v>
      </c>
      <c r="AB80">
        <f t="shared" si="12"/>
        <v>0</v>
      </c>
      <c r="AC80">
        <f>INDEX(Data!$C$5:$BP$360,'Kontrolní List'!$A80,'Kontrolní List'!AC$1)</f>
        <v>1455</v>
      </c>
      <c r="AD80">
        <f>INDEX(Data!$C$5:$BP$360,'Kontrolní List'!$A80,'Kontrolní List'!AD$1)</f>
        <v>0</v>
      </c>
      <c r="AE80">
        <f>INDEX(Data!$C$5:$BP$360,'Kontrolní List'!$A80,'Kontrolní List'!AE$1)</f>
        <v>0</v>
      </c>
      <c r="AF80">
        <f>INDEX(Data!$C$5:$BP$360,'Kontrolní List'!$A80,'Kontrolní List'!AF$1)</f>
        <v>0</v>
      </c>
      <c r="AG80">
        <f>INDEX(Data!$C$5:$BP$360,'Kontrolní List'!$A80,'Kontrolní List'!AG$1)</f>
        <v>0</v>
      </c>
      <c r="AH80">
        <f>INDEX(Data!$C$5:$BP$360,'Kontrolní List'!$A80,'Kontrolní List'!AH$1)</f>
        <v>0</v>
      </c>
      <c r="AI80">
        <f>INDEX(Data!$C$5:$BP$360,'Kontrolní List'!$A80,'Kontrolní List'!AI$1)</f>
        <v>0</v>
      </c>
      <c r="AJ80">
        <f>INDEX(Data!$C$5:$BP$360,'Kontrolní List'!$A80,'Kontrolní List'!AJ$1)</f>
        <v>0</v>
      </c>
      <c r="AK80">
        <f>INDEX(Data!$C$5:$BP$360,'Kontrolní List'!$A80,'Kontrolní List'!AK$1)</f>
        <v>0</v>
      </c>
      <c r="AL80">
        <f t="shared" si="13"/>
        <v>0</v>
      </c>
      <c r="AM80">
        <f>INDEX(Data!$C$5:$BP$360,'Kontrolní List'!$A80,'Kontrolní List'!AM$1)</f>
        <v>380.75</v>
      </c>
      <c r="AN80">
        <f>INDEX(Data!$C$5:$BP$360,'Kontrolní List'!$A80,'Kontrolní List'!AN$1)</f>
        <v>1455</v>
      </c>
      <c r="AO80">
        <f>INDEX(Data!$C$5:$BP$360,'Kontrolní List'!$A80,'Kontrolní List'!AO$1)</f>
        <v>919.23400000000004</v>
      </c>
      <c r="AP80" t="b">
        <f t="shared" si="14"/>
        <v>1</v>
      </c>
      <c r="AQ80" t="b">
        <f t="shared" si="15"/>
        <v>1</v>
      </c>
      <c r="AR80" t="b">
        <f t="shared" si="16"/>
        <v>0</v>
      </c>
      <c r="AT80" s="35">
        <f t="shared" si="17"/>
        <v>0.76849319852107278</v>
      </c>
      <c r="AU80" s="36" t="s">
        <v>570</v>
      </c>
      <c r="AV80" s="1"/>
    </row>
    <row r="81" spans="1:48" x14ac:dyDescent="0.25">
      <c r="A81">
        <v>79</v>
      </c>
      <c r="B81" t="str">
        <f>INDEX(Data!$C$5:$BP$360,'Kontrolní List'!$A81,'Kontrolní List'!B$1)</f>
        <v>KJ - Přelouč, 17. listopadu</v>
      </c>
      <c r="C81" t="str">
        <f>INDEX(Data!$C$5:$BP$360,'Kontrolní List'!$A81,'Kontrolní List'!C$1)</f>
        <v>Prosinec</v>
      </c>
      <c r="D81">
        <f>INDEX(Data!$C$5:$BP$360,'Kontrolní List'!$A81,'Kontrolní List'!D$1)</f>
        <v>238.685</v>
      </c>
      <c r="E81">
        <f>INDEX(Data!$C$5:$BP$360,'Kontrolní List'!$A81,'Kontrolní List'!E$1)</f>
        <v>101.601</v>
      </c>
      <c r="F81">
        <f>INDEX(Data!$C$5:$BP$360,'Kontrolní List'!$A81,'Kontrolní List'!F$1)</f>
        <v>137.084</v>
      </c>
      <c r="G81">
        <f>INDEX(Data!$C$5:$BP$360,'Kontrolní List'!$A81,'Kontrolní List'!G$1)</f>
        <v>35.304000000000002</v>
      </c>
      <c r="H81">
        <f t="shared" si="9"/>
        <v>0</v>
      </c>
      <c r="I81">
        <f>INDEX(Data!$C$5:$BP$360,'Kontrolní List'!$A81,'Kontrolní List'!I$1)</f>
        <v>87.909000000000006</v>
      </c>
      <c r="J81">
        <f>INDEX(Data!$C$5:$BP$360,'Kontrolní List'!$A81,'Kontrolní List'!J$1)</f>
        <v>0.442</v>
      </c>
      <c r="K81">
        <f>INDEX(Data!$C$5:$BP$360,'Kontrolní List'!$A81,'Kontrolní List'!K$1)</f>
        <v>0.59700000000000841</v>
      </c>
      <c r="L81">
        <f>INDEX(Data!$C$5:$BP$360,'Kontrolní List'!$A81,'Kontrolní List'!L$1)</f>
        <v>0</v>
      </c>
      <c r="M81">
        <f>INDEX(Data!$C$5:$BP$360,'Kontrolní List'!$A81,'Kontrolní List'!M$1)</f>
        <v>0</v>
      </c>
      <c r="N81">
        <f>INDEX(Data!$C$5:$BP$360,'Kontrolní List'!$A81,'Kontrolní List'!N$1)</f>
        <v>86.87</v>
      </c>
      <c r="O81">
        <f t="shared" si="10"/>
        <v>0</v>
      </c>
      <c r="P81">
        <f>INDEX(Data!$C$5:$BP$360,'Kontrolní List'!$A81,'Kontrolní List'!P$1)</f>
        <v>427</v>
      </c>
      <c r="Q81">
        <f>INDEX(Data!$C$5:$BP$360,'Kontrolní List'!$A81,'Kontrolní List'!Q$1)</f>
        <v>427</v>
      </c>
      <c r="R81">
        <f t="shared" si="11"/>
        <v>0</v>
      </c>
      <c r="S81">
        <f>INDEX(Data!$C$5:$BP$360,'Kontrolní List'!$A81,'Kontrolní List'!S$1)</f>
        <v>86.87</v>
      </c>
      <c r="T81">
        <f>INDEX(Data!$C$5:$BP$360,'Kontrolní List'!$A81,'Kontrolní List'!T$1)</f>
        <v>0</v>
      </c>
      <c r="U81">
        <f>INDEX(Data!$C$5:$BP$360,'Kontrolní List'!$A81,'Kontrolní List'!U$1)</f>
        <v>0</v>
      </c>
      <c r="V81">
        <f>INDEX(Data!$C$5:$BP$360,'Kontrolní List'!$A81,'Kontrolní List'!V$1)</f>
        <v>0</v>
      </c>
      <c r="W81">
        <f>INDEX(Data!$C$5:$BP$360,'Kontrolní List'!$A81,'Kontrolní List'!W$1)</f>
        <v>0</v>
      </c>
      <c r="X81">
        <f>INDEX(Data!$C$5:$BP$360,'Kontrolní List'!$A81,'Kontrolní List'!X$1)</f>
        <v>0</v>
      </c>
      <c r="Y81">
        <f>INDEX(Data!$C$5:$BP$360,'Kontrolní List'!$A81,'Kontrolní List'!Y$1)</f>
        <v>0</v>
      </c>
      <c r="Z81">
        <f>INDEX(Data!$C$5:$BP$360,'Kontrolní List'!$A81,'Kontrolní List'!Z$1)</f>
        <v>0</v>
      </c>
      <c r="AA81">
        <f>INDEX(Data!$C$5:$BP$360,'Kontrolní List'!$A81,'Kontrolní List'!AA$1)</f>
        <v>0</v>
      </c>
      <c r="AB81">
        <f t="shared" si="12"/>
        <v>0</v>
      </c>
      <c r="AC81">
        <f>INDEX(Data!$C$5:$BP$360,'Kontrolní List'!$A81,'Kontrolní List'!AC$1)</f>
        <v>0</v>
      </c>
      <c r="AD81">
        <f>INDEX(Data!$C$5:$BP$360,'Kontrolní List'!$A81,'Kontrolní List'!AD$1)</f>
        <v>0</v>
      </c>
      <c r="AE81">
        <f>INDEX(Data!$C$5:$BP$360,'Kontrolní List'!$A81,'Kontrolní List'!AE$1)</f>
        <v>0</v>
      </c>
      <c r="AF81">
        <f>INDEX(Data!$C$5:$BP$360,'Kontrolní List'!$A81,'Kontrolní List'!AF$1)</f>
        <v>0</v>
      </c>
      <c r="AG81">
        <f>INDEX(Data!$C$5:$BP$360,'Kontrolní List'!$A81,'Kontrolní List'!AG$1)</f>
        <v>0</v>
      </c>
      <c r="AH81">
        <f>INDEX(Data!$C$5:$BP$360,'Kontrolní List'!$A81,'Kontrolní List'!AH$1)</f>
        <v>0</v>
      </c>
      <c r="AI81">
        <f>INDEX(Data!$C$5:$BP$360,'Kontrolní List'!$A81,'Kontrolní List'!AI$1)</f>
        <v>85</v>
      </c>
      <c r="AJ81">
        <f>INDEX(Data!$C$5:$BP$360,'Kontrolní List'!$A81,'Kontrolní List'!AJ$1)</f>
        <v>342</v>
      </c>
      <c r="AK81">
        <f>INDEX(Data!$C$5:$BP$360,'Kontrolní List'!$A81,'Kontrolní List'!AK$1)</f>
        <v>0</v>
      </c>
      <c r="AL81">
        <f t="shared" si="13"/>
        <v>0</v>
      </c>
      <c r="AM81">
        <f>INDEX(Data!$C$5:$BP$360,'Kontrolní List'!$A81,'Kontrolní List'!AM$1)</f>
        <v>87.909000000000006</v>
      </c>
      <c r="AN81">
        <f>INDEX(Data!$C$5:$BP$360,'Kontrolní List'!$A81,'Kontrolní List'!AN$1)</f>
        <v>427</v>
      </c>
      <c r="AO81">
        <f>INDEX(Data!$C$5:$BP$360,'Kontrolní List'!$A81,'Kontrolní List'!AO$1)</f>
        <v>238.685</v>
      </c>
      <c r="AP81" t="b">
        <f t="shared" si="14"/>
        <v>1</v>
      </c>
      <c r="AQ81" t="b">
        <f t="shared" si="15"/>
        <v>1</v>
      </c>
      <c r="AR81" t="b">
        <f t="shared" si="16"/>
        <v>1</v>
      </c>
      <c r="AT81" s="35">
        <f t="shared" si="17"/>
        <v>0.86524126405560098</v>
      </c>
      <c r="AU81" s="36" t="s">
        <v>570</v>
      </c>
      <c r="AV81" s="1"/>
    </row>
    <row r="82" spans="1:48" x14ac:dyDescent="0.25">
      <c r="A82">
        <v>80</v>
      </c>
      <c r="B82" t="str">
        <f>INDEX(Data!$C$5:$BP$360,'Kontrolní List'!$A82,'Kontrolní List'!B$1)</f>
        <v>KJ - Rokycany</v>
      </c>
      <c r="C82" t="str">
        <f>INDEX(Data!$C$5:$BP$360,'Kontrolní List'!$A82,'Kontrolní List'!C$1)</f>
        <v>Prosinec</v>
      </c>
      <c r="D82">
        <f>INDEX(Data!$C$5:$BP$360,'Kontrolní List'!$A82,'Kontrolní List'!D$1)</f>
        <v>1480.316</v>
      </c>
      <c r="E82">
        <f>INDEX(Data!$C$5:$BP$360,'Kontrolní List'!$A82,'Kontrolní List'!E$1)</f>
        <v>694.45399999999995</v>
      </c>
      <c r="F82">
        <f>INDEX(Data!$C$5:$BP$360,'Kontrolní List'!$A82,'Kontrolní List'!F$1)</f>
        <v>785.86199999999997</v>
      </c>
      <c r="G82">
        <f>INDEX(Data!$C$5:$BP$360,'Kontrolní List'!$A82,'Kontrolní List'!G$1)</f>
        <v>35.267076000000003</v>
      </c>
      <c r="H82">
        <f t="shared" si="9"/>
        <v>0</v>
      </c>
      <c r="I82">
        <f>INDEX(Data!$C$5:$BP$360,'Kontrolní List'!$A82,'Kontrolní List'!I$1)</f>
        <v>605.07899999999995</v>
      </c>
      <c r="J82">
        <f>INDEX(Data!$C$5:$BP$360,'Kontrolní List'!$A82,'Kontrolní List'!J$1)</f>
        <v>8.3879999999999999</v>
      </c>
      <c r="K82">
        <f>INDEX(Data!$C$5:$BP$360,'Kontrolní List'!$A82,'Kontrolní List'!K$1)</f>
        <v>9.4909999999998718</v>
      </c>
      <c r="L82">
        <f>INDEX(Data!$C$5:$BP$360,'Kontrolní List'!$A82,'Kontrolní List'!L$1)</f>
        <v>0</v>
      </c>
      <c r="M82">
        <f>INDEX(Data!$C$5:$BP$360,'Kontrolní List'!$A82,'Kontrolní List'!M$1)</f>
        <v>0</v>
      </c>
      <c r="N82">
        <f>INDEX(Data!$C$5:$BP$360,'Kontrolní List'!$A82,'Kontrolní List'!N$1)</f>
        <v>587.20000000000005</v>
      </c>
      <c r="O82">
        <f t="shared" si="10"/>
        <v>0</v>
      </c>
      <c r="P82">
        <f>INDEX(Data!$C$5:$BP$360,'Kontrolní List'!$A82,'Kontrolní List'!P$1)</f>
        <v>2465</v>
      </c>
      <c r="Q82">
        <f>INDEX(Data!$C$5:$BP$360,'Kontrolní List'!$A82,'Kontrolní List'!Q$1)</f>
        <v>2465</v>
      </c>
      <c r="R82">
        <f t="shared" si="11"/>
        <v>0</v>
      </c>
      <c r="S82">
        <f>INDEX(Data!$C$5:$BP$360,'Kontrolní List'!$A82,'Kontrolní List'!S$1)</f>
        <v>587.20000000000005</v>
      </c>
      <c r="T82">
        <f>INDEX(Data!$C$5:$BP$360,'Kontrolní List'!$A82,'Kontrolní List'!T$1)</f>
        <v>0</v>
      </c>
      <c r="U82">
        <f>INDEX(Data!$C$5:$BP$360,'Kontrolní List'!$A82,'Kontrolní List'!U$1)</f>
        <v>0</v>
      </c>
      <c r="V82">
        <f>INDEX(Data!$C$5:$BP$360,'Kontrolní List'!$A82,'Kontrolní List'!V$1)</f>
        <v>0</v>
      </c>
      <c r="W82">
        <f>INDEX(Data!$C$5:$BP$360,'Kontrolní List'!$A82,'Kontrolní List'!W$1)</f>
        <v>0</v>
      </c>
      <c r="X82">
        <f>INDEX(Data!$C$5:$BP$360,'Kontrolní List'!$A82,'Kontrolní List'!X$1)</f>
        <v>0</v>
      </c>
      <c r="Y82">
        <f>INDEX(Data!$C$5:$BP$360,'Kontrolní List'!$A82,'Kontrolní List'!Y$1)</f>
        <v>0</v>
      </c>
      <c r="Z82">
        <f>INDEX(Data!$C$5:$BP$360,'Kontrolní List'!$A82,'Kontrolní List'!Z$1)</f>
        <v>0</v>
      </c>
      <c r="AA82">
        <f>INDEX(Data!$C$5:$BP$360,'Kontrolní List'!$A82,'Kontrolní List'!AA$1)</f>
        <v>0</v>
      </c>
      <c r="AB82">
        <f t="shared" si="12"/>
        <v>0</v>
      </c>
      <c r="AC82">
        <f>INDEX(Data!$C$5:$BP$360,'Kontrolní List'!$A82,'Kontrolní List'!AC$1)</f>
        <v>2465</v>
      </c>
      <c r="AD82">
        <f>INDEX(Data!$C$5:$BP$360,'Kontrolní List'!$A82,'Kontrolní List'!AD$1)</f>
        <v>0</v>
      </c>
      <c r="AE82">
        <f>INDEX(Data!$C$5:$BP$360,'Kontrolní List'!$A82,'Kontrolní List'!AE$1)</f>
        <v>0</v>
      </c>
      <c r="AF82">
        <f>INDEX(Data!$C$5:$BP$360,'Kontrolní List'!$A82,'Kontrolní List'!AF$1)</f>
        <v>0</v>
      </c>
      <c r="AG82">
        <f>INDEX(Data!$C$5:$BP$360,'Kontrolní List'!$A82,'Kontrolní List'!AG$1)</f>
        <v>0</v>
      </c>
      <c r="AH82">
        <f>INDEX(Data!$C$5:$BP$360,'Kontrolní List'!$A82,'Kontrolní List'!AH$1)</f>
        <v>0</v>
      </c>
      <c r="AI82">
        <f>INDEX(Data!$C$5:$BP$360,'Kontrolní List'!$A82,'Kontrolní List'!AI$1)</f>
        <v>0</v>
      </c>
      <c r="AJ82">
        <f>INDEX(Data!$C$5:$BP$360,'Kontrolní List'!$A82,'Kontrolní List'!AJ$1)</f>
        <v>0</v>
      </c>
      <c r="AK82">
        <f>INDEX(Data!$C$5:$BP$360,'Kontrolní List'!$A82,'Kontrolní List'!AK$1)</f>
        <v>0</v>
      </c>
      <c r="AL82">
        <f t="shared" si="13"/>
        <v>0</v>
      </c>
      <c r="AM82">
        <f>INDEX(Data!$C$5:$BP$360,'Kontrolní List'!$A82,'Kontrolní List'!AM$1)</f>
        <v>605.07899999999995</v>
      </c>
      <c r="AN82">
        <f>INDEX(Data!$C$5:$BP$360,'Kontrolní List'!$A82,'Kontrolní List'!AN$1)</f>
        <v>2465</v>
      </c>
      <c r="AO82">
        <f>INDEX(Data!$C$5:$BP$360,'Kontrolní List'!$A82,'Kontrolní List'!AO$1)</f>
        <v>1480.316</v>
      </c>
      <c r="AP82" t="b">
        <f t="shared" si="14"/>
        <v>1</v>
      </c>
      <c r="AQ82" t="b">
        <f t="shared" si="15"/>
        <v>1</v>
      </c>
      <c r="AR82" t="b">
        <f t="shared" si="16"/>
        <v>1</v>
      </c>
      <c r="AT82" s="35">
        <f t="shared" si="17"/>
        <v>0.8713012777151784</v>
      </c>
      <c r="AU82" s="36" t="s">
        <v>570</v>
      </c>
      <c r="AV82" s="1"/>
    </row>
    <row r="83" spans="1:48" x14ac:dyDescent="0.25">
      <c r="A83">
        <v>81</v>
      </c>
      <c r="B83" t="str">
        <f>INDEX(Data!$C$5:$BP$360,'Kontrolní List'!$A83,'Kontrolní List'!B$1)</f>
        <v>KJ - Roudnice nad Labem</v>
      </c>
      <c r="C83" t="str">
        <f>INDEX(Data!$C$5:$BP$360,'Kontrolní List'!$A83,'Kontrolní List'!C$1)</f>
        <v>Prosinec</v>
      </c>
      <c r="D83">
        <f>INDEX(Data!$C$5:$BP$360,'Kontrolní List'!$A83,'Kontrolní List'!D$1)</f>
        <v>235.791</v>
      </c>
      <c r="E83">
        <f>INDEX(Data!$C$5:$BP$360,'Kontrolní List'!$A83,'Kontrolní List'!E$1)</f>
        <v>102.62</v>
      </c>
      <c r="F83">
        <f>INDEX(Data!$C$5:$BP$360,'Kontrolní List'!$A83,'Kontrolní List'!F$1)</f>
        <v>133.17099999999999</v>
      </c>
      <c r="G83">
        <f>INDEX(Data!$C$5:$BP$360,'Kontrolní List'!$A83,'Kontrolní List'!G$1)</f>
        <v>35.251200000000004</v>
      </c>
      <c r="H83">
        <f t="shared" si="9"/>
        <v>0</v>
      </c>
      <c r="I83">
        <f>INDEX(Data!$C$5:$BP$360,'Kontrolní List'!$A83,'Kontrolní List'!I$1)</f>
        <v>79.628</v>
      </c>
      <c r="J83">
        <f>INDEX(Data!$C$5:$BP$360,'Kontrolní List'!$A83,'Kontrolní List'!J$1)</f>
        <v>4.0540000000000003</v>
      </c>
      <c r="K83">
        <f>INDEX(Data!$C$5:$BP$360,'Kontrolní List'!$A83,'Kontrolní List'!K$1)</f>
        <v>5.2600000000000051</v>
      </c>
      <c r="L83">
        <f>INDEX(Data!$C$5:$BP$360,'Kontrolní List'!$A83,'Kontrolní List'!L$1)</f>
        <v>0</v>
      </c>
      <c r="M83">
        <f>INDEX(Data!$C$5:$BP$360,'Kontrolní List'!$A83,'Kontrolní List'!M$1)</f>
        <v>0</v>
      </c>
      <c r="N83">
        <f>INDEX(Data!$C$5:$BP$360,'Kontrolní List'!$A83,'Kontrolní List'!N$1)</f>
        <v>70.313999999999993</v>
      </c>
      <c r="O83">
        <f t="shared" si="10"/>
        <v>0</v>
      </c>
      <c r="P83">
        <f>INDEX(Data!$C$5:$BP$360,'Kontrolní List'!$A83,'Kontrolní List'!P$1)</f>
        <v>372</v>
      </c>
      <c r="Q83">
        <f>INDEX(Data!$C$5:$BP$360,'Kontrolní List'!$A83,'Kontrolní List'!Q$1)</f>
        <v>372</v>
      </c>
      <c r="R83">
        <f t="shared" si="11"/>
        <v>0</v>
      </c>
      <c r="S83">
        <f>INDEX(Data!$C$5:$BP$360,'Kontrolní List'!$A83,'Kontrolní List'!S$1)</f>
        <v>70.313999999999993</v>
      </c>
      <c r="T83">
        <f>INDEX(Data!$C$5:$BP$360,'Kontrolní List'!$A83,'Kontrolní List'!T$1)</f>
        <v>0</v>
      </c>
      <c r="U83">
        <f>INDEX(Data!$C$5:$BP$360,'Kontrolní List'!$A83,'Kontrolní List'!U$1)</f>
        <v>0</v>
      </c>
      <c r="V83">
        <f>INDEX(Data!$C$5:$BP$360,'Kontrolní List'!$A83,'Kontrolní List'!V$1)</f>
        <v>0</v>
      </c>
      <c r="W83">
        <f>INDEX(Data!$C$5:$BP$360,'Kontrolní List'!$A83,'Kontrolní List'!W$1)</f>
        <v>0</v>
      </c>
      <c r="X83">
        <f>INDEX(Data!$C$5:$BP$360,'Kontrolní List'!$A83,'Kontrolní List'!X$1)</f>
        <v>0</v>
      </c>
      <c r="Y83">
        <f>INDEX(Data!$C$5:$BP$360,'Kontrolní List'!$A83,'Kontrolní List'!Y$1)</f>
        <v>0</v>
      </c>
      <c r="Z83">
        <f>INDEX(Data!$C$5:$BP$360,'Kontrolní List'!$A83,'Kontrolní List'!Z$1)</f>
        <v>0</v>
      </c>
      <c r="AA83">
        <f>INDEX(Data!$C$5:$BP$360,'Kontrolní List'!$A83,'Kontrolní List'!AA$1)</f>
        <v>0</v>
      </c>
      <c r="AB83">
        <f t="shared" si="12"/>
        <v>0</v>
      </c>
      <c r="AC83">
        <f>INDEX(Data!$C$5:$BP$360,'Kontrolní List'!$A83,'Kontrolní List'!AC$1)</f>
        <v>372</v>
      </c>
      <c r="AD83">
        <f>INDEX(Data!$C$5:$BP$360,'Kontrolní List'!$A83,'Kontrolní List'!AD$1)</f>
        <v>0</v>
      </c>
      <c r="AE83">
        <f>INDEX(Data!$C$5:$BP$360,'Kontrolní List'!$A83,'Kontrolní List'!AE$1)</f>
        <v>0</v>
      </c>
      <c r="AF83">
        <f>INDEX(Data!$C$5:$BP$360,'Kontrolní List'!$A83,'Kontrolní List'!AF$1)</f>
        <v>0</v>
      </c>
      <c r="AG83">
        <f>INDEX(Data!$C$5:$BP$360,'Kontrolní List'!$A83,'Kontrolní List'!AG$1)</f>
        <v>0</v>
      </c>
      <c r="AH83">
        <f>INDEX(Data!$C$5:$BP$360,'Kontrolní List'!$A83,'Kontrolní List'!AH$1)</f>
        <v>0</v>
      </c>
      <c r="AI83">
        <f>INDEX(Data!$C$5:$BP$360,'Kontrolní List'!$A83,'Kontrolní List'!AI$1)</f>
        <v>0</v>
      </c>
      <c r="AJ83">
        <f>INDEX(Data!$C$5:$BP$360,'Kontrolní List'!$A83,'Kontrolní List'!AJ$1)</f>
        <v>0</v>
      </c>
      <c r="AK83">
        <f>INDEX(Data!$C$5:$BP$360,'Kontrolní List'!$A83,'Kontrolní List'!AK$1)</f>
        <v>0</v>
      </c>
      <c r="AL83">
        <f t="shared" si="13"/>
        <v>0</v>
      </c>
      <c r="AM83">
        <f>INDEX(Data!$C$5:$BP$360,'Kontrolní List'!$A83,'Kontrolní List'!AM$1)</f>
        <v>79.628</v>
      </c>
      <c r="AN83">
        <f>INDEX(Data!$C$5:$BP$360,'Kontrolní List'!$A83,'Kontrolní List'!AN$1)</f>
        <v>372</v>
      </c>
      <c r="AO83">
        <f>INDEX(Data!$C$5:$BP$360,'Kontrolní List'!$A83,'Kontrolní List'!AO$1)</f>
        <v>212.21199999999999</v>
      </c>
      <c r="AP83" t="b">
        <f t="shared" si="14"/>
        <v>1</v>
      </c>
      <c r="AQ83" t="b">
        <f t="shared" si="15"/>
        <v>1</v>
      </c>
      <c r="AR83" t="b">
        <f t="shared" si="16"/>
        <v>0</v>
      </c>
      <c r="AT83" s="35">
        <f t="shared" si="17"/>
        <v>0.77594706046173656</v>
      </c>
      <c r="AU83" s="36" t="s">
        <v>570</v>
      </c>
      <c r="AV83" s="1"/>
    </row>
    <row r="84" spans="1:48" x14ac:dyDescent="0.25">
      <c r="A84">
        <v>82</v>
      </c>
      <c r="B84" t="str">
        <f>INDEX(Data!$C$5:$BP$360,'Kontrolní List'!$A84,'Kontrolní List'!B$1)</f>
        <v>KJ - Sedlčany, Na Severním sídlišti</v>
      </c>
      <c r="C84" t="str">
        <f>INDEX(Data!$C$5:$BP$360,'Kontrolní List'!$A84,'Kontrolní List'!C$1)</f>
        <v>Prosinec</v>
      </c>
      <c r="D84">
        <f>INDEX(Data!$C$5:$BP$360,'Kontrolní List'!$A84,'Kontrolní List'!D$1)</f>
        <v>649.52499999999998</v>
      </c>
      <c r="E84">
        <f>INDEX(Data!$C$5:$BP$360,'Kontrolní List'!$A84,'Kontrolní List'!E$1)</f>
        <v>296.45400000000001</v>
      </c>
      <c r="F84">
        <f>INDEX(Data!$C$5:$BP$360,'Kontrolní List'!$A84,'Kontrolní List'!F$1)</f>
        <v>353.07100000000003</v>
      </c>
      <c r="G84">
        <f>INDEX(Data!$C$5:$BP$360,'Kontrolní List'!$A84,'Kontrolní List'!G$1)</f>
        <v>35.251200000000004</v>
      </c>
      <c r="H84">
        <f t="shared" si="9"/>
        <v>0</v>
      </c>
      <c r="I84">
        <f>INDEX(Data!$C$5:$BP$360,'Kontrolní List'!$A84,'Kontrolní List'!I$1)</f>
        <v>236.5</v>
      </c>
      <c r="J84">
        <f>INDEX(Data!$C$5:$BP$360,'Kontrolní List'!$A84,'Kontrolní List'!J$1)</f>
        <v>2.3479999999999999</v>
      </c>
      <c r="K84">
        <f>INDEX(Data!$C$5:$BP$360,'Kontrolní List'!$A84,'Kontrolní List'!K$1)</f>
        <v>2.796999999999997</v>
      </c>
      <c r="L84">
        <f>INDEX(Data!$C$5:$BP$360,'Kontrolní List'!$A84,'Kontrolní List'!L$1)</f>
        <v>0</v>
      </c>
      <c r="M84">
        <f>INDEX(Data!$C$5:$BP$360,'Kontrolní List'!$A84,'Kontrolní List'!M$1)</f>
        <v>0</v>
      </c>
      <c r="N84">
        <f>INDEX(Data!$C$5:$BP$360,'Kontrolní List'!$A84,'Kontrolní List'!N$1)</f>
        <v>231.35499999999999</v>
      </c>
      <c r="O84">
        <f t="shared" si="10"/>
        <v>0</v>
      </c>
      <c r="P84">
        <f>INDEX(Data!$C$5:$BP$360,'Kontrolní List'!$A84,'Kontrolní List'!P$1)</f>
        <v>1014</v>
      </c>
      <c r="Q84">
        <f>INDEX(Data!$C$5:$BP$360,'Kontrolní List'!$A84,'Kontrolní List'!Q$1)</f>
        <v>1014</v>
      </c>
      <c r="R84">
        <f t="shared" si="11"/>
        <v>0</v>
      </c>
      <c r="S84">
        <f>INDEX(Data!$C$5:$BP$360,'Kontrolní List'!$A84,'Kontrolní List'!S$1)</f>
        <v>231.35499999999999</v>
      </c>
      <c r="T84">
        <f>INDEX(Data!$C$5:$BP$360,'Kontrolní List'!$A84,'Kontrolní List'!T$1)</f>
        <v>0</v>
      </c>
      <c r="U84">
        <f>INDEX(Data!$C$5:$BP$360,'Kontrolní List'!$A84,'Kontrolní List'!U$1)</f>
        <v>0</v>
      </c>
      <c r="V84">
        <f>INDEX(Data!$C$5:$BP$360,'Kontrolní List'!$A84,'Kontrolní List'!V$1)</f>
        <v>0</v>
      </c>
      <c r="W84">
        <f>INDEX(Data!$C$5:$BP$360,'Kontrolní List'!$A84,'Kontrolní List'!W$1)</f>
        <v>0</v>
      </c>
      <c r="X84">
        <f>INDEX(Data!$C$5:$BP$360,'Kontrolní List'!$A84,'Kontrolní List'!X$1)</f>
        <v>0</v>
      </c>
      <c r="Y84">
        <f>INDEX(Data!$C$5:$BP$360,'Kontrolní List'!$A84,'Kontrolní List'!Y$1)</f>
        <v>0</v>
      </c>
      <c r="Z84">
        <f>INDEX(Data!$C$5:$BP$360,'Kontrolní List'!$A84,'Kontrolní List'!Z$1)</f>
        <v>0</v>
      </c>
      <c r="AA84">
        <f>INDEX(Data!$C$5:$BP$360,'Kontrolní List'!$A84,'Kontrolní List'!AA$1)</f>
        <v>0</v>
      </c>
      <c r="AB84">
        <f t="shared" si="12"/>
        <v>0</v>
      </c>
      <c r="AC84">
        <f>INDEX(Data!$C$5:$BP$360,'Kontrolní List'!$A84,'Kontrolní List'!AC$1)</f>
        <v>1014</v>
      </c>
      <c r="AD84">
        <f>INDEX(Data!$C$5:$BP$360,'Kontrolní List'!$A84,'Kontrolní List'!AD$1)</f>
        <v>0</v>
      </c>
      <c r="AE84">
        <f>INDEX(Data!$C$5:$BP$360,'Kontrolní List'!$A84,'Kontrolní List'!AE$1)</f>
        <v>0</v>
      </c>
      <c r="AF84">
        <f>INDEX(Data!$C$5:$BP$360,'Kontrolní List'!$A84,'Kontrolní List'!AF$1)</f>
        <v>0</v>
      </c>
      <c r="AG84">
        <f>INDEX(Data!$C$5:$BP$360,'Kontrolní List'!$A84,'Kontrolní List'!AG$1)</f>
        <v>0</v>
      </c>
      <c r="AH84">
        <f>INDEX(Data!$C$5:$BP$360,'Kontrolní List'!$A84,'Kontrolní List'!AH$1)</f>
        <v>0</v>
      </c>
      <c r="AI84">
        <f>INDEX(Data!$C$5:$BP$360,'Kontrolní List'!$A84,'Kontrolní List'!AI$1)</f>
        <v>0</v>
      </c>
      <c r="AJ84">
        <f>INDEX(Data!$C$5:$BP$360,'Kontrolní List'!$A84,'Kontrolní List'!AJ$1)</f>
        <v>0</v>
      </c>
      <c r="AK84">
        <f>INDEX(Data!$C$5:$BP$360,'Kontrolní List'!$A84,'Kontrolní List'!AK$1)</f>
        <v>0</v>
      </c>
      <c r="AL84">
        <f t="shared" si="13"/>
        <v>0</v>
      </c>
      <c r="AM84">
        <f>INDEX(Data!$C$5:$BP$360,'Kontrolní List'!$A84,'Kontrolní List'!AM$1)</f>
        <v>236.5</v>
      </c>
      <c r="AN84">
        <f>INDEX(Data!$C$5:$BP$360,'Kontrolní List'!$A84,'Kontrolní List'!AN$1)</f>
        <v>1014</v>
      </c>
      <c r="AO84">
        <f>INDEX(Data!$C$5:$BP$360,'Kontrolní List'!$A84,'Kontrolní List'!AO$1)</f>
        <v>584.57299999999998</v>
      </c>
      <c r="AP84" t="b">
        <f t="shared" si="14"/>
        <v>1</v>
      </c>
      <c r="AQ84" t="b">
        <f t="shared" si="15"/>
        <v>1</v>
      </c>
      <c r="AR84" t="b">
        <f t="shared" si="16"/>
        <v>0</v>
      </c>
      <c r="AT84" s="35">
        <f t="shared" si="17"/>
        <v>0.79776246744415802</v>
      </c>
      <c r="AU84" s="36" t="s">
        <v>570</v>
      </c>
      <c r="AV84" s="1"/>
    </row>
    <row r="85" spans="1:48" x14ac:dyDescent="0.25">
      <c r="A85">
        <v>83</v>
      </c>
      <c r="B85" t="str">
        <f>INDEX(Data!$C$5:$BP$360,'Kontrolní List'!$A85,'Kontrolní List'!B$1)</f>
        <v>KJ - Sušice, Kaštanová</v>
      </c>
      <c r="C85" t="str">
        <f>INDEX(Data!$C$5:$BP$360,'Kontrolní List'!$A85,'Kontrolní List'!C$1)</f>
        <v>Prosinec</v>
      </c>
      <c r="D85">
        <f>INDEX(Data!$C$5:$BP$360,'Kontrolní List'!$A85,'Kontrolní List'!D$1)</f>
        <v>571.49400000000003</v>
      </c>
      <c r="E85">
        <f>INDEX(Data!$C$5:$BP$360,'Kontrolní List'!$A85,'Kontrolní List'!E$1)</f>
        <v>246.804</v>
      </c>
      <c r="F85">
        <f>INDEX(Data!$C$5:$BP$360,'Kontrolní List'!$A85,'Kontrolní List'!F$1)</f>
        <v>324.69</v>
      </c>
      <c r="G85">
        <f>INDEX(Data!$C$5:$BP$360,'Kontrolní List'!$A85,'Kontrolní List'!G$1)</f>
        <v>35.251200000000004</v>
      </c>
      <c r="H85">
        <f t="shared" si="9"/>
        <v>0</v>
      </c>
      <c r="I85">
        <f>INDEX(Data!$C$5:$BP$360,'Kontrolní List'!$A85,'Kontrolní List'!I$1)</f>
        <v>208.4</v>
      </c>
      <c r="J85">
        <f>INDEX(Data!$C$5:$BP$360,'Kontrolní List'!$A85,'Kontrolní List'!J$1)</f>
        <v>2.165</v>
      </c>
      <c r="K85">
        <f>INDEX(Data!$C$5:$BP$360,'Kontrolní List'!$A85,'Kontrolní List'!K$1)</f>
        <v>2.8480000000000132</v>
      </c>
      <c r="L85">
        <f>INDEX(Data!$C$5:$BP$360,'Kontrolní List'!$A85,'Kontrolní List'!L$1)</f>
        <v>0</v>
      </c>
      <c r="M85">
        <f>INDEX(Data!$C$5:$BP$360,'Kontrolní List'!$A85,'Kontrolní List'!M$1)</f>
        <v>0</v>
      </c>
      <c r="N85">
        <f>INDEX(Data!$C$5:$BP$360,'Kontrolní List'!$A85,'Kontrolní List'!N$1)</f>
        <v>203.387</v>
      </c>
      <c r="O85">
        <f t="shared" si="10"/>
        <v>0</v>
      </c>
      <c r="P85">
        <f>INDEX(Data!$C$5:$BP$360,'Kontrolní List'!$A85,'Kontrolní List'!P$1)</f>
        <v>987</v>
      </c>
      <c r="Q85">
        <f>INDEX(Data!$C$5:$BP$360,'Kontrolní List'!$A85,'Kontrolní List'!Q$1)</f>
        <v>987</v>
      </c>
      <c r="R85">
        <f t="shared" si="11"/>
        <v>0</v>
      </c>
      <c r="S85">
        <f>INDEX(Data!$C$5:$BP$360,'Kontrolní List'!$A85,'Kontrolní List'!S$1)</f>
        <v>203.387</v>
      </c>
      <c r="T85">
        <f>INDEX(Data!$C$5:$BP$360,'Kontrolní List'!$A85,'Kontrolní List'!T$1)</f>
        <v>0</v>
      </c>
      <c r="U85">
        <f>INDEX(Data!$C$5:$BP$360,'Kontrolní List'!$A85,'Kontrolní List'!U$1)</f>
        <v>0</v>
      </c>
      <c r="V85">
        <f>INDEX(Data!$C$5:$BP$360,'Kontrolní List'!$A85,'Kontrolní List'!V$1)</f>
        <v>0</v>
      </c>
      <c r="W85">
        <f>INDEX(Data!$C$5:$BP$360,'Kontrolní List'!$A85,'Kontrolní List'!W$1)</f>
        <v>0</v>
      </c>
      <c r="X85">
        <f>INDEX(Data!$C$5:$BP$360,'Kontrolní List'!$A85,'Kontrolní List'!X$1)</f>
        <v>0</v>
      </c>
      <c r="Y85">
        <f>INDEX(Data!$C$5:$BP$360,'Kontrolní List'!$A85,'Kontrolní List'!Y$1)</f>
        <v>0</v>
      </c>
      <c r="Z85">
        <f>INDEX(Data!$C$5:$BP$360,'Kontrolní List'!$A85,'Kontrolní List'!Z$1)</f>
        <v>0</v>
      </c>
      <c r="AA85">
        <f>INDEX(Data!$C$5:$BP$360,'Kontrolní List'!$A85,'Kontrolní List'!AA$1)</f>
        <v>0</v>
      </c>
      <c r="AB85">
        <f t="shared" si="12"/>
        <v>0</v>
      </c>
      <c r="AC85">
        <f>INDEX(Data!$C$5:$BP$360,'Kontrolní List'!$A85,'Kontrolní List'!AC$1)</f>
        <v>987</v>
      </c>
      <c r="AD85">
        <f>INDEX(Data!$C$5:$BP$360,'Kontrolní List'!$A85,'Kontrolní List'!AD$1)</f>
        <v>0</v>
      </c>
      <c r="AE85">
        <f>INDEX(Data!$C$5:$BP$360,'Kontrolní List'!$A85,'Kontrolní List'!AE$1)</f>
        <v>0</v>
      </c>
      <c r="AF85">
        <f>INDEX(Data!$C$5:$BP$360,'Kontrolní List'!$A85,'Kontrolní List'!AF$1)</f>
        <v>0</v>
      </c>
      <c r="AG85">
        <f>INDEX(Data!$C$5:$BP$360,'Kontrolní List'!$A85,'Kontrolní List'!AG$1)</f>
        <v>0</v>
      </c>
      <c r="AH85">
        <f>INDEX(Data!$C$5:$BP$360,'Kontrolní List'!$A85,'Kontrolní List'!AH$1)</f>
        <v>0</v>
      </c>
      <c r="AI85">
        <f>INDEX(Data!$C$5:$BP$360,'Kontrolní List'!$A85,'Kontrolní List'!AI$1)</f>
        <v>0</v>
      </c>
      <c r="AJ85">
        <f>INDEX(Data!$C$5:$BP$360,'Kontrolní List'!$A85,'Kontrolní List'!AJ$1)</f>
        <v>0</v>
      </c>
      <c r="AK85">
        <f>INDEX(Data!$C$5:$BP$360,'Kontrolní List'!$A85,'Kontrolní List'!AK$1)</f>
        <v>0</v>
      </c>
      <c r="AL85">
        <f t="shared" si="13"/>
        <v>0</v>
      </c>
      <c r="AM85">
        <f>INDEX(Data!$C$5:$BP$360,'Kontrolní List'!$A85,'Kontrolní List'!AM$1)</f>
        <v>208.4</v>
      </c>
      <c r="AN85">
        <f>INDEX(Data!$C$5:$BP$360,'Kontrolní List'!$A85,'Kontrolní List'!AN$1)</f>
        <v>987</v>
      </c>
      <c r="AO85">
        <f>INDEX(Data!$C$5:$BP$360,'Kontrolní List'!$A85,'Kontrolní List'!AO$1)</f>
        <v>514.34400000000005</v>
      </c>
      <c r="AP85" t="b">
        <f t="shared" si="14"/>
        <v>1</v>
      </c>
      <c r="AQ85" t="b">
        <f t="shared" si="15"/>
        <v>1</v>
      </c>
      <c r="AR85" t="b">
        <f t="shared" si="16"/>
        <v>0</v>
      </c>
      <c r="AT85" s="35">
        <f t="shared" si="17"/>
        <v>0.84439498344106267</v>
      </c>
      <c r="AU85" s="36" t="s">
        <v>570</v>
      </c>
      <c r="AV85" s="1"/>
    </row>
    <row r="86" spans="1:48" x14ac:dyDescent="0.25">
      <c r="A86">
        <v>84</v>
      </c>
      <c r="B86" t="str">
        <f>INDEX(Data!$C$5:$BP$360,'Kontrolní List'!$A86,'Kontrolní List'!B$1)</f>
        <v>KJ - Sušice, Studentská</v>
      </c>
      <c r="C86" t="str">
        <f>INDEX(Data!$C$5:$BP$360,'Kontrolní List'!$A86,'Kontrolní List'!C$1)</f>
        <v>Prosinec</v>
      </c>
      <c r="D86">
        <f>INDEX(Data!$C$5:$BP$360,'Kontrolní List'!$A86,'Kontrolní List'!D$1)</f>
        <v>283.62</v>
      </c>
      <c r="E86">
        <f>INDEX(Data!$C$5:$BP$360,'Kontrolní List'!$A86,'Kontrolní List'!E$1)</f>
        <v>119.443</v>
      </c>
      <c r="F86">
        <f>INDEX(Data!$C$5:$BP$360,'Kontrolní List'!$A86,'Kontrolní List'!F$1)</f>
        <v>164.17699999999999</v>
      </c>
      <c r="G86">
        <f>INDEX(Data!$C$5:$BP$360,'Kontrolní List'!$A86,'Kontrolní List'!G$1)</f>
        <v>35.251200000000004</v>
      </c>
      <c r="H86">
        <f t="shared" si="9"/>
        <v>0</v>
      </c>
      <c r="I86">
        <f>INDEX(Data!$C$5:$BP$360,'Kontrolní List'!$A86,'Kontrolní List'!I$1)</f>
        <v>97.61</v>
      </c>
      <c r="J86">
        <f>INDEX(Data!$C$5:$BP$360,'Kontrolní List'!$A86,'Kontrolní List'!J$1)</f>
        <v>2.835</v>
      </c>
      <c r="K86">
        <f>INDEX(Data!$C$5:$BP$360,'Kontrolní List'!$A86,'Kontrolní List'!K$1)</f>
        <v>3.8960000000000008</v>
      </c>
      <c r="L86">
        <f>INDEX(Data!$C$5:$BP$360,'Kontrolní List'!$A86,'Kontrolní List'!L$1)</f>
        <v>0</v>
      </c>
      <c r="M86">
        <f>INDEX(Data!$C$5:$BP$360,'Kontrolní List'!$A86,'Kontrolní List'!M$1)</f>
        <v>0</v>
      </c>
      <c r="N86">
        <f>INDEX(Data!$C$5:$BP$360,'Kontrolní List'!$A86,'Kontrolní List'!N$1)</f>
        <v>90.879000000000005</v>
      </c>
      <c r="O86">
        <f t="shared" si="10"/>
        <v>0</v>
      </c>
      <c r="P86">
        <f>INDEX(Data!$C$5:$BP$360,'Kontrolní List'!$A86,'Kontrolní List'!P$1)</f>
        <v>483</v>
      </c>
      <c r="Q86">
        <f>INDEX(Data!$C$5:$BP$360,'Kontrolní List'!$A86,'Kontrolní List'!Q$1)</f>
        <v>483</v>
      </c>
      <c r="R86">
        <f t="shared" si="11"/>
        <v>0</v>
      </c>
      <c r="S86">
        <f>INDEX(Data!$C$5:$BP$360,'Kontrolní List'!$A86,'Kontrolní List'!S$1)</f>
        <v>90.879000000000005</v>
      </c>
      <c r="T86">
        <f>INDEX(Data!$C$5:$BP$360,'Kontrolní List'!$A86,'Kontrolní List'!T$1)</f>
        <v>0</v>
      </c>
      <c r="U86">
        <f>INDEX(Data!$C$5:$BP$360,'Kontrolní List'!$A86,'Kontrolní List'!U$1)</f>
        <v>0</v>
      </c>
      <c r="V86">
        <f>INDEX(Data!$C$5:$BP$360,'Kontrolní List'!$A86,'Kontrolní List'!V$1)</f>
        <v>0</v>
      </c>
      <c r="W86">
        <f>INDEX(Data!$C$5:$BP$360,'Kontrolní List'!$A86,'Kontrolní List'!W$1)</f>
        <v>0</v>
      </c>
      <c r="X86">
        <f>INDEX(Data!$C$5:$BP$360,'Kontrolní List'!$A86,'Kontrolní List'!X$1)</f>
        <v>0</v>
      </c>
      <c r="Y86">
        <f>INDEX(Data!$C$5:$BP$360,'Kontrolní List'!$A86,'Kontrolní List'!Y$1)</f>
        <v>0</v>
      </c>
      <c r="Z86">
        <f>INDEX(Data!$C$5:$BP$360,'Kontrolní List'!$A86,'Kontrolní List'!Z$1)</f>
        <v>0</v>
      </c>
      <c r="AA86">
        <f>INDEX(Data!$C$5:$BP$360,'Kontrolní List'!$A86,'Kontrolní List'!AA$1)</f>
        <v>0</v>
      </c>
      <c r="AB86">
        <f t="shared" si="12"/>
        <v>0</v>
      </c>
      <c r="AC86">
        <f>INDEX(Data!$C$5:$BP$360,'Kontrolní List'!$A86,'Kontrolní List'!AC$1)</f>
        <v>0</v>
      </c>
      <c r="AD86">
        <f>INDEX(Data!$C$5:$BP$360,'Kontrolní List'!$A86,'Kontrolní List'!AD$1)</f>
        <v>0</v>
      </c>
      <c r="AE86">
        <f>INDEX(Data!$C$5:$BP$360,'Kontrolní List'!$A86,'Kontrolní List'!AE$1)</f>
        <v>483</v>
      </c>
      <c r="AF86">
        <f>INDEX(Data!$C$5:$BP$360,'Kontrolní List'!$A86,'Kontrolní List'!AF$1)</f>
        <v>0</v>
      </c>
      <c r="AG86">
        <f>INDEX(Data!$C$5:$BP$360,'Kontrolní List'!$A86,'Kontrolní List'!AG$1)</f>
        <v>0</v>
      </c>
      <c r="AH86">
        <f>INDEX(Data!$C$5:$BP$360,'Kontrolní List'!$A86,'Kontrolní List'!AH$1)</f>
        <v>0</v>
      </c>
      <c r="AI86">
        <f>INDEX(Data!$C$5:$BP$360,'Kontrolní List'!$A86,'Kontrolní List'!AI$1)</f>
        <v>0</v>
      </c>
      <c r="AJ86">
        <f>INDEX(Data!$C$5:$BP$360,'Kontrolní List'!$A86,'Kontrolní List'!AJ$1)</f>
        <v>0</v>
      </c>
      <c r="AK86">
        <f>INDEX(Data!$C$5:$BP$360,'Kontrolní List'!$A86,'Kontrolní List'!AK$1)</f>
        <v>0</v>
      </c>
      <c r="AL86">
        <f t="shared" si="13"/>
        <v>0</v>
      </c>
      <c r="AM86">
        <f>INDEX(Data!$C$5:$BP$360,'Kontrolní List'!$A86,'Kontrolní List'!AM$1)</f>
        <v>97.61</v>
      </c>
      <c r="AN86">
        <f>INDEX(Data!$C$5:$BP$360,'Kontrolní List'!$A86,'Kontrolní List'!AN$1)</f>
        <v>483</v>
      </c>
      <c r="AO86">
        <f>INDEX(Data!$C$5:$BP$360,'Kontrolní List'!$A86,'Kontrolní List'!AO$1)</f>
        <v>255.25800000000001</v>
      </c>
      <c r="AP86" t="b">
        <f t="shared" si="14"/>
        <v>1</v>
      </c>
      <c r="AQ86" t="b">
        <f t="shared" si="15"/>
        <v>1</v>
      </c>
      <c r="AR86" t="b">
        <f t="shared" si="16"/>
        <v>0</v>
      </c>
      <c r="AT86" s="35">
        <f t="shared" si="17"/>
        <v>0.81720847142890718</v>
      </c>
      <c r="AU86" s="36" t="s">
        <v>570</v>
      </c>
      <c r="AV86" s="1"/>
    </row>
    <row r="87" spans="1:48" x14ac:dyDescent="0.25">
      <c r="A87">
        <v>85</v>
      </c>
      <c r="B87" t="str">
        <f>INDEX(Data!$C$5:$BP$360,'Kontrolní List'!$A87,'Kontrolní List'!B$1)</f>
        <v>KJ - Sušice, Na Hrázi</v>
      </c>
      <c r="C87" t="str">
        <f>INDEX(Data!$C$5:$BP$360,'Kontrolní List'!$A87,'Kontrolní List'!C$1)</f>
        <v>Prosinec</v>
      </c>
      <c r="D87">
        <f>INDEX(Data!$C$5:$BP$360,'Kontrolní List'!$A87,'Kontrolní List'!D$1)</f>
        <v>804.59799999999996</v>
      </c>
      <c r="E87">
        <f>INDEX(Data!$C$5:$BP$360,'Kontrolní List'!$A87,'Kontrolní List'!E$1)</f>
        <v>359.09500000000003</v>
      </c>
      <c r="F87">
        <f>INDEX(Data!$C$5:$BP$360,'Kontrolní List'!$A87,'Kontrolní List'!F$1)</f>
        <v>445.50299999999999</v>
      </c>
      <c r="G87">
        <f>INDEX(Data!$C$5:$BP$360,'Kontrolní List'!$A87,'Kontrolní List'!G$1)</f>
        <v>35.251200000000004</v>
      </c>
      <c r="H87">
        <f t="shared" si="9"/>
        <v>0</v>
      </c>
      <c r="I87">
        <f>INDEX(Data!$C$5:$BP$360,'Kontrolní List'!$A87,'Kontrolní List'!I$1)</f>
        <v>285.25</v>
      </c>
      <c r="J87">
        <f>INDEX(Data!$C$5:$BP$360,'Kontrolní List'!$A87,'Kontrolní List'!J$1)</f>
        <v>4.4619999999999997</v>
      </c>
      <c r="K87">
        <f>INDEX(Data!$C$5:$BP$360,'Kontrolní List'!$A87,'Kontrolní List'!K$1)</f>
        <v>5.535000000000025</v>
      </c>
      <c r="L87">
        <f>INDEX(Data!$C$5:$BP$360,'Kontrolní List'!$A87,'Kontrolní List'!L$1)</f>
        <v>0</v>
      </c>
      <c r="M87">
        <f>INDEX(Data!$C$5:$BP$360,'Kontrolní List'!$A87,'Kontrolní List'!M$1)</f>
        <v>0</v>
      </c>
      <c r="N87">
        <f>INDEX(Data!$C$5:$BP$360,'Kontrolní List'!$A87,'Kontrolní List'!N$1)</f>
        <v>275.25299999999999</v>
      </c>
      <c r="O87">
        <f t="shared" si="10"/>
        <v>0</v>
      </c>
      <c r="P87">
        <f>INDEX(Data!$C$5:$BP$360,'Kontrolní List'!$A87,'Kontrolní List'!P$1)</f>
        <v>1274</v>
      </c>
      <c r="Q87">
        <f>INDEX(Data!$C$5:$BP$360,'Kontrolní List'!$A87,'Kontrolní List'!Q$1)</f>
        <v>1274</v>
      </c>
      <c r="R87">
        <f t="shared" si="11"/>
        <v>0</v>
      </c>
      <c r="S87">
        <f>INDEX(Data!$C$5:$BP$360,'Kontrolní List'!$A87,'Kontrolní List'!S$1)</f>
        <v>275.25299999999999</v>
      </c>
      <c r="T87">
        <f>INDEX(Data!$C$5:$BP$360,'Kontrolní List'!$A87,'Kontrolní List'!T$1)</f>
        <v>0</v>
      </c>
      <c r="U87">
        <f>INDEX(Data!$C$5:$BP$360,'Kontrolní List'!$A87,'Kontrolní List'!U$1)</f>
        <v>0</v>
      </c>
      <c r="V87">
        <f>INDEX(Data!$C$5:$BP$360,'Kontrolní List'!$A87,'Kontrolní List'!V$1)</f>
        <v>0</v>
      </c>
      <c r="W87">
        <f>INDEX(Data!$C$5:$BP$360,'Kontrolní List'!$A87,'Kontrolní List'!W$1)</f>
        <v>0</v>
      </c>
      <c r="X87">
        <f>INDEX(Data!$C$5:$BP$360,'Kontrolní List'!$A87,'Kontrolní List'!X$1)</f>
        <v>0</v>
      </c>
      <c r="Y87">
        <f>INDEX(Data!$C$5:$BP$360,'Kontrolní List'!$A87,'Kontrolní List'!Y$1)</f>
        <v>0</v>
      </c>
      <c r="Z87">
        <f>INDEX(Data!$C$5:$BP$360,'Kontrolní List'!$A87,'Kontrolní List'!Z$1)</f>
        <v>0</v>
      </c>
      <c r="AA87">
        <f>INDEX(Data!$C$5:$BP$360,'Kontrolní List'!$A87,'Kontrolní List'!AA$1)</f>
        <v>0</v>
      </c>
      <c r="AB87">
        <f t="shared" si="12"/>
        <v>0</v>
      </c>
      <c r="AC87">
        <f>INDEX(Data!$C$5:$BP$360,'Kontrolní List'!$A87,'Kontrolní List'!AC$1)</f>
        <v>1274</v>
      </c>
      <c r="AD87">
        <f>INDEX(Data!$C$5:$BP$360,'Kontrolní List'!$A87,'Kontrolní List'!AD$1)</f>
        <v>0</v>
      </c>
      <c r="AE87">
        <f>INDEX(Data!$C$5:$BP$360,'Kontrolní List'!$A87,'Kontrolní List'!AE$1)</f>
        <v>0</v>
      </c>
      <c r="AF87">
        <f>INDEX(Data!$C$5:$BP$360,'Kontrolní List'!$A87,'Kontrolní List'!AF$1)</f>
        <v>0</v>
      </c>
      <c r="AG87">
        <f>INDEX(Data!$C$5:$BP$360,'Kontrolní List'!$A87,'Kontrolní List'!AG$1)</f>
        <v>0</v>
      </c>
      <c r="AH87">
        <f>INDEX(Data!$C$5:$BP$360,'Kontrolní List'!$A87,'Kontrolní List'!AH$1)</f>
        <v>0</v>
      </c>
      <c r="AI87">
        <f>INDEX(Data!$C$5:$BP$360,'Kontrolní List'!$A87,'Kontrolní List'!AI$1)</f>
        <v>0</v>
      </c>
      <c r="AJ87">
        <f>INDEX(Data!$C$5:$BP$360,'Kontrolní List'!$A87,'Kontrolní List'!AJ$1)</f>
        <v>0</v>
      </c>
      <c r="AK87">
        <f>INDEX(Data!$C$5:$BP$360,'Kontrolní List'!$A87,'Kontrolní List'!AK$1)</f>
        <v>0</v>
      </c>
      <c r="AL87">
        <f t="shared" si="13"/>
        <v>0</v>
      </c>
      <c r="AM87">
        <f>INDEX(Data!$C$5:$BP$360,'Kontrolní List'!$A87,'Kontrolní List'!AM$1)</f>
        <v>285.25</v>
      </c>
      <c r="AN87">
        <f>INDEX(Data!$C$5:$BP$360,'Kontrolní List'!$A87,'Kontrolní List'!AN$1)</f>
        <v>1274</v>
      </c>
      <c r="AO87">
        <f>INDEX(Data!$C$5:$BP$360,'Kontrolní List'!$A87,'Kontrolní List'!AO$1)</f>
        <v>724.13800000000003</v>
      </c>
      <c r="AP87" t="b">
        <f t="shared" si="14"/>
        <v>1</v>
      </c>
      <c r="AQ87" t="b">
        <f t="shared" si="15"/>
        <v>1</v>
      </c>
      <c r="AR87" t="b">
        <f t="shared" si="16"/>
        <v>0</v>
      </c>
      <c r="AT87" s="35">
        <f t="shared" si="17"/>
        <v>0.794358038286062</v>
      </c>
      <c r="AU87" s="36" t="s">
        <v>570</v>
      </c>
      <c r="AV87" s="1"/>
    </row>
    <row r="88" spans="1:48" x14ac:dyDescent="0.25">
      <c r="A88">
        <v>86</v>
      </c>
      <c r="B88" t="str">
        <f>INDEX(Data!$C$5:$BP$360,'Kontrolní List'!$A88,'Kontrolní List'!B$1)</f>
        <v>KJ - Sušice, Pravdova</v>
      </c>
      <c r="C88" t="str">
        <f>INDEX(Data!$C$5:$BP$360,'Kontrolní List'!$A88,'Kontrolní List'!C$1)</f>
        <v>Prosinec</v>
      </c>
      <c r="D88">
        <f>INDEX(Data!$C$5:$BP$360,'Kontrolní List'!$A88,'Kontrolní List'!D$1)</f>
        <v>577.93499999999995</v>
      </c>
      <c r="E88">
        <f>INDEX(Data!$C$5:$BP$360,'Kontrolní List'!$A88,'Kontrolní List'!E$1)</f>
        <v>248.922</v>
      </c>
      <c r="F88">
        <f>INDEX(Data!$C$5:$BP$360,'Kontrolní List'!$A88,'Kontrolní List'!F$1)</f>
        <v>329.01299999999998</v>
      </c>
      <c r="G88">
        <f>INDEX(Data!$C$5:$BP$360,'Kontrolní List'!$A88,'Kontrolní List'!G$1)</f>
        <v>35.251200000000004</v>
      </c>
      <c r="H88">
        <f t="shared" si="9"/>
        <v>0</v>
      </c>
      <c r="I88">
        <f>INDEX(Data!$C$5:$BP$360,'Kontrolní List'!$A88,'Kontrolní List'!I$1)</f>
        <v>210.79</v>
      </c>
      <c r="J88">
        <f>INDEX(Data!$C$5:$BP$360,'Kontrolní List'!$A88,'Kontrolní List'!J$1)</f>
        <v>2.605</v>
      </c>
      <c r="K88">
        <f>INDEX(Data!$C$5:$BP$360,'Kontrolní List'!$A88,'Kontrolní List'!K$1)</f>
        <v>3.4420000000000073</v>
      </c>
      <c r="L88">
        <f>INDEX(Data!$C$5:$BP$360,'Kontrolní List'!$A88,'Kontrolní List'!L$1)</f>
        <v>0</v>
      </c>
      <c r="M88">
        <f>INDEX(Data!$C$5:$BP$360,'Kontrolní List'!$A88,'Kontrolní List'!M$1)</f>
        <v>0</v>
      </c>
      <c r="N88">
        <f>INDEX(Data!$C$5:$BP$360,'Kontrolní List'!$A88,'Kontrolní List'!N$1)</f>
        <v>204.74299999999999</v>
      </c>
      <c r="O88">
        <f t="shared" si="10"/>
        <v>0</v>
      </c>
      <c r="P88">
        <f>INDEX(Data!$C$5:$BP$360,'Kontrolní List'!$A88,'Kontrolní List'!P$1)</f>
        <v>1003</v>
      </c>
      <c r="Q88">
        <f>INDEX(Data!$C$5:$BP$360,'Kontrolní List'!$A88,'Kontrolní List'!Q$1)</f>
        <v>1003</v>
      </c>
      <c r="R88">
        <f t="shared" si="11"/>
        <v>0</v>
      </c>
      <c r="S88">
        <f>INDEX(Data!$C$5:$BP$360,'Kontrolní List'!$A88,'Kontrolní List'!S$1)</f>
        <v>204.74299999999999</v>
      </c>
      <c r="T88">
        <f>INDEX(Data!$C$5:$BP$360,'Kontrolní List'!$A88,'Kontrolní List'!T$1)</f>
        <v>0</v>
      </c>
      <c r="U88">
        <f>INDEX(Data!$C$5:$BP$360,'Kontrolní List'!$A88,'Kontrolní List'!U$1)</f>
        <v>0</v>
      </c>
      <c r="V88">
        <f>INDEX(Data!$C$5:$BP$360,'Kontrolní List'!$A88,'Kontrolní List'!V$1)</f>
        <v>0</v>
      </c>
      <c r="W88">
        <f>INDEX(Data!$C$5:$BP$360,'Kontrolní List'!$A88,'Kontrolní List'!W$1)</f>
        <v>0</v>
      </c>
      <c r="X88">
        <f>INDEX(Data!$C$5:$BP$360,'Kontrolní List'!$A88,'Kontrolní List'!X$1)</f>
        <v>0</v>
      </c>
      <c r="Y88">
        <f>INDEX(Data!$C$5:$BP$360,'Kontrolní List'!$A88,'Kontrolní List'!Y$1)</f>
        <v>0</v>
      </c>
      <c r="Z88">
        <f>INDEX(Data!$C$5:$BP$360,'Kontrolní List'!$A88,'Kontrolní List'!Z$1)</f>
        <v>0</v>
      </c>
      <c r="AA88">
        <f>INDEX(Data!$C$5:$BP$360,'Kontrolní List'!$A88,'Kontrolní List'!AA$1)</f>
        <v>0</v>
      </c>
      <c r="AB88">
        <f t="shared" si="12"/>
        <v>0</v>
      </c>
      <c r="AC88">
        <f>INDEX(Data!$C$5:$BP$360,'Kontrolní List'!$A88,'Kontrolní List'!AC$1)</f>
        <v>1003</v>
      </c>
      <c r="AD88">
        <f>INDEX(Data!$C$5:$BP$360,'Kontrolní List'!$A88,'Kontrolní List'!AD$1)</f>
        <v>0</v>
      </c>
      <c r="AE88">
        <f>INDEX(Data!$C$5:$BP$360,'Kontrolní List'!$A88,'Kontrolní List'!AE$1)</f>
        <v>0</v>
      </c>
      <c r="AF88">
        <f>INDEX(Data!$C$5:$BP$360,'Kontrolní List'!$A88,'Kontrolní List'!AF$1)</f>
        <v>0</v>
      </c>
      <c r="AG88">
        <f>INDEX(Data!$C$5:$BP$360,'Kontrolní List'!$A88,'Kontrolní List'!AG$1)</f>
        <v>0</v>
      </c>
      <c r="AH88">
        <f>INDEX(Data!$C$5:$BP$360,'Kontrolní List'!$A88,'Kontrolní List'!AH$1)</f>
        <v>0</v>
      </c>
      <c r="AI88">
        <f>INDEX(Data!$C$5:$BP$360,'Kontrolní List'!$A88,'Kontrolní List'!AI$1)</f>
        <v>0</v>
      </c>
      <c r="AJ88">
        <f>INDEX(Data!$C$5:$BP$360,'Kontrolní List'!$A88,'Kontrolní List'!AJ$1)</f>
        <v>0</v>
      </c>
      <c r="AK88">
        <f>INDEX(Data!$C$5:$BP$360,'Kontrolní List'!$A88,'Kontrolní List'!AK$1)</f>
        <v>0</v>
      </c>
      <c r="AL88">
        <f t="shared" si="13"/>
        <v>0</v>
      </c>
      <c r="AM88">
        <f>INDEX(Data!$C$5:$BP$360,'Kontrolní List'!$A88,'Kontrolní List'!AM$1)</f>
        <v>210.79</v>
      </c>
      <c r="AN88">
        <f>INDEX(Data!$C$5:$BP$360,'Kontrolní List'!$A88,'Kontrolní List'!AN$1)</f>
        <v>1003</v>
      </c>
      <c r="AO88">
        <f>INDEX(Data!$C$5:$BP$360,'Kontrolní List'!$A88,'Kontrolní List'!AO$1)</f>
        <v>520.14099999999996</v>
      </c>
      <c r="AP88" t="b">
        <f t="shared" si="14"/>
        <v>1</v>
      </c>
      <c r="AQ88" t="b">
        <f t="shared" si="15"/>
        <v>1</v>
      </c>
      <c r="AR88" t="b">
        <f t="shared" si="16"/>
        <v>0</v>
      </c>
      <c r="AT88" s="35">
        <f t="shared" si="17"/>
        <v>0.84680995459889274</v>
      </c>
      <c r="AU88" s="36" t="s">
        <v>570</v>
      </c>
      <c r="AV88" s="1"/>
    </row>
    <row r="89" spans="1:48" x14ac:dyDescent="0.25">
      <c r="A89">
        <v>87</v>
      </c>
      <c r="B89" t="str">
        <f>INDEX(Data!$C$5:$BP$360,'Kontrolní List'!$A89,'Kontrolní List'!B$1)</f>
        <v>KJ - Sušice, Sirkařská</v>
      </c>
      <c r="C89" t="str">
        <f>INDEX(Data!$C$5:$BP$360,'Kontrolní List'!$A89,'Kontrolní List'!C$1)</f>
        <v>Prosinec</v>
      </c>
      <c r="D89">
        <f>INDEX(Data!$C$5:$BP$360,'Kontrolní List'!$A89,'Kontrolní List'!D$1)</f>
        <v>625.46900000000005</v>
      </c>
      <c r="E89">
        <f>INDEX(Data!$C$5:$BP$360,'Kontrolní List'!$A89,'Kontrolní List'!E$1)</f>
        <v>272.471</v>
      </c>
      <c r="F89">
        <f>INDEX(Data!$C$5:$BP$360,'Kontrolní List'!$A89,'Kontrolní List'!F$1)</f>
        <v>352.99799999999999</v>
      </c>
      <c r="G89">
        <f>INDEX(Data!$C$5:$BP$360,'Kontrolní List'!$A89,'Kontrolní List'!G$1)</f>
        <v>35.251200000000004</v>
      </c>
      <c r="H89">
        <f t="shared" si="9"/>
        <v>0</v>
      </c>
      <c r="I89">
        <f>INDEX(Data!$C$5:$BP$360,'Kontrolní List'!$A89,'Kontrolní List'!I$1)</f>
        <v>230.92</v>
      </c>
      <c r="J89">
        <f>INDEX(Data!$C$5:$BP$360,'Kontrolní List'!$A89,'Kontrolní List'!J$1)</f>
        <v>2.0099999999999998</v>
      </c>
      <c r="K89">
        <f>INDEX(Data!$C$5:$BP$360,'Kontrolní List'!$A89,'Kontrolní List'!K$1)</f>
        <v>2.603999999999985</v>
      </c>
      <c r="L89">
        <f>INDEX(Data!$C$5:$BP$360,'Kontrolní List'!$A89,'Kontrolní List'!L$1)</f>
        <v>0</v>
      </c>
      <c r="M89">
        <f>INDEX(Data!$C$5:$BP$360,'Kontrolní List'!$A89,'Kontrolní List'!M$1)</f>
        <v>0</v>
      </c>
      <c r="N89">
        <f>INDEX(Data!$C$5:$BP$360,'Kontrolní List'!$A89,'Kontrolní List'!N$1)</f>
        <v>226.30600000000001</v>
      </c>
      <c r="O89">
        <f t="shared" si="10"/>
        <v>0</v>
      </c>
      <c r="P89">
        <f>INDEX(Data!$C$5:$BP$360,'Kontrolní List'!$A89,'Kontrolní List'!P$1)</f>
        <v>1077</v>
      </c>
      <c r="Q89">
        <f>INDEX(Data!$C$5:$BP$360,'Kontrolní List'!$A89,'Kontrolní List'!Q$1)</f>
        <v>1077</v>
      </c>
      <c r="R89">
        <f t="shared" si="11"/>
        <v>0</v>
      </c>
      <c r="S89">
        <f>INDEX(Data!$C$5:$BP$360,'Kontrolní List'!$A89,'Kontrolní List'!S$1)</f>
        <v>226.30600000000001</v>
      </c>
      <c r="T89">
        <f>INDEX(Data!$C$5:$BP$360,'Kontrolní List'!$A89,'Kontrolní List'!T$1)</f>
        <v>0</v>
      </c>
      <c r="U89">
        <f>INDEX(Data!$C$5:$BP$360,'Kontrolní List'!$A89,'Kontrolní List'!U$1)</f>
        <v>0</v>
      </c>
      <c r="V89">
        <f>INDEX(Data!$C$5:$BP$360,'Kontrolní List'!$A89,'Kontrolní List'!V$1)</f>
        <v>0</v>
      </c>
      <c r="W89">
        <f>INDEX(Data!$C$5:$BP$360,'Kontrolní List'!$A89,'Kontrolní List'!W$1)</f>
        <v>0</v>
      </c>
      <c r="X89">
        <f>INDEX(Data!$C$5:$BP$360,'Kontrolní List'!$A89,'Kontrolní List'!X$1)</f>
        <v>0</v>
      </c>
      <c r="Y89">
        <f>INDEX(Data!$C$5:$BP$360,'Kontrolní List'!$A89,'Kontrolní List'!Y$1)</f>
        <v>0</v>
      </c>
      <c r="Z89">
        <f>INDEX(Data!$C$5:$BP$360,'Kontrolní List'!$A89,'Kontrolní List'!Z$1)</f>
        <v>0</v>
      </c>
      <c r="AA89">
        <f>INDEX(Data!$C$5:$BP$360,'Kontrolní List'!$A89,'Kontrolní List'!AA$1)</f>
        <v>0</v>
      </c>
      <c r="AB89">
        <f t="shared" si="12"/>
        <v>0</v>
      </c>
      <c r="AC89">
        <f>INDEX(Data!$C$5:$BP$360,'Kontrolní List'!$A89,'Kontrolní List'!AC$1)</f>
        <v>1077</v>
      </c>
      <c r="AD89">
        <f>INDEX(Data!$C$5:$BP$360,'Kontrolní List'!$A89,'Kontrolní List'!AD$1)</f>
        <v>0</v>
      </c>
      <c r="AE89">
        <f>INDEX(Data!$C$5:$BP$360,'Kontrolní List'!$A89,'Kontrolní List'!AE$1)</f>
        <v>0</v>
      </c>
      <c r="AF89">
        <f>INDEX(Data!$C$5:$BP$360,'Kontrolní List'!$A89,'Kontrolní List'!AF$1)</f>
        <v>0</v>
      </c>
      <c r="AG89">
        <f>INDEX(Data!$C$5:$BP$360,'Kontrolní List'!$A89,'Kontrolní List'!AG$1)</f>
        <v>0</v>
      </c>
      <c r="AH89">
        <f>INDEX(Data!$C$5:$BP$360,'Kontrolní List'!$A89,'Kontrolní List'!AH$1)</f>
        <v>0</v>
      </c>
      <c r="AI89">
        <f>INDEX(Data!$C$5:$BP$360,'Kontrolní List'!$A89,'Kontrolní List'!AI$1)</f>
        <v>0</v>
      </c>
      <c r="AJ89">
        <f>INDEX(Data!$C$5:$BP$360,'Kontrolní List'!$A89,'Kontrolní List'!AJ$1)</f>
        <v>0</v>
      </c>
      <c r="AK89">
        <f>INDEX(Data!$C$5:$BP$360,'Kontrolní List'!$A89,'Kontrolní List'!AK$1)</f>
        <v>0</v>
      </c>
      <c r="AL89">
        <f t="shared" si="13"/>
        <v>0</v>
      </c>
      <c r="AM89">
        <f>INDEX(Data!$C$5:$BP$360,'Kontrolní List'!$A89,'Kontrolní List'!AM$1)</f>
        <v>230.92</v>
      </c>
      <c r="AN89">
        <f>INDEX(Data!$C$5:$BP$360,'Kontrolní List'!$A89,'Kontrolní List'!AN$1)</f>
        <v>1077</v>
      </c>
      <c r="AO89">
        <f>INDEX(Data!$C$5:$BP$360,'Kontrolní List'!$A89,'Kontrolní List'!AO$1)</f>
        <v>562.92200000000003</v>
      </c>
      <c r="AP89" t="b">
        <f t="shared" si="14"/>
        <v>1</v>
      </c>
      <c r="AQ89" t="b">
        <f t="shared" si="15"/>
        <v>1</v>
      </c>
      <c r="AR89" t="b">
        <f t="shared" si="16"/>
        <v>0</v>
      </c>
      <c r="AT89" s="35">
        <f t="shared" si="17"/>
        <v>0.84750270064010635</v>
      </c>
      <c r="AU89" s="36" t="s">
        <v>570</v>
      </c>
      <c r="AV89" s="1"/>
    </row>
    <row r="90" spans="1:48" x14ac:dyDescent="0.25">
      <c r="A90">
        <v>88</v>
      </c>
      <c r="B90" t="str">
        <f>INDEX(Data!$C$5:$BP$360,'Kontrolní List'!$A90,'Kontrolní List'!B$1)</f>
        <v>KJ - Světlá nad Sázavou, Zámecká (areál sklárny)</v>
      </c>
      <c r="C90" t="str">
        <f>INDEX(Data!$C$5:$BP$360,'Kontrolní List'!$A90,'Kontrolní List'!C$1)</f>
        <v>Prosinec</v>
      </c>
      <c r="D90">
        <f>INDEX(Data!$C$5:$BP$360,'Kontrolní List'!$A90,'Kontrolní List'!D$1)</f>
        <v>1896.4449999999999</v>
      </c>
      <c r="E90">
        <f>INDEX(Data!$C$5:$BP$360,'Kontrolní List'!$A90,'Kontrolní List'!E$1)</f>
        <v>892.59199999999998</v>
      </c>
      <c r="F90">
        <f>INDEX(Data!$C$5:$BP$360,'Kontrolní List'!$A90,'Kontrolní List'!F$1)</f>
        <v>1003.853</v>
      </c>
      <c r="G90">
        <f>INDEX(Data!$C$5:$BP$360,'Kontrolní List'!$A90,'Kontrolní List'!G$1)</f>
        <v>35.304000000000002</v>
      </c>
      <c r="H90">
        <f t="shared" si="9"/>
        <v>0</v>
      </c>
      <c r="I90">
        <f>INDEX(Data!$C$5:$BP$360,'Kontrolní List'!$A90,'Kontrolní List'!I$1)</f>
        <v>740.23</v>
      </c>
      <c r="J90">
        <f>INDEX(Data!$C$5:$BP$360,'Kontrolní List'!$A90,'Kontrolní List'!J$1)</f>
        <v>8.3209999999999997</v>
      </c>
      <c r="K90">
        <f>INDEX(Data!$C$5:$BP$360,'Kontrolní List'!$A90,'Kontrolní List'!K$1)</f>
        <v>9.3590000000000373</v>
      </c>
      <c r="L90">
        <f>INDEX(Data!$C$5:$BP$360,'Kontrolní List'!$A90,'Kontrolní List'!L$1)</f>
        <v>0</v>
      </c>
      <c r="M90">
        <f>INDEX(Data!$C$5:$BP$360,'Kontrolní List'!$A90,'Kontrolní List'!M$1)</f>
        <v>0</v>
      </c>
      <c r="N90">
        <f>INDEX(Data!$C$5:$BP$360,'Kontrolní List'!$A90,'Kontrolní List'!N$1)</f>
        <v>722.55</v>
      </c>
      <c r="O90">
        <f t="shared" si="10"/>
        <v>0</v>
      </c>
      <c r="P90">
        <f>INDEX(Data!$C$5:$BP$360,'Kontrolní List'!$A90,'Kontrolní List'!P$1)</f>
        <v>2997</v>
      </c>
      <c r="Q90">
        <f>INDEX(Data!$C$5:$BP$360,'Kontrolní List'!$A90,'Kontrolní List'!Q$1)</f>
        <v>2997</v>
      </c>
      <c r="R90">
        <f t="shared" si="11"/>
        <v>0</v>
      </c>
      <c r="S90">
        <f>INDEX(Data!$C$5:$BP$360,'Kontrolní List'!$A90,'Kontrolní List'!S$1)</f>
        <v>722.55</v>
      </c>
      <c r="T90">
        <f>INDEX(Data!$C$5:$BP$360,'Kontrolní List'!$A90,'Kontrolní List'!T$1)</f>
        <v>0</v>
      </c>
      <c r="U90">
        <f>INDEX(Data!$C$5:$BP$360,'Kontrolní List'!$A90,'Kontrolní List'!U$1)</f>
        <v>0</v>
      </c>
      <c r="V90">
        <f>INDEX(Data!$C$5:$BP$360,'Kontrolní List'!$A90,'Kontrolní List'!V$1)</f>
        <v>0</v>
      </c>
      <c r="W90">
        <f>INDEX(Data!$C$5:$BP$360,'Kontrolní List'!$A90,'Kontrolní List'!W$1)</f>
        <v>0</v>
      </c>
      <c r="X90">
        <f>INDEX(Data!$C$5:$BP$360,'Kontrolní List'!$A90,'Kontrolní List'!X$1)</f>
        <v>0</v>
      </c>
      <c r="Y90">
        <f>INDEX(Data!$C$5:$BP$360,'Kontrolní List'!$A90,'Kontrolní List'!Y$1)</f>
        <v>0</v>
      </c>
      <c r="Z90">
        <f>INDEX(Data!$C$5:$BP$360,'Kontrolní List'!$A90,'Kontrolní List'!Z$1)</f>
        <v>0</v>
      </c>
      <c r="AA90">
        <f>INDEX(Data!$C$5:$BP$360,'Kontrolní List'!$A90,'Kontrolní List'!AA$1)</f>
        <v>0</v>
      </c>
      <c r="AB90">
        <f t="shared" si="12"/>
        <v>0</v>
      </c>
      <c r="AC90">
        <f>INDEX(Data!$C$5:$BP$360,'Kontrolní List'!$A90,'Kontrolní List'!AC$1)</f>
        <v>2997</v>
      </c>
      <c r="AD90">
        <f>INDEX(Data!$C$5:$BP$360,'Kontrolní List'!$A90,'Kontrolní List'!AD$1)</f>
        <v>0</v>
      </c>
      <c r="AE90">
        <f>INDEX(Data!$C$5:$BP$360,'Kontrolní List'!$A90,'Kontrolní List'!AE$1)</f>
        <v>0</v>
      </c>
      <c r="AF90">
        <f>INDEX(Data!$C$5:$BP$360,'Kontrolní List'!$A90,'Kontrolní List'!AF$1)</f>
        <v>0</v>
      </c>
      <c r="AG90">
        <f>INDEX(Data!$C$5:$BP$360,'Kontrolní List'!$A90,'Kontrolní List'!AG$1)</f>
        <v>0</v>
      </c>
      <c r="AH90">
        <f>INDEX(Data!$C$5:$BP$360,'Kontrolní List'!$A90,'Kontrolní List'!AH$1)</f>
        <v>0</v>
      </c>
      <c r="AI90">
        <f>INDEX(Data!$C$5:$BP$360,'Kontrolní List'!$A90,'Kontrolní List'!AI$1)</f>
        <v>0</v>
      </c>
      <c r="AJ90">
        <f>INDEX(Data!$C$5:$BP$360,'Kontrolní List'!$A90,'Kontrolní List'!AJ$1)</f>
        <v>0</v>
      </c>
      <c r="AK90">
        <f>INDEX(Data!$C$5:$BP$360,'Kontrolní List'!$A90,'Kontrolní List'!AK$1)</f>
        <v>0</v>
      </c>
      <c r="AL90">
        <f t="shared" si="13"/>
        <v>0</v>
      </c>
      <c r="AM90">
        <f>INDEX(Data!$C$5:$BP$360,'Kontrolní List'!$A90,'Kontrolní List'!AM$1)</f>
        <v>740.23</v>
      </c>
      <c r="AN90">
        <f>INDEX(Data!$C$5:$BP$360,'Kontrolní List'!$A90,'Kontrolní List'!AN$1)</f>
        <v>2997</v>
      </c>
      <c r="AO90">
        <f>INDEX(Data!$C$5:$BP$360,'Kontrolní List'!$A90,'Kontrolní List'!AO$1)</f>
        <v>1896.4449999999999</v>
      </c>
      <c r="AP90" t="b">
        <f t="shared" si="14"/>
        <v>1</v>
      </c>
      <c r="AQ90" t="b">
        <f t="shared" si="15"/>
        <v>1</v>
      </c>
      <c r="AR90" t="b">
        <f t="shared" si="16"/>
        <v>1</v>
      </c>
      <c r="AT90" s="35"/>
      <c r="AU90" s="36" t="s">
        <v>570</v>
      </c>
      <c r="AV90" s="1"/>
    </row>
    <row r="91" spans="1:48" x14ac:dyDescent="0.25">
      <c r="A91">
        <v>89</v>
      </c>
      <c r="B91" t="str">
        <f>INDEX(Data!$C$5:$BP$360,'Kontrolní List'!$A91,'Kontrolní List'!B$1)</f>
        <v>KJ - Šternberk</v>
      </c>
      <c r="C91" t="str">
        <f>INDEX(Data!$C$5:$BP$360,'Kontrolní List'!$A91,'Kontrolní List'!C$1)</f>
        <v>Prosinec</v>
      </c>
      <c r="D91">
        <f>INDEX(Data!$C$5:$BP$360,'Kontrolní List'!$A91,'Kontrolní List'!D$1)</f>
        <v>532.923</v>
      </c>
      <c r="E91">
        <f>INDEX(Data!$C$5:$BP$360,'Kontrolní List'!$A91,'Kontrolní List'!E$1)</f>
        <v>244.57599999999999</v>
      </c>
      <c r="F91">
        <f>INDEX(Data!$C$5:$BP$360,'Kontrolní List'!$A91,'Kontrolní List'!F$1)</f>
        <v>288.34699999999998</v>
      </c>
      <c r="G91">
        <f>INDEX(Data!$C$5:$BP$360,'Kontrolní List'!$A91,'Kontrolní List'!G$1)</f>
        <v>35.197000000000003</v>
      </c>
      <c r="H91">
        <f t="shared" si="9"/>
        <v>0</v>
      </c>
      <c r="I91">
        <f>INDEX(Data!$C$5:$BP$360,'Kontrolní List'!$A91,'Kontrolní List'!I$1)</f>
        <v>194.85</v>
      </c>
      <c r="J91">
        <f>INDEX(Data!$C$5:$BP$360,'Kontrolní List'!$A91,'Kontrolní List'!J$1)</f>
        <v>1.4219999999999999</v>
      </c>
      <c r="K91">
        <f>INDEX(Data!$C$5:$BP$360,'Kontrolní List'!$A91,'Kontrolní List'!K$1)</f>
        <v>1.6769999999999925</v>
      </c>
      <c r="L91">
        <f>INDEX(Data!$C$5:$BP$360,'Kontrolní List'!$A91,'Kontrolní List'!L$1)</f>
        <v>0</v>
      </c>
      <c r="M91">
        <f>INDEX(Data!$C$5:$BP$360,'Kontrolní List'!$A91,'Kontrolní List'!M$1)</f>
        <v>0</v>
      </c>
      <c r="N91">
        <f>INDEX(Data!$C$5:$BP$360,'Kontrolní List'!$A91,'Kontrolní List'!N$1)</f>
        <v>191.751</v>
      </c>
      <c r="O91">
        <f t="shared" si="10"/>
        <v>0</v>
      </c>
      <c r="P91">
        <f>INDEX(Data!$C$5:$BP$360,'Kontrolní List'!$A91,'Kontrolní List'!P$1)</f>
        <v>827</v>
      </c>
      <c r="Q91">
        <f>INDEX(Data!$C$5:$BP$360,'Kontrolní List'!$A91,'Kontrolní List'!Q$1)</f>
        <v>827</v>
      </c>
      <c r="R91">
        <f t="shared" si="11"/>
        <v>0</v>
      </c>
      <c r="S91">
        <f>INDEX(Data!$C$5:$BP$360,'Kontrolní List'!$A91,'Kontrolní List'!S$1)</f>
        <v>191.751</v>
      </c>
      <c r="T91">
        <f>INDEX(Data!$C$5:$BP$360,'Kontrolní List'!$A91,'Kontrolní List'!T$1)</f>
        <v>0</v>
      </c>
      <c r="U91">
        <f>INDEX(Data!$C$5:$BP$360,'Kontrolní List'!$A91,'Kontrolní List'!U$1)</f>
        <v>0</v>
      </c>
      <c r="V91">
        <f>INDEX(Data!$C$5:$BP$360,'Kontrolní List'!$A91,'Kontrolní List'!V$1)</f>
        <v>0</v>
      </c>
      <c r="W91">
        <f>INDEX(Data!$C$5:$BP$360,'Kontrolní List'!$A91,'Kontrolní List'!W$1)</f>
        <v>0</v>
      </c>
      <c r="X91">
        <f>INDEX(Data!$C$5:$BP$360,'Kontrolní List'!$A91,'Kontrolní List'!X$1)</f>
        <v>0</v>
      </c>
      <c r="Y91">
        <f>INDEX(Data!$C$5:$BP$360,'Kontrolní List'!$A91,'Kontrolní List'!Y$1)</f>
        <v>0</v>
      </c>
      <c r="Z91">
        <f>INDEX(Data!$C$5:$BP$360,'Kontrolní List'!$A91,'Kontrolní List'!Z$1)</f>
        <v>0</v>
      </c>
      <c r="AA91">
        <f>INDEX(Data!$C$5:$BP$360,'Kontrolní List'!$A91,'Kontrolní List'!AA$1)</f>
        <v>0</v>
      </c>
      <c r="AB91">
        <f t="shared" si="12"/>
        <v>0</v>
      </c>
      <c r="AC91">
        <f>INDEX(Data!$C$5:$BP$360,'Kontrolní List'!$A91,'Kontrolní List'!AC$1)</f>
        <v>827</v>
      </c>
      <c r="AD91">
        <f>INDEX(Data!$C$5:$BP$360,'Kontrolní List'!$A91,'Kontrolní List'!AD$1)</f>
        <v>0</v>
      </c>
      <c r="AE91">
        <f>INDEX(Data!$C$5:$BP$360,'Kontrolní List'!$A91,'Kontrolní List'!AE$1)</f>
        <v>0</v>
      </c>
      <c r="AF91">
        <f>INDEX(Data!$C$5:$BP$360,'Kontrolní List'!$A91,'Kontrolní List'!AF$1)</f>
        <v>0</v>
      </c>
      <c r="AG91">
        <f>INDEX(Data!$C$5:$BP$360,'Kontrolní List'!$A91,'Kontrolní List'!AG$1)</f>
        <v>0</v>
      </c>
      <c r="AH91">
        <f>INDEX(Data!$C$5:$BP$360,'Kontrolní List'!$A91,'Kontrolní List'!AH$1)</f>
        <v>0</v>
      </c>
      <c r="AI91">
        <f>INDEX(Data!$C$5:$BP$360,'Kontrolní List'!$A91,'Kontrolní List'!AI$1)</f>
        <v>0</v>
      </c>
      <c r="AJ91">
        <f>INDEX(Data!$C$5:$BP$360,'Kontrolní List'!$A91,'Kontrolní List'!AJ$1)</f>
        <v>0</v>
      </c>
      <c r="AK91">
        <f>INDEX(Data!$C$5:$BP$360,'Kontrolní List'!$A91,'Kontrolní List'!AK$1)</f>
        <v>0</v>
      </c>
      <c r="AL91">
        <f t="shared" si="13"/>
        <v>0</v>
      </c>
      <c r="AM91">
        <f>INDEX(Data!$C$5:$BP$360,'Kontrolní List'!$A91,'Kontrolní List'!AM$1)</f>
        <v>194.85</v>
      </c>
      <c r="AN91">
        <f>INDEX(Data!$C$5:$BP$360,'Kontrolní List'!$A91,'Kontrolní List'!AN$1)</f>
        <v>827</v>
      </c>
      <c r="AO91">
        <f>INDEX(Data!$C$5:$BP$360,'Kontrolní List'!$A91,'Kontrolní List'!AO$1)</f>
        <v>532.923</v>
      </c>
      <c r="AP91" t="b">
        <f t="shared" si="14"/>
        <v>1</v>
      </c>
      <c r="AQ91" t="b">
        <f t="shared" si="15"/>
        <v>1</v>
      </c>
      <c r="AR91" t="b">
        <f t="shared" si="16"/>
        <v>1</v>
      </c>
      <c r="AT91" s="35">
        <f t="shared" si="17"/>
        <v>0.7966858668554786</v>
      </c>
      <c r="AU91" s="36" t="s">
        <v>570</v>
      </c>
      <c r="AV91" s="1"/>
    </row>
    <row r="92" spans="1:48" x14ac:dyDescent="0.25">
      <c r="A92">
        <v>90</v>
      </c>
      <c r="B92" t="str">
        <f>INDEX(Data!$C$5:$BP$360,'Kontrolní List'!$A92,'Kontrolní List'!B$1)</f>
        <v>KJ - Šumperk</v>
      </c>
      <c r="C92" t="str">
        <f>INDEX(Data!$C$5:$BP$360,'Kontrolní List'!$A92,'Kontrolní List'!C$1)</f>
        <v>Prosinec</v>
      </c>
      <c r="D92">
        <f>INDEX(Data!$C$5:$BP$360,'Kontrolní List'!$A92,'Kontrolní List'!D$1)</f>
        <v>853.02499999999998</v>
      </c>
      <c r="E92">
        <f>INDEX(Data!$C$5:$BP$360,'Kontrolní List'!$A92,'Kontrolní List'!E$1)</f>
        <v>410.74799999999999</v>
      </c>
      <c r="F92">
        <f>INDEX(Data!$C$5:$BP$360,'Kontrolní List'!$A92,'Kontrolní List'!F$1)</f>
        <v>442.27699999999999</v>
      </c>
      <c r="G92">
        <f>INDEX(Data!$C$5:$BP$360,'Kontrolní List'!$A92,'Kontrolní List'!G$1)</f>
        <v>35.195999999999998</v>
      </c>
      <c r="H92">
        <f t="shared" si="9"/>
        <v>0</v>
      </c>
      <c r="I92">
        <f>INDEX(Data!$C$5:$BP$360,'Kontrolní List'!$A92,'Kontrolní List'!I$1)</f>
        <v>352.39400000000001</v>
      </c>
      <c r="J92">
        <f>INDEX(Data!$C$5:$BP$360,'Kontrolní List'!$A92,'Kontrolní List'!J$1)</f>
        <v>4.0750000000000002</v>
      </c>
      <c r="K92">
        <f>INDEX(Data!$C$5:$BP$360,'Kontrolní List'!$A92,'Kontrolní List'!K$1)</f>
        <v>4.3880000000000337</v>
      </c>
      <c r="L92">
        <f>INDEX(Data!$C$5:$BP$360,'Kontrolní List'!$A92,'Kontrolní List'!L$1)</f>
        <v>0</v>
      </c>
      <c r="M92">
        <f>INDEX(Data!$C$5:$BP$360,'Kontrolní List'!$A92,'Kontrolní List'!M$1)</f>
        <v>0</v>
      </c>
      <c r="N92">
        <f>INDEX(Data!$C$5:$BP$360,'Kontrolní List'!$A92,'Kontrolní List'!N$1)</f>
        <v>343.93099999999998</v>
      </c>
      <c r="O92">
        <f t="shared" si="10"/>
        <v>0</v>
      </c>
      <c r="P92">
        <f>INDEX(Data!$C$5:$BP$360,'Kontrolní List'!$A92,'Kontrolní List'!P$1)</f>
        <v>1366</v>
      </c>
      <c r="Q92">
        <f>INDEX(Data!$C$5:$BP$360,'Kontrolní List'!$A92,'Kontrolní List'!Q$1)</f>
        <v>1366</v>
      </c>
      <c r="R92">
        <f t="shared" si="11"/>
        <v>0</v>
      </c>
      <c r="S92">
        <f>INDEX(Data!$C$5:$BP$360,'Kontrolní List'!$A92,'Kontrolní List'!S$1)</f>
        <v>343.93099999999998</v>
      </c>
      <c r="T92">
        <f>INDEX(Data!$C$5:$BP$360,'Kontrolní List'!$A92,'Kontrolní List'!T$1)</f>
        <v>0</v>
      </c>
      <c r="U92">
        <f>INDEX(Data!$C$5:$BP$360,'Kontrolní List'!$A92,'Kontrolní List'!U$1)</f>
        <v>0</v>
      </c>
      <c r="V92">
        <f>INDEX(Data!$C$5:$BP$360,'Kontrolní List'!$A92,'Kontrolní List'!V$1)</f>
        <v>0</v>
      </c>
      <c r="W92">
        <f>INDEX(Data!$C$5:$BP$360,'Kontrolní List'!$A92,'Kontrolní List'!W$1)</f>
        <v>0</v>
      </c>
      <c r="X92">
        <f>INDEX(Data!$C$5:$BP$360,'Kontrolní List'!$A92,'Kontrolní List'!X$1)</f>
        <v>0</v>
      </c>
      <c r="Y92">
        <f>INDEX(Data!$C$5:$BP$360,'Kontrolní List'!$A92,'Kontrolní List'!Y$1)</f>
        <v>0</v>
      </c>
      <c r="Z92">
        <f>INDEX(Data!$C$5:$BP$360,'Kontrolní List'!$A92,'Kontrolní List'!Z$1)</f>
        <v>0</v>
      </c>
      <c r="AA92">
        <f>INDEX(Data!$C$5:$BP$360,'Kontrolní List'!$A92,'Kontrolní List'!AA$1)</f>
        <v>0</v>
      </c>
      <c r="AB92">
        <f t="shared" si="12"/>
        <v>0</v>
      </c>
      <c r="AC92">
        <f>INDEX(Data!$C$5:$BP$360,'Kontrolní List'!$A92,'Kontrolní List'!AC$1)</f>
        <v>1366</v>
      </c>
      <c r="AD92">
        <f>INDEX(Data!$C$5:$BP$360,'Kontrolní List'!$A92,'Kontrolní List'!AD$1)</f>
        <v>0</v>
      </c>
      <c r="AE92">
        <f>INDEX(Data!$C$5:$BP$360,'Kontrolní List'!$A92,'Kontrolní List'!AE$1)</f>
        <v>0</v>
      </c>
      <c r="AF92">
        <f>INDEX(Data!$C$5:$BP$360,'Kontrolní List'!$A92,'Kontrolní List'!AF$1)</f>
        <v>0</v>
      </c>
      <c r="AG92">
        <f>INDEX(Data!$C$5:$BP$360,'Kontrolní List'!$A92,'Kontrolní List'!AG$1)</f>
        <v>0</v>
      </c>
      <c r="AH92">
        <f>INDEX(Data!$C$5:$BP$360,'Kontrolní List'!$A92,'Kontrolní List'!AH$1)</f>
        <v>0</v>
      </c>
      <c r="AI92">
        <f>INDEX(Data!$C$5:$BP$360,'Kontrolní List'!$A92,'Kontrolní List'!AI$1)</f>
        <v>0</v>
      </c>
      <c r="AJ92">
        <f>INDEX(Data!$C$5:$BP$360,'Kontrolní List'!$A92,'Kontrolní List'!AJ$1)</f>
        <v>0</v>
      </c>
      <c r="AK92">
        <f>INDEX(Data!$C$5:$BP$360,'Kontrolní List'!$A92,'Kontrolní List'!AK$1)</f>
        <v>0</v>
      </c>
      <c r="AL92">
        <f t="shared" si="13"/>
        <v>0</v>
      </c>
      <c r="AM92">
        <f>INDEX(Data!$C$5:$BP$360,'Kontrolní List'!$A92,'Kontrolní List'!AM$1)</f>
        <v>352.39400000000001</v>
      </c>
      <c r="AN92">
        <f>INDEX(Data!$C$5:$BP$360,'Kontrolní List'!$A92,'Kontrolní List'!AN$1)</f>
        <v>1366</v>
      </c>
      <c r="AO92">
        <f>INDEX(Data!$C$5:$BP$360,'Kontrolní List'!$A92,'Kontrolní List'!AO$1)</f>
        <v>853.02499999999998</v>
      </c>
      <c r="AP92" t="b">
        <f t="shared" si="14"/>
        <v>1</v>
      </c>
      <c r="AQ92" t="b">
        <f t="shared" si="15"/>
        <v>1</v>
      </c>
      <c r="AR92" t="b">
        <f t="shared" si="16"/>
        <v>1</v>
      </c>
      <c r="AT92" s="35">
        <f t="shared" si="17"/>
        <v>0.85793317246791656</v>
      </c>
      <c r="AU92" s="36" t="s">
        <v>570</v>
      </c>
      <c r="AV92" s="1"/>
    </row>
    <row r="93" spans="1:48" x14ac:dyDescent="0.25">
      <c r="A93">
        <v>91</v>
      </c>
      <c r="B93" t="str">
        <f>INDEX(Data!$C$5:$BP$360,'Kontrolní List'!$A93,'Kontrolní List'!B$1)</f>
        <v>KJ - Tanvald</v>
      </c>
      <c r="C93" t="str">
        <f>INDEX(Data!$C$5:$BP$360,'Kontrolní List'!$A93,'Kontrolní List'!C$1)</f>
        <v>Prosinec</v>
      </c>
      <c r="D93">
        <f>INDEX(Data!$C$5:$BP$360,'Kontrolní List'!$A93,'Kontrolní List'!D$1)</f>
        <v>1486.617</v>
      </c>
      <c r="E93">
        <f>INDEX(Data!$C$5:$BP$360,'Kontrolní List'!$A93,'Kontrolní List'!E$1)</f>
        <v>697.76099999999997</v>
      </c>
      <c r="F93">
        <f>INDEX(Data!$C$5:$BP$360,'Kontrolní List'!$A93,'Kontrolní List'!F$1)</f>
        <v>788.85599999999999</v>
      </c>
      <c r="G93">
        <f>INDEX(Data!$C$5:$BP$360,'Kontrolní List'!$A93,'Kontrolní List'!G$1)</f>
        <v>35.295264000000003</v>
      </c>
      <c r="H93">
        <f t="shared" si="9"/>
        <v>0</v>
      </c>
      <c r="I93">
        <f>INDEX(Data!$C$5:$BP$360,'Kontrolní List'!$A93,'Kontrolní List'!I$1)</f>
        <v>633.16999999999996</v>
      </c>
      <c r="J93">
        <f>INDEX(Data!$C$5:$BP$360,'Kontrolní List'!$A93,'Kontrolní List'!J$1)</f>
        <v>4.5330000000000004</v>
      </c>
      <c r="K93">
        <f>INDEX(Data!$C$5:$BP$360,'Kontrolní List'!$A93,'Kontrolní List'!K$1)</f>
        <v>5.125</v>
      </c>
      <c r="L93">
        <f>INDEX(Data!$C$5:$BP$360,'Kontrolní List'!$A93,'Kontrolní List'!L$1)</f>
        <v>0</v>
      </c>
      <c r="M93">
        <f>INDEX(Data!$C$5:$BP$360,'Kontrolní List'!$A93,'Kontrolní List'!M$1)</f>
        <v>0</v>
      </c>
      <c r="N93">
        <f>INDEX(Data!$C$5:$BP$360,'Kontrolní List'!$A93,'Kontrolní List'!N$1)</f>
        <v>623.51199999999994</v>
      </c>
      <c r="O93">
        <f t="shared" si="10"/>
        <v>0</v>
      </c>
      <c r="P93">
        <f>INDEX(Data!$C$5:$BP$360,'Kontrolní List'!$A93,'Kontrolní List'!P$1)</f>
        <v>2577</v>
      </c>
      <c r="Q93">
        <f>INDEX(Data!$C$5:$BP$360,'Kontrolní List'!$A93,'Kontrolní List'!Q$1)</f>
        <v>2577</v>
      </c>
      <c r="R93">
        <f t="shared" si="11"/>
        <v>0</v>
      </c>
      <c r="S93">
        <f>INDEX(Data!$C$5:$BP$360,'Kontrolní List'!$A93,'Kontrolní List'!S$1)</f>
        <v>623.51199999999994</v>
      </c>
      <c r="T93">
        <f>INDEX(Data!$C$5:$BP$360,'Kontrolní List'!$A93,'Kontrolní List'!T$1)</f>
        <v>0</v>
      </c>
      <c r="U93">
        <f>INDEX(Data!$C$5:$BP$360,'Kontrolní List'!$A93,'Kontrolní List'!U$1)</f>
        <v>0</v>
      </c>
      <c r="V93">
        <f>INDEX(Data!$C$5:$BP$360,'Kontrolní List'!$A93,'Kontrolní List'!V$1)</f>
        <v>0</v>
      </c>
      <c r="W93">
        <f>INDEX(Data!$C$5:$BP$360,'Kontrolní List'!$A93,'Kontrolní List'!W$1)</f>
        <v>0</v>
      </c>
      <c r="X93">
        <f>INDEX(Data!$C$5:$BP$360,'Kontrolní List'!$A93,'Kontrolní List'!X$1)</f>
        <v>0</v>
      </c>
      <c r="Y93">
        <f>INDEX(Data!$C$5:$BP$360,'Kontrolní List'!$A93,'Kontrolní List'!Y$1)</f>
        <v>0</v>
      </c>
      <c r="Z93">
        <f>INDEX(Data!$C$5:$BP$360,'Kontrolní List'!$A93,'Kontrolní List'!Z$1)</f>
        <v>0</v>
      </c>
      <c r="AA93">
        <f>INDEX(Data!$C$5:$BP$360,'Kontrolní List'!$A93,'Kontrolní List'!AA$1)</f>
        <v>0</v>
      </c>
      <c r="AB93">
        <f t="shared" si="12"/>
        <v>0</v>
      </c>
      <c r="AC93">
        <f>INDEX(Data!$C$5:$BP$360,'Kontrolní List'!$A93,'Kontrolní List'!AC$1)</f>
        <v>2577</v>
      </c>
      <c r="AD93">
        <f>INDEX(Data!$C$5:$BP$360,'Kontrolní List'!$A93,'Kontrolní List'!AD$1)</f>
        <v>0</v>
      </c>
      <c r="AE93">
        <f>INDEX(Data!$C$5:$BP$360,'Kontrolní List'!$A93,'Kontrolní List'!AE$1)</f>
        <v>0</v>
      </c>
      <c r="AF93">
        <f>INDEX(Data!$C$5:$BP$360,'Kontrolní List'!$A93,'Kontrolní List'!AF$1)</f>
        <v>0</v>
      </c>
      <c r="AG93">
        <f>INDEX(Data!$C$5:$BP$360,'Kontrolní List'!$A93,'Kontrolní List'!AG$1)</f>
        <v>0</v>
      </c>
      <c r="AH93">
        <f>INDEX(Data!$C$5:$BP$360,'Kontrolní List'!$A93,'Kontrolní List'!AH$1)</f>
        <v>0</v>
      </c>
      <c r="AI93">
        <f>INDEX(Data!$C$5:$BP$360,'Kontrolní List'!$A93,'Kontrolní List'!AI$1)</f>
        <v>0</v>
      </c>
      <c r="AJ93">
        <f>INDEX(Data!$C$5:$BP$360,'Kontrolní List'!$A93,'Kontrolní List'!AJ$1)</f>
        <v>0</v>
      </c>
      <c r="AK93">
        <f>INDEX(Data!$C$5:$BP$360,'Kontrolní List'!$A93,'Kontrolní List'!AK$1)</f>
        <v>0</v>
      </c>
      <c r="AL93">
        <f t="shared" si="13"/>
        <v>0</v>
      </c>
      <c r="AM93">
        <f>INDEX(Data!$C$5:$BP$360,'Kontrolní List'!$A93,'Kontrolní List'!AM$1)</f>
        <v>633.16999999999996</v>
      </c>
      <c r="AN93">
        <f>INDEX(Data!$C$5:$BP$360,'Kontrolní List'!$A93,'Kontrolní List'!AN$1)</f>
        <v>2577</v>
      </c>
      <c r="AO93">
        <f>INDEX(Data!$C$5:$BP$360,'Kontrolní List'!$A93,'Kontrolní List'!AO$1)</f>
        <v>1486.617</v>
      </c>
      <c r="AP93" t="b">
        <f t="shared" si="14"/>
        <v>1</v>
      </c>
      <c r="AQ93" t="b">
        <f t="shared" si="15"/>
        <v>1</v>
      </c>
      <c r="AR93" t="b">
        <f t="shared" si="16"/>
        <v>1</v>
      </c>
      <c r="AT93" s="35">
        <f t="shared" si="17"/>
        <v>0.90743166083351212</v>
      </c>
      <c r="AU93" s="36" t="s">
        <v>570</v>
      </c>
      <c r="AV93" s="1"/>
    </row>
    <row r="94" spans="1:48" x14ac:dyDescent="0.25">
      <c r="A94">
        <v>92</v>
      </c>
      <c r="B94" t="str">
        <f>INDEX(Data!$C$5:$BP$360,'Kontrolní List'!$A94,'Kontrolní List'!B$1)</f>
        <v>KJ - Ústí nad Orlicí</v>
      </c>
      <c r="C94" t="str">
        <f>INDEX(Data!$C$5:$BP$360,'Kontrolní List'!$A94,'Kontrolní List'!C$1)</f>
        <v>Prosinec</v>
      </c>
      <c r="D94">
        <f>INDEX(Data!$C$5:$BP$360,'Kontrolní List'!$A94,'Kontrolní List'!D$1)</f>
        <v>1895.086</v>
      </c>
      <c r="E94">
        <f>INDEX(Data!$C$5:$BP$360,'Kontrolní List'!$A94,'Kontrolní List'!E$1)</f>
        <v>910.50900000000001</v>
      </c>
      <c r="F94">
        <f>INDEX(Data!$C$5:$BP$360,'Kontrolní List'!$A94,'Kontrolní List'!F$1)</f>
        <v>984.577</v>
      </c>
      <c r="G94">
        <f>INDEX(Data!$C$5:$BP$360,'Kontrolní List'!$A94,'Kontrolní List'!G$1)</f>
        <v>35.301743999999999</v>
      </c>
      <c r="H94">
        <f t="shared" si="9"/>
        <v>0</v>
      </c>
      <c r="I94">
        <f>INDEX(Data!$C$5:$BP$360,'Kontrolní List'!$A94,'Kontrolní List'!I$1)</f>
        <v>780.14800000000002</v>
      </c>
      <c r="J94">
        <f>INDEX(Data!$C$5:$BP$360,'Kontrolní List'!$A94,'Kontrolní List'!J$1)</f>
        <v>13.78</v>
      </c>
      <c r="K94">
        <f>INDEX(Data!$C$5:$BP$360,'Kontrolní List'!$A94,'Kontrolní List'!K$1)</f>
        <v>14.901000000000067</v>
      </c>
      <c r="L94">
        <f>INDEX(Data!$C$5:$BP$360,'Kontrolní List'!$A94,'Kontrolní List'!L$1)</f>
        <v>0</v>
      </c>
      <c r="M94">
        <f>INDEX(Data!$C$5:$BP$360,'Kontrolní List'!$A94,'Kontrolní List'!M$1)</f>
        <v>0</v>
      </c>
      <c r="N94">
        <f>INDEX(Data!$C$5:$BP$360,'Kontrolní List'!$A94,'Kontrolní List'!N$1)</f>
        <v>751.46699999999998</v>
      </c>
      <c r="O94">
        <f t="shared" si="10"/>
        <v>0</v>
      </c>
      <c r="P94">
        <f>INDEX(Data!$C$5:$BP$360,'Kontrolní List'!$A94,'Kontrolní List'!P$1)</f>
        <v>3037</v>
      </c>
      <c r="Q94">
        <f>INDEX(Data!$C$5:$BP$360,'Kontrolní List'!$A94,'Kontrolní List'!Q$1)</f>
        <v>3037</v>
      </c>
      <c r="R94">
        <f t="shared" si="11"/>
        <v>0</v>
      </c>
      <c r="S94">
        <f>INDEX(Data!$C$5:$BP$360,'Kontrolní List'!$A94,'Kontrolní List'!S$1)</f>
        <v>751.46699999999998</v>
      </c>
      <c r="T94">
        <f>INDEX(Data!$C$5:$BP$360,'Kontrolní List'!$A94,'Kontrolní List'!T$1)</f>
        <v>0</v>
      </c>
      <c r="U94">
        <f>INDEX(Data!$C$5:$BP$360,'Kontrolní List'!$A94,'Kontrolní List'!U$1)</f>
        <v>0</v>
      </c>
      <c r="V94">
        <f>INDEX(Data!$C$5:$BP$360,'Kontrolní List'!$A94,'Kontrolní List'!V$1)</f>
        <v>0</v>
      </c>
      <c r="W94">
        <f>INDEX(Data!$C$5:$BP$360,'Kontrolní List'!$A94,'Kontrolní List'!W$1)</f>
        <v>0</v>
      </c>
      <c r="X94">
        <f>INDEX(Data!$C$5:$BP$360,'Kontrolní List'!$A94,'Kontrolní List'!X$1)</f>
        <v>0</v>
      </c>
      <c r="Y94">
        <f>INDEX(Data!$C$5:$BP$360,'Kontrolní List'!$A94,'Kontrolní List'!Y$1)</f>
        <v>0</v>
      </c>
      <c r="Z94">
        <f>INDEX(Data!$C$5:$BP$360,'Kontrolní List'!$A94,'Kontrolní List'!Z$1)</f>
        <v>0</v>
      </c>
      <c r="AA94">
        <f>INDEX(Data!$C$5:$BP$360,'Kontrolní List'!$A94,'Kontrolní List'!AA$1)</f>
        <v>0</v>
      </c>
      <c r="AB94">
        <f t="shared" si="12"/>
        <v>0</v>
      </c>
      <c r="AC94">
        <f>INDEX(Data!$C$5:$BP$360,'Kontrolní List'!$A94,'Kontrolní List'!AC$1)</f>
        <v>3037</v>
      </c>
      <c r="AD94">
        <f>INDEX(Data!$C$5:$BP$360,'Kontrolní List'!$A94,'Kontrolní List'!AD$1)</f>
        <v>0</v>
      </c>
      <c r="AE94">
        <f>INDEX(Data!$C$5:$BP$360,'Kontrolní List'!$A94,'Kontrolní List'!AE$1)</f>
        <v>0</v>
      </c>
      <c r="AF94">
        <f>INDEX(Data!$C$5:$BP$360,'Kontrolní List'!$A94,'Kontrolní List'!AF$1)</f>
        <v>0</v>
      </c>
      <c r="AG94">
        <f>INDEX(Data!$C$5:$BP$360,'Kontrolní List'!$A94,'Kontrolní List'!AG$1)</f>
        <v>0</v>
      </c>
      <c r="AH94">
        <f>INDEX(Data!$C$5:$BP$360,'Kontrolní List'!$A94,'Kontrolní List'!AH$1)</f>
        <v>0</v>
      </c>
      <c r="AI94">
        <f>INDEX(Data!$C$5:$BP$360,'Kontrolní List'!$A94,'Kontrolní List'!AI$1)</f>
        <v>0</v>
      </c>
      <c r="AJ94">
        <f>INDEX(Data!$C$5:$BP$360,'Kontrolní List'!$A94,'Kontrolní List'!AJ$1)</f>
        <v>0</v>
      </c>
      <c r="AK94">
        <f>INDEX(Data!$C$5:$BP$360,'Kontrolní List'!$A94,'Kontrolní List'!AK$1)</f>
        <v>0</v>
      </c>
      <c r="AL94">
        <f t="shared" si="13"/>
        <v>0</v>
      </c>
      <c r="AM94">
        <f>INDEX(Data!$C$5:$BP$360,'Kontrolní List'!$A94,'Kontrolní List'!AM$1)</f>
        <v>780.14800000000002</v>
      </c>
      <c r="AN94">
        <f>INDEX(Data!$C$5:$BP$360,'Kontrolní List'!$A94,'Kontrolní List'!AN$1)</f>
        <v>3037</v>
      </c>
      <c r="AO94">
        <f>INDEX(Data!$C$5:$BP$360,'Kontrolní List'!$A94,'Kontrolní List'!AO$1)</f>
        <v>1895.086</v>
      </c>
      <c r="AP94" t="b">
        <f t="shared" si="14"/>
        <v>1</v>
      </c>
      <c r="AQ94" t="b">
        <f t="shared" si="15"/>
        <v>1</v>
      </c>
      <c r="AR94" t="b">
        <f t="shared" si="16"/>
        <v>1</v>
      </c>
      <c r="AT94" s="35">
        <f t="shared" si="17"/>
        <v>0.85682608130243743</v>
      </c>
      <c r="AU94" s="36" t="s">
        <v>570</v>
      </c>
      <c r="AV94" s="1"/>
    </row>
    <row r="95" spans="1:48" x14ac:dyDescent="0.25">
      <c r="A95">
        <v>93</v>
      </c>
      <c r="B95" t="str">
        <f>INDEX(Data!$C$5:$BP$360,'Kontrolní List'!$A95,'Kontrolní List'!B$1)</f>
        <v>KJ - Ústí nad Orlicí, Okružní</v>
      </c>
      <c r="C95" t="str">
        <f>INDEX(Data!$C$5:$BP$360,'Kontrolní List'!$A95,'Kontrolní List'!C$1)</f>
        <v>Prosinec</v>
      </c>
      <c r="D95">
        <f>INDEX(Data!$C$5:$BP$360,'Kontrolní List'!$A95,'Kontrolní List'!D$1)</f>
        <v>553.75900000000001</v>
      </c>
      <c r="E95">
        <f>INDEX(Data!$C$5:$BP$360,'Kontrolní List'!$A95,'Kontrolní List'!E$1)</f>
        <v>254.22399999999999</v>
      </c>
      <c r="F95">
        <f>INDEX(Data!$C$5:$BP$360,'Kontrolní List'!$A95,'Kontrolní List'!F$1)</f>
        <v>299.53500000000003</v>
      </c>
      <c r="G95">
        <f>INDEX(Data!$C$5:$BP$360,'Kontrolní List'!$A95,'Kontrolní List'!G$1)</f>
        <v>35.304000000000002</v>
      </c>
      <c r="H95">
        <f t="shared" si="9"/>
        <v>0</v>
      </c>
      <c r="I95">
        <f>INDEX(Data!$C$5:$BP$360,'Kontrolní List'!$A95,'Kontrolní List'!I$1)</f>
        <v>204.874</v>
      </c>
      <c r="J95">
        <f>INDEX(Data!$C$5:$BP$360,'Kontrolní List'!$A95,'Kontrolní List'!J$1)</f>
        <v>3.2930000000000001</v>
      </c>
      <c r="K95">
        <f>INDEX(Data!$C$5:$BP$360,'Kontrolní List'!$A95,'Kontrolní List'!K$1)</f>
        <v>3.8799999999999955</v>
      </c>
      <c r="L95">
        <f>INDEX(Data!$C$5:$BP$360,'Kontrolní List'!$A95,'Kontrolní List'!L$1)</f>
        <v>0</v>
      </c>
      <c r="M95">
        <f>INDEX(Data!$C$5:$BP$360,'Kontrolní List'!$A95,'Kontrolní List'!M$1)</f>
        <v>0</v>
      </c>
      <c r="N95">
        <f>INDEX(Data!$C$5:$BP$360,'Kontrolní List'!$A95,'Kontrolní List'!N$1)</f>
        <v>197.70099999999999</v>
      </c>
      <c r="O95">
        <f t="shared" si="10"/>
        <v>0</v>
      </c>
      <c r="P95">
        <f>INDEX(Data!$C$5:$BP$360,'Kontrolní List'!$A95,'Kontrolní List'!P$1)</f>
        <v>869</v>
      </c>
      <c r="Q95">
        <f>INDEX(Data!$C$5:$BP$360,'Kontrolní List'!$A95,'Kontrolní List'!Q$1)</f>
        <v>869</v>
      </c>
      <c r="R95">
        <f t="shared" si="11"/>
        <v>0</v>
      </c>
      <c r="S95">
        <f>INDEX(Data!$C$5:$BP$360,'Kontrolní List'!$A95,'Kontrolní List'!S$1)</f>
        <v>197.70099999999999</v>
      </c>
      <c r="T95">
        <f>INDEX(Data!$C$5:$BP$360,'Kontrolní List'!$A95,'Kontrolní List'!T$1)</f>
        <v>0</v>
      </c>
      <c r="U95">
        <f>INDEX(Data!$C$5:$BP$360,'Kontrolní List'!$A95,'Kontrolní List'!U$1)</f>
        <v>0</v>
      </c>
      <c r="V95">
        <f>INDEX(Data!$C$5:$BP$360,'Kontrolní List'!$A95,'Kontrolní List'!V$1)</f>
        <v>0</v>
      </c>
      <c r="W95">
        <f>INDEX(Data!$C$5:$BP$360,'Kontrolní List'!$A95,'Kontrolní List'!W$1)</f>
        <v>0</v>
      </c>
      <c r="X95">
        <f>INDEX(Data!$C$5:$BP$360,'Kontrolní List'!$A95,'Kontrolní List'!X$1)</f>
        <v>0</v>
      </c>
      <c r="Y95">
        <f>INDEX(Data!$C$5:$BP$360,'Kontrolní List'!$A95,'Kontrolní List'!Y$1)</f>
        <v>0</v>
      </c>
      <c r="Z95">
        <f>INDEX(Data!$C$5:$BP$360,'Kontrolní List'!$A95,'Kontrolní List'!Z$1)</f>
        <v>0</v>
      </c>
      <c r="AA95">
        <f>INDEX(Data!$C$5:$BP$360,'Kontrolní List'!$A95,'Kontrolní List'!AA$1)</f>
        <v>0</v>
      </c>
      <c r="AB95">
        <f t="shared" si="12"/>
        <v>0</v>
      </c>
      <c r="AC95">
        <f>INDEX(Data!$C$5:$BP$360,'Kontrolní List'!$A95,'Kontrolní List'!AC$1)</f>
        <v>869</v>
      </c>
      <c r="AD95">
        <f>INDEX(Data!$C$5:$BP$360,'Kontrolní List'!$A95,'Kontrolní List'!AD$1)</f>
        <v>0</v>
      </c>
      <c r="AE95">
        <f>INDEX(Data!$C$5:$BP$360,'Kontrolní List'!$A95,'Kontrolní List'!AE$1)</f>
        <v>0</v>
      </c>
      <c r="AF95">
        <f>INDEX(Data!$C$5:$BP$360,'Kontrolní List'!$A95,'Kontrolní List'!AF$1)</f>
        <v>0</v>
      </c>
      <c r="AG95">
        <f>INDEX(Data!$C$5:$BP$360,'Kontrolní List'!$A95,'Kontrolní List'!AG$1)</f>
        <v>0</v>
      </c>
      <c r="AH95">
        <f>INDEX(Data!$C$5:$BP$360,'Kontrolní List'!$A95,'Kontrolní List'!AH$1)</f>
        <v>0</v>
      </c>
      <c r="AI95">
        <f>INDEX(Data!$C$5:$BP$360,'Kontrolní List'!$A95,'Kontrolní List'!AI$1)</f>
        <v>0</v>
      </c>
      <c r="AJ95">
        <f>INDEX(Data!$C$5:$BP$360,'Kontrolní List'!$A95,'Kontrolní List'!AJ$1)</f>
        <v>0</v>
      </c>
      <c r="AK95">
        <f>INDEX(Data!$C$5:$BP$360,'Kontrolní List'!$A95,'Kontrolní List'!AK$1)</f>
        <v>0</v>
      </c>
      <c r="AL95">
        <f t="shared" si="13"/>
        <v>0</v>
      </c>
      <c r="AM95">
        <f>INDEX(Data!$C$5:$BP$360,'Kontrolní List'!$A95,'Kontrolní List'!AM$1)</f>
        <v>204.874</v>
      </c>
      <c r="AN95">
        <f>INDEX(Data!$C$5:$BP$360,'Kontrolní List'!$A95,'Kontrolní List'!AN$1)</f>
        <v>869</v>
      </c>
      <c r="AO95">
        <f>INDEX(Data!$C$5:$BP$360,'Kontrolní List'!$A95,'Kontrolní List'!AO$1)</f>
        <v>553.75900000000001</v>
      </c>
      <c r="AP95" t="b">
        <f t="shared" si="14"/>
        <v>1</v>
      </c>
      <c r="AQ95" t="b">
        <f t="shared" si="15"/>
        <v>1</v>
      </c>
      <c r="AR95" t="b">
        <f t="shared" si="16"/>
        <v>1</v>
      </c>
      <c r="AT95" s="35">
        <f t="shared" si="17"/>
        <v>0.8058792523261723</v>
      </c>
      <c r="AU95" s="36" t="s">
        <v>570</v>
      </c>
      <c r="AV95" s="1"/>
    </row>
    <row r="96" spans="1:48" x14ac:dyDescent="0.25">
      <c r="A96">
        <v>94</v>
      </c>
      <c r="B96" t="str">
        <f>INDEX(Data!$C$5:$BP$360,'Kontrolní List'!$A96,'Kontrolní List'!B$1)</f>
        <v>KJ - Vamberk</v>
      </c>
      <c r="C96" t="str">
        <f>INDEX(Data!$C$5:$BP$360,'Kontrolní List'!$A96,'Kontrolní List'!C$1)</f>
        <v>Prosinec</v>
      </c>
      <c r="D96">
        <f>INDEX(Data!$C$5:$BP$360,'Kontrolní List'!$A96,'Kontrolní List'!D$1)</f>
        <v>1587.2719999999999</v>
      </c>
      <c r="E96">
        <f>INDEX(Data!$C$5:$BP$360,'Kontrolní List'!$A96,'Kontrolní List'!E$1)</f>
        <v>752.22400000000005</v>
      </c>
      <c r="F96">
        <f>INDEX(Data!$C$5:$BP$360,'Kontrolní List'!$A96,'Kontrolní List'!F$1)</f>
        <v>835.048</v>
      </c>
      <c r="G96">
        <f>INDEX(Data!$C$5:$BP$360,'Kontrolní List'!$A96,'Kontrolní List'!G$1)</f>
        <v>35.251200000000004</v>
      </c>
      <c r="H96">
        <f t="shared" si="9"/>
        <v>0</v>
      </c>
      <c r="I96">
        <f>INDEX(Data!$C$5:$BP$360,'Kontrolní List'!$A96,'Kontrolní List'!I$1)</f>
        <v>586.78099999999995</v>
      </c>
      <c r="J96">
        <f>INDEX(Data!$C$5:$BP$360,'Kontrolní List'!$A96,'Kontrolní List'!J$1)</f>
        <v>6.8120000000000003</v>
      </c>
      <c r="K96">
        <f>INDEX(Data!$C$5:$BP$360,'Kontrolní List'!$A96,'Kontrolní List'!K$1)</f>
        <v>7.5619999999998981</v>
      </c>
      <c r="L96">
        <f>INDEX(Data!$C$5:$BP$360,'Kontrolní List'!$A96,'Kontrolní List'!L$1)</f>
        <v>0</v>
      </c>
      <c r="M96">
        <f>INDEX(Data!$C$5:$BP$360,'Kontrolní List'!$A96,'Kontrolní List'!M$1)</f>
        <v>0</v>
      </c>
      <c r="N96">
        <f>INDEX(Data!$C$5:$BP$360,'Kontrolní List'!$A96,'Kontrolní List'!N$1)</f>
        <v>572.40700000000004</v>
      </c>
      <c r="O96">
        <f t="shared" si="10"/>
        <v>0</v>
      </c>
      <c r="P96">
        <f>INDEX(Data!$C$5:$BP$360,'Kontrolní List'!$A96,'Kontrolní List'!P$1)</f>
        <v>2345</v>
      </c>
      <c r="Q96">
        <f>INDEX(Data!$C$5:$BP$360,'Kontrolní List'!$A96,'Kontrolní List'!Q$1)</f>
        <v>2345</v>
      </c>
      <c r="R96">
        <f t="shared" si="11"/>
        <v>0</v>
      </c>
      <c r="S96">
        <f>INDEX(Data!$C$5:$BP$360,'Kontrolní List'!$A96,'Kontrolní List'!S$1)</f>
        <v>572.40700000000004</v>
      </c>
      <c r="T96">
        <f>INDEX(Data!$C$5:$BP$360,'Kontrolní List'!$A96,'Kontrolní List'!T$1)</f>
        <v>0</v>
      </c>
      <c r="U96">
        <f>INDEX(Data!$C$5:$BP$360,'Kontrolní List'!$A96,'Kontrolní List'!U$1)</f>
        <v>0</v>
      </c>
      <c r="V96">
        <f>INDEX(Data!$C$5:$BP$360,'Kontrolní List'!$A96,'Kontrolní List'!V$1)</f>
        <v>0</v>
      </c>
      <c r="W96">
        <f>INDEX(Data!$C$5:$BP$360,'Kontrolní List'!$A96,'Kontrolní List'!W$1)</f>
        <v>0</v>
      </c>
      <c r="X96">
        <f>INDEX(Data!$C$5:$BP$360,'Kontrolní List'!$A96,'Kontrolní List'!X$1)</f>
        <v>0</v>
      </c>
      <c r="Y96">
        <f>INDEX(Data!$C$5:$BP$360,'Kontrolní List'!$A96,'Kontrolní List'!Y$1)</f>
        <v>0</v>
      </c>
      <c r="Z96">
        <f>INDEX(Data!$C$5:$BP$360,'Kontrolní List'!$A96,'Kontrolní List'!Z$1)</f>
        <v>0</v>
      </c>
      <c r="AA96">
        <f>INDEX(Data!$C$5:$BP$360,'Kontrolní List'!$A96,'Kontrolní List'!AA$1)</f>
        <v>0</v>
      </c>
      <c r="AB96">
        <f t="shared" si="12"/>
        <v>0</v>
      </c>
      <c r="AC96">
        <f>INDEX(Data!$C$5:$BP$360,'Kontrolní List'!$A96,'Kontrolní List'!AC$1)</f>
        <v>2345</v>
      </c>
      <c r="AD96">
        <f>INDEX(Data!$C$5:$BP$360,'Kontrolní List'!$A96,'Kontrolní List'!AD$1)</f>
        <v>0</v>
      </c>
      <c r="AE96">
        <f>INDEX(Data!$C$5:$BP$360,'Kontrolní List'!$A96,'Kontrolní List'!AE$1)</f>
        <v>0</v>
      </c>
      <c r="AF96">
        <f>INDEX(Data!$C$5:$BP$360,'Kontrolní List'!$A96,'Kontrolní List'!AF$1)</f>
        <v>0</v>
      </c>
      <c r="AG96">
        <f>INDEX(Data!$C$5:$BP$360,'Kontrolní List'!$A96,'Kontrolní List'!AG$1)</f>
        <v>0</v>
      </c>
      <c r="AH96">
        <f>INDEX(Data!$C$5:$BP$360,'Kontrolní List'!$A96,'Kontrolní List'!AH$1)</f>
        <v>0</v>
      </c>
      <c r="AI96">
        <f>INDEX(Data!$C$5:$BP$360,'Kontrolní List'!$A96,'Kontrolní List'!AI$1)</f>
        <v>0</v>
      </c>
      <c r="AJ96">
        <f>INDEX(Data!$C$5:$BP$360,'Kontrolní List'!$A96,'Kontrolní List'!AJ$1)</f>
        <v>0</v>
      </c>
      <c r="AK96">
        <f>INDEX(Data!$C$5:$BP$360,'Kontrolní List'!$A96,'Kontrolní List'!AK$1)</f>
        <v>0</v>
      </c>
      <c r="AL96">
        <f t="shared" si="13"/>
        <v>0</v>
      </c>
      <c r="AM96">
        <f>INDEX(Data!$C$5:$BP$360,'Kontrolní List'!$A96,'Kontrolní List'!AM$1)</f>
        <v>586.78099999999995</v>
      </c>
      <c r="AN96">
        <f>INDEX(Data!$C$5:$BP$360,'Kontrolní List'!$A96,'Kontrolní List'!AN$1)</f>
        <v>2345</v>
      </c>
      <c r="AO96">
        <f>INDEX(Data!$C$5:$BP$360,'Kontrolní List'!$A96,'Kontrolní List'!AO$1)</f>
        <v>1428.5450000000001</v>
      </c>
      <c r="AP96" t="b">
        <f t="shared" si="14"/>
        <v>1</v>
      </c>
      <c r="AQ96" t="b">
        <f t="shared" si="15"/>
        <v>1</v>
      </c>
      <c r="AR96" t="b">
        <f t="shared" si="16"/>
        <v>0</v>
      </c>
      <c r="AT96" s="35">
        <f t="shared" si="17"/>
        <v>0.78006157034767132</v>
      </c>
      <c r="AU96" s="36" t="s">
        <v>570</v>
      </c>
      <c r="AV96" s="1"/>
    </row>
    <row r="97" spans="1:48" x14ac:dyDescent="0.25">
      <c r="A97">
        <v>95</v>
      </c>
      <c r="B97" t="str">
        <f>INDEX(Data!$C$5:$BP$360,'Kontrolní List'!$A97,'Kontrolní List'!B$1)</f>
        <v>Kotelna Volyně</v>
      </c>
      <c r="C97" t="str">
        <f>INDEX(Data!$C$5:$BP$360,'Kontrolní List'!$A97,'Kontrolní List'!C$1)</f>
        <v>Prosinec</v>
      </c>
      <c r="D97">
        <f>INDEX(Data!$C$5:$BP$360,'Kontrolní List'!$A97,'Kontrolní List'!D$1)</f>
        <v>683.49199999999996</v>
      </c>
      <c r="E97">
        <f>INDEX(Data!$C$5:$BP$360,'Kontrolní List'!$A97,'Kontrolní List'!E$1)</f>
        <v>307.12400000000002</v>
      </c>
      <c r="F97">
        <f>INDEX(Data!$C$5:$BP$360,'Kontrolní List'!$A97,'Kontrolní List'!F$1)</f>
        <v>376.36799999999999</v>
      </c>
      <c r="G97">
        <f>INDEX(Data!$C$5:$BP$360,'Kontrolní List'!$A97,'Kontrolní List'!G$1)</f>
        <v>35.251200000000004</v>
      </c>
      <c r="H97">
        <f t="shared" si="9"/>
        <v>0</v>
      </c>
      <c r="I97">
        <f>INDEX(Data!$C$5:$BP$360,'Kontrolní List'!$A97,'Kontrolní List'!I$1)</f>
        <v>247.97900000000001</v>
      </c>
      <c r="J97">
        <f>INDEX(Data!$C$5:$BP$360,'Kontrolní List'!$A97,'Kontrolní List'!J$1)</f>
        <v>3.2549999999999999</v>
      </c>
      <c r="K97">
        <f>INDEX(Data!$C$5:$BP$360,'Kontrolní List'!$A97,'Kontrolní List'!K$1)</f>
        <v>6.0890000000000271</v>
      </c>
      <c r="L97">
        <f>INDEX(Data!$C$5:$BP$360,'Kontrolní List'!$A97,'Kontrolní List'!L$1)</f>
        <v>0</v>
      </c>
      <c r="M97">
        <f>INDEX(Data!$C$5:$BP$360,'Kontrolní List'!$A97,'Kontrolní List'!M$1)</f>
        <v>0</v>
      </c>
      <c r="N97">
        <f>INDEX(Data!$C$5:$BP$360,'Kontrolní List'!$A97,'Kontrolní List'!N$1)</f>
        <v>238.63499999999999</v>
      </c>
      <c r="O97">
        <f t="shared" si="10"/>
        <v>0</v>
      </c>
      <c r="P97">
        <f>INDEX(Data!$C$5:$BP$360,'Kontrolní List'!$A97,'Kontrolní List'!P$1)</f>
        <v>1094</v>
      </c>
      <c r="Q97">
        <f>INDEX(Data!$C$5:$BP$360,'Kontrolní List'!$A97,'Kontrolní List'!Q$1)</f>
        <v>1094</v>
      </c>
      <c r="R97">
        <f t="shared" si="11"/>
        <v>0</v>
      </c>
      <c r="S97">
        <f>INDEX(Data!$C$5:$BP$360,'Kontrolní List'!$A97,'Kontrolní List'!S$1)</f>
        <v>238.63499999999999</v>
      </c>
      <c r="T97">
        <f>INDEX(Data!$C$5:$BP$360,'Kontrolní List'!$A97,'Kontrolní List'!T$1)</f>
        <v>0</v>
      </c>
      <c r="U97">
        <f>INDEX(Data!$C$5:$BP$360,'Kontrolní List'!$A97,'Kontrolní List'!U$1)</f>
        <v>0</v>
      </c>
      <c r="V97">
        <f>INDEX(Data!$C$5:$BP$360,'Kontrolní List'!$A97,'Kontrolní List'!V$1)</f>
        <v>0</v>
      </c>
      <c r="W97">
        <f>INDEX(Data!$C$5:$BP$360,'Kontrolní List'!$A97,'Kontrolní List'!W$1)</f>
        <v>0</v>
      </c>
      <c r="X97">
        <f>INDEX(Data!$C$5:$BP$360,'Kontrolní List'!$A97,'Kontrolní List'!X$1)</f>
        <v>0</v>
      </c>
      <c r="Y97">
        <f>INDEX(Data!$C$5:$BP$360,'Kontrolní List'!$A97,'Kontrolní List'!Y$1)</f>
        <v>0</v>
      </c>
      <c r="Z97">
        <f>INDEX(Data!$C$5:$BP$360,'Kontrolní List'!$A97,'Kontrolní List'!Z$1)</f>
        <v>0</v>
      </c>
      <c r="AA97">
        <f>INDEX(Data!$C$5:$BP$360,'Kontrolní List'!$A97,'Kontrolní List'!AA$1)</f>
        <v>0</v>
      </c>
      <c r="AB97">
        <f t="shared" si="12"/>
        <v>0</v>
      </c>
      <c r="AC97">
        <f>INDEX(Data!$C$5:$BP$360,'Kontrolní List'!$A97,'Kontrolní List'!AC$1)</f>
        <v>0</v>
      </c>
      <c r="AD97">
        <f>INDEX(Data!$C$5:$BP$360,'Kontrolní List'!$A97,'Kontrolní List'!AD$1)</f>
        <v>0</v>
      </c>
      <c r="AE97">
        <f>INDEX(Data!$C$5:$BP$360,'Kontrolní List'!$A97,'Kontrolní List'!AE$1)</f>
        <v>0</v>
      </c>
      <c r="AF97">
        <f>INDEX(Data!$C$5:$BP$360,'Kontrolní List'!$A97,'Kontrolní List'!AF$1)</f>
        <v>0</v>
      </c>
      <c r="AG97">
        <f>INDEX(Data!$C$5:$BP$360,'Kontrolní List'!$A97,'Kontrolní List'!AG$1)</f>
        <v>0</v>
      </c>
      <c r="AH97">
        <f>INDEX(Data!$C$5:$BP$360,'Kontrolní List'!$A97,'Kontrolní List'!AH$1)</f>
        <v>0</v>
      </c>
      <c r="AI97">
        <f>INDEX(Data!$C$5:$BP$360,'Kontrolní List'!$A97,'Kontrolní List'!AI$1)</f>
        <v>266.93599999999998</v>
      </c>
      <c r="AJ97">
        <f>INDEX(Data!$C$5:$BP$360,'Kontrolní List'!$A97,'Kontrolní List'!AJ$1)</f>
        <v>827.06399999999996</v>
      </c>
      <c r="AK97">
        <f>INDEX(Data!$C$5:$BP$360,'Kontrolní List'!$A97,'Kontrolní List'!AK$1)</f>
        <v>0</v>
      </c>
      <c r="AL97">
        <f t="shared" si="13"/>
        <v>0</v>
      </c>
      <c r="AM97">
        <f>INDEX(Data!$C$5:$BP$360,'Kontrolní List'!$A97,'Kontrolní List'!AM$1)</f>
        <v>247.97900000000001</v>
      </c>
      <c r="AN97">
        <f>INDEX(Data!$C$5:$BP$360,'Kontrolní List'!$A97,'Kontrolní List'!AN$1)</f>
        <v>1094</v>
      </c>
      <c r="AO97">
        <f>INDEX(Data!$C$5:$BP$360,'Kontrolní List'!$A97,'Kontrolní List'!AO$1)</f>
        <v>615.14300000000003</v>
      </c>
      <c r="AP97" t="b">
        <f t="shared" si="14"/>
        <v>1</v>
      </c>
      <c r="AQ97" t="b">
        <f t="shared" si="15"/>
        <v>1</v>
      </c>
      <c r="AR97" t="b">
        <f t="shared" si="16"/>
        <v>0</v>
      </c>
      <c r="AT97" s="35">
        <f t="shared" si="17"/>
        <v>0.80742406478625772</v>
      </c>
      <c r="AU97" s="36" t="s">
        <v>570</v>
      </c>
      <c r="AV97" s="1"/>
    </row>
    <row r="98" spans="1:48" x14ac:dyDescent="0.25">
      <c r="A98">
        <v>96</v>
      </c>
      <c r="B98" t="str">
        <f>INDEX(Data!$C$5:$BP$360,'Kontrolní List'!$A98,'Kontrolní List'!B$1)</f>
        <v>Kotelna Votice</v>
      </c>
      <c r="C98" t="str">
        <f>INDEX(Data!$C$5:$BP$360,'Kontrolní List'!$A98,'Kontrolní List'!C$1)</f>
        <v>Prosinec</v>
      </c>
      <c r="D98">
        <f>INDEX(Data!$C$5:$BP$360,'Kontrolní List'!$A98,'Kontrolní List'!D$1)</f>
        <v>288.51900000000001</v>
      </c>
      <c r="E98">
        <f>INDEX(Data!$C$5:$BP$360,'Kontrolní List'!$A98,'Kontrolní List'!E$1)</f>
        <v>128.01300000000001</v>
      </c>
      <c r="F98">
        <f>INDEX(Data!$C$5:$BP$360,'Kontrolní List'!$A98,'Kontrolní List'!F$1)</f>
        <v>160.506</v>
      </c>
      <c r="G98">
        <f>INDEX(Data!$C$5:$BP$360,'Kontrolní List'!$A98,'Kontrolní List'!G$1)</f>
        <v>35.268999999999998</v>
      </c>
      <c r="H98">
        <f t="shared" si="9"/>
        <v>0</v>
      </c>
      <c r="I98">
        <f>INDEX(Data!$C$5:$BP$360,'Kontrolní List'!$A98,'Kontrolní List'!I$1)</f>
        <v>97.478999999999999</v>
      </c>
      <c r="J98">
        <f>INDEX(Data!$C$5:$BP$360,'Kontrolní List'!$A98,'Kontrolní List'!J$1)</f>
        <v>0.63400000000000001</v>
      </c>
      <c r="K98">
        <f>INDEX(Data!$C$5:$BP$360,'Kontrolní List'!$A98,'Kontrolní List'!K$1)</f>
        <v>0.79500000000000004</v>
      </c>
      <c r="L98">
        <f>INDEX(Data!$C$5:$BP$360,'Kontrolní List'!$A98,'Kontrolní List'!L$1)</f>
        <v>0</v>
      </c>
      <c r="M98">
        <f>INDEX(Data!$C$5:$BP$360,'Kontrolní List'!$A98,'Kontrolní List'!M$1)</f>
        <v>0</v>
      </c>
      <c r="N98">
        <f>INDEX(Data!$C$5:$BP$360,'Kontrolní List'!$A98,'Kontrolní List'!N$1)</f>
        <v>96.05</v>
      </c>
      <c r="O98">
        <f t="shared" si="10"/>
        <v>0</v>
      </c>
      <c r="P98">
        <f>INDEX(Data!$C$5:$BP$360,'Kontrolní List'!$A98,'Kontrolní List'!P$1)</f>
        <v>440</v>
      </c>
      <c r="Q98">
        <f>INDEX(Data!$C$5:$BP$360,'Kontrolní List'!$A98,'Kontrolní List'!Q$1)</f>
        <v>440</v>
      </c>
      <c r="R98">
        <f t="shared" si="11"/>
        <v>0</v>
      </c>
      <c r="S98">
        <f>INDEX(Data!$C$5:$BP$360,'Kontrolní List'!$A98,'Kontrolní List'!S$1)</f>
        <v>96.05</v>
      </c>
      <c r="T98">
        <f>INDEX(Data!$C$5:$BP$360,'Kontrolní List'!$A98,'Kontrolní List'!T$1)</f>
        <v>0</v>
      </c>
      <c r="U98">
        <f>INDEX(Data!$C$5:$BP$360,'Kontrolní List'!$A98,'Kontrolní List'!U$1)</f>
        <v>0</v>
      </c>
      <c r="V98">
        <f>INDEX(Data!$C$5:$BP$360,'Kontrolní List'!$A98,'Kontrolní List'!V$1)</f>
        <v>0</v>
      </c>
      <c r="W98">
        <f>INDEX(Data!$C$5:$BP$360,'Kontrolní List'!$A98,'Kontrolní List'!W$1)</f>
        <v>0</v>
      </c>
      <c r="X98">
        <f>INDEX(Data!$C$5:$BP$360,'Kontrolní List'!$A98,'Kontrolní List'!X$1)</f>
        <v>0</v>
      </c>
      <c r="Y98">
        <f>INDEX(Data!$C$5:$BP$360,'Kontrolní List'!$A98,'Kontrolní List'!Y$1)</f>
        <v>0</v>
      </c>
      <c r="Z98">
        <f>INDEX(Data!$C$5:$BP$360,'Kontrolní List'!$A98,'Kontrolní List'!Z$1)</f>
        <v>0</v>
      </c>
      <c r="AA98">
        <f>INDEX(Data!$C$5:$BP$360,'Kontrolní List'!$A98,'Kontrolní List'!AA$1)</f>
        <v>0</v>
      </c>
      <c r="AB98">
        <f t="shared" si="12"/>
        <v>0</v>
      </c>
      <c r="AC98">
        <f>INDEX(Data!$C$5:$BP$360,'Kontrolní List'!$A98,'Kontrolní List'!AC$1)</f>
        <v>440</v>
      </c>
      <c r="AD98">
        <f>INDEX(Data!$C$5:$BP$360,'Kontrolní List'!$A98,'Kontrolní List'!AD$1)</f>
        <v>0</v>
      </c>
      <c r="AE98">
        <f>INDEX(Data!$C$5:$BP$360,'Kontrolní List'!$A98,'Kontrolní List'!AE$1)</f>
        <v>0</v>
      </c>
      <c r="AF98">
        <f>INDEX(Data!$C$5:$BP$360,'Kontrolní List'!$A98,'Kontrolní List'!AF$1)</f>
        <v>0</v>
      </c>
      <c r="AG98">
        <f>INDEX(Data!$C$5:$BP$360,'Kontrolní List'!$A98,'Kontrolní List'!AG$1)</f>
        <v>0</v>
      </c>
      <c r="AH98">
        <f>INDEX(Data!$C$5:$BP$360,'Kontrolní List'!$A98,'Kontrolní List'!AH$1)</f>
        <v>0</v>
      </c>
      <c r="AI98">
        <f>INDEX(Data!$C$5:$BP$360,'Kontrolní List'!$A98,'Kontrolní List'!AI$1)</f>
        <v>0</v>
      </c>
      <c r="AJ98">
        <f>INDEX(Data!$C$5:$BP$360,'Kontrolní List'!$A98,'Kontrolní List'!AJ$1)</f>
        <v>0</v>
      </c>
      <c r="AK98">
        <f>INDEX(Data!$C$5:$BP$360,'Kontrolní List'!$A98,'Kontrolní List'!AK$1)</f>
        <v>0</v>
      </c>
      <c r="AL98">
        <f t="shared" si="13"/>
        <v>0</v>
      </c>
      <c r="AM98">
        <f>INDEX(Data!$C$5:$BP$360,'Kontrolní List'!$A98,'Kontrolní List'!AM$1)</f>
        <v>97.478999999999999</v>
      </c>
      <c r="AN98">
        <f>INDEX(Data!$C$5:$BP$360,'Kontrolní List'!$A98,'Kontrolní List'!AN$1)</f>
        <v>440</v>
      </c>
      <c r="AO98">
        <f>INDEX(Data!$C$5:$BP$360,'Kontrolní List'!$A98,'Kontrolní List'!AO$1)</f>
        <v>288.51900000000001</v>
      </c>
      <c r="AP98" t="b">
        <f t="shared" si="14"/>
        <v>1</v>
      </c>
      <c r="AQ98" t="b">
        <f t="shared" si="15"/>
        <v>1</v>
      </c>
      <c r="AR98" t="b">
        <f t="shared" si="16"/>
        <v>1</v>
      </c>
      <c r="AT98" s="35"/>
      <c r="AU98" s="36" t="s">
        <v>570</v>
      </c>
      <c r="AV98" s="1"/>
    </row>
    <row r="99" spans="1:48" x14ac:dyDescent="0.25">
      <c r="A99">
        <v>97</v>
      </c>
      <c r="B99" t="str">
        <f>INDEX(Data!$C$5:$BP$360,'Kontrolní List'!$A99,'Kontrolní List'!B$1)</f>
        <v>KJ - Vrchlabí, připojení Liščí kopec</v>
      </c>
      <c r="C99" t="str">
        <f>INDEX(Data!$C$5:$BP$360,'Kontrolní List'!$A99,'Kontrolní List'!C$1)</f>
        <v>Prosinec</v>
      </c>
      <c r="D99">
        <f>INDEX(Data!$C$5:$BP$360,'Kontrolní List'!$A99,'Kontrolní List'!D$1)</f>
        <v>2074.5219999999999</v>
      </c>
      <c r="E99">
        <f>INDEX(Data!$C$5:$BP$360,'Kontrolní List'!$A99,'Kontrolní List'!E$1)</f>
        <v>984.70600000000002</v>
      </c>
      <c r="F99">
        <f>INDEX(Data!$C$5:$BP$360,'Kontrolní List'!$A99,'Kontrolní List'!F$1)</f>
        <v>1089.816</v>
      </c>
      <c r="G99">
        <f>INDEX(Data!$C$5:$BP$360,'Kontrolní List'!$A99,'Kontrolní List'!G$1)</f>
        <v>35.304000000000002</v>
      </c>
      <c r="H99">
        <f t="shared" si="9"/>
        <v>0</v>
      </c>
      <c r="I99">
        <f>INDEX(Data!$C$5:$BP$360,'Kontrolní List'!$A99,'Kontrolní List'!I$1)</f>
        <v>789.35299999999995</v>
      </c>
      <c r="J99">
        <f>INDEX(Data!$C$5:$BP$360,'Kontrolní List'!$A99,'Kontrolní List'!J$1)</f>
        <v>7.8019999999999996</v>
      </c>
      <c r="K99">
        <f>INDEX(Data!$C$5:$BP$360,'Kontrolní List'!$A99,'Kontrolní List'!K$1)</f>
        <v>8.6359999999999673</v>
      </c>
      <c r="L99">
        <f>INDEX(Data!$C$5:$BP$360,'Kontrolní List'!$A99,'Kontrolní List'!L$1)</f>
        <v>0</v>
      </c>
      <c r="M99">
        <f>INDEX(Data!$C$5:$BP$360,'Kontrolní List'!$A99,'Kontrolní List'!M$1)</f>
        <v>0</v>
      </c>
      <c r="N99">
        <f>INDEX(Data!$C$5:$BP$360,'Kontrolní List'!$A99,'Kontrolní List'!N$1)</f>
        <v>772.91499999999996</v>
      </c>
      <c r="O99">
        <f t="shared" si="10"/>
        <v>0</v>
      </c>
      <c r="P99">
        <f>INDEX(Data!$C$5:$BP$360,'Kontrolní List'!$A99,'Kontrolní List'!P$1)</f>
        <v>3145</v>
      </c>
      <c r="Q99">
        <f>INDEX(Data!$C$5:$BP$360,'Kontrolní List'!$A99,'Kontrolní List'!Q$1)</f>
        <v>3145</v>
      </c>
      <c r="R99">
        <f t="shared" si="11"/>
        <v>0</v>
      </c>
      <c r="S99">
        <f>INDEX(Data!$C$5:$BP$360,'Kontrolní List'!$A99,'Kontrolní List'!S$1)</f>
        <v>772.91499999999996</v>
      </c>
      <c r="T99">
        <f>INDEX(Data!$C$5:$BP$360,'Kontrolní List'!$A99,'Kontrolní List'!T$1)</f>
        <v>0</v>
      </c>
      <c r="U99">
        <f>INDEX(Data!$C$5:$BP$360,'Kontrolní List'!$A99,'Kontrolní List'!U$1)</f>
        <v>0</v>
      </c>
      <c r="V99">
        <f>INDEX(Data!$C$5:$BP$360,'Kontrolní List'!$A99,'Kontrolní List'!V$1)</f>
        <v>0</v>
      </c>
      <c r="W99">
        <f>INDEX(Data!$C$5:$BP$360,'Kontrolní List'!$A99,'Kontrolní List'!W$1)</f>
        <v>0</v>
      </c>
      <c r="X99">
        <f>INDEX(Data!$C$5:$BP$360,'Kontrolní List'!$A99,'Kontrolní List'!X$1)</f>
        <v>0</v>
      </c>
      <c r="Y99">
        <f>INDEX(Data!$C$5:$BP$360,'Kontrolní List'!$A99,'Kontrolní List'!Y$1)</f>
        <v>0</v>
      </c>
      <c r="Z99">
        <f>INDEX(Data!$C$5:$BP$360,'Kontrolní List'!$A99,'Kontrolní List'!Z$1)</f>
        <v>0</v>
      </c>
      <c r="AA99">
        <f>INDEX(Data!$C$5:$BP$360,'Kontrolní List'!$A99,'Kontrolní List'!AA$1)</f>
        <v>0</v>
      </c>
      <c r="AB99">
        <f t="shared" si="12"/>
        <v>0</v>
      </c>
      <c r="AC99">
        <f>INDEX(Data!$C$5:$BP$360,'Kontrolní List'!$A99,'Kontrolní List'!AC$1)</f>
        <v>3145</v>
      </c>
      <c r="AD99">
        <f>INDEX(Data!$C$5:$BP$360,'Kontrolní List'!$A99,'Kontrolní List'!AD$1)</f>
        <v>0</v>
      </c>
      <c r="AE99">
        <f>INDEX(Data!$C$5:$BP$360,'Kontrolní List'!$A99,'Kontrolní List'!AE$1)</f>
        <v>0</v>
      </c>
      <c r="AF99">
        <f>INDEX(Data!$C$5:$BP$360,'Kontrolní List'!$A99,'Kontrolní List'!AF$1)</f>
        <v>0</v>
      </c>
      <c r="AG99">
        <f>INDEX(Data!$C$5:$BP$360,'Kontrolní List'!$A99,'Kontrolní List'!AG$1)</f>
        <v>0</v>
      </c>
      <c r="AH99">
        <f>INDEX(Data!$C$5:$BP$360,'Kontrolní List'!$A99,'Kontrolní List'!AH$1)</f>
        <v>0</v>
      </c>
      <c r="AI99">
        <f>INDEX(Data!$C$5:$BP$360,'Kontrolní List'!$A99,'Kontrolní List'!AI$1)</f>
        <v>0</v>
      </c>
      <c r="AJ99">
        <f>INDEX(Data!$C$5:$BP$360,'Kontrolní List'!$A99,'Kontrolní List'!AJ$1)</f>
        <v>0</v>
      </c>
      <c r="AK99">
        <f>INDEX(Data!$C$5:$BP$360,'Kontrolní List'!$A99,'Kontrolní List'!AK$1)</f>
        <v>0</v>
      </c>
      <c r="AL99">
        <f t="shared" si="13"/>
        <v>0</v>
      </c>
      <c r="AM99">
        <f>INDEX(Data!$C$5:$BP$360,'Kontrolní List'!$A99,'Kontrolní List'!AM$1)</f>
        <v>789.35299999999995</v>
      </c>
      <c r="AN99">
        <f>INDEX(Data!$C$5:$BP$360,'Kontrolní List'!$A99,'Kontrolní List'!AN$1)</f>
        <v>3145</v>
      </c>
      <c r="AO99">
        <f>INDEX(Data!$C$5:$BP$360,'Kontrolní List'!$A99,'Kontrolní List'!AO$1)</f>
        <v>2074.5219999999999</v>
      </c>
      <c r="AP99" t="b">
        <f t="shared" si="14"/>
        <v>1</v>
      </c>
      <c r="AQ99" t="b">
        <f t="shared" si="15"/>
        <v>1</v>
      </c>
      <c r="AR99" t="b">
        <f t="shared" si="16"/>
        <v>1</v>
      </c>
      <c r="AT99" s="35">
        <f t="shared" si="17"/>
        <v>0.80161314804620576</v>
      </c>
      <c r="AU99" s="36" t="s">
        <v>570</v>
      </c>
      <c r="AV99" s="1"/>
    </row>
    <row r="100" spans="1:48" x14ac:dyDescent="0.25">
      <c r="A100">
        <v>98</v>
      </c>
      <c r="B100" t="str">
        <f>INDEX(Data!$C$5:$BP$360,'Kontrolní List'!$A100,'Kontrolní List'!B$1)</f>
        <v>KJ - Vrchlabí, Žižkova NKTC</v>
      </c>
      <c r="C100" t="str">
        <f>INDEX(Data!$C$5:$BP$360,'Kontrolní List'!$A100,'Kontrolní List'!C$1)</f>
        <v>Prosinec</v>
      </c>
      <c r="D100">
        <f>INDEX(Data!$C$5:$BP$360,'Kontrolní List'!$A100,'Kontrolní List'!D$1)</f>
        <v>2425.627</v>
      </c>
      <c r="E100">
        <f>INDEX(Data!$C$5:$BP$360,'Kontrolní List'!$A100,'Kontrolní List'!E$1)</f>
        <v>1088.7809999999999</v>
      </c>
      <c r="F100">
        <f>INDEX(Data!$C$5:$BP$360,'Kontrolní List'!$A100,'Kontrolní List'!F$1)</f>
        <v>1336.846</v>
      </c>
      <c r="G100">
        <f>INDEX(Data!$C$5:$BP$360,'Kontrolní List'!$A100,'Kontrolní List'!G$1)</f>
        <v>35.304000000000002</v>
      </c>
      <c r="H100">
        <f t="shared" ref="H100:H102" si="18">D100-E100-F100</f>
        <v>0</v>
      </c>
      <c r="I100">
        <f>INDEX(Data!$C$5:$BP$360,'Kontrolní List'!$A100,'Kontrolní List'!I$1)</f>
        <v>899.27700000000004</v>
      </c>
      <c r="J100">
        <f>INDEX(Data!$C$5:$BP$360,'Kontrolní List'!$A100,'Kontrolní List'!J$1)</f>
        <v>11.717000000000001</v>
      </c>
      <c r="K100">
        <f>INDEX(Data!$C$5:$BP$360,'Kontrolní List'!$A100,'Kontrolní List'!K$1)</f>
        <v>14.386000000000081</v>
      </c>
      <c r="L100">
        <f>INDEX(Data!$C$5:$BP$360,'Kontrolní List'!$A100,'Kontrolní List'!L$1)</f>
        <v>0</v>
      </c>
      <c r="M100">
        <f>INDEX(Data!$C$5:$BP$360,'Kontrolní List'!$A100,'Kontrolní List'!M$1)</f>
        <v>0</v>
      </c>
      <c r="N100">
        <f>INDEX(Data!$C$5:$BP$360,'Kontrolní List'!$A100,'Kontrolní List'!N$1)</f>
        <v>873.17399999999998</v>
      </c>
      <c r="O100">
        <f t="shared" ref="O100:O102" si="19">I100-J100-K100-L100-M100-N100</f>
        <v>0</v>
      </c>
      <c r="P100">
        <f>INDEX(Data!$C$5:$BP$360,'Kontrolní List'!$A100,'Kontrolní List'!P$1)</f>
        <v>3975</v>
      </c>
      <c r="Q100">
        <f>INDEX(Data!$C$5:$BP$360,'Kontrolní List'!$A100,'Kontrolní List'!Q$1)</f>
        <v>3975</v>
      </c>
      <c r="R100">
        <f t="shared" ref="R100:R102" si="20">P100-Q100</f>
        <v>0</v>
      </c>
      <c r="S100">
        <f>INDEX(Data!$C$5:$BP$360,'Kontrolní List'!$A100,'Kontrolní List'!S$1)</f>
        <v>873.17399999999998</v>
      </c>
      <c r="T100">
        <f>INDEX(Data!$C$5:$BP$360,'Kontrolní List'!$A100,'Kontrolní List'!T$1)</f>
        <v>0</v>
      </c>
      <c r="U100">
        <f>INDEX(Data!$C$5:$BP$360,'Kontrolní List'!$A100,'Kontrolní List'!U$1)</f>
        <v>0</v>
      </c>
      <c r="V100">
        <f>INDEX(Data!$C$5:$BP$360,'Kontrolní List'!$A100,'Kontrolní List'!V$1)</f>
        <v>0</v>
      </c>
      <c r="W100">
        <f>INDEX(Data!$C$5:$BP$360,'Kontrolní List'!$A100,'Kontrolní List'!W$1)</f>
        <v>0</v>
      </c>
      <c r="X100">
        <f>INDEX(Data!$C$5:$BP$360,'Kontrolní List'!$A100,'Kontrolní List'!X$1)</f>
        <v>0</v>
      </c>
      <c r="Y100">
        <f>INDEX(Data!$C$5:$BP$360,'Kontrolní List'!$A100,'Kontrolní List'!Y$1)</f>
        <v>0</v>
      </c>
      <c r="Z100">
        <f>INDEX(Data!$C$5:$BP$360,'Kontrolní List'!$A100,'Kontrolní List'!Z$1)</f>
        <v>0</v>
      </c>
      <c r="AA100">
        <f>INDEX(Data!$C$5:$BP$360,'Kontrolní List'!$A100,'Kontrolní List'!AA$1)</f>
        <v>0</v>
      </c>
      <c r="AB100">
        <f t="shared" ref="AB100:AB102" si="21">SUM(S100:AA100)-N100</f>
        <v>0</v>
      </c>
      <c r="AC100">
        <f>INDEX(Data!$C$5:$BP$360,'Kontrolní List'!$A100,'Kontrolní List'!AC$1)</f>
        <v>3975</v>
      </c>
      <c r="AD100">
        <f>INDEX(Data!$C$5:$BP$360,'Kontrolní List'!$A100,'Kontrolní List'!AD$1)</f>
        <v>0</v>
      </c>
      <c r="AE100">
        <f>INDEX(Data!$C$5:$BP$360,'Kontrolní List'!$A100,'Kontrolní List'!AE$1)</f>
        <v>0</v>
      </c>
      <c r="AF100">
        <f>INDEX(Data!$C$5:$BP$360,'Kontrolní List'!$A100,'Kontrolní List'!AF$1)</f>
        <v>0</v>
      </c>
      <c r="AG100">
        <f>INDEX(Data!$C$5:$BP$360,'Kontrolní List'!$A100,'Kontrolní List'!AG$1)</f>
        <v>0</v>
      </c>
      <c r="AH100">
        <f>INDEX(Data!$C$5:$BP$360,'Kontrolní List'!$A100,'Kontrolní List'!AH$1)</f>
        <v>0</v>
      </c>
      <c r="AI100">
        <f>INDEX(Data!$C$5:$BP$360,'Kontrolní List'!$A100,'Kontrolní List'!AI$1)</f>
        <v>0</v>
      </c>
      <c r="AJ100">
        <f>INDEX(Data!$C$5:$BP$360,'Kontrolní List'!$A100,'Kontrolní List'!AJ$1)</f>
        <v>0</v>
      </c>
      <c r="AK100">
        <f>INDEX(Data!$C$5:$BP$360,'Kontrolní List'!$A100,'Kontrolní List'!AK$1)</f>
        <v>0</v>
      </c>
      <c r="AL100">
        <f t="shared" ref="AL100:AL102" si="22">SUM(AC100:AK100)-Q100</f>
        <v>0</v>
      </c>
      <c r="AM100">
        <f>INDEX(Data!$C$5:$BP$360,'Kontrolní List'!$A100,'Kontrolní List'!AM$1)</f>
        <v>899.27700000000004</v>
      </c>
      <c r="AN100">
        <f>INDEX(Data!$C$5:$BP$360,'Kontrolní List'!$A100,'Kontrolní List'!AN$1)</f>
        <v>3975</v>
      </c>
      <c r="AO100">
        <f>INDEX(Data!$C$5:$BP$360,'Kontrolní List'!$A100,'Kontrolní List'!AO$1)</f>
        <v>2425.627</v>
      </c>
      <c r="AP100" t="b">
        <f t="shared" ref="AP100:AP102" si="23">EXACT(AM100,I100)</f>
        <v>1</v>
      </c>
      <c r="AQ100" t="b">
        <f t="shared" ref="AQ100:AQ102" si="24">EXACT(AN100,P100)</f>
        <v>1</v>
      </c>
      <c r="AR100" t="b">
        <f t="shared" ref="AR100:AR102" si="25">EXACT(AO100,D100)</f>
        <v>1</v>
      </c>
      <c r="AT100" s="35">
        <f t="shared" ref="AT100:AT102" si="26">(I100+(P100/3.6))/D100</f>
        <v>0.82594878217741918</v>
      </c>
      <c r="AU100" s="36" t="s">
        <v>570</v>
      </c>
    </row>
    <row r="101" spans="1:48" x14ac:dyDescent="0.25">
      <c r="A101">
        <v>99</v>
      </c>
      <c r="B101" t="str">
        <f>INDEX(Data!$C$5:$BP$360,'Kontrolní List'!$A101,'Kontrolní List'!B$1)</f>
        <v>KJ - Vysoké Mýto, Generála Svatoně (kotelna Vanice)</v>
      </c>
      <c r="C101" t="str">
        <f>INDEX(Data!$C$5:$BP$360,'Kontrolní List'!$A101,'Kontrolní List'!C$1)</f>
        <v>Prosinec</v>
      </c>
      <c r="D101">
        <f>INDEX(Data!$C$5:$BP$360,'Kontrolní List'!$A101,'Kontrolní List'!D$1)</f>
        <v>568.60400000000004</v>
      </c>
      <c r="E101">
        <f>INDEX(Data!$C$5:$BP$360,'Kontrolní List'!$A101,'Kontrolní List'!E$1)</f>
        <v>245.471</v>
      </c>
      <c r="F101">
        <f>INDEX(Data!$C$5:$BP$360,'Kontrolní List'!$A101,'Kontrolní List'!F$1)</f>
        <v>323.13299999999998</v>
      </c>
      <c r="G101">
        <f>INDEX(Data!$C$5:$BP$360,'Kontrolní List'!$A101,'Kontrolní List'!G$1)</f>
        <v>34.570799999999998</v>
      </c>
      <c r="H101">
        <f t="shared" si="18"/>
        <v>0</v>
      </c>
      <c r="I101">
        <f>INDEX(Data!$C$5:$BP$360,'Kontrolní List'!$A101,'Kontrolní List'!I$1)</f>
        <v>209.32900000000001</v>
      </c>
      <c r="J101">
        <f>INDEX(Data!$C$5:$BP$360,'Kontrolní List'!$A101,'Kontrolní List'!J$1)</f>
        <v>3.0510000000000002</v>
      </c>
      <c r="K101">
        <f>INDEX(Data!$C$5:$BP$360,'Kontrolní List'!$A101,'Kontrolní List'!K$1)</f>
        <v>4.0160000000000196</v>
      </c>
      <c r="L101">
        <f>INDEX(Data!$C$5:$BP$360,'Kontrolní List'!$A101,'Kontrolní List'!L$1)</f>
        <v>0</v>
      </c>
      <c r="M101">
        <f>INDEX(Data!$C$5:$BP$360,'Kontrolní List'!$A101,'Kontrolní List'!M$1)</f>
        <v>0</v>
      </c>
      <c r="N101">
        <f>INDEX(Data!$C$5:$BP$360,'Kontrolní List'!$A101,'Kontrolní List'!N$1)</f>
        <v>202.262</v>
      </c>
      <c r="O101">
        <f t="shared" si="19"/>
        <v>0</v>
      </c>
      <c r="P101">
        <f>INDEX(Data!$C$5:$BP$360,'Kontrolní List'!$A101,'Kontrolní List'!P$1)</f>
        <v>992</v>
      </c>
      <c r="Q101">
        <f>INDEX(Data!$C$5:$BP$360,'Kontrolní List'!$A101,'Kontrolní List'!Q$1)</f>
        <v>992</v>
      </c>
      <c r="R101">
        <f t="shared" si="20"/>
        <v>0</v>
      </c>
      <c r="S101">
        <f>INDEX(Data!$C$5:$BP$360,'Kontrolní List'!$A101,'Kontrolní List'!S$1)</f>
        <v>202.262</v>
      </c>
      <c r="T101">
        <f>INDEX(Data!$C$5:$BP$360,'Kontrolní List'!$A101,'Kontrolní List'!T$1)</f>
        <v>0</v>
      </c>
      <c r="U101">
        <f>INDEX(Data!$C$5:$BP$360,'Kontrolní List'!$A101,'Kontrolní List'!U$1)</f>
        <v>0</v>
      </c>
      <c r="V101">
        <f>INDEX(Data!$C$5:$BP$360,'Kontrolní List'!$A101,'Kontrolní List'!V$1)</f>
        <v>0</v>
      </c>
      <c r="W101">
        <f>INDEX(Data!$C$5:$BP$360,'Kontrolní List'!$A101,'Kontrolní List'!W$1)</f>
        <v>0</v>
      </c>
      <c r="X101">
        <f>INDEX(Data!$C$5:$BP$360,'Kontrolní List'!$A101,'Kontrolní List'!X$1)</f>
        <v>0</v>
      </c>
      <c r="Y101">
        <f>INDEX(Data!$C$5:$BP$360,'Kontrolní List'!$A101,'Kontrolní List'!Y$1)</f>
        <v>0</v>
      </c>
      <c r="Z101">
        <f>INDEX(Data!$C$5:$BP$360,'Kontrolní List'!$A101,'Kontrolní List'!Z$1)</f>
        <v>0</v>
      </c>
      <c r="AA101">
        <f>INDEX(Data!$C$5:$BP$360,'Kontrolní List'!$A101,'Kontrolní List'!AA$1)</f>
        <v>0</v>
      </c>
      <c r="AB101">
        <f t="shared" si="21"/>
        <v>0</v>
      </c>
      <c r="AC101">
        <f>INDEX(Data!$C$5:$BP$360,'Kontrolní List'!$A101,'Kontrolní List'!AC$1)</f>
        <v>992</v>
      </c>
      <c r="AD101">
        <f>INDEX(Data!$C$5:$BP$360,'Kontrolní List'!$A101,'Kontrolní List'!AD$1)</f>
        <v>0</v>
      </c>
      <c r="AE101">
        <f>INDEX(Data!$C$5:$BP$360,'Kontrolní List'!$A101,'Kontrolní List'!AE$1)</f>
        <v>0</v>
      </c>
      <c r="AF101">
        <f>INDEX(Data!$C$5:$BP$360,'Kontrolní List'!$A101,'Kontrolní List'!AF$1)</f>
        <v>0</v>
      </c>
      <c r="AG101">
        <f>INDEX(Data!$C$5:$BP$360,'Kontrolní List'!$A101,'Kontrolní List'!AG$1)</f>
        <v>0</v>
      </c>
      <c r="AH101">
        <f>INDEX(Data!$C$5:$BP$360,'Kontrolní List'!$A101,'Kontrolní List'!AH$1)</f>
        <v>0</v>
      </c>
      <c r="AI101">
        <f>INDEX(Data!$C$5:$BP$360,'Kontrolní List'!$A101,'Kontrolní List'!AI$1)</f>
        <v>0</v>
      </c>
      <c r="AJ101">
        <f>INDEX(Data!$C$5:$BP$360,'Kontrolní List'!$A101,'Kontrolní List'!AJ$1)</f>
        <v>0</v>
      </c>
      <c r="AK101">
        <f>INDEX(Data!$C$5:$BP$360,'Kontrolní List'!$A101,'Kontrolní List'!AK$1)</f>
        <v>0</v>
      </c>
      <c r="AL101">
        <f t="shared" si="22"/>
        <v>0</v>
      </c>
      <c r="AM101">
        <f>INDEX(Data!$C$5:$BP$360,'Kontrolní List'!$A101,'Kontrolní List'!AM$1)</f>
        <v>209.32900000000001</v>
      </c>
      <c r="AN101">
        <f>INDEX(Data!$C$5:$BP$360,'Kontrolní List'!$A101,'Kontrolní List'!AN$1)</f>
        <v>992</v>
      </c>
      <c r="AO101">
        <f>INDEX(Data!$C$5:$BP$360,'Kontrolní List'!$A101,'Kontrolní List'!AO$1)</f>
        <v>511.74400000000003</v>
      </c>
      <c r="AP101" t="b">
        <f t="shared" si="23"/>
        <v>1</v>
      </c>
      <c r="AQ101" t="b">
        <f t="shared" si="24"/>
        <v>1</v>
      </c>
      <c r="AR101" t="b">
        <f t="shared" si="25"/>
        <v>0</v>
      </c>
      <c r="AT101" s="35">
        <f t="shared" si="26"/>
        <v>0.85276318062404677</v>
      </c>
      <c r="AU101" s="36" t="s">
        <v>570</v>
      </c>
    </row>
    <row r="102" spans="1:48" x14ac:dyDescent="0.25">
      <c r="A102">
        <v>100</v>
      </c>
      <c r="B102" t="str">
        <f>INDEX(Data!$C$5:$BP$360,'Kontrolní List'!$A102,'Kontrolní List'!B$1)</f>
        <v>KJ - Vysoké Mýto, Prokopa Velikého (kotelna Družba)</v>
      </c>
      <c r="C102" t="str">
        <f>INDEX(Data!$C$5:$BP$360,'Kontrolní List'!$A102,'Kontrolní List'!C$1)</f>
        <v>Prosinec</v>
      </c>
      <c r="D102">
        <f>INDEX(Data!$C$5:$BP$360,'Kontrolní List'!$A102,'Kontrolní List'!D$1)</f>
        <v>373.46100000000001</v>
      </c>
      <c r="E102">
        <f>INDEX(Data!$C$5:$BP$360,'Kontrolní List'!$A102,'Kontrolní List'!E$1)</f>
        <v>177.95599999999999</v>
      </c>
      <c r="F102">
        <f>INDEX(Data!$C$5:$BP$360,'Kontrolní List'!$A102,'Kontrolní List'!F$1)</f>
        <v>195.505</v>
      </c>
      <c r="G102">
        <f>INDEX(Data!$C$5:$BP$360,'Kontrolní List'!$A102,'Kontrolní List'!G$1)</f>
        <v>34.570799999999998</v>
      </c>
      <c r="H102">
        <f t="shared" si="18"/>
        <v>0</v>
      </c>
      <c r="I102">
        <f>INDEX(Data!$C$5:$BP$360,'Kontrolní List'!$A102,'Kontrolní List'!I$1)</f>
        <v>141.59299999999999</v>
      </c>
      <c r="J102">
        <f>INDEX(Data!$C$5:$BP$360,'Kontrolní List'!$A102,'Kontrolní List'!J$1)</f>
        <v>1.4790000000000001</v>
      </c>
      <c r="K102">
        <f>INDEX(Data!$C$5:$BP$360,'Kontrolní List'!$A102,'Kontrolní List'!K$1)</f>
        <v>1.6249999999999716</v>
      </c>
      <c r="L102">
        <f>INDEX(Data!$C$5:$BP$360,'Kontrolní List'!$A102,'Kontrolní List'!L$1)</f>
        <v>0</v>
      </c>
      <c r="M102">
        <f>INDEX(Data!$C$5:$BP$360,'Kontrolní List'!$A102,'Kontrolní List'!M$1)</f>
        <v>0</v>
      </c>
      <c r="N102">
        <f>INDEX(Data!$C$5:$BP$360,'Kontrolní List'!$A102,'Kontrolní List'!N$1)</f>
        <v>138.489</v>
      </c>
      <c r="O102">
        <f t="shared" si="19"/>
        <v>0</v>
      </c>
      <c r="P102">
        <f>INDEX(Data!$C$5:$BP$360,'Kontrolní List'!$A102,'Kontrolní List'!P$1)</f>
        <v>560</v>
      </c>
      <c r="Q102">
        <f>INDEX(Data!$C$5:$BP$360,'Kontrolní List'!$A102,'Kontrolní List'!Q$1)</f>
        <v>560</v>
      </c>
      <c r="R102">
        <f t="shared" si="20"/>
        <v>0</v>
      </c>
      <c r="S102">
        <f>INDEX(Data!$C$5:$BP$360,'Kontrolní List'!$A102,'Kontrolní List'!S$1)</f>
        <v>138.489</v>
      </c>
      <c r="T102">
        <f>INDEX(Data!$C$5:$BP$360,'Kontrolní List'!$A102,'Kontrolní List'!T$1)</f>
        <v>0</v>
      </c>
      <c r="U102">
        <f>INDEX(Data!$C$5:$BP$360,'Kontrolní List'!$A102,'Kontrolní List'!U$1)</f>
        <v>0</v>
      </c>
      <c r="V102">
        <f>INDEX(Data!$C$5:$BP$360,'Kontrolní List'!$A102,'Kontrolní List'!V$1)</f>
        <v>0</v>
      </c>
      <c r="W102">
        <f>INDEX(Data!$C$5:$BP$360,'Kontrolní List'!$A102,'Kontrolní List'!W$1)</f>
        <v>0</v>
      </c>
      <c r="X102">
        <f>INDEX(Data!$C$5:$BP$360,'Kontrolní List'!$A102,'Kontrolní List'!X$1)</f>
        <v>0</v>
      </c>
      <c r="Y102">
        <f>INDEX(Data!$C$5:$BP$360,'Kontrolní List'!$A102,'Kontrolní List'!Y$1)</f>
        <v>0</v>
      </c>
      <c r="Z102">
        <f>INDEX(Data!$C$5:$BP$360,'Kontrolní List'!$A102,'Kontrolní List'!Z$1)</f>
        <v>0</v>
      </c>
      <c r="AA102">
        <f>INDEX(Data!$C$5:$BP$360,'Kontrolní List'!$A102,'Kontrolní List'!AA$1)</f>
        <v>0</v>
      </c>
      <c r="AB102">
        <f t="shared" si="21"/>
        <v>0</v>
      </c>
      <c r="AC102">
        <f>INDEX(Data!$C$5:$BP$360,'Kontrolní List'!$A102,'Kontrolní List'!AC$1)</f>
        <v>560</v>
      </c>
      <c r="AD102">
        <f>INDEX(Data!$C$5:$BP$360,'Kontrolní List'!$A102,'Kontrolní List'!AD$1)</f>
        <v>0</v>
      </c>
      <c r="AE102">
        <f>INDEX(Data!$C$5:$BP$360,'Kontrolní List'!$A102,'Kontrolní List'!AE$1)</f>
        <v>0</v>
      </c>
      <c r="AF102">
        <f>INDEX(Data!$C$5:$BP$360,'Kontrolní List'!$A102,'Kontrolní List'!AF$1)</f>
        <v>0</v>
      </c>
      <c r="AG102">
        <f>INDEX(Data!$C$5:$BP$360,'Kontrolní List'!$A102,'Kontrolní List'!AG$1)</f>
        <v>0</v>
      </c>
      <c r="AH102">
        <f>INDEX(Data!$C$5:$BP$360,'Kontrolní List'!$A102,'Kontrolní List'!AH$1)</f>
        <v>0</v>
      </c>
      <c r="AI102">
        <f>INDEX(Data!$C$5:$BP$360,'Kontrolní List'!$A102,'Kontrolní List'!AI$1)</f>
        <v>0</v>
      </c>
      <c r="AJ102">
        <f>INDEX(Data!$C$5:$BP$360,'Kontrolní List'!$A102,'Kontrolní List'!AJ$1)</f>
        <v>0</v>
      </c>
      <c r="AK102">
        <f>INDEX(Data!$C$5:$BP$360,'Kontrolní List'!$A102,'Kontrolní List'!AK$1)</f>
        <v>0</v>
      </c>
      <c r="AL102">
        <f t="shared" si="22"/>
        <v>0</v>
      </c>
      <c r="AM102">
        <f>INDEX(Data!$C$5:$BP$360,'Kontrolní List'!$A102,'Kontrolní List'!AM$1)</f>
        <v>141.59299999999999</v>
      </c>
      <c r="AN102">
        <f>INDEX(Data!$C$5:$BP$360,'Kontrolní List'!$A102,'Kontrolní List'!AN$1)</f>
        <v>560</v>
      </c>
      <c r="AO102">
        <f>INDEX(Data!$C$5:$BP$360,'Kontrolní List'!$A102,'Kontrolní List'!AO$1)</f>
        <v>336.11500000000001</v>
      </c>
      <c r="AP102" t="b">
        <f t="shared" si="23"/>
        <v>1</v>
      </c>
      <c r="AQ102" t="b">
        <f t="shared" si="24"/>
        <v>1</v>
      </c>
      <c r="AR102" t="b">
        <f t="shared" si="25"/>
        <v>0</v>
      </c>
      <c r="AT102" s="35">
        <f t="shared" si="26"/>
        <v>0.79566154312111703</v>
      </c>
      <c r="AU102" s="36" t="s">
        <v>570</v>
      </c>
    </row>
    <row r="103" spans="1:48" x14ac:dyDescent="0.25">
      <c r="A103">
        <v>101</v>
      </c>
      <c r="B103" t="str">
        <f>INDEX(Data!$C$5:$BP$360,'Kontrolní List'!$A103,'Kontrolní List'!B$1)</f>
        <v>KJ - Zákupy</v>
      </c>
      <c r="C103" t="str">
        <f>INDEX(Data!$C$5:$BP$360,'Kontrolní List'!$A103,'Kontrolní List'!C$1)</f>
        <v>Prosinec</v>
      </c>
      <c r="D103">
        <f>INDEX(Data!$C$5:$BP$360,'Kontrolní List'!$A103,'Kontrolní List'!D$1)</f>
        <v>213.58099999999999</v>
      </c>
      <c r="E103">
        <f>INDEX(Data!$C$5:$BP$360,'Kontrolní List'!$A103,'Kontrolní List'!E$1)</f>
        <v>92.192999999999998</v>
      </c>
      <c r="F103">
        <f>INDEX(Data!$C$5:$BP$360,'Kontrolní List'!$A103,'Kontrolní List'!F$1)</f>
        <v>121.38800000000001</v>
      </c>
      <c r="G103">
        <f>INDEX(Data!$C$5:$BP$360,'Kontrolní List'!$A103,'Kontrolní List'!G$1)</f>
        <v>34.570799999999998</v>
      </c>
      <c r="H103">
        <f t="shared" ref="H103:H108" si="27">D103-E103-F103</f>
        <v>0</v>
      </c>
      <c r="I103">
        <f>INDEX(Data!$C$5:$BP$360,'Kontrolní List'!$A103,'Kontrolní List'!I$1)</f>
        <v>74.471999999999994</v>
      </c>
      <c r="J103">
        <f>INDEX(Data!$C$5:$BP$360,'Kontrolní List'!$A103,'Kontrolní List'!J$1)</f>
        <v>0.35099999999999998</v>
      </c>
      <c r="K103">
        <f>INDEX(Data!$C$5:$BP$360,'Kontrolní List'!$A103,'Kontrolní List'!K$1)</f>
        <v>0.46099999999999852</v>
      </c>
      <c r="L103">
        <f>INDEX(Data!$C$5:$BP$360,'Kontrolní List'!$A103,'Kontrolní List'!L$1)</f>
        <v>0</v>
      </c>
      <c r="M103">
        <f>INDEX(Data!$C$5:$BP$360,'Kontrolní List'!$A103,'Kontrolní List'!M$1)</f>
        <v>0</v>
      </c>
      <c r="N103">
        <f>INDEX(Data!$C$5:$BP$360,'Kontrolní List'!$A103,'Kontrolní List'!N$1)</f>
        <v>73.66</v>
      </c>
      <c r="O103">
        <f t="shared" ref="O103:O108" si="28">I103-J103-K103-L103-M103-N103</f>
        <v>0</v>
      </c>
      <c r="P103">
        <f>INDEX(Data!$C$5:$BP$360,'Kontrolní List'!$A103,'Kontrolní List'!P$1)</f>
        <v>353</v>
      </c>
      <c r="Q103">
        <f>INDEX(Data!$C$5:$BP$360,'Kontrolní List'!$A103,'Kontrolní List'!Q$1)</f>
        <v>353</v>
      </c>
      <c r="R103">
        <f t="shared" ref="R103:R108" si="29">P103-Q103</f>
        <v>0</v>
      </c>
      <c r="S103">
        <f>INDEX(Data!$C$5:$BP$360,'Kontrolní List'!$A103,'Kontrolní List'!S$1)</f>
        <v>73.66</v>
      </c>
      <c r="T103">
        <f>INDEX(Data!$C$5:$BP$360,'Kontrolní List'!$A103,'Kontrolní List'!T$1)</f>
        <v>0</v>
      </c>
      <c r="U103">
        <f>INDEX(Data!$C$5:$BP$360,'Kontrolní List'!$A103,'Kontrolní List'!U$1)</f>
        <v>0</v>
      </c>
      <c r="V103">
        <f>INDEX(Data!$C$5:$BP$360,'Kontrolní List'!$A103,'Kontrolní List'!V$1)</f>
        <v>0</v>
      </c>
      <c r="W103">
        <f>INDEX(Data!$C$5:$BP$360,'Kontrolní List'!$A103,'Kontrolní List'!W$1)</f>
        <v>0</v>
      </c>
      <c r="X103">
        <f>INDEX(Data!$C$5:$BP$360,'Kontrolní List'!$A103,'Kontrolní List'!X$1)</f>
        <v>0</v>
      </c>
      <c r="Y103">
        <f>INDEX(Data!$C$5:$BP$360,'Kontrolní List'!$A103,'Kontrolní List'!Y$1)</f>
        <v>0</v>
      </c>
      <c r="Z103">
        <f>INDEX(Data!$C$5:$BP$360,'Kontrolní List'!$A103,'Kontrolní List'!Z$1)</f>
        <v>0</v>
      </c>
      <c r="AA103">
        <f>INDEX(Data!$C$5:$BP$360,'Kontrolní List'!$A103,'Kontrolní List'!AA$1)</f>
        <v>0</v>
      </c>
      <c r="AB103">
        <f t="shared" ref="AB103:AB108" si="30">SUM(S103:AA103)-N103</f>
        <v>0</v>
      </c>
      <c r="AC103">
        <f>INDEX(Data!$C$5:$BP$360,'Kontrolní List'!$A103,'Kontrolní List'!AC$1)</f>
        <v>353</v>
      </c>
      <c r="AD103">
        <f>INDEX(Data!$C$5:$BP$360,'Kontrolní List'!$A103,'Kontrolní List'!AD$1)</f>
        <v>0</v>
      </c>
      <c r="AE103">
        <f>INDEX(Data!$C$5:$BP$360,'Kontrolní List'!$A103,'Kontrolní List'!AE$1)</f>
        <v>0</v>
      </c>
      <c r="AF103">
        <f>INDEX(Data!$C$5:$BP$360,'Kontrolní List'!$A103,'Kontrolní List'!AF$1)</f>
        <v>0</v>
      </c>
      <c r="AG103">
        <f>INDEX(Data!$C$5:$BP$360,'Kontrolní List'!$A103,'Kontrolní List'!AG$1)</f>
        <v>0</v>
      </c>
      <c r="AH103">
        <f>INDEX(Data!$C$5:$BP$360,'Kontrolní List'!$A103,'Kontrolní List'!AH$1)</f>
        <v>0</v>
      </c>
      <c r="AI103">
        <f>INDEX(Data!$C$5:$BP$360,'Kontrolní List'!$A103,'Kontrolní List'!AI$1)</f>
        <v>0</v>
      </c>
      <c r="AJ103">
        <f>INDEX(Data!$C$5:$BP$360,'Kontrolní List'!$A103,'Kontrolní List'!AJ$1)</f>
        <v>0</v>
      </c>
      <c r="AK103">
        <f>INDEX(Data!$C$5:$BP$360,'Kontrolní List'!$A103,'Kontrolní List'!AK$1)</f>
        <v>0</v>
      </c>
      <c r="AL103">
        <f t="shared" ref="AL103:AL108" si="31">SUM(AC103:AK103)-Q103</f>
        <v>0</v>
      </c>
      <c r="AM103">
        <f>INDEX(Data!$C$5:$BP$360,'Kontrolní List'!$A103,'Kontrolní List'!AM$1)</f>
        <v>74.471999999999994</v>
      </c>
      <c r="AN103">
        <f>INDEX(Data!$C$5:$BP$360,'Kontrolní List'!$A103,'Kontrolní List'!AN$1)</f>
        <v>353</v>
      </c>
      <c r="AO103">
        <f>INDEX(Data!$C$5:$BP$360,'Kontrolní List'!$A103,'Kontrolní List'!AO$1)</f>
        <v>192.22300000000001</v>
      </c>
      <c r="AP103" t="b">
        <f t="shared" ref="AP103:AP108" si="32">EXACT(AM103,I103)</f>
        <v>1</v>
      </c>
      <c r="AQ103" t="b">
        <f t="shared" ref="AQ103:AQ108" si="33">EXACT(AN103,P103)</f>
        <v>1</v>
      </c>
      <c r="AR103" t="b">
        <f t="shared" ref="AR103:AR108" si="34">EXACT(AO103,D103)</f>
        <v>0</v>
      </c>
      <c r="AT103" s="35">
        <f t="shared" ref="AT103:AT107" si="35">(I103+(P103/3.6))/D103</f>
        <v>0.80778512861891072</v>
      </c>
      <c r="AU103" s="36" t="s">
        <v>570</v>
      </c>
    </row>
    <row r="104" spans="1:48" x14ac:dyDescent="0.25">
      <c r="A104">
        <v>102</v>
      </c>
      <c r="B104" t="str">
        <f>INDEX(Data!$C$5:$BP$360,'Kontrolní List'!$A104,'Kontrolní List'!B$1)</f>
        <v>KJ - Sedlčany, Žižkova</v>
      </c>
      <c r="C104" t="str">
        <f>INDEX(Data!$C$5:$BP$360,'Kontrolní List'!$A104,'Kontrolní List'!C$1)</f>
        <v>Prosinec</v>
      </c>
      <c r="D104">
        <f>INDEX(Data!$C$5:$BP$360,'Kontrolní List'!$A104,'Kontrolní List'!D$1)</f>
        <v>615.49199999999996</v>
      </c>
      <c r="E104">
        <f>INDEX(Data!$C$5:$BP$360,'Kontrolní List'!$A104,'Kontrolní List'!E$1)</f>
        <v>282.774</v>
      </c>
      <c r="F104">
        <f>INDEX(Data!$C$5:$BP$360,'Kontrolní List'!$A104,'Kontrolní List'!F$1)</f>
        <v>332.71800000000002</v>
      </c>
      <c r="G104">
        <f>INDEX(Data!$C$5:$BP$360,'Kontrolní List'!$A104,'Kontrolní List'!G$1)</f>
        <v>35.251200000000004</v>
      </c>
      <c r="H104">
        <f t="shared" si="27"/>
        <v>0</v>
      </c>
      <c r="I104">
        <f>INDEX(Data!$C$5:$BP$360,'Kontrolní List'!$A104,'Kontrolní List'!I$1)</f>
        <v>220.5</v>
      </c>
      <c r="J104">
        <f>INDEX(Data!$C$5:$BP$360,'Kontrolní List'!$A104,'Kontrolní List'!J$1)</f>
        <v>1.8819999999999999</v>
      </c>
      <c r="K104">
        <f>INDEX(Data!$C$5:$BP$360,'Kontrolní List'!$A104,'Kontrolní List'!K$1)</f>
        <v>2.2139999999999986</v>
      </c>
      <c r="L104">
        <f>INDEX(Data!$C$5:$BP$360,'Kontrolní List'!$A104,'Kontrolní List'!L$1)</f>
        <v>0</v>
      </c>
      <c r="M104">
        <f>INDEX(Data!$C$5:$BP$360,'Kontrolní List'!$A104,'Kontrolní List'!M$1)</f>
        <v>0</v>
      </c>
      <c r="N104">
        <f>INDEX(Data!$C$5:$BP$360,'Kontrolní List'!$A104,'Kontrolní List'!N$1)</f>
        <v>216.404</v>
      </c>
      <c r="O104">
        <f t="shared" si="28"/>
        <v>0</v>
      </c>
      <c r="P104">
        <f>INDEX(Data!$C$5:$BP$360,'Kontrolní List'!$A104,'Kontrolní List'!P$1)</f>
        <v>934</v>
      </c>
      <c r="Q104">
        <f>INDEX(Data!$C$5:$BP$360,'Kontrolní List'!$A104,'Kontrolní List'!Q$1)</f>
        <v>934</v>
      </c>
      <c r="R104">
        <f t="shared" si="29"/>
        <v>0</v>
      </c>
      <c r="S104">
        <f>INDEX(Data!$C$5:$BP$360,'Kontrolní List'!$A104,'Kontrolní List'!S$1)</f>
        <v>216.404</v>
      </c>
      <c r="T104">
        <f>INDEX(Data!$C$5:$BP$360,'Kontrolní List'!$A104,'Kontrolní List'!T$1)</f>
        <v>0</v>
      </c>
      <c r="U104">
        <f>INDEX(Data!$C$5:$BP$360,'Kontrolní List'!$A104,'Kontrolní List'!U$1)</f>
        <v>0</v>
      </c>
      <c r="V104">
        <f>INDEX(Data!$C$5:$BP$360,'Kontrolní List'!$A104,'Kontrolní List'!V$1)</f>
        <v>0</v>
      </c>
      <c r="W104">
        <f>INDEX(Data!$C$5:$BP$360,'Kontrolní List'!$A104,'Kontrolní List'!W$1)</f>
        <v>0</v>
      </c>
      <c r="X104">
        <f>INDEX(Data!$C$5:$BP$360,'Kontrolní List'!$A104,'Kontrolní List'!X$1)</f>
        <v>0</v>
      </c>
      <c r="Y104">
        <f>INDEX(Data!$C$5:$BP$360,'Kontrolní List'!$A104,'Kontrolní List'!Y$1)</f>
        <v>0</v>
      </c>
      <c r="Z104">
        <f>INDEX(Data!$C$5:$BP$360,'Kontrolní List'!$A104,'Kontrolní List'!Z$1)</f>
        <v>0</v>
      </c>
      <c r="AA104">
        <f>INDEX(Data!$C$5:$BP$360,'Kontrolní List'!$A104,'Kontrolní List'!AA$1)</f>
        <v>0</v>
      </c>
      <c r="AB104">
        <f t="shared" si="30"/>
        <v>0</v>
      </c>
      <c r="AC104">
        <f>INDEX(Data!$C$5:$BP$360,'Kontrolní List'!$A104,'Kontrolní List'!AC$1)</f>
        <v>934</v>
      </c>
      <c r="AD104">
        <f>INDEX(Data!$C$5:$BP$360,'Kontrolní List'!$A104,'Kontrolní List'!AD$1)</f>
        <v>0</v>
      </c>
      <c r="AE104">
        <f>INDEX(Data!$C$5:$BP$360,'Kontrolní List'!$A104,'Kontrolní List'!AE$1)</f>
        <v>0</v>
      </c>
      <c r="AF104">
        <f>INDEX(Data!$C$5:$BP$360,'Kontrolní List'!$A104,'Kontrolní List'!AF$1)</f>
        <v>0</v>
      </c>
      <c r="AG104">
        <f>INDEX(Data!$C$5:$BP$360,'Kontrolní List'!$A104,'Kontrolní List'!AG$1)</f>
        <v>0</v>
      </c>
      <c r="AH104">
        <f>INDEX(Data!$C$5:$BP$360,'Kontrolní List'!$A104,'Kontrolní List'!AH$1)</f>
        <v>0</v>
      </c>
      <c r="AI104">
        <f>INDEX(Data!$C$5:$BP$360,'Kontrolní List'!$A104,'Kontrolní List'!AI$1)</f>
        <v>0</v>
      </c>
      <c r="AJ104">
        <f>INDEX(Data!$C$5:$BP$360,'Kontrolní List'!$A104,'Kontrolní List'!AJ$1)</f>
        <v>0</v>
      </c>
      <c r="AK104">
        <f>INDEX(Data!$C$5:$BP$360,'Kontrolní List'!$A104,'Kontrolní List'!AK$1)</f>
        <v>0</v>
      </c>
      <c r="AL104">
        <f t="shared" si="31"/>
        <v>0</v>
      </c>
      <c r="AM104">
        <f>INDEX(Data!$C$5:$BP$360,'Kontrolní List'!$A104,'Kontrolní List'!AM$1)</f>
        <v>220.5</v>
      </c>
      <c r="AN104">
        <f>INDEX(Data!$C$5:$BP$360,'Kontrolní List'!$A104,'Kontrolní List'!AN$1)</f>
        <v>934</v>
      </c>
      <c r="AO104">
        <f>INDEX(Data!$C$5:$BP$360,'Kontrolní List'!$A104,'Kontrolní List'!AO$1)</f>
        <v>553.94299999999998</v>
      </c>
      <c r="AP104" t="b">
        <f t="shared" si="32"/>
        <v>1</v>
      </c>
      <c r="AQ104" t="b">
        <f t="shared" si="33"/>
        <v>1</v>
      </c>
      <c r="AR104" t="b">
        <f t="shared" si="34"/>
        <v>0</v>
      </c>
      <c r="AT104" s="35">
        <f t="shared" si="35"/>
        <v>0.77977365171999713</v>
      </c>
      <c r="AU104" s="36" t="s">
        <v>570</v>
      </c>
    </row>
    <row r="105" spans="1:48" x14ac:dyDescent="0.25">
      <c r="A105">
        <v>103</v>
      </c>
      <c r="B105" t="str">
        <f>INDEX(Data!$C$5:$BP$360,'Kontrolní List'!$A105,'Kontrolní List'!B$1)</f>
        <v>KJ - Horní Slavkov</v>
      </c>
      <c r="C105" t="str">
        <f>INDEX(Data!$C$5:$BP$360,'Kontrolní List'!$A105,'Kontrolní List'!C$1)</f>
        <v>Prosinec</v>
      </c>
      <c r="D105">
        <f>INDEX(Data!$C$5:$BP$360,'Kontrolní List'!$A105,'Kontrolní List'!D$1)</f>
        <v>4702.0370000000003</v>
      </c>
      <c r="E105">
        <f>INDEX(Data!$C$5:$BP$360,'Kontrolní List'!$A105,'Kontrolní List'!E$1)</f>
        <v>2257.3980000000001</v>
      </c>
      <c r="F105">
        <f>INDEX(Data!$C$5:$BP$360,'Kontrolní List'!$A105,'Kontrolní List'!F$1)</f>
        <v>2444.6390000000001</v>
      </c>
      <c r="G105">
        <f>INDEX(Data!$C$5:$BP$360,'Kontrolní List'!$A105,'Kontrolní List'!G$1)</f>
        <v>35.265132000000001</v>
      </c>
      <c r="H105">
        <f t="shared" si="27"/>
        <v>0</v>
      </c>
      <c r="I105">
        <f>INDEX(Data!$C$5:$BP$360,'Kontrolní List'!$A105,'Kontrolní List'!I$1)</f>
        <v>1996.1</v>
      </c>
      <c r="J105">
        <f>INDEX(Data!$C$5:$BP$360,'Kontrolní List'!$A105,'Kontrolní List'!J$1)</f>
        <v>18.792000000000002</v>
      </c>
      <c r="K105">
        <f>INDEX(Data!$C$5:$BP$360,'Kontrolní List'!$A105,'Kontrolní List'!K$1)</f>
        <v>20.350999999999885</v>
      </c>
      <c r="L105">
        <f>INDEX(Data!$C$5:$BP$360,'Kontrolní List'!$A105,'Kontrolní List'!L$1)</f>
        <v>0</v>
      </c>
      <c r="M105">
        <f>INDEX(Data!$C$5:$BP$360,'Kontrolní List'!$A105,'Kontrolní List'!M$1)</f>
        <v>0</v>
      </c>
      <c r="N105">
        <f>INDEX(Data!$C$5:$BP$360,'Kontrolní List'!$A105,'Kontrolní List'!N$1)</f>
        <v>1956.9570000000001</v>
      </c>
      <c r="O105">
        <f t="shared" si="28"/>
        <v>0</v>
      </c>
      <c r="P105">
        <f>INDEX(Data!$C$5:$BP$360,'Kontrolní List'!$A105,'Kontrolní List'!P$1)</f>
        <v>7782</v>
      </c>
      <c r="Q105">
        <f>INDEX(Data!$C$5:$BP$360,'Kontrolní List'!$A105,'Kontrolní List'!Q$1)</f>
        <v>7782</v>
      </c>
      <c r="R105">
        <f t="shared" si="29"/>
        <v>0</v>
      </c>
      <c r="S105">
        <f>INDEX(Data!$C$5:$BP$360,'Kontrolní List'!$A105,'Kontrolní List'!S$1)</f>
        <v>1944.3979999999999</v>
      </c>
      <c r="T105">
        <f>INDEX(Data!$C$5:$BP$360,'Kontrolní List'!$A105,'Kontrolní List'!T$1)</f>
        <v>12.56</v>
      </c>
      <c r="U105">
        <f>INDEX(Data!$C$5:$BP$360,'Kontrolní List'!$A105,'Kontrolní List'!U$1)</f>
        <v>0</v>
      </c>
      <c r="V105">
        <f>INDEX(Data!$C$5:$BP$360,'Kontrolní List'!$A105,'Kontrolní List'!V$1)</f>
        <v>0</v>
      </c>
      <c r="W105">
        <f>INDEX(Data!$C$5:$BP$360,'Kontrolní List'!$A105,'Kontrolní List'!W$1)</f>
        <v>0</v>
      </c>
      <c r="X105">
        <f>INDEX(Data!$C$5:$BP$360,'Kontrolní List'!$A105,'Kontrolní List'!X$1)</f>
        <v>0</v>
      </c>
      <c r="Y105">
        <f>INDEX(Data!$C$5:$BP$360,'Kontrolní List'!$A105,'Kontrolní List'!Y$1)</f>
        <v>0</v>
      </c>
      <c r="Z105">
        <f>INDEX(Data!$C$5:$BP$360,'Kontrolní List'!$A105,'Kontrolní List'!Z$1)</f>
        <v>0</v>
      </c>
      <c r="AA105">
        <f>INDEX(Data!$C$5:$BP$360,'Kontrolní List'!$A105,'Kontrolní List'!AA$1)</f>
        <v>0</v>
      </c>
      <c r="AB105">
        <f t="shared" si="30"/>
        <v>9.9999999974897946E-4</v>
      </c>
      <c r="AC105">
        <f>INDEX(Data!$C$5:$BP$360,'Kontrolní List'!$A105,'Kontrolní List'!AC$1)</f>
        <v>7782</v>
      </c>
      <c r="AD105">
        <f>INDEX(Data!$C$5:$BP$360,'Kontrolní List'!$A105,'Kontrolní List'!AD$1)</f>
        <v>0</v>
      </c>
      <c r="AE105">
        <f>INDEX(Data!$C$5:$BP$360,'Kontrolní List'!$A105,'Kontrolní List'!AE$1)</f>
        <v>0</v>
      </c>
      <c r="AF105">
        <f>INDEX(Data!$C$5:$BP$360,'Kontrolní List'!$A105,'Kontrolní List'!AF$1)</f>
        <v>0</v>
      </c>
      <c r="AG105">
        <f>INDEX(Data!$C$5:$BP$360,'Kontrolní List'!$A105,'Kontrolní List'!AG$1)</f>
        <v>0</v>
      </c>
      <c r="AH105">
        <f>INDEX(Data!$C$5:$BP$360,'Kontrolní List'!$A105,'Kontrolní List'!AH$1)</f>
        <v>0</v>
      </c>
      <c r="AI105">
        <f>INDEX(Data!$C$5:$BP$360,'Kontrolní List'!$A105,'Kontrolní List'!AI$1)</f>
        <v>0</v>
      </c>
      <c r="AJ105">
        <f>INDEX(Data!$C$5:$BP$360,'Kontrolní List'!$A105,'Kontrolní List'!AJ$1)</f>
        <v>0</v>
      </c>
      <c r="AK105">
        <f>INDEX(Data!$C$5:$BP$360,'Kontrolní List'!$A105,'Kontrolní List'!AK$1)</f>
        <v>0</v>
      </c>
      <c r="AL105">
        <f t="shared" si="31"/>
        <v>0</v>
      </c>
      <c r="AM105">
        <f>INDEX(Data!$C$5:$BP$360,'Kontrolní List'!$A105,'Kontrolní List'!AM$1)</f>
        <v>1996.1</v>
      </c>
      <c r="AN105">
        <f>INDEX(Data!$C$5:$BP$360,'Kontrolní List'!$A105,'Kontrolní List'!AN$1)</f>
        <v>7782</v>
      </c>
      <c r="AO105">
        <f>INDEX(Data!$C$5:$BP$360,'Kontrolní List'!$A105,'Kontrolní List'!AO$1)</f>
        <v>4702.0370000000003</v>
      </c>
      <c r="AP105" t="b">
        <f t="shared" si="32"/>
        <v>1</v>
      </c>
      <c r="AQ105" t="b">
        <f t="shared" si="33"/>
        <v>1</v>
      </c>
      <c r="AR105" t="b">
        <f t="shared" si="34"/>
        <v>1</v>
      </c>
      <c r="AT105" s="35">
        <f t="shared" si="35"/>
        <v>0.88424796884130563</v>
      </c>
      <c r="AU105" s="36" t="s">
        <v>570</v>
      </c>
    </row>
    <row r="106" spans="1:48" x14ac:dyDescent="0.25">
      <c r="A106">
        <v>104</v>
      </c>
      <c r="B106" t="str">
        <f>INDEX(Data!$C$5:$BP$360,'Kontrolní List'!$A106,'Kontrolní List'!B$1)</f>
        <v>KJ - Bochov</v>
      </c>
      <c r="C106" t="str">
        <f>INDEX(Data!$C$5:$BP$360,'Kontrolní List'!$A106,'Kontrolní List'!C$1)</f>
        <v>Prosinec</v>
      </c>
      <c r="D106">
        <f>INDEX(Data!$C$5:$BP$360,'Kontrolní List'!$A106,'Kontrolní List'!D$1)</f>
        <v>176.62799999999999</v>
      </c>
      <c r="E106">
        <f>INDEX(Data!$C$5:$BP$360,'Kontrolní List'!$A106,'Kontrolní List'!E$1)</f>
        <v>79.98</v>
      </c>
      <c r="F106">
        <f>INDEX(Data!$C$5:$BP$360,'Kontrolní List'!$A106,'Kontrolní List'!F$1)</f>
        <v>96.647999999999996</v>
      </c>
      <c r="G106">
        <f>INDEX(Data!$C$5:$BP$360,'Kontrolní List'!$A106,'Kontrolní List'!G$1)</f>
        <v>35.268696000000006</v>
      </c>
      <c r="H106">
        <f t="shared" si="27"/>
        <v>0</v>
      </c>
      <c r="I106">
        <f>INDEX(Data!$C$5:$BP$360,'Kontrolní List'!$A106,'Kontrolní List'!I$1)</f>
        <v>68.962000000000003</v>
      </c>
      <c r="J106">
        <f>INDEX(Data!$C$5:$BP$360,'Kontrolní List'!$A106,'Kontrolní List'!J$1)</f>
        <v>0.35199999999999998</v>
      </c>
      <c r="K106">
        <f>INDEX(Data!$C$5:$BP$360,'Kontrolní List'!$A106,'Kontrolní List'!K$1)</f>
        <v>0.42499999999999716</v>
      </c>
      <c r="L106">
        <f>INDEX(Data!$C$5:$BP$360,'Kontrolní List'!$A106,'Kontrolní List'!L$1)</f>
        <v>0</v>
      </c>
      <c r="M106">
        <f>INDEX(Data!$C$5:$BP$360,'Kontrolní List'!$A106,'Kontrolní List'!M$1)</f>
        <v>0</v>
      </c>
      <c r="N106">
        <f>INDEX(Data!$C$5:$BP$360,'Kontrolní List'!$A106,'Kontrolní List'!N$1)</f>
        <v>68.185000000000002</v>
      </c>
      <c r="O106">
        <f t="shared" si="28"/>
        <v>0</v>
      </c>
      <c r="P106">
        <f>INDEX(Data!$C$5:$BP$360,'Kontrolní List'!$A106,'Kontrolní List'!P$1)</f>
        <v>300</v>
      </c>
      <c r="Q106">
        <f>INDEX(Data!$C$5:$BP$360,'Kontrolní List'!$A106,'Kontrolní List'!Q$1)</f>
        <v>300</v>
      </c>
      <c r="R106">
        <f t="shared" si="29"/>
        <v>0</v>
      </c>
      <c r="S106">
        <f>INDEX(Data!$C$5:$BP$360,'Kontrolní List'!$A106,'Kontrolní List'!S$1)</f>
        <v>68.185000000000002</v>
      </c>
      <c r="T106">
        <f>INDEX(Data!$C$5:$BP$360,'Kontrolní List'!$A106,'Kontrolní List'!T$1)</f>
        <v>0</v>
      </c>
      <c r="U106">
        <f>INDEX(Data!$C$5:$BP$360,'Kontrolní List'!$A106,'Kontrolní List'!U$1)</f>
        <v>0</v>
      </c>
      <c r="V106">
        <f>INDEX(Data!$C$5:$BP$360,'Kontrolní List'!$A106,'Kontrolní List'!V$1)</f>
        <v>0</v>
      </c>
      <c r="W106">
        <f>INDEX(Data!$C$5:$BP$360,'Kontrolní List'!$A106,'Kontrolní List'!W$1)</f>
        <v>0</v>
      </c>
      <c r="X106">
        <f>INDEX(Data!$C$5:$BP$360,'Kontrolní List'!$A106,'Kontrolní List'!X$1)</f>
        <v>0</v>
      </c>
      <c r="Y106">
        <f>INDEX(Data!$C$5:$BP$360,'Kontrolní List'!$A106,'Kontrolní List'!Y$1)</f>
        <v>0</v>
      </c>
      <c r="Z106">
        <f>INDEX(Data!$C$5:$BP$360,'Kontrolní List'!$A106,'Kontrolní List'!Z$1)</f>
        <v>0</v>
      </c>
      <c r="AA106">
        <f>INDEX(Data!$C$5:$BP$360,'Kontrolní List'!$A106,'Kontrolní List'!AA$1)</f>
        <v>0</v>
      </c>
      <c r="AB106">
        <f t="shared" si="30"/>
        <v>0</v>
      </c>
      <c r="AC106">
        <f>INDEX(Data!$C$5:$BP$360,'Kontrolní List'!$A106,'Kontrolní List'!AC$1)</f>
        <v>300</v>
      </c>
      <c r="AD106">
        <f>INDEX(Data!$C$5:$BP$360,'Kontrolní List'!$A106,'Kontrolní List'!AD$1)</f>
        <v>0</v>
      </c>
      <c r="AE106">
        <f>INDEX(Data!$C$5:$BP$360,'Kontrolní List'!$A106,'Kontrolní List'!AE$1)</f>
        <v>0</v>
      </c>
      <c r="AF106">
        <f>INDEX(Data!$C$5:$BP$360,'Kontrolní List'!$A106,'Kontrolní List'!AF$1)</f>
        <v>0</v>
      </c>
      <c r="AG106">
        <f>INDEX(Data!$C$5:$BP$360,'Kontrolní List'!$A106,'Kontrolní List'!AG$1)</f>
        <v>0</v>
      </c>
      <c r="AH106">
        <f>INDEX(Data!$C$5:$BP$360,'Kontrolní List'!$A106,'Kontrolní List'!AH$1)</f>
        <v>0</v>
      </c>
      <c r="AI106">
        <f>INDEX(Data!$C$5:$BP$360,'Kontrolní List'!$A106,'Kontrolní List'!AI$1)</f>
        <v>0</v>
      </c>
      <c r="AJ106">
        <f>INDEX(Data!$C$5:$BP$360,'Kontrolní List'!$A106,'Kontrolní List'!AJ$1)</f>
        <v>0</v>
      </c>
      <c r="AK106">
        <f>INDEX(Data!$C$5:$BP$360,'Kontrolní List'!$A106,'Kontrolní List'!AK$1)</f>
        <v>0</v>
      </c>
      <c r="AL106">
        <f t="shared" si="31"/>
        <v>0</v>
      </c>
      <c r="AM106">
        <f>INDEX(Data!$C$5:$BP$360,'Kontrolní List'!$A106,'Kontrolní List'!AM$1)</f>
        <v>68.962000000000003</v>
      </c>
      <c r="AN106">
        <f>INDEX(Data!$C$5:$BP$360,'Kontrolní List'!$A106,'Kontrolní List'!AN$1)</f>
        <v>300</v>
      </c>
      <c r="AO106">
        <f>INDEX(Data!$C$5:$BP$360,'Kontrolní List'!$A106,'Kontrolní List'!AO$1)</f>
        <v>176.62799999999999</v>
      </c>
      <c r="AP106" t="b">
        <f t="shared" si="32"/>
        <v>1</v>
      </c>
      <c r="AQ106" t="b">
        <f t="shared" si="33"/>
        <v>1</v>
      </c>
      <c r="AR106" t="b">
        <f t="shared" si="34"/>
        <v>1</v>
      </c>
      <c r="AT106" s="35">
        <f t="shared" si="35"/>
        <v>0.86223777279555536</v>
      </c>
      <c r="AU106" s="36" t="s">
        <v>570</v>
      </c>
    </row>
    <row r="107" spans="1:48" x14ac:dyDescent="0.25">
      <c r="A107">
        <v>105</v>
      </c>
      <c r="B107" t="str">
        <f>INDEX(Data!$C$5:$BP$360,'Kontrolní List'!$A107,'Kontrolní List'!B$1)</f>
        <v>KJ - Krásná Lípa</v>
      </c>
      <c r="C107" t="str">
        <f>INDEX(Data!$C$5:$BP$360,'Kontrolní List'!$A107,'Kontrolní List'!C$1)</f>
        <v>Prosinec</v>
      </c>
      <c r="D107">
        <f>INDEX(Data!$C$5:$BP$360,'Kontrolní List'!$A107,'Kontrolní List'!D$1)</f>
        <v>158.494</v>
      </c>
      <c r="E107">
        <f>INDEX(Data!$C$5:$BP$360,'Kontrolní List'!$A107,'Kontrolní List'!E$1)</f>
        <v>69.55</v>
      </c>
      <c r="F107">
        <f>INDEX(Data!$C$5:$BP$360,'Kontrolní List'!$A107,'Kontrolní List'!F$1)</f>
        <v>88.944000000000003</v>
      </c>
      <c r="G107">
        <f>INDEX(Data!$C$5:$BP$360,'Kontrolní List'!$A107,'Kontrolní List'!G$1)</f>
        <v>35.297207999999998</v>
      </c>
      <c r="H107">
        <f t="shared" si="27"/>
        <v>0</v>
      </c>
      <c r="I107">
        <f>INDEX(Data!$C$5:$BP$360,'Kontrolní List'!$A107,'Kontrolní List'!I$1)</f>
        <v>65.814999999999998</v>
      </c>
      <c r="J107">
        <f>INDEX(Data!$C$5:$BP$360,'Kontrolní List'!$A107,'Kontrolní List'!J$1)</f>
        <v>0.69899999999999995</v>
      </c>
      <c r="K107">
        <f>INDEX(Data!$C$5:$BP$360,'Kontrolní List'!$A107,'Kontrolní List'!K$1)</f>
        <v>0.89300000000000068</v>
      </c>
      <c r="L107">
        <f>INDEX(Data!$C$5:$BP$360,'Kontrolní List'!$A107,'Kontrolní List'!L$1)</f>
        <v>0</v>
      </c>
      <c r="M107">
        <f>INDEX(Data!$C$5:$BP$360,'Kontrolní List'!$A107,'Kontrolní List'!M$1)</f>
        <v>0</v>
      </c>
      <c r="N107">
        <f>INDEX(Data!$C$5:$BP$360,'Kontrolní List'!$A107,'Kontrolní List'!N$1)</f>
        <v>64.222999999999999</v>
      </c>
      <c r="O107">
        <f t="shared" si="28"/>
        <v>0</v>
      </c>
      <c r="P107">
        <f>INDEX(Data!$C$5:$BP$360,'Kontrolní List'!$A107,'Kontrolní List'!P$1)</f>
        <v>303</v>
      </c>
      <c r="Q107">
        <f>INDEX(Data!$C$5:$BP$360,'Kontrolní List'!$A107,'Kontrolní List'!Q$1)</f>
        <v>303</v>
      </c>
      <c r="R107">
        <f t="shared" si="29"/>
        <v>0</v>
      </c>
      <c r="S107">
        <f>INDEX(Data!$C$5:$BP$360,'Kontrolní List'!$A107,'Kontrolní List'!S$1)</f>
        <v>64.222999999999999</v>
      </c>
      <c r="T107">
        <f>INDEX(Data!$C$5:$BP$360,'Kontrolní List'!$A107,'Kontrolní List'!T$1)</f>
        <v>0</v>
      </c>
      <c r="U107">
        <f>INDEX(Data!$C$5:$BP$360,'Kontrolní List'!$A107,'Kontrolní List'!U$1)</f>
        <v>0</v>
      </c>
      <c r="V107">
        <f>INDEX(Data!$C$5:$BP$360,'Kontrolní List'!$A107,'Kontrolní List'!V$1)</f>
        <v>0</v>
      </c>
      <c r="W107">
        <f>INDEX(Data!$C$5:$BP$360,'Kontrolní List'!$A107,'Kontrolní List'!W$1)</f>
        <v>0</v>
      </c>
      <c r="X107">
        <f>INDEX(Data!$C$5:$BP$360,'Kontrolní List'!$A107,'Kontrolní List'!X$1)</f>
        <v>0</v>
      </c>
      <c r="Y107">
        <f>INDEX(Data!$C$5:$BP$360,'Kontrolní List'!$A107,'Kontrolní List'!Y$1)</f>
        <v>0</v>
      </c>
      <c r="Z107">
        <f>INDEX(Data!$C$5:$BP$360,'Kontrolní List'!$A107,'Kontrolní List'!Z$1)</f>
        <v>0</v>
      </c>
      <c r="AA107">
        <f>INDEX(Data!$C$5:$BP$360,'Kontrolní List'!$A107,'Kontrolní List'!AA$1)</f>
        <v>0</v>
      </c>
      <c r="AB107">
        <f t="shared" si="30"/>
        <v>0</v>
      </c>
      <c r="AC107">
        <f>INDEX(Data!$C$5:$BP$360,'Kontrolní List'!$A107,'Kontrolní List'!AC$1)</f>
        <v>303</v>
      </c>
      <c r="AD107">
        <f>INDEX(Data!$C$5:$BP$360,'Kontrolní List'!$A107,'Kontrolní List'!AD$1)</f>
        <v>0</v>
      </c>
      <c r="AE107">
        <f>INDEX(Data!$C$5:$BP$360,'Kontrolní List'!$A107,'Kontrolní List'!AE$1)</f>
        <v>0</v>
      </c>
      <c r="AF107">
        <f>INDEX(Data!$C$5:$BP$360,'Kontrolní List'!$A107,'Kontrolní List'!AF$1)</f>
        <v>0</v>
      </c>
      <c r="AG107">
        <f>INDEX(Data!$C$5:$BP$360,'Kontrolní List'!$A107,'Kontrolní List'!AG$1)</f>
        <v>0</v>
      </c>
      <c r="AH107">
        <f>INDEX(Data!$C$5:$BP$360,'Kontrolní List'!$A107,'Kontrolní List'!AH$1)</f>
        <v>0</v>
      </c>
      <c r="AI107">
        <f>INDEX(Data!$C$5:$BP$360,'Kontrolní List'!$A107,'Kontrolní List'!AI$1)</f>
        <v>0</v>
      </c>
      <c r="AJ107">
        <f>INDEX(Data!$C$5:$BP$360,'Kontrolní List'!$A107,'Kontrolní List'!AJ$1)</f>
        <v>0</v>
      </c>
      <c r="AK107">
        <f>INDEX(Data!$C$5:$BP$360,'Kontrolní List'!$A107,'Kontrolní List'!AK$1)</f>
        <v>0</v>
      </c>
      <c r="AL107">
        <f t="shared" si="31"/>
        <v>0</v>
      </c>
      <c r="AM107">
        <f>INDEX(Data!$C$5:$BP$360,'Kontrolní List'!$A107,'Kontrolní List'!AM$1)</f>
        <v>65.814999999999998</v>
      </c>
      <c r="AN107">
        <f>INDEX(Data!$C$5:$BP$360,'Kontrolní List'!$A107,'Kontrolní List'!AN$1)</f>
        <v>303</v>
      </c>
      <c r="AO107">
        <f>INDEX(Data!$C$5:$BP$360,'Kontrolní List'!$A107,'Kontrolní List'!AO$1)</f>
        <v>158.494</v>
      </c>
      <c r="AP107" t="b">
        <f t="shared" si="32"/>
        <v>1</v>
      </c>
      <c r="AQ107" t="b">
        <f t="shared" si="33"/>
        <v>1</v>
      </c>
      <c r="AR107" t="b">
        <f t="shared" si="34"/>
        <v>1</v>
      </c>
      <c r="AT107" s="35">
        <f t="shared" si="35"/>
        <v>0.94629239382353081</v>
      </c>
      <c r="AU107" s="36" t="s">
        <v>570</v>
      </c>
    </row>
    <row r="108" spans="1:48" x14ac:dyDescent="0.25">
      <c r="A108">
        <v>106</v>
      </c>
      <c r="B108" t="str">
        <f>INDEX(Data!$C$5:$BP$360,'Kontrolní List'!$A108,'Kontrolní List'!B$1)</f>
        <v>KJ - Energocentrum Vítkovice III</v>
      </c>
      <c r="C108" t="str">
        <f>INDEX(Data!$C$5:$BP$360,'Kontrolní List'!$A108,'Kontrolní List'!C$1)</f>
        <v>Prosinec</v>
      </c>
      <c r="D108">
        <f>INDEX(Data!$C$5:$BP$360,'Kontrolní List'!$A108,'Kontrolní List'!D$1)</f>
        <v>0.55700000000000005</v>
      </c>
      <c r="E108">
        <f>INDEX(Data!$C$5:$BP$360,'Kontrolní List'!$A108,'Kontrolní List'!E$1)</f>
        <v>0.55700000000000005</v>
      </c>
      <c r="F108">
        <f>INDEX(Data!$C$5:$BP$360,'Kontrolní List'!$A108,'Kontrolní List'!F$1)</f>
        <v>0</v>
      </c>
      <c r="G108">
        <f>INDEX(Data!$C$5:$BP$360,'Kontrolní List'!$A108,'Kontrolní List'!G$1)</f>
        <v>35.185104000000003</v>
      </c>
      <c r="H108">
        <f t="shared" si="27"/>
        <v>0</v>
      </c>
      <c r="I108">
        <f>INDEX(Data!$C$5:$BP$360,'Kontrolní List'!$A108,'Kontrolní List'!I$1)</f>
        <v>0.21</v>
      </c>
      <c r="J108">
        <f>INDEX(Data!$C$5:$BP$360,'Kontrolní List'!$A108,'Kontrolní List'!J$1)</f>
        <v>-4.7119999999999997</v>
      </c>
      <c r="K108">
        <f>INDEX(Data!$C$5:$BP$360,'Kontrolní List'!$A108,'Kontrolní List'!K$1)</f>
        <v>4.7189999999999994</v>
      </c>
      <c r="L108">
        <f>INDEX(Data!$C$5:$BP$360,'Kontrolní List'!$A108,'Kontrolní List'!L$1)</f>
        <v>2.7755575615628914E-16</v>
      </c>
      <c r="M108">
        <f>INDEX(Data!$C$5:$BP$360,'Kontrolní List'!$A108,'Kontrolní List'!M$1)</f>
        <v>0</v>
      </c>
      <c r="N108">
        <f>INDEX(Data!$C$5:$BP$360,'Kontrolní List'!$A108,'Kontrolní List'!N$1)</f>
        <v>0.20300000000000001</v>
      </c>
      <c r="O108">
        <f t="shared" si="28"/>
        <v>0</v>
      </c>
      <c r="P108">
        <f>INDEX(Data!$C$5:$BP$360,'Kontrolní List'!$A108,'Kontrolní List'!P$1)</f>
        <v>0</v>
      </c>
      <c r="Q108">
        <f>INDEX(Data!$C$5:$BP$360,'Kontrolní List'!$A108,'Kontrolní List'!Q$1)</f>
        <v>0</v>
      </c>
      <c r="R108">
        <f t="shared" si="29"/>
        <v>0</v>
      </c>
      <c r="S108">
        <f>INDEX(Data!$C$5:$BP$360,'Kontrolní List'!$A108,'Kontrolní List'!S$1)</f>
        <v>0.20300000000000001</v>
      </c>
      <c r="T108">
        <f>INDEX(Data!$C$5:$BP$360,'Kontrolní List'!$A108,'Kontrolní List'!T$1)</f>
        <v>0</v>
      </c>
      <c r="U108">
        <f>INDEX(Data!$C$5:$BP$360,'Kontrolní List'!$A108,'Kontrolní List'!U$1)</f>
        <v>0</v>
      </c>
      <c r="V108">
        <f>INDEX(Data!$C$5:$BP$360,'Kontrolní List'!$A108,'Kontrolní List'!V$1)</f>
        <v>0</v>
      </c>
      <c r="W108">
        <f>INDEX(Data!$C$5:$BP$360,'Kontrolní List'!$A108,'Kontrolní List'!W$1)</f>
        <v>0</v>
      </c>
      <c r="X108">
        <f>INDEX(Data!$C$5:$BP$360,'Kontrolní List'!$A108,'Kontrolní List'!X$1)</f>
        <v>0</v>
      </c>
      <c r="Y108">
        <f>INDEX(Data!$C$5:$BP$360,'Kontrolní List'!$A108,'Kontrolní List'!Y$1)</f>
        <v>0</v>
      </c>
      <c r="Z108">
        <f>INDEX(Data!$C$5:$BP$360,'Kontrolní List'!$A108,'Kontrolní List'!Z$1)</f>
        <v>0</v>
      </c>
      <c r="AA108">
        <f>INDEX(Data!$C$5:$BP$360,'Kontrolní List'!$A108,'Kontrolní List'!AA$1)</f>
        <v>0</v>
      </c>
      <c r="AB108">
        <f t="shared" si="30"/>
        <v>0</v>
      </c>
      <c r="AC108">
        <f>INDEX(Data!$C$5:$BP$360,'Kontrolní List'!$A108,'Kontrolní List'!AC$1)</f>
        <v>0</v>
      </c>
      <c r="AD108">
        <f>INDEX(Data!$C$5:$BP$360,'Kontrolní List'!$A108,'Kontrolní List'!AD$1)</f>
        <v>0</v>
      </c>
      <c r="AE108">
        <f>INDEX(Data!$C$5:$BP$360,'Kontrolní List'!$A108,'Kontrolní List'!AE$1)</f>
        <v>0</v>
      </c>
      <c r="AF108">
        <f>INDEX(Data!$C$5:$BP$360,'Kontrolní List'!$A108,'Kontrolní List'!AF$1)</f>
        <v>0</v>
      </c>
      <c r="AG108">
        <f>INDEX(Data!$C$5:$BP$360,'Kontrolní List'!$A108,'Kontrolní List'!AG$1)</f>
        <v>0</v>
      </c>
      <c r="AH108">
        <f>INDEX(Data!$C$5:$BP$360,'Kontrolní List'!$A108,'Kontrolní List'!AH$1)</f>
        <v>0</v>
      </c>
      <c r="AI108">
        <f>INDEX(Data!$C$5:$BP$360,'Kontrolní List'!$A108,'Kontrolní List'!AI$1)</f>
        <v>0</v>
      </c>
      <c r="AJ108">
        <f>INDEX(Data!$C$5:$BP$360,'Kontrolní List'!$A108,'Kontrolní List'!AJ$1)</f>
        <v>0</v>
      </c>
      <c r="AK108">
        <f>INDEX(Data!$C$5:$BP$360,'Kontrolní List'!$A108,'Kontrolní List'!AK$1)</f>
        <v>0</v>
      </c>
      <c r="AL108">
        <f t="shared" si="31"/>
        <v>0</v>
      </c>
      <c r="AM108">
        <f>INDEX(Data!$C$5:$BP$360,'Kontrolní List'!$A108,'Kontrolní List'!AM$1)</f>
        <v>0.21</v>
      </c>
      <c r="AN108">
        <f>INDEX(Data!$C$5:$BP$360,'Kontrolní List'!$A108,'Kontrolní List'!AN$1)</f>
        <v>0</v>
      </c>
      <c r="AO108">
        <f>INDEX(Data!$C$5:$BP$360,'Kontrolní List'!$A108,'Kontrolní List'!AO$1)</f>
        <v>0.55700000000000005</v>
      </c>
      <c r="AP108" t="b">
        <f t="shared" si="32"/>
        <v>1</v>
      </c>
      <c r="AQ108" t="b">
        <f t="shared" si="33"/>
        <v>1</v>
      </c>
      <c r="AR108" t="b">
        <f t="shared" si="34"/>
        <v>1</v>
      </c>
      <c r="AT108" s="35"/>
      <c r="AU108" s="36" t="s">
        <v>570</v>
      </c>
    </row>
    <row r="109" spans="1:48" x14ac:dyDescent="0.25">
      <c r="A109">
        <v>107</v>
      </c>
      <c r="B109" t="str">
        <f>INDEX(Data!$C$5:$BP$360,'Kontrolní List'!$A109,'Kontrolní List'!B$1)</f>
        <v>KJ - Česká Třebová na Milíři</v>
      </c>
      <c r="C109" t="str">
        <f>INDEX(Data!$C$5:$BP$360,'Kontrolní List'!$A109,'Kontrolní List'!C$1)</f>
        <v>Prosinec</v>
      </c>
      <c r="D109">
        <f>INDEX(Data!$C$5:$BP$360,'Kontrolní List'!$A109,'Kontrolní List'!D$1)</f>
        <v>183.1</v>
      </c>
      <c r="E109">
        <f>INDEX(Data!$C$5:$BP$360,'Kontrolní List'!$A109,'Kontrolní List'!E$1)</f>
        <v>77.965000000000003</v>
      </c>
      <c r="F109">
        <f>INDEX(Data!$C$5:$BP$360,'Kontrolní List'!$A109,'Kontrolní List'!F$1)</f>
        <v>105.13500000000001</v>
      </c>
      <c r="G109">
        <f>INDEX(Data!$C$5:$BP$360,'Kontrolní List'!$A109,'Kontrolní List'!G$1)</f>
        <v>35.251200000000004</v>
      </c>
      <c r="H109">
        <f t="shared" ref="H109:H116" si="36">D109-E109-F109</f>
        <v>0</v>
      </c>
      <c r="I109">
        <f>INDEX(Data!$C$5:$BP$360,'Kontrolní List'!$A109,'Kontrolní List'!I$1)</f>
        <v>63.24</v>
      </c>
      <c r="J109">
        <f>INDEX(Data!$C$5:$BP$360,'Kontrolní List'!$A109,'Kontrolní List'!J$1)</f>
        <v>2.0649999999999999</v>
      </c>
      <c r="K109">
        <f>INDEX(Data!$C$5:$BP$360,'Kontrolní List'!$A109,'Kontrolní List'!K$1)</f>
        <v>2.784000000000006</v>
      </c>
      <c r="L109">
        <f>INDEX(Data!$C$5:$BP$360,'Kontrolní List'!$A109,'Kontrolní List'!L$1)</f>
        <v>0</v>
      </c>
      <c r="M109">
        <f>INDEX(Data!$C$5:$BP$360,'Kontrolní List'!$A109,'Kontrolní List'!M$1)</f>
        <v>0</v>
      </c>
      <c r="N109">
        <f>INDEX(Data!$C$5:$BP$360,'Kontrolní List'!$A109,'Kontrolní List'!N$1)</f>
        <v>58.390999999999998</v>
      </c>
      <c r="O109">
        <f t="shared" ref="O109:O116" si="37">I109-J109-K109-L109-M109-N109</f>
        <v>0</v>
      </c>
      <c r="P109">
        <f>INDEX(Data!$C$5:$BP$360,'Kontrolní List'!$A109,'Kontrolní List'!P$1)</f>
        <v>307</v>
      </c>
      <c r="Q109">
        <f>INDEX(Data!$C$5:$BP$360,'Kontrolní List'!$A109,'Kontrolní List'!Q$1)</f>
        <v>307</v>
      </c>
      <c r="R109">
        <f t="shared" ref="R109:R116" si="38">P109-Q109</f>
        <v>0</v>
      </c>
      <c r="S109">
        <f>INDEX(Data!$C$5:$BP$360,'Kontrolní List'!$A109,'Kontrolní List'!S$1)</f>
        <v>58.390999999999998</v>
      </c>
      <c r="T109">
        <f>INDEX(Data!$C$5:$BP$360,'Kontrolní List'!$A109,'Kontrolní List'!T$1)</f>
        <v>0</v>
      </c>
      <c r="U109">
        <f>INDEX(Data!$C$5:$BP$360,'Kontrolní List'!$A109,'Kontrolní List'!U$1)</f>
        <v>0</v>
      </c>
      <c r="V109">
        <f>INDEX(Data!$C$5:$BP$360,'Kontrolní List'!$A109,'Kontrolní List'!V$1)</f>
        <v>0</v>
      </c>
      <c r="W109">
        <f>INDEX(Data!$C$5:$BP$360,'Kontrolní List'!$A109,'Kontrolní List'!W$1)</f>
        <v>0</v>
      </c>
      <c r="X109">
        <f>INDEX(Data!$C$5:$BP$360,'Kontrolní List'!$A109,'Kontrolní List'!X$1)</f>
        <v>0</v>
      </c>
      <c r="Y109">
        <f>INDEX(Data!$C$5:$BP$360,'Kontrolní List'!$A109,'Kontrolní List'!Y$1)</f>
        <v>0</v>
      </c>
      <c r="Z109">
        <f>INDEX(Data!$C$5:$BP$360,'Kontrolní List'!$A109,'Kontrolní List'!Z$1)</f>
        <v>0</v>
      </c>
      <c r="AA109">
        <f>INDEX(Data!$C$5:$BP$360,'Kontrolní List'!$A109,'Kontrolní List'!AA$1)</f>
        <v>0</v>
      </c>
      <c r="AB109">
        <f t="shared" ref="AB109:AB116" si="39">SUM(S109:AA109)-N109</f>
        <v>0</v>
      </c>
      <c r="AC109">
        <f>INDEX(Data!$C$5:$BP$360,'Kontrolní List'!$A109,'Kontrolní List'!AC$1)</f>
        <v>307</v>
      </c>
      <c r="AD109">
        <f>INDEX(Data!$C$5:$BP$360,'Kontrolní List'!$A109,'Kontrolní List'!AD$1)</f>
        <v>0</v>
      </c>
      <c r="AE109">
        <f>INDEX(Data!$C$5:$BP$360,'Kontrolní List'!$A109,'Kontrolní List'!AE$1)</f>
        <v>0</v>
      </c>
      <c r="AF109">
        <f>INDEX(Data!$C$5:$BP$360,'Kontrolní List'!$A109,'Kontrolní List'!AF$1)</f>
        <v>0</v>
      </c>
      <c r="AG109">
        <f>INDEX(Data!$C$5:$BP$360,'Kontrolní List'!$A109,'Kontrolní List'!AG$1)</f>
        <v>0</v>
      </c>
      <c r="AH109">
        <f>INDEX(Data!$C$5:$BP$360,'Kontrolní List'!$A109,'Kontrolní List'!AH$1)</f>
        <v>0</v>
      </c>
      <c r="AI109">
        <f>INDEX(Data!$C$5:$BP$360,'Kontrolní List'!$A109,'Kontrolní List'!AI$1)</f>
        <v>0</v>
      </c>
      <c r="AJ109">
        <f>INDEX(Data!$C$5:$BP$360,'Kontrolní List'!$A109,'Kontrolní List'!AJ$1)</f>
        <v>0</v>
      </c>
      <c r="AK109">
        <f>INDEX(Data!$C$5:$BP$360,'Kontrolní List'!$A109,'Kontrolní List'!AK$1)</f>
        <v>0</v>
      </c>
      <c r="AL109">
        <f t="shared" ref="AL109:AL116" si="40">SUM(AC109:AK109)-Q109</f>
        <v>0</v>
      </c>
      <c r="AM109">
        <f>INDEX(Data!$C$5:$BP$360,'Kontrolní List'!$A109,'Kontrolní List'!AM$1)</f>
        <v>63.24</v>
      </c>
      <c r="AN109">
        <f>INDEX(Data!$C$5:$BP$360,'Kontrolní List'!$A109,'Kontrolní List'!AN$1)</f>
        <v>307</v>
      </c>
      <c r="AO109">
        <f>INDEX(Data!$C$5:$BP$360,'Kontrolní List'!$A109,'Kontrolní List'!AO$1)</f>
        <v>164.79</v>
      </c>
      <c r="AP109" t="b">
        <f t="shared" ref="AP109:AP116" si="41">EXACT(AM109,I109)</f>
        <v>1</v>
      </c>
      <c r="AQ109" t="b">
        <f t="shared" ref="AQ109:AQ116" si="42">EXACT(AN109,P109)</f>
        <v>1</v>
      </c>
      <c r="AR109" t="b">
        <f t="shared" ref="AR109:AR116" si="43">EXACT(AO109,D109)</f>
        <v>0</v>
      </c>
      <c r="AT109" s="35">
        <f t="shared" ref="AT109:AT116" si="44">(I109+(P109/3.6))/D109</f>
        <v>0.81112931609927796</v>
      </c>
      <c r="AU109" s="36" t="s">
        <v>570</v>
      </c>
    </row>
    <row r="110" spans="1:48" x14ac:dyDescent="0.25">
      <c r="A110">
        <v>108</v>
      </c>
      <c r="B110" t="str">
        <f>INDEX(Data!$C$5:$BP$360,'Kontrolní List'!$A110,'Kontrolní List'!B$1)</f>
        <v>KJ - Jáchymov</v>
      </c>
      <c r="C110" t="str">
        <f>INDEX(Data!$C$5:$BP$360,'Kontrolní List'!$A110,'Kontrolní List'!C$1)</f>
        <v>Prosinec</v>
      </c>
      <c r="D110">
        <f>INDEX(Data!$C$5:$BP$360,'Kontrolní List'!$A110,'Kontrolní List'!D$1)</f>
        <v>501.37200000000001</v>
      </c>
      <c r="E110">
        <f>INDEX(Data!$C$5:$BP$360,'Kontrolní List'!$A110,'Kontrolní List'!E$1)</f>
        <v>222.846</v>
      </c>
      <c r="F110">
        <f>INDEX(Data!$C$5:$BP$360,'Kontrolní List'!$A110,'Kontrolní List'!F$1)</f>
        <v>278.52600000000001</v>
      </c>
      <c r="G110">
        <f>INDEX(Data!$C$5:$BP$360,'Kontrolní List'!$A110,'Kontrolní List'!G$1)</f>
        <v>35.251200000000004</v>
      </c>
      <c r="H110">
        <f t="shared" si="36"/>
        <v>0</v>
      </c>
      <c r="I110">
        <f>INDEX(Data!$C$5:$BP$360,'Kontrolní List'!$A110,'Kontrolní List'!I$1)</f>
        <v>173.13</v>
      </c>
      <c r="J110">
        <f>INDEX(Data!$C$5:$BP$360,'Kontrolní List'!$A110,'Kontrolní List'!J$1)</f>
        <v>1.458</v>
      </c>
      <c r="K110">
        <f>INDEX(Data!$C$5:$BP$360,'Kontrolní List'!$A110,'Kontrolní List'!K$1)</f>
        <v>1.8230000000000075</v>
      </c>
      <c r="L110">
        <f>INDEX(Data!$C$5:$BP$360,'Kontrolní List'!$A110,'Kontrolní List'!L$1)</f>
        <v>0</v>
      </c>
      <c r="M110">
        <f>INDEX(Data!$C$5:$BP$360,'Kontrolní List'!$A110,'Kontrolní List'!M$1)</f>
        <v>0</v>
      </c>
      <c r="N110">
        <f>INDEX(Data!$C$5:$BP$360,'Kontrolní List'!$A110,'Kontrolní List'!N$1)</f>
        <v>169.84899999999999</v>
      </c>
      <c r="O110">
        <f t="shared" si="37"/>
        <v>0</v>
      </c>
      <c r="P110">
        <f>INDEX(Data!$C$5:$BP$360,'Kontrolní List'!$A110,'Kontrolní List'!P$1)</f>
        <v>779</v>
      </c>
      <c r="Q110">
        <f>INDEX(Data!$C$5:$BP$360,'Kontrolní List'!$A110,'Kontrolní List'!Q$1)</f>
        <v>779</v>
      </c>
      <c r="R110">
        <f t="shared" si="38"/>
        <v>0</v>
      </c>
      <c r="S110">
        <f>INDEX(Data!$C$5:$BP$360,'Kontrolní List'!$A110,'Kontrolní List'!S$1)</f>
        <v>169.84899999999999</v>
      </c>
      <c r="T110">
        <f>INDEX(Data!$C$5:$BP$360,'Kontrolní List'!$A110,'Kontrolní List'!T$1)</f>
        <v>0</v>
      </c>
      <c r="U110">
        <f>INDEX(Data!$C$5:$BP$360,'Kontrolní List'!$A110,'Kontrolní List'!U$1)</f>
        <v>0</v>
      </c>
      <c r="V110">
        <f>INDEX(Data!$C$5:$BP$360,'Kontrolní List'!$A110,'Kontrolní List'!V$1)</f>
        <v>0</v>
      </c>
      <c r="W110">
        <f>INDEX(Data!$C$5:$BP$360,'Kontrolní List'!$A110,'Kontrolní List'!W$1)</f>
        <v>0</v>
      </c>
      <c r="X110">
        <f>INDEX(Data!$C$5:$BP$360,'Kontrolní List'!$A110,'Kontrolní List'!X$1)</f>
        <v>0</v>
      </c>
      <c r="Y110">
        <f>INDEX(Data!$C$5:$BP$360,'Kontrolní List'!$A110,'Kontrolní List'!Y$1)</f>
        <v>0</v>
      </c>
      <c r="Z110">
        <f>INDEX(Data!$C$5:$BP$360,'Kontrolní List'!$A110,'Kontrolní List'!Z$1)</f>
        <v>0</v>
      </c>
      <c r="AA110">
        <f>INDEX(Data!$C$5:$BP$360,'Kontrolní List'!$A110,'Kontrolní List'!AA$1)</f>
        <v>0</v>
      </c>
      <c r="AB110">
        <f t="shared" si="39"/>
        <v>0</v>
      </c>
      <c r="AC110">
        <f>INDEX(Data!$C$5:$BP$360,'Kontrolní List'!$A110,'Kontrolní List'!AC$1)</f>
        <v>779</v>
      </c>
      <c r="AD110">
        <f>INDEX(Data!$C$5:$BP$360,'Kontrolní List'!$A110,'Kontrolní List'!AD$1)</f>
        <v>0</v>
      </c>
      <c r="AE110">
        <f>INDEX(Data!$C$5:$BP$360,'Kontrolní List'!$A110,'Kontrolní List'!AE$1)</f>
        <v>0</v>
      </c>
      <c r="AF110">
        <f>INDEX(Data!$C$5:$BP$360,'Kontrolní List'!$A110,'Kontrolní List'!AF$1)</f>
        <v>0</v>
      </c>
      <c r="AG110">
        <f>INDEX(Data!$C$5:$BP$360,'Kontrolní List'!$A110,'Kontrolní List'!AG$1)</f>
        <v>0</v>
      </c>
      <c r="AH110">
        <f>INDEX(Data!$C$5:$BP$360,'Kontrolní List'!$A110,'Kontrolní List'!AH$1)</f>
        <v>0</v>
      </c>
      <c r="AI110">
        <f>INDEX(Data!$C$5:$BP$360,'Kontrolní List'!$A110,'Kontrolní List'!AI$1)</f>
        <v>0</v>
      </c>
      <c r="AJ110">
        <f>INDEX(Data!$C$5:$BP$360,'Kontrolní List'!$A110,'Kontrolní List'!AJ$1)</f>
        <v>0</v>
      </c>
      <c r="AK110">
        <f>INDEX(Data!$C$5:$BP$360,'Kontrolní List'!$A110,'Kontrolní List'!AK$1)</f>
        <v>0</v>
      </c>
      <c r="AL110">
        <f t="shared" si="40"/>
        <v>0</v>
      </c>
      <c r="AM110">
        <f>INDEX(Data!$C$5:$BP$360,'Kontrolní List'!$A110,'Kontrolní List'!AM$1)</f>
        <v>173.13</v>
      </c>
      <c r="AN110">
        <f>INDEX(Data!$C$5:$BP$360,'Kontrolní List'!$A110,'Kontrolní List'!AN$1)</f>
        <v>779</v>
      </c>
      <c r="AO110">
        <f>INDEX(Data!$C$5:$BP$360,'Kontrolní List'!$A110,'Kontrolní List'!AO$1)</f>
        <v>451.23500000000001</v>
      </c>
      <c r="AP110" t="b">
        <f t="shared" si="41"/>
        <v>1</v>
      </c>
      <c r="AQ110" t="b">
        <f t="shared" si="42"/>
        <v>1</v>
      </c>
      <c r="AR110" t="b">
        <f t="shared" si="43"/>
        <v>0</v>
      </c>
      <c r="AT110" s="35">
        <f t="shared" si="44"/>
        <v>0.77690594785685863</v>
      </c>
      <c r="AU110" s="36" t="s">
        <v>570</v>
      </c>
    </row>
    <row r="111" spans="1:48" x14ac:dyDescent="0.25">
      <c r="A111">
        <v>109</v>
      </c>
      <c r="B111" t="str">
        <f>INDEX(Data!$C$5:$BP$360,'Kontrolní List'!$A111,'Kontrolní List'!B$1)</f>
        <v>KJ - Příbor</v>
      </c>
      <c r="C111" t="str">
        <f>INDEX(Data!$C$5:$BP$360,'Kontrolní List'!$A111,'Kontrolní List'!C$1)</f>
        <v>Prosinec</v>
      </c>
      <c r="D111">
        <f>INDEX(Data!$C$5:$BP$360,'Kontrolní List'!$A111,'Kontrolní List'!D$1)</f>
        <v>566.31500000000005</v>
      </c>
      <c r="E111">
        <f>INDEX(Data!$C$5:$BP$360,'Kontrolní List'!$A111,'Kontrolní List'!E$1)</f>
        <v>259.34500000000003</v>
      </c>
      <c r="F111">
        <f>INDEX(Data!$C$5:$BP$360,'Kontrolní List'!$A111,'Kontrolní List'!F$1)</f>
        <v>306.97000000000003</v>
      </c>
      <c r="G111">
        <f>INDEX(Data!$C$5:$BP$360,'Kontrolní List'!$A111,'Kontrolní List'!G$1)</f>
        <v>35.251200000000004</v>
      </c>
      <c r="H111">
        <f t="shared" si="36"/>
        <v>0</v>
      </c>
      <c r="I111">
        <f>INDEX(Data!$C$5:$BP$360,'Kontrolní List'!$A111,'Kontrolní List'!I$1)</f>
        <v>199.48</v>
      </c>
      <c r="J111">
        <f>INDEX(Data!$C$5:$BP$360,'Kontrolní List'!$A111,'Kontrolní List'!J$1)</f>
        <v>1.73</v>
      </c>
      <c r="K111">
        <f>INDEX(Data!$C$5:$BP$360,'Kontrolní List'!$A111,'Kontrolní List'!K$1)</f>
        <v>2.046999999999997</v>
      </c>
      <c r="L111">
        <f>INDEX(Data!$C$5:$BP$360,'Kontrolní List'!$A111,'Kontrolní List'!L$1)</f>
        <v>0</v>
      </c>
      <c r="M111">
        <f>INDEX(Data!$C$5:$BP$360,'Kontrolní List'!$A111,'Kontrolní List'!M$1)</f>
        <v>0</v>
      </c>
      <c r="N111">
        <f>INDEX(Data!$C$5:$BP$360,'Kontrolní List'!$A111,'Kontrolní List'!N$1)</f>
        <v>195.703</v>
      </c>
      <c r="O111">
        <f t="shared" si="37"/>
        <v>0</v>
      </c>
      <c r="P111">
        <f>INDEX(Data!$C$5:$BP$360,'Kontrolní List'!$A111,'Kontrolní List'!P$1)</f>
        <v>850</v>
      </c>
      <c r="Q111">
        <f>INDEX(Data!$C$5:$BP$360,'Kontrolní List'!$A111,'Kontrolní List'!Q$1)</f>
        <v>850</v>
      </c>
      <c r="R111">
        <f t="shared" si="38"/>
        <v>0</v>
      </c>
      <c r="S111">
        <f>INDEX(Data!$C$5:$BP$360,'Kontrolní List'!$A111,'Kontrolní List'!S$1)</f>
        <v>195.703</v>
      </c>
      <c r="T111">
        <f>INDEX(Data!$C$5:$BP$360,'Kontrolní List'!$A111,'Kontrolní List'!T$1)</f>
        <v>0</v>
      </c>
      <c r="U111">
        <f>INDEX(Data!$C$5:$BP$360,'Kontrolní List'!$A111,'Kontrolní List'!U$1)</f>
        <v>0</v>
      </c>
      <c r="V111">
        <f>INDEX(Data!$C$5:$BP$360,'Kontrolní List'!$A111,'Kontrolní List'!V$1)</f>
        <v>0</v>
      </c>
      <c r="W111">
        <f>INDEX(Data!$C$5:$BP$360,'Kontrolní List'!$A111,'Kontrolní List'!W$1)</f>
        <v>0</v>
      </c>
      <c r="X111">
        <f>INDEX(Data!$C$5:$BP$360,'Kontrolní List'!$A111,'Kontrolní List'!X$1)</f>
        <v>0</v>
      </c>
      <c r="Y111">
        <f>INDEX(Data!$C$5:$BP$360,'Kontrolní List'!$A111,'Kontrolní List'!Y$1)</f>
        <v>0</v>
      </c>
      <c r="Z111">
        <f>INDEX(Data!$C$5:$BP$360,'Kontrolní List'!$A111,'Kontrolní List'!Z$1)</f>
        <v>0</v>
      </c>
      <c r="AA111">
        <f>INDEX(Data!$C$5:$BP$360,'Kontrolní List'!$A111,'Kontrolní List'!AA$1)</f>
        <v>0</v>
      </c>
      <c r="AB111">
        <f t="shared" si="39"/>
        <v>0</v>
      </c>
      <c r="AC111">
        <f>INDEX(Data!$C$5:$BP$360,'Kontrolní List'!$A111,'Kontrolní List'!AC$1)</f>
        <v>850</v>
      </c>
      <c r="AD111">
        <f>INDEX(Data!$C$5:$BP$360,'Kontrolní List'!$A111,'Kontrolní List'!AD$1)</f>
        <v>0</v>
      </c>
      <c r="AE111">
        <f>INDEX(Data!$C$5:$BP$360,'Kontrolní List'!$A111,'Kontrolní List'!AE$1)</f>
        <v>0</v>
      </c>
      <c r="AF111">
        <f>INDEX(Data!$C$5:$BP$360,'Kontrolní List'!$A111,'Kontrolní List'!AF$1)</f>
        <v>0</v>
      </c>
      <c r="AG111">
        <f>INDEX(Data!$C$5:$BP$360,'Kontrolní List'!$A111,'Kontrolní List'!AG$1)</f>
        <v>0</v>
      </c>
      <c r="AH111">
        <f>INDEX(Data!$C$5:$BP$360,'Kontrolní List'!$A111,'Kontrolní List'!AH$1)</f>
        <v>0</v>
      </c>
      <c r="AI111">
        <f>INDEX(Data!$C$5:$BP$360,'Kontrolní List'!$A111,'Kontrolní List'!AI$1)</f>
        <v>0</v>
      </c>
      <c r="AJ111">
        <f>INDEX(Data!$C$5:$BP$360,'Kontrolní List'!$A111,'Kontrolní List'!AJ$1)</f>
        <v>0</v>
      </c>
      <c r="AK111">
        <f>INDEX(Data!$C$5:$BP$360,'Kontrolní List'!$A111,'Kontrolní List'!AK$1)</f>
        <v>0</v>
      </c>
      <c r="AL111">
        <f t="shared" si="40"/>
        <v>0</v>
      </c>
      <c r="AM111">
        <f>INDEX(Data!$C$5:$BP$360,'Kontrolní List'!$A111,'Kontrolní List'!AM$1)</f>
        <v>199.48</v>
      </c>
      <c r="AN111">
        <f>INDEX(Data!$C$5:$BP$360,'Kontrolní List'!$A111,'Kontrolní List'!AN$1)</f>
        <v>850</v>
      </c>
      <c r="AO111">
        <f>INDEX(Data!$C$5:$BP$360,'Kontrolní List'!$A111,'Kontrolní List'!AO$1)</f>
        <v>509.68299999999999</v>
      </c>
      <c r="AP111" t="b">
        <f t="shared" si="41"/>
        <v>1</v>
      </c>
      <c r="AQ111" t="b">
        <f t="shared" si="42"/>
        <v>1</v>
      </c>
      <c r="AR111" t="b">
        <f t="shared" si="43"/>
        <v>0</v>
      </c>
      <c r="AT111" s="35">
        <f t="shared" si="44"/>
        <v>0.7691675324000089</v>
      </c>
      <c r="AU111" s="36" t="s">
        <v>570</v>
      </c>
    </row>
    <row r="112" spans="1:48" x14ac:dyDescent="0.25">
      <c r="A112">
        <v>110</v>
      </c>
      <c r="B112" t="str">
        <f>INDEX(Data!$C$5:$BP$360,'Kontrolní List'!$A112,'Kontrolní List'!B$1)</f>
        <v>KJ - Rakovník</v>
      </c>
      <c r="C112" t="str">
        <f>INDEX(Data!$C$5:$BP$360,'Kontrolní List'!$A112,'Kontrolní List'!C$1)</f>
        <v>Prosinec</v>
      </c>
      <c r="D112">
        <f>INDEX(Data!$C$5:$BP$360,'Kontrolní List'!$A112,'Kontrolní List'!D$1)</f>
        <v>883.33</v>
      </c>
      <c r="E112">
        <f>INDEX(Data!$C$5:$BP$360,'Kontrolní List'!$A112,'Kontrolní List'!E$1)</f>
        <v>409.1</v>
      </c>
      <c r="F112">
        <f>INDEX(Data!$C$5:$BP$360,'Kontrolní List'!$A112,'Kontrolní List'!F$1)</f>
        <v>474.23</v>
      </c>
      <c r="G112">
        <f>INDEX(Data!$C$5:$BP$360,'Kontrolní List'!$A112,'Kontrolní List'!G$1)</f>
        <v>35.29</v>
      </c>
      <c r="H112">
        <f t="shared" si="36"/>
        <v>0</v>
      </c>
      <c r="I112">
        <f>INDEX(Data!$C$5:$BP$360,'Kontrolní List'!$A112,'Kontrolní List'!I$1)</f>
        <v>360.88</v>
      </c>
      <c r="J112">
        <f>INDEX(Data!$C$5:$BP$360,'Kontrolní List'!$A112,'Kontrolní List'!J$1)</f>
        <v>2.637</v>
      </c>
      <c r="K112">
        <f>INDEX(Data!$C$5:$BP$360,'Kontrolní List'!$A112,'Kontrolní List'!K$1)</f>
        <v>3.0570000000000164</v>
      </c>
      <c r="L112">
        <f>INDEX(Data!$C$5:$BP$360,'Kontrolní List'!$A112,'Kontrolní List'!L$1)</f>
        <v>0</v>
      </c>
      <c r="M112">
        <f>INDEX(Data!$C$5:$BP$360,'Kontrolní List'!$A112,'Kontrolní List'!M$1)</f>
        <v>0</v>
      </c>
      <c r="N112">
        <f>INDEX(Data!$C$5:$BP$360,'Kontrolní List'!$A112,'Kontrolní List'!N$1)</f>
        <v>355.18599999999998</v>
      </c>
      <c r="O112">
        <f t="shared" si="37"/>
        <v>0</v>
      </c>
      <c r="P112">
        <f>INDEX(Data!$C$5:$BP$360,'Kontrolní List'!$A112,'Kontrolní List'!P$1)</f>
        <v>1506</v>
      </c>
      <c r="Q112">
        <f>INDEX(Data!$C$5:$BP$360,'Kontrolní List'!$A112,'Kontrolní List'!Q$1)</f>
        <v>1506</v>
      </c>
      <c r="R112">
        <f t="shared" si="38"/>
        <v>0</v>
      </c>
      <c r="S112">
        <f>INDEX(Data!$C$5:$BP$360,'Kontrolní List'!$A112,'Kontrolní List'!S$1)</f>
        <v>355.18599999999998</v>
      </c>
      <c r="T112">
        <f>INDEX(Data!$C$5:$BP$360,'Kontrolní List'!$A112,'Kontrolní List'!T$1)</f>
        <v>0</v>
      </c>
      <c r="U112">
        <f>INDEX(Data!$C$5:$BP$360,'Kontrolní List'!$A112,'Kontrolní List'!U$1)</f>
        <v>0</v>
      </c>
      <c r="V112">
        <f>INDEX(Data!$C$5:$BP$360,'Kontrolní List'!$A112,'Kontrolní List'!V$1)</f>
        <v>0</v>
      </c>
      <c r="W112">
        <f>INDEX(Data!$C$5:$BP$360,'Kontrolní List'!$A112,'Kontrolní List'!W$1)</f>
        <v>0</v>
      </c>
      <c r="X112">
        <f>INDEX(Data!$C$5:$BP$360,'Kontrolní List'!$A112,'Kontrolní List'!X$1)</f>
        <v>0</v>
      </c>
      <c r="Y112">
        <f>INDEX(Data!$C$5:$BP$360,'Kontrolní List'!$A112,'Kontrolní List'!Y$1)</f>
        <v>0</v>
      </c>
      <c r="Z112">
        <f>INDEX(Data!$C$5:$BP$360,'Kontrolní List'!$A112,'Kontrolní List'!Z$1)</f>
        <v>0</v>
      </c>
      <c r="AA112">
        <f>INDEX(Data!$C$5:$BP$360,'Kontrolní List'!$A112,'Kontrolní List'!AA$1)</f>
        <v>0</v>
      </c>
      <c r="AB112">
        <f t="shared" si="39"/>
        <v>0</v>
      </c>
      <c r="AC112">
        <f>INDEX(Data!$C$5:$BP$360,'Kontrolní List'!$A112,'Kontrolní List'!AC$1)</f>
        <v>1506</v>
      </c>
      <c r="AD112">
        <f>INDEX(Data!$C$5:$BP$360,'Kontrolní List'!$A112,'Kontrolní List'!AD$1)</f>
        <v>0</v>
      </c>
      <c r="AE112">
        <f>INDEX(Data!$C$5:$BP$360,'Kontrolní List'!$A112,'Kontrolní List'!AE$1)</f>
        <v>0</v>
      </c>
      <c r="AF112">
        <f>INDEX(Data!$C$5:$BP$360,'Kontrolní List'!$A112,'Kontrolní List'!AF$1)</f>
        <v>0</v>
      </c>
      <c r="AG112">
        <f>INDEX(Data!$C$5:$BP$360,'Kontrolní List'!$A112,'Kontrolní List'!AG$1)</f>
        <v>0</v>
      </c>
      <c r="AH112">
        <f>INDEX(Data!$C$5:$BP$360,'Kontrolní List'!$A112,'Kontrolní List'!AH$1)</f>
        <v>0</v>
      </c>
      <c r="AI112">
        <f>INDEX(Data!$C$5:$BP$360,'Kontrolní List'!$A112,'Kontrolní List'!AI$1)</f>
        <v>0</v>
      </c>
      <c r="AJ112">
        <f>INDEX(Data!$C$5:$BP$360,'Kontrolní List'!$A112,'Kontrolní List'!AJ$1)</f>
        <v>0</v>
      </c>
      <c r="AK112">
        <f>INDEX(Data!$C$5:$BP$360,'Kontrolní List'!$A112,'Kontrolní List'!AK$1)</f>
        <v>0</v>
      </c>
      <c r="AL112">
        <f t="shared" si="40"/>
        <v>0</v>
      </c>
      <c r="AM112">
        <f>INDEX(Data!$C$5:$BP$360,'Kontrolní List'!$A112,'Kontrolní List'!AM$1)</f>
        <v>360.88</v>
      </c>
      <c r="AN112">
        <f>INDEX(Data!$C$5:$BP$360,'Kontrolní List'!$A112,'Kontrolní List'!AN$1)</f>
        <v>1506</v>
      </c>
      <c r="AO112">
        <f>INDEX(Data!$C$5:$BP$360,'Kontrolní List'!$A112,'Kontrolní List'!AO$1)</f>
        <v>883.33</v>
      </c>
      <c r="AP112" t="b">
        <f t="shared" si="41"/>
        <v>1</v>
      </c>
      <c r="AQ112" t="b">
        <f t="shared" si="42"/>
        <v>1</v>
      </c>
      <c r="AR112" t="b">
        <f t="shared" si="43"/>
        <v>1</v>
      </c>
      <c r="AT112" s="35">
        <f t="shared" si="44"/>
        <v>0.88213163068539879</v>
      </c>
      <c r="AU112" s="36" t="s">
        <v>570</v>
      </c>
    </row>
    <row r="113" spans="1:47" x14ac:dyDescent="0.25">
      <c r="A113">
        <v>111</v>
      </c>
      <c r="B113" t="str">
        <f>INDEX(Data!$C$5:$BP$360,'Kontrolní List'!$A113,'Kontrolní List'!B$1)</f>
        <v>KJ - Šumerk K3</v>
      </c>
      <c r="C113" t="str">
        <f>INDEX(Data!$C$5:$BP$360,'Kontrolní List'!$A113,'Kontrolní List'!C$1)</f>
        <v>Prosinec</v>
      </c>
      <c r="D113">
        <f>INDEX(Data!$C$5:$BP$360,'Kontrolní List'!$A113,'Kontrolní List'!D$1)</f>
        <v>923.88</v>
      </c>
      <c r="E113">
        <f>INDEX(Data!$C$5:$BP$360,'Kontrolní List'!$A113,'Kontrolní List'!E$1)</f>
        <v>425.762</v>
      </c>
      <c r="F113">
        <f>INDEX(Data!$C$5:$BP$360,'Kontrolní List'!$A113,'Kontrolní List'!F$1)</f>
        <v>498.11799999999999</v>
      </c>
      <c r="G113">
        <f>INDEX(Data!$C$5:$BP$360,'Kontrolní List'!$A113,'Kontrolní List'!G$1)</f>
        <v>35.185752000000001</v>
      </c>
      <c r="H113">
        <f t="shared" si="36"/>
        <v>0</v>
      </c>
      <c r="I113">
        <f>INDEX(Data!$C$5:$BP$360,'Kontrolní List'!$A113,'Kontrolní List'!I$1)</f>
        <v>373</v>
      </c>
      <c r="J113">
        <f>INDEX(Data!$C$5:$BP$360,'Kontrolní List'!$A113,'Kontrolní List'!J$1)</f>
        <v>3.5590000000000002</v>
      </c>
      <c r="K113">
        <f>INDEX(Data!$C$5:$BP$360,'Kontrolní List'!$A113,'Kontrolní List'!K$1)</f>
        <v>4.1629999999999541</v>
      </c>
      <c r="L113">
        <f>INDEX(Data!$C$5:$BP$360,'Kontrolní List'!$A113,'Kontrolní List'!L$1)</f>
        <v>0</v>
      </c>
      <c r="M113">
        <f>INDEX(Data!$C$5:$BP$360,'Kontrolní List'!$A113,'Kontrolní List'!M$1)</f>
        <v>0</v>
      </c>
      <c r="N113">
        <f>INDEX(Data!$C$5:$BP$360,'Kontrolní List'!$A113,'Kontrolní List'!N$1)</f>
        <v>365.27800000000002</v>
      </c>
      <c r="O113">
        <f t="shared" si="37"/>
        <v>0</v>
      </c>
      <c r="P113">
        <f>INDEX(Data!$C$5:$BP$360,'Kontrolní List'!$A113,'Kontrolní List'!P$1)</f>
        <v>1571</v>
      </c>
      <c r="Q113">
        <f>INDEX(Data!$C$5:$BP$360,'Kontrolní List'!$A113,'Kontrolní List'!Q$1)</f>
        <v>1571</v>
      </c>
      <c r="R113">
        <f t="shared" si="38"/>
        <v>0</v>
      </c>
      <c r="S113">
        <f>INDEX(Data!$C$5:$BP$360,'Kontrolní List'!$A113,'Kontrolní List'!S$1)</f>
        <v>365.27800000000002</v>
      </c>
      <c r="T113">
        <f>INDEX(Data!$C$5:$BP$360,'Kontrolní List'!$A113,'Kontrolní List'!T$1)</f>
        <v>0</v>
      </c>
      <c r="U113">
        <f>INDEX(Data!$C$5:$BP$360,'Kontrolní List'!$A113,'Kontrolní List'!U$1)</f>
        <v>0</v>
      </c>
      <c r="V113">
        <f>INDEX(Data!$C$5:$BP$360,'Kontrolní List'!$A113,'Kontrolní List'!V$1)</f>
        <v>0</v>
      </c>
      <c r="W113">
        <f>INDEX(Data!$C$5:$BP$360,'Kontrolní List'!$A113,'Kontrolní List'!W$1)</f>
        <v>0</v>
      </c>
      <c r="X113">
        <f>INDEX(Data!$C$5:$BP$360,'Kontrolní List'!$A113,'Kontrolní List'!X$1)</f>
        <v>0</v>
      </c>
      <c r="Y113">
        <f>INDEX(Data!$C$5:$BP$360,'Kontrolní List'!$A113,'Kontrolní List'!Y$1)</f>
        <v>0</v>
      </c>
      <c r="Z113">
        <f>INDEX(Data!$C$5:$BP$360,'Kontrolní List'!$A113,'Kontrolní List'!Z$1)</f>
        <v>0</v>
      </c>
      <c r="AA113">
        <f>INDEX(Data!$C$5:$BP$360,'Kontrolní List'!$A113,'Kontrolní List'!AA$1)</f>
        <v>0</v>
      </c>
      <c r="AB113">
        <f t="shared" si="39"/>
        <v>0</v>
      </c>
      <c r="AC113">
        <f>INDEX(Data!$C$5:$BP$360,'Kontrolní List'!$A113,'Kontrolní List'!AC$1)</f>
        <v>1571</v>
      </c>
      <c r="AD113">
        <f>INDEX(Data!$C$5:$BP$360,'Kontrolní List'!$A113,'Kontrolní List'!AD$1)</f>
        <v>0</v>
      </c>
      <c r="AE113">
        <f>INDEX(Data!$C$5:$BP$360,'Kontrolní List'!$A113,'Kontrolní List'!AE$1)</f>
        <v>0</v>
      </c>
      <c r="AF113">
        <f>INDEX(Data!$C$5:$BP$360,'Kontrolní List'!$A113,'Kontrolní List'!AF$1)</f>
        <v>0</v>
      </c>
      <c r="AG113">
        <f>INDEX(Data!$C$5:$BP$360,'Kontrolní List'!$A113,'Kontrolní List'!AG$1)</f>
        <v>0</v>
      </c>
      <c r="AH113">
        <f>INDEX(Data!$C$5:$BP$360,'Kontrolní List'!$A113,'Kontrolní List'!AH$1)</f>
        <v>0</v>
      </c>
      <c r="AI113">
        <f>INDEX(Data!$C$5:$BP$360,'Kontrolní List'!$A113,'Kontrolní List'!AI$1)</f>
        <v>0</v>
      </c>
      <c r="AJ113">
        <f>INDEX(Data!$C$5:$BP$360,'Kontrolní List'!$A113,'Kontrolní List'!AJ$1)</f>
        <v>0</v>
      </c>
      <c r="AK113">
        <f>INDEX(Data!$C$5:$BP$360,'Kontrolní List'!$A113,'Kontrolní List'!AK$1)</f>
        <v>0</v>
      </c>
      <c r="AL113">
        <f t="shared" si="40"/>
        <v>0</v>
      </c>
      <c r="AM113">
        <f>INDEX(Data!$C$5:$BP$360,'Kontrolní List'!$A113,'Kontrolní List'!AM$1)</f>
        <v>373</v>
      </c>
      <c r="AN113">
        <f>INDEX(Data!$C$5:$BP$360,'Kontrolní List'!$A113,'Kontrolní List'!AN$1)</f>
        <v>1571</v>
      </c>
      <c r="AO113">
        <f>INDEX(Data!$C$5:$BP$360,'Kontrolní List'!$A113,'Kontrolní List'!AO$1)</f>
        <v>923.88</v>
      </c>
      <c r="AP113" t="b">
        <f t="shared" si="41"/>
        <v>1</v>
      </c>
      <c r="AQ113" t="b">
        <f t="shared" si="42"/>
        <v>1</v>
      </c>
      <c r="AR113" t="b">
        <f t="shared" si="43"/>
        <v>1</v>
      </c>
      <c r="AT113" s="35">
        <f t="shared" si="44"/>
        <v>0.87607577703694084</v>
      </c>
      <c r="AU113" s="36" t="s">
        <v>570</v>
      </c>
    </row>
    <row r="114" spans="1:47" x14ac:dyDescent="0.25">
      <c r="A114">
        <v>112</v>
      </c>
      <c r="B114" t="str">
        <f>INDEX(Data!$C$5:$BP$360,'Kontrolní List'!$A114,'Kontrolní List'!B$1)</f>
        <v>KJ - Tanvald ul. Vítězná</v>
      </c>
      <c r="C114" t="str">
        <f>INDEX(Data!$C$5:$BP$360,'Kontrolní List'!$A114,'Kontrolní List'!C$1)</f>
        <v>Prosinec</v>
      </c>
      <c r="D114">
        <f>INDEX(Data!$C$5:$BP$360,'Kontrolní List'!$A114,'Kontrolní List'!D$1)</f>
        <v>209.10300000000001</v>
      </c>
      <c r="E114">
        <f>INDEX(Data!$C$5:$BP$360,'Kontrolní List'!$A114,'Kontrolní List'!E$1)</f>
        <v>84.975999999999999</v>
      </c>
      <c r="F114">
        <f>INDEX(Data!$C$5:$BP$360,'Kontrolní List'!$A114,'Kontrolní List'!F$1)</f>
        <v>124.127</v>
      </c>
      <c r="G114">
        <f>INDEX(Data!$C$5:$BP$360,'Kontrolní List'!$A114,'Kontrolní List'!G$1)</f>
        <v>35.296560000000007</v>
      </c>
      <c r="H114">
        <f t="shared" si="36"/>
        <v>0</v>
      </c>
      <c r="I114">
        <f>INDEX(Data!$C$5:$BP$360,'Kontrolní List'!$A114,'Kontrolní List'!I$1)</f>
        <v>76.635999999999996</v>
      </c>
      <c r="J114">
        <f>INDEX(Data!$C$5:$BP$360,'Kontrolní List'!$A114,'Kontrolní List'!J$1)</f>
        <v>0.91</v>
      </c>
      <c r="K114">
        <f>INDEX(Data!$C$5:$BP$360,'Kontrolní List'!$A114,'Kontrolní List'!K$1)</f>
        <v>1.3289999999999935</v>
      </c>
      <c r="L114">
        <f>INDEX(Data!$C$5:$BP$360,'Kontrolní List'!$A114,'Kontrolní List'!L$1)</f>
        <v>0</v>
      </c>
      <c r="M114">
        <f>INDEX(Data!$C$5:$BP$360,'Kontrolní List'!$A114,'Kontrolní List'!M$1)</f>
        <v>0</v>
      </c>
      <c r="N114">
        <f>INDEX(Data!$C$5:$BP$360,'Kontrolní List'!$A114,'Kontrolní List'!N$1)</f>
        <v>74.397000000000006</v>
      </c>
      <c r="O114">
        <f t="shared" si="37"/>
        <v>0</v>
      </c>
      <c r="P114">
        <f>INDEX(Data!$C$5:$BP$360,'Kontrolní List'!$A114,'Kontrolní List'!P$1)</f>
        <v>403</v>
      </c>
      <c r="Q114">
        <f>INDEX(Data!$C$5:$BP$360,'Kontrolní List'!$A114,'Kontrolní List'!Q$1)</f>
        <v>403</v>
      </c>
      <c r="R114">
        <f t="shared" si="38"/>
        <v>0</v>
      </c>
      <c r="S114">
        <f>INDEX(Data!$C$5:$BP$360,'Kontrolní List'!$A114,'Kontrolní List'!S$1)</f>
        <v>74.397000000000006</v>
      </c>
      <c r="T114">
        <f>INDEX(Data!$C$5:$BP$360,'Kontrolní List'!$A114,'Kontrolní List'!T$1)</f>
        <v>0</v>
      </c>
      <c r="U114">
        <f>INDEX(Data!$C$5:$BP$360,'Kontrolní List'!$A114,'Kontrolní List'!U$1)</f>
        <v>0</v>
      </c>
      <c r="V114">
        <f>INDEX(Data!$C$5:$BP$360,'Kontrolní List'!$A114,'Kontrolní List'!V$1)</f>
        <v>0</v>
      </c>
      <c r="W114">
        <f>INDEX(Data!$C$5:$BP$360,'Kontrolní List'!$A114,'Kontrolní List'!W$1)</f>
        <v>0</v>
      </c>
      <c r="X114">
        <f>INDEX(Data!$C$5:$BP$360,'Kontrolní List'!$A114,'Kontrolní List'!X$1)</f>
        <v>0</v>
      </c>
      <c r="Y114">
        <f>INDEX(Data!$C$5:$BP$360,'Kontrolní List'!$A114,'Kontrolní List'!Y$1)</f>
        <v>0</v>
      </c>
      <c r="Z114">
        <f>INDEX(Data!$C$5:$BP$360,'Kontrolní List'!$A114,'Kontrolní List'!Z$1)</f>
        <v>0</v>
      </c>
      <c r="AA114">
        <f>INDEX(Data!$C$5:$BP$360,'Kontrolní List'!$A114,'Kontrolní List'!AA$1)</f>
        <v>0</v>
      </c>
      <c r="AB114">
        <f t="shared" si="39"/>
        <v>0</v>
      </c>
      <c r="AC114">
        <f>INDEX(Data!$C$5:$BP$360,'Kontrolní List'!$A114,'Kontrolní List'!AC$1)</f>
        <v>403</v>
      </c>
      <c r="AD114">
        <f>INDEX(Data!$C$5:$BP$360,'Kontrolní List'!$A114,'Kontrolní List'!AD$1)</f>
        <v>0</v>
      </c>
      <c r="AE114">
        <f>INDEX(Data!$C$5:$BP$360,'Kontrolní List'!$A114,'Kontrolní List'!AE$1)</f>
        <v>0</v>
      </c>
      <c r="AF114">
        <f>INDEX(Data!$C$5:$BP$360,'Kontrolní List'!$A114,'Kontrolní List'!AF$1)</f>
        <v>0</v>
      </c>
      <c r="AG114">
        <f>INDEX(Data!$C$5:$BP$360,'Kontrolní List'!$A114,'Kontrolní List'!AG$1)</f>
        <v>0</v>
      </c>
      <c r="AH114">
        <f>INDEX(Data!$C$5:$BP$360,'Kontrolní List'!$A114,'Kontrolní List'!AH$1)</f>
        <v>0</v>
      </c>
      <c r="AI114">
        <f>INDEX(Data!$C$5:$BP$360,'Kontrolní List'!$A114,'Kontrolní List'!AI$1)</f>
        <v>0</v>
      </c>
      <c r="AJ114">
        <f>INDEX(Data!$C$5:$BP$360,'Kontrolní List'!$A114,'Kontrolní List'!AJ$1)</f>
        <v>0</v>
      </c>
      <c r="AK114">
        <f>INDEX(Data!$C$5:$BP$360,'Kontrolní List'!$A114,'Kontrolní List'!AK$1)</f>
        <v>0</v>
      </c>
      <c r="AL114">
        <f t="shared" si="40"/>
        <v>0</v>
      </c>
      <c r="AM114">
        <f>INDEX(Data!$C$5:$BP$360,'Kontrolní List'!$A114,'Kontrolní List'!AM$1)</f>
        <v>76.635999999999996</v>
      </c>
      <c r="AN114">
        <f>INDEX(Data!$C$5:$BP$360,'Kontrolní List'!$A114,'Kontrolní List'!AN$1)</f>
        <v>403</v>
      </c>
      <c r="AO114">
        <f>INDEX(Data!$C$5:$BP$360,'Kontrolní List'!$A114,'Kontrolní List'!AO$1)</f>
        <v>209.10300000000001</v>
      </c>
      <c r="AP114" t="b">
        <f t="shared" si="41"/>
        <v>1</v>
      </c>
      <c r="AQ114" t="b">
        <f t="shared" si="42"/>
        <v>1</v>
      </c>
      <c r="AR114" t="b">
        <f t="shared" si="43"/>
        <v>1</v>
      </c>
      <c r="AT114" s="35">
        <f t="shared" si="44"/>
        <v>0.90185432272346366</v>
      </c>
      <c r="AU114" s="36" t="s">
        <v>570</v>
      </c>
    </row>
    <row r="115" spans="1:47" x14ac:dyDescent="0.25">
      <c r="A115">
        <v>113</v>
      </c>
      <c r="B115" t="str">
        <f>INDEX(Data!$C$5:$BP$360,'Kontrolní List'!$A115,'Kontrolní List'!B$1)</f>
        <v>KJ - Řež ÚJV</v>
      </c>
      <c r="C115" t="str">
        <f>INDEX(Data!$C$5:$BP$360,'Kontrolní List'!$A115,'Kontrolní List'!C$1)</f>
        <v>Prosinec</v>
      </c>
      <c r="D115">
        <f>INDEX(Data!$C$5:$BP$360,'Kontrolní List'!$A115,'Kontrolní List'!D$1)</f>
        <v>896.56600000000003</v>
      </c>
      <c r="E115">
        <f>INDEX(Data!$C$5:$BP$360,'Kontrolní List'!$A115,'Kontrolní List'!E$1)</f>
        <v>409.404</v>
      </c>
      <c r="F115">
        <f>INDEX(Data!$C$5:$BP$360,'Kontrolní List'!$A115,'Kontrolní List'!F$1)</f>
        <v>487.16199999999998</v>
      </c>
      <c r="G115">
        <f>INDEX(Data!$C$5:$BP$360,'Kontrolní List'!$A115,'Kontrolní List'!G$1)</f>
        <v>35.251200000000004</v>
      </c>
      <c r="H115">
        <f t="shared" si="36"/>
        <v>0</v>
      </c>
      <c r="I115">
        <f>INDEX(Data!$C$5:$BP$360,'Kontrolní List'!$A115,'Kontrolní List'!I$1)</f>
        <v>312.81</v>
      </c>
      <c r="J115">
        <f>INDEX(Data!$C$5:$BP$360,'Kontrolní List'!$A115,'Kontrolní List'!J$1)</f>
        <v>2.5710000000000002</v>
      </c>
      <c r="K115">
        <f>INDEX(Data!$C$5:$BP$360,'Kontrolní List'!$A115,'Kontrolní List'!K$1)</f>
        <v>3.0589999999999691</v>
      </c>
      <c r="L115">
        <f>INDEX(Data!$C$5:$BP$360,'Kontrolní List'!$A115,'Kontrolní List'!L$1)</f>
        <v>0</v>
      </c>
      <c r="M115">
        <f>INDEX(Data!$C$5:$BP$360,'Kontrolní List'!$A115,'Kontrolní List'!M$1)</f>
        <v>0</v>
      </c>
      <c r="N115">
        <f>INDEX(Data!$C$5:$BP$360,'Kontrolní List'!$A115,'Kontrolní List'!N$1)</f>
        <v>307.18</v>
      </c>
      <c r="O115">
        <f t="shared" si="37"/>
        <v>0</v>
      </c>
      <c r="P115">
        <f>INDEX(Data!$C$5:$BP$360,'Kontrolní List'!$A115,'Kontrolní List'!P$1)</f>
        <v>1340</v>
      </c>
      <c r="Q115">
        <f>INDEX(Data!$C$5:$BP$360,'Kontrolní List'!$A115,'Kontrolní List'!Q$1)</f>
        <v>1340</v>
      </c>
      <c r="R115">
        <f t="shared" si="38"/>
        <v>0</v>
      </c>
      <c r="S115">
        <f>INDEX(Data!$C$5:$BP$360,'Kontrolní List'!$A115,'Kontrolní List'!S$1)</f>
        <v>307.18</v>
      </c>
      <c r="T115">
        <f>INDEX(Data!$C$5:$BP$360,'Kontrolní List'!$A115,'Kontrolní List'!T$1)</f>
        <v>0</v>
      </c>
      <c r="U115">
        <f>INDEX(Data!$C$5:$BP$360,'Kontrolní List'!$A115,'Kontrolní List'!U$1)</f>
        <v>0</v>
      </c>
      <c r="V115">
        <f>INDEX(Data!$C$5:$BP$360,'Kontrolní List'!$A115,'Kontrolní List'!V$1)</f>
        <v>0</v>
      </c>
      <c r="W115">
        <f>INDEX(Data!$C$5:$BP$360,'Kontrolní List'!$A115,'Kontrolní List'!W$1)</f>
        <v>0</v>
      </c>
      <c r="X115">
        <f>INDEX(Data!$C$5:$BP$360,'Kontrolní List'!$A115,'Kontrolní List'!X$1)</f>
        <v>0</v>
      </c>
      <c r="Y115">
        <f>INDEX(Data!$C$5:$BP$360,'Kontrolní List'!$A115,'Kontrolní List'!Y$1)</f>
        <v>0</v>
      </c>
      <c r="Z115">
        <f>INDEX(Data!$C$5:$BP$360,'Kontrolní List'!$A115,'Kontrolní List'!Z$1)</f>
        <v>0</v>
      </c>
      <c r="AA115">
        <f>INDEX(Data!$C$5:$BP$360,'Kontrolní List'!$A115,'Kontrolní List'!AA$1)</f>
        <v>0</v>
      </c>
      <c r="AB115">
        <f t="shared" si="39"/>
        <v>0</v>
      </c>
      <c r="AC115">
        <f>INDEX(Data!$C$5:$BP$360,'Kontrolní List'!$A115,'Kontrolní List'!AC$1)</f>
        <v>1340</v>
      </c>
      <c r="AD115">
        <f>INDEX(Data!$C$5:$BP$360,'Kontrolní List'!$A115,'Kontrolní List'!AD$1)</f>
        <v>0</v>
      </c>
      <c r="AE115">
        <f>INDEX(Data!$C$5:$BP$360,'Kontrolní List'!$A115,'Kontrolní List'!AE$1)</f>
        <v>0</v>
      </c>
      <c r="AF115">
        <f>INDEX(Data!$C$5:$BP$360,'Kontrolní List'!$A115,'Kontrolní List'!AF$1)</f>
        <v>0</v>
      </c>
      <c r="AG115">
        <f>INDEX(Data!$C$5:$BP$360,'Kontrolní List'!$A115,'Kontrolní List'!AG$1)</f>
        <v>0</v>
      </c>
      <c r="AH115">
        <f>INDEX(Data!$C$5:$BP$360,'Kontrolní List'!$A115,'Kontrolní List'!AH$1)</f>
        <v>0</v>
      </c>
      <c r="AI115">
        <f>INDEX(Data!$C$5:$BP$360,'Kontrolní List'!$A115,'Kontrolní List'!AI$1)</f>
        <v>0</v>
      </c>
      <c r="AJ115">
        <f>INDEX(Data!$C$5:$BP$360,'Kontrolní List'!$A115,'Kontrolní List'!AJ$1)</f>
        <v>0</v>
      </c>
      <c r="AK115">
        <f>INDEX(Data!$C$5:$BP$360,'Kontrolní List'!$A115,'Kontrolní List'!AK$1)</f>
        <v>0</v>
      </c>
      <c r="AL115">
        <f t="shared" si="40"/>
        <v>0</v>
      </c>
      <c r="AM115">
        <f>INDEX(Data!$C$5:$BP$360,'Kontrolní List'!$A115,'Kontrolní List'!AM$1)</f>
        <v>312.81</v>
      </c>
      <c r="AN115">
        <f>INDEX(Data!$C$5:$BP$360,'Kontrolní List'!$A115,'Kontrolní List'!AN$1)</f>
        <v>1340</v>
      </c>
      <c r="AO115">
        <f>INDEX(Data!$C$5:$BP$360,'Kontrolní List'!$A115,'Kontrolní List'!AO$1)</f>
        <v>806.91</v>
      </c>
      <c r="AP115" t="b">
        <f t="shared" si="41"/>
        <v>1</v>
      </c>
      <c r="AQ115" t="b">
        <f t="shared" si="42"/>
        <v>1</v>
      </c>
      <c r="AR115" t="b">
        <f t="shared" si="43"/>
        <v>0</v>
      </c>
      <c r="AT115" s="35">
        <f t="shared" si="44"/>
        <v>0.76406223548765195</v>
      </c>
      <c r="AU115" s="36" t="s">
        <v>570</v>
      </c>
    </row>
    <row r="116" spans="1:47" x14ac:dyDescent="0.25">
      <c r="A116">
        <v>114</v>
      </c>
      <c r="B116" t="str">
        <f>INDEX(Data!$C$5:$BP$360,'Kontrolní List'!$A116,'Kontrolní List'!B$1)</f>
        <v>KJ - Kdyně</v>
      </c>
      <c r="C116" t="str">
        <f>INDEX(Data!$C$5:$BP$360,'Kontrolní List'!$A116,'Kontrolní List'!C$1)</f>
        <v>Prosinec</v>
      </c>
      <c r="D116">
        <f>INDEX(Data!$C$5:$BP$360,'Kontrolní List'!$A116,'Kontrolní List'!D$1)</f>
        <v>625.34900000000005</v>
      </c>
      <c r="E116">
        <f>INDEX(Data!$C$5:$BP$360,'Kontrolní List'!$A116,'Kontrolní List'!E$1)</f>
        <v>291.95499999999998</v>
      </c>
      <c r="F116">
        <f>INDEX(Data!$C$5:$BP$360,'Kontrolní List'!$A116,'Kontrolní List'!F$1)</f>
        <v>333.39400000000001</v>
      </c>
      <c r="G116">
        <f>INDEX(Data!$C$5:$BP$360,'Kontrolní List'!$A116,'Kontrolní List'!G$1)</f>
        <v>35.282303999999996</v>
      </c>
      <c r="H116">
        <f t="shared" si="36"/>
        <v>0</v>
      </c>
      <c r="I116">
        <f>INDEX(Data!$C$5:$BP$360,'Kontrolní List'!$A116,'Kontrolní List'!I$1)</f>
        <v>249.82</v>
      </c>
      <c r="J116">
        <f>INDEX(Data!$C$5:$BP$360,'Kontrolní List'!$A116,'Kontrolní List'!J$1)</f>
        <v>3.2650000000000001</v>
      </c>
      <c r="K116">
        <f>INDEX(Data!$C$5:$BP$360,'Kontrolní List'!$A116,'Kontrolní List'!K$1)</f>
        <v>3.7290000000000134</v>
      </c>
      <c r="L116">
        <f>INDEX(Data!$C$5:$BP$360,'Kontrolní List'!$A116,'Kontrolní List'!L$1)</f>
        <v>0</v>
      </c>
      <c r="M116">
        <f>INDEX(Data!$C$5:$BP$360,'Kontrolní List'!$A116,'Kontrolní List'!M$1)</f>
        <v>0</v>
      </c>
      <c r="N116">
        <f>INDEX(Data!$C$5:$BP$360,'Kontrolní List'!$A116,'Kontrolní List'!N$1)</f>
        <v>242.82599999999999</v>
      </c>
      <c r="O116">
        <f t="shared" si="37"/>
        <v>0</v>
      </c>
      <c r="P116">
        <f>INDEX(Data!$C$5:$BP$360,'Kontrolní List'!$A116,'Kontrolní List'!P$1)</f>
        <v>1027</v>
      </c>
      <c r="Q116">
        <f>INDEX(Data!$C$5:$BP$360,'Kontrolní List'!$A116,'Kontrolní List'!Q$1)</f>
        <v>1027</v>
      </c>
      <c r="R116">
        <f t="shared" si="38"/>
        <v>0</v>
      </c>
      <c r="S116">
        <f>INDEX(Data!$C$5:$BP$360,'Kontrolní List'!$A116,'Kontrolní List'!S$1)</f>
        <v>242.82599999999999</v>
      </c>
      <c r="T116">
        <f>INDEX(Data!$C$5:$BP$360,'Kontrolní List'!$A116,'Kontrolní List'!T$1)</f>
        <v>0</v>
      </c>
      <c r="U116">
        <f>INDEX(Data!$C$5:$BP$360,'Kontrolní List'!$A116,'Kontrolní List'!U$1)</f>
        <v>0</v>
      </c>
      <c r="V116">
        <f>INDEX(Data!$C$5:$BP$360,'Kontrolní List'!$A116,'Kontrolní List'!V$1)</f>
        <v>0</v>
      </c>
      <c r="W116">
        <f>INDEX(Data!$C$5:$BP$360,'Kontrolní List'!$A116,'Kontrolní List'!W$1)</f>
        <v>0</v>
      </c>
      <c r="X116">
        <f>INDEX(Data!$C$5:$BP$360,'Kontrolní List'!$A116,'Kontrolní List'!X$1)</f>
        <v>0</v>
      </c>
      <c r="Y116">
        <f>INDEX(Data!$C$5:$BP$360,'Kontrolní List'!$A116,'Kontrolní List'!Y$1)</f>
        <v>0</v>
      </c>
      <c r="Z116">
        <f>INDEX(Data!$C$5:$BP$360,'Kontrolní List'!$A116,'Kontrolní List'!Z$1)</f>
        <v>0</v>
      </c>
      <c r="AA116">
        <f>INDEX(Data!$C$5:$BP$360,'Kontrolní List'!$A116,'Kontrolní List'!AA$1)</f>
        <v>0</v>
      </c>
      <c r="AB116">
        <f t="shared" si="39"/>
        <v>0</v>
      </c>
      <c r="AC116">
        <f>INDEX(Data!$C$5:$BP$360,'Kontrolní List'!$A116,'Kontrolní List'!AC$1)</f>
        <v>1027</v>
      </c>
      <c r="AD116">
        <f>INDEX(Data!$C$5:$BP$360,'Kontrolní List'!$A116,'Kontrolní List'!AD$1)</f>
        <v>0</v>
      </c>
      <c r="AE116">
        <f>INDEX(Data!$C$5:$BP$360,'Kontrolní List'!$A116,'Kontrolní List'!AE$1)</f>
        <v>0</v>
      </c>
      <c r="AF116">
        <f>INDEX(Data!$C$5:$BP$360,'Kontrolní List'!$A116,'Kontrolní List'!AF$1)</f>
        <v>0</v>
      </c>
      <c r="AG116">
        <f>INDEX(Data!$C$5:$BP$360,'Kontrolní List'!$A116,'Kontrolní List'!AG$1)</f>
        <v>0</v>
      </c>
      <c r="AH116">
        <f>INDEX(Data!$C$5:$BP$360,'Kontrolní List'!$A116,'Kontrolní List'!AH$1)</f>
        <v>0</v>
      </c>
      <c r="AI116">
        <f>INDEX(Data!$C$5:$BP$360,'Kontrolní List'!$A116,'Kontrolní List'!AI$1)</f>
        <v>0</v>
      </c>
      <c r="AJ116">
        <f>INDEX(Data!$C$5:$BP$360,'Kontrolní List'!$A116,'Kontrolní List'!AJ$1)</f>
        <v>0</v>
      </c>
      <c r="AK116">
        <f>INDEX(Data!$C$5:$BP$360,'Kontrolní List'!$A116,'Kontrolní List'!AK$1)</f>
        <v>0</v>
      </c>
      <c r="AL116">
        <f t="shared" si="40"/>
        <v>0</v>
      </c>
      <c r="AM116">
        <f>INDEX(Data!$C$5:$BP$360,'Kontrolní List'!$A116,'Kontrolní List'!AM$1)</f>
        <v>249.82</v>
      </c>
      <c r="AN116">
        <f>INDEX(Data!$C$5:$BP$360,'Kontrolní List'!$A116,'Kontrolní List'!AN$1)</f>
        <v>1027</v>
      </c>
      <c r="AO116">
        <f>INDEX(Data!$C$5:$BP$360,'Kontrolní List'!$A116,'Kontrolní List'!AO$1)</f>
        <v>625.34900000000005</v>
      </c>
      <c r="AP116" t="b">
        <f t="shared" si="41"/>
        <v>1</v>
      </c>
      <c r="AQ116" t="b">
        <f t="shared" si="42"/>
        <v>1</v>
      </c>
      <c r="AR116" t="b">
        <f t="shared" si="43"/>
        <v>1</v>
      </c>
      <c r="AT116" s="35">
        <f t="shared" si="44"/>
        <v>0.85567863349550044</v>
      </c>
      <c r="AU116" s="36" t="s">
        <v>570</v>
      </c>
    </row>
    <row r="117" spans="1:47" x14ac:dyDescent="0.25">
      <c r="A117">
        <v>115</v>
      </c>
      <c r="B117" t="str">
        <f>INDEX(Data!$C$5:$BP$360,'Kontrolní List'!$A117,'Kontrolní List'!B$1)</f>
        <v>KJ - ŠumerkK2</v>
      </c>
      <c r="C117" t="str">
        <f>INDEX(Data!$C$5:$BP$360,'Kontrolní List'!$A117,'Kontrolní List'!C$1)</f>
        <v>Prosinec</v>
      </c>
      <c r="D117">
        <f>INDEX(Data!$C$5:$BP$360,'Kontrolní List'!$A117,'Kontrolní List'!D$1)</f>
        <v>554.23400000000004</v>
      </c>
      <c r="E117">
        <f>INDEX(Data!$C$5:$BP$360,'Kontrolní List'!$A117,'Kontrolní List'!E$1)</f>
        <v>256.12200000000001</v>
      </c>
      <c r="F117">
        <f>INDEX(Data!$C$5:$BP$360,'Kontrolní List'!$A117,'Kontrolní List'!F$1)</f>
        <v>298.11200000000002</v>
      </c>
      <c r="G117">
        <f>INDEX(Data!$C$5:$BP$360,'Kontrolní List'!$A117,'Kontrolní List'!G$1)</f>
        <v>35.185752000000001</v>
      </c>
      <c r="H117">
        <f t="shared" ref="H117:H131" si="45">D117-E117-F117</f>
        <v>0</v>
      </c>
      <c r="I117">
        <f>INDEX(Data!$C$5:$BP$360,'Kontrolní List'!$A117,'Kontrolní List'!I$1)</f>
        <v>223.14</v>
      </c>
      <c r="J117">
        <f>INDEX(Data!$C$5:$BP$360,'Kontrolní List'!$A117,'Kontrolní List'!J$1)</f>
        <v>1.6140000000000001</v>
      </c>
      <c r="K117">
        <f>INDEX(Data!$C$5:$BP$360,'Kontrolní List'!$A117,'Kontrolní List'!K$1)</f>
        <v>1.8779999999999859</v>
      </c>
      <c r="L117">
        <f>INDEX(Data!$C$5:$BP$360,'Kontrolní List'!$A117,'Kontrolní List'!L$1)</f>
        <v>0</v>
      </c>
      <c r="M117">
        <f>INDEX(Data!$C$5:$BP$360,'Kontrolní List'!$A117,'Kontrolní List'!M$1)</f>
        <v>0</v>
      </c>
      <c r="N117">
        <f>INDEX(Data!$C$5:$BP$360,'Kontrolní List'!$A117,'Kontrolní List'!N$1)</f>
        <v>219.648</v>
      </c>
      <c r="O117">
        <f t="shared" ref="O117:O131" si="46">I117-J117-K117-L117-M117-N117</f>
        <v>0</v>
      </c>
      <c r="P117">
        <f>INDEX(Data!$C$5:$BP$360,'Kontrolní List'!$A117,'Kontrolní List'!P$1)</f>
        <v>935</v>
      </c>
      <c r="Q117">
        <f>INDEX(Data!$C$5:$BP$360,'Kontrolní List'!$A117,'Kontrolní List'!Q$1)</f>
        <v>935</v>
      </c>
      <c r="R117">
        <f t="shared" ref="R117:R131" si="47">P117-Q117</f>
        <v>0</v>
      </c>
      <c r="S117">
        <f>INDEX(Data!$C$5:$BP$360,'Kontrolní List'!$A117,'Kontrolní List'!S$1)</f>
        <v>219.648</v>
      </c>
      <c r="T117">
        <f>INDEX(Data!$C$5:$BP$360,'Kontrolní List'!$A117,'Kontrolní List'!T$1)</f>
        <v>0</v>
      </c>
      <c r="U117">
        <f>INDEX(Data!$C$5:$BP$360,'Kontrolní List'!$A117,'Kontrolní List'!U$1)</f>
        <v>0</v>
      </c>
      <c r="V117">
        <f>INDEX(Data!$C$5:$BP$360,'Kontrolní List'!$A117,'Kontrolní List'!V$1)</f>
        <v>0</v>
      </c>
      <c r="W117">
        <f>INDEX(Data!$C$5:$BP$360,'Kontrolní List'!$A117,'Kontrolní List'!W$1)</f>
        <v>0</v>
      </c>
      <c r="X117">
        <f>INDEX(Data!$C$5:$BP$360,'Kontrolní List'!$A117,'Kontrolní List'!X$1)</f>
        <v>0</v>
      </c>
      <c r="Y117">
        <f>INDEX(Data!$C$5:$BP$360,'Kontrolní List'!$A117,'Kontrolní List'!Y$1)</f>
        <v>0</v>
      </c>
      <c r="Z117">
        <f>INDEX(Data!$C$5:$BP$360,'Kontrolní List'!$A117,'Kontrolní List'!Z$1)</f>
        <v>0</v>
      </c>
      <c r="AA117">
        <f>INDEX(Data!$C$5:$BP$360,'Kontrolní List'!$A117,'Kontrolní List'!AA$1)</f>
        <v>0</v>
      </c>
      <c r="AB117">
        <f t="shared" ref="AB117:AB131" si="48">SUM(S117:AA117)-N117</f>
        <v>0</v>
      </c>
      <c r="AC117">
        <f>INDEX(Data!$C$5:$BP$360,'Kontrolní List'!$A117,'Kontrolní List'!AC$1)</f>
        <v>935</v>
      </c>
      <c r="AD117">
        <f>INDEX(Data!$C$5:$BP$360,'Kontrolní List'!$A117,'Kontrolní List'!AD$1)</f>
        <v>0</v>
      </c>
      <c r="AE117">
        <f>INDEX(Data!$C$5:$BP$360,'Kontrolní List'!$A117,'Kontrolní List'!AE$1)</f>
        <v>0</v>
      </c>
      <c r="AF117">
        <f>INDEX(Data!$C$5:$BP$360,'Kontrolní List'!$A117,'Kontrolní List'!AF$1)</f>
        <v>0</v>
      </c>
      <c r="AG117">
        <f>INDEX(Data!$C$5:$BP$360,'Kontrolní List'!$A117,'Kontrolní List'!AG$1)</f>
        <v>0</v>
      </c>
      <c r="AH117">
        <f>INDEX(Data!$C$5:$BP$360,'Kontrolní List'!$A117,'Kontrolní List'!AH$1)</f>
        <v>0</v>
      </c>
      <c r="AI117">
        <f>INDEX(Data!$C$5:$BP$360,'Kontrolní List'!$A117,'Kontrolní List'!AI$1)</f>
        <v>0</v>
      </c>
      <c r="AJ117">
        <f>INDEX(Data!$C$5:$BP$360,'Kontrolní List'!$A117,'Kontrolní List'!AJ$1)</f>
        <v>0</v>
      </c>
      <c r="AK117">
        <f>INDEX(Data!$C$5:$BP$360,'Kontrolní List'!$A117,'Kontrolní List'!AK$1)</f>
        <v>0</v>
      </c>
      <c r="AL117">
        <f t="shared" ref="AL117:AL131" si="49">SUM(AC117:AK117)-Q117</f>
        <v>0</v>
      </c>
      <c r="AM117">
        <f>INDEX(Data!$C$5:$BP$360,'Kontrolní List'!$A117,'Kontrolní List'!AM$1)</f>
        <v>223.14</v>
      </c>
      <c r="AN117">
        <f>INDEX(Data!$C$5:$BP$360,'Kontrolní List'!$A117,'Kontrolní List'!AN$1)</f>
        <v>935</v>
      </c>
      <c r="AO117">
        <f>INDEX(Data!$C$5:$BP$360,'Kontrolní List'!$A117,'Kontrolní List'!AO$1)</f>
        <v>554.23400000000004</v>
      </c>
      <c r="AP117" t="b">
        <f t="shared" ref="AP117:AP131" si="50">EXACT(AM117,I117)</f>
        <v>1</v>
      </c>
      <c r="AQ117" t="b">
        <f t="shared" ref="AQ117:AQ131" si="51">EXACT(AN117,P117)</f>
        <v>1</v>
      </c>
      <c r="AR117" t="b">
        <f t="shared" ref="AR117:AR131" si="52">EXACT(AO117,D117)</f>
        <v>1</v>
      </c>
      <c r="AT117" s="35">
        <f t="shared" ref="AT117:AT131" si="53">(I117+(P117/3.6))/D117</f>
        <v>0.87122446876630122</v>
      </c>
      <c r="AU117" s="36" t="s">
        <v>570</v>
      </c>
    </row>
    <row r="118" spans="1:47" x14ac:dyDescent="0.25">
      <c r="A118">
        <v>116</v>
      </c>
      <c r="B118" t="str">
        <f>INDEX(Data!$C$5:$BP$360,'Kontrolní List'!$A118,'Kontrolní List'!B$1)</f>
        <v>KJ - Helvikovice</v>
      </c>
      <c r="C118" t="str">
        <f>INDEX(Data!$C$5:$BP$360,'Kontrolní List'!$A118,'Kontrolní List'!C$1)</f>
        <v>Prosinec</v>
      </c>
      <c r="D118">
        <f>INDEX(Data!$C$5:$BP$360,'Kontrolní List'!$A118,'Kontrolní List'!D$1)</f>
        <v>190.113</v>
      </c>
      <c r="E118">
        <f>INDEX(Data!$C$5:$BP$360,'Kontrolní List'!$A118,'Kontrolní List'!E$1)</f>
        <v>78.989000000000004</v>
      </c>
      <c r="F118">
        <f>INDEX(Data!$C$5:$BP$360,'Kontrolní List'!$A118,'Kontrolní List'!F$1)</f>
        <v>111.124</v>
      </c>
      <c r="G118">
        <f>INDEX(Data!$C$5:$BP$360,'Kontrolní List'!$A118,'Kontrolní List'!G$1)</f>
        <v>35.305956000000009</v>
      </c>
      <c r="H118">
        <f t="shared" si="45"/>
        <v>0</v>
      </c>
      <c r="I118">
        <f>INDEX(Data!$C$5:$BP$360,'Kontrolní List'!$A118,'Kontrolní List'!I$1)</f>
        <v>68.12</v>
      </c>
      <c r="J118">
        <f>INDEX(Data!$C$5:$BP$360,'Kontrolní List'!$A118,'Kontrolní List'!J$1)</f>
        <v>1.381</v>
      </c>
      <c r="K118">
        <f>INDEX(Data!$C$5:$BP$360,'Kontrolní List'!$A118,'Kontrolní List'!K$1)</f>
        <v>1.9429999999999978</v>
      </c>
      <c r="L118">
        <f>INDEX(Data!$C$5:$BP$360,'Kontrolní List'!$A118,'Kontrolní List'!L$1)</f>
        <v>0</v>
      </c>
      <c r="M118">
        <f>INDEX(Data!$C$5:$BP$360,'Kontrolní List'!$A118,'Kontrolní List'!M$1)</f>
        <v>0</v>
      </c>
      <c r="N118">
        <f>INDEX(Data!$C$5:$BP$360,'Kontrolní List'!$A118,'Kontrolní List'!N$1)</f>
        <v>64.796000000000006</v>
      </c>
      <c r="O118">
        <f t="shared" si="46"/>
        <v>0</v>
      </c>
      <c r="P118">
        <f>INDEX(Data!$C$5:$BP$360,'Kontrolní List'!$A118,'Kontrolní List'!P$1)</f>
        <v>345</v>
      </c>
      <c r="Q118">
        <f>INDEX(Data!$C$5:$BP$360,'Kontrolní List'!$A118,'Kontrolní List'!Q$1)</f>
        <v>345</v>
      </c>
      <c r="R118">
        <f t="shared" si="47"/>
        <v>0</v>
      </c>
      <c r="S118">
        <f>INDEX(Data!$C$5:$BP$360,'Kontrolní List'!$A118,'Kontrolní List'!S$1)</f>
        <v>64.796000000000006</v>
      </c>
      <c r="T118">
        <f>INDEX(Data!$C$5:$BP$360,'Kontrolní List'!$A118,'Kontrolní List'!T$1)</f>
        <v>0</v>
      </c>
      <c r="U118">
        <f>INDEX(Data!$C$5:$BP$360,'Kontrolní List'!$A118,'Kontrolní List'!U$1)</f>
        <v>0</v>
      </c>
      <c r="V118">
        <f>INDEX(Data!$C$5:$BP$360,'Kontrolní List'!$A118,'Kontrolní List'!V$1)</f>
        <v>0</v>
      </c>
      <c r="W118">
        <f>INDEX(Data!$C$5:$BP$360,'Kontrolní List'!$A118,'Kontrolní List'!W$1)</f>
        <v>0</v>
      </c>
      <c r="X118">
        <f>INDEX(Data!$C$5:$BP$360,'Kontrolní List'!$A118,'Kontrolní List'!X$1)</f>
        <v>0</v>
      </c>
      <c r="Y118">
        <f>INDEX(Data!$C$5:$BP$360,'Kontrolní List'!$A118,'Kontrolní List'!Y$1)</f>
        <v>0</v>
      </c>
      <c r="Z118">
        <f>INDEX(Data!$C$5:$BP$360,'Kontrolní List'!$A118,'Kontrolní List'!Z$1)</f>
        <v>0</v>
      </c>
      <c r="AA118">
        <f>INDEX(Data!$C$5:$BP$360,'Kontrolní List'!$A118,'Kontrolní List'!AA$1)</f>
        <v>0</v>
      </c>
      <c r="AB118">
        <f t="shared" si="48"/>
        <v>0</v>
      </c>
      <c r="AC118">
        <f>INDEX(Data!$C$5:$BP$360,'Kontrolní List'!$A118,'Kontrolní List'!AC$1)</f>
        <v>345</v>
      </c>
      <c r="AD118">
        <f>INDEX(Data!$C$5:$BP$360,'Kontrolní List'!$A118,'Kontrolní List'!AD$1)</f>
        <v>0</v>
      </c>
      <c r="AE118">
        <f>INDEX(Data!$C$5:$BP$360,'Kontrolní List'!$A118,'Kontrolní List'!AE$1)</f>
        <v>0</v>
      </c>
      <c r="AF118">
        <f>INDEX(Data!$C$5:$BP$360,'Kontrolní List'!$A118,'Kontrolní List'!AF$1)</f>
        <v>0</v>
      </c>
      <c r="AG118">
        <f>INDEX(Data!$C$5:$BP$360,'Kontrolní List'!$A118,'Kontrolní List'!AG$1)</f>
        <v>0</v>
      </c>
      <c r="AH118">
        <f>INDEX(Data!$C$5:$BP$360,'Kontrolní List'!$A118,'Kontrolní List'!AH$1)</f>
        <v>0</v>
      </c>
      <c r="AI118">
        <f>INDEX(Data!$C$5:$BP$360,'Kontrolní List'!$A118,'Kontrolní List'!AI$1)</f>
        <v>0</v>
      </c>
      <c r="AJ118">
        <f>INDEX(Data!$C$5:$BP$360,'Kontrolní List'!$A118,'Kontrolní List'!AJ$1)</f>
        <v>0</v>
      </c>
      <c r="AK118">
        <f>INDEX(Data!$C$5:$BP$360,'Kontrolní List'!$A118,'Kontrolní List'!AK$1)</f>
        <v>0</v>
      </c>
      <c r="AL118">
        <f t="shared" si="49"/>
        <v>0</v>
      </c>
      <c r="AM118">
        <f>INDEX(Data!$C$5:$BP$360,'Kontrolní List'!$A118,'Kontrolní List'!AM$1)</f>
        <v>68.12</v>
      </c>
      <c r="AN118">
        <f>INDEX(Data!$C$5:$BP$360,'Kontrolní List'!$A118,'Kontrolní List'!AN$1)</f>
        <v>345</v>
      </c>
      <c r="AO118">
        <f>INDEX(Data!$C$5:$BP$360,'Kontrolní List'!$A118,'Kontrolní List'!AO$1)</f>
        <v>190.113</v>
      </c>
      <c r="AP118" t="b">
        <f t="shared" si="50"/>
        <v>1</v>
      </c>
      <c r="AQ118" t="b">
        <f t="shared" si="51"/>
        <v>1</v>
      </c>
      <c r="AR118" t="b">
        <f t="shared" si="52"/>
        <v>1</v>
      </c>
      <c r="AT118" s="35">
        <f t="shared" si="53"/>
        <v>0.86239938001784899</v>
      </c>
      <c r="AU118" s="36" t="s">
        <v>570</v>
      </c>
    </row>
    <row r="119" spans="1:47" x14ac:dyDescent="0.25">
      <c r="A119">
        <v>117</v>
      </c>
      <c r="B119" t="str">
        <f>INDEX(Data!$C$5:$BP$360,'Kontrolní List'!$A119,'Kontrolní List'!B$1)</f>
        <v>KJ - Mondelez Opava</v>
      </c>
      <c r="C119" t="str">
        <f>INDEX(Data!$C$5:$BP$360,'Kontrolní List'!$A119,'Kontrolní List'!C$1)</f>
        <v>Prosinec</v>
      </c>
      <c r="D119">
        <f>INDEX(Data!$C$5:$BP$360,'Kontrolní List'!$A119,'Kontrolní List'!D$1)</f>
        <v>534.91499999999996</v>
      </c>
      <c r="E119">
        <f>INDEX(Data!$C$5:$BP$360,'Kontrolní List'!$A119,'Kontrolní List'!E$1)</f>
        <v>251.52</v>
      </c>
      <c r="F119">
        <f>INDEX(Data!$C$5:$BP$360,'Kontrolní List'!$A119,'Kontrolní List'!F$1)</f>
        <v>283.39499999999998</v>
      </c>
      <c r="G119">
        <f>INDEX(Data!$C$5:$BP$360,'Kontrolní List'!$A119,'Kontrolní List'!G$1)</f>
        <v>35.251200000000004</v>
      </c>
      <c r="H119">
        <f t="shared" si="45"/>
        <v>0</v>
      </c>
      <c r="I119">
        <f>INDEX(Data!$C$5:$BP$360,'Kontrolní List'!$A119,'Kontrolní List'!I$1)</f>
        <v>198.46</v>
      </c>
      <c r="J119">
        <f>INDEX(Data!$C$5:$BP$360,'Kontrolní List'!$A119,'Kontrolní List'!J$1)</f>
        <v>1.427</v>
      </c>
      <c r="K119">
        <f>INDEX(Data!$C$5:$BP$360,'Kontrolní List'!$A119,'Kontrolní List'!K$1)</f>
        <v>1.6080000000000041</v>
      </c>
      <c r="L119">
        <f>INDEX(Data!$C$5:$BP$360,'Kontrolní List'!$A119,'Kontrolní List'!L$1)</f>
        <v>0</v>
      </c>
      <c r="M119">
        <f>INDEX(Data!$C$5:$BP$360,'Kontrolní List'!$A119,'Kontrolní List'!M$1)</f>
        <v>0</v>
      </c>
      <c r="N119">
        <f>INDEX(Data!$C$5:$BP$360,'Kontrolní List'!$A119,'Kontrolní List'!N$1)</f>
        <v>195.42500000000001</v>
      </c>
      <c r="O119">
        <f t="shared" si="46"/>
        <v>0</v>
      </c>
      <c r="P119">
        <f>INDEX(Data!$C$5:$BP$360,'Kontrolní List'!$A119,'Kontrolní List'!P$1)</f>
        <v>805</v>
      </c>
      <c r="Q119">
        <f>INDEX(Data!$C$5:$BP$360,'Kontrolní List'!$A119,'Kontrolní List'!Q$1)</f>
        <v>805</v>
      </c>
      <c r="R119">
        <f t="shared" si="47"/>
        <v>0</v>
      </c>
      <c r="S119">
        <f>INDEX(Data!$C$5:$BP$360,'Kontrolní List'!$A119,'Kontrolní List'!S$1)</f>
        <v>195.42500000000001</v>
      </c>
      <c r="T119">
        <f>INDEX(Data!$C$5:$BP$360,'Kontrolní List'!$A119,'Kontrolní List'!T$1)</f>
        <v>0</v>
      </c>
      <c r="U119">
        <f>INDEX(Data!$C$5:$BP$360,'Kontrolní List'!$A119,'Kontrolní List'!U$1)</f>
        <v>0</v>
      </c>
      <c r="V119">
        <f>INDEX(Data!$C$5:$BP$360,'Kontrolní List'!$A119,'Kontrolní List'!V$1)</f>
        <v>0</v>
      </c>
      <c r="W119">
        <f>INDEX(Data!$C$5:$BP$360,'Kontrolní List'!$A119,'Kontrolní List'!W$1)</f>
        <v>0</v>
      </c>
      <c r="X119">
        <f>INDEX(Data!$C$5:$BP$360,'Kontrolní List'!$A119,'Kontrolní List'!X$1)</f>
        <v>0</v>
      </c>
      <c r="Y119">
        <f>INDEX(Data!$C$5:$BP$360,'Kontrolní List'!$A119,'Kontrolní List'!Y$1)</f>
        <v>0</v>
      </c>
      <c r="Z119">
        <f>INDEX(Data!$C$5:$BP$360,'Kontrolní List'!$A119,'Kontrolní List'!Z$1)</f>
        <v>0</v>
      </c>
      <c r="AA119">
        <f>INDEX(Data!$C$5:$BP$360,'Kontrolní List'!$A119,'Kontrolní List'!AA$1)</f>
        <v>0</v>
      </c>
      <c r="AB119">
        <f t="shared" si="48"/>
        <v>0</v>
      </c>
      <c r="AC119">
        <f>INDEX(Data!$C$5:$BP$360,'Kontrolní List'!$A119,'Kontrolní List'!AC$1)</f>
        <v>805</v>
      </c>
      <c r="AD119">
        <f>INDEX(Data!$C$5:$BP$360,'Kontrolní List'!$A119,'Kontrolní List'!AD$1)</f>
        <v>0</v>
      </c>
      <c r="AE119">
        <f>INDEX(Data!$C$5:$BP$360,'Kontrolní List'!$A119,'Kontrolní List'!AE$1)</f>
        <v>0</v>
      </c>
      <c r="AF119">
        <f>INDEX(Data!$C$5:$BP$360,'Kontrolní List'!$A119,'Kontrolní List'!AF$1)</f>
        <v>0</v>
      </c>
      <c r="AG119">
        <f>INDEX(Data!$C$5:$BP$360,'Kontrolní List'!$A119,'Kontrolní List'!AG$1)</f>
        <v>0</v>
      </c>
      <c r="AH119">
        <f>INDEX(Data!$C$5:$BP$360,'Kontrolní List'!$A119,'Kontrolní List'!AH$1)</f>
        <v>0</v>
      </c>
      <c r="AI119">
        <f>INDEX(Data!$C$5:$BP$360,'Kontrolní List'!$A119,'Kontrolní List'!AI$1)</f>
        <v>0</v>
      </c>
      <c r="AJ119">
        <f>INDEX(Data!$C$5:$BP$360,'Kontrolní List'!$A119,'Kontrolní List'!AJ$1)</f>
        <v>0</v>
      </c>
      <c r="AK119">
        <f>INDEX(Data!$C$5:$BP$360,'Kontrolní List'!$A119,'Kontrolní List'!AK$1)</f>
        <v>0</v>
      </c>
      <c r="AL119">
        <f t="shared" si="49"/>
        <v>0</v>
      </c>
      <c r="AM119">
        <f>INDEX(Data!$C$5:$BP$360,'Kontrolní List'!$A119,'Kontrolní List'!AM$1)</f>
        <v>198.46</v>
      </c>
      <c r="AN119">
        <f>INDEX(Data!$C$5:$BP$360,'Kontrolní List'!$A119,'Kontrolní List'!AN$1)</f>
        <v>805</v>
      </c>
      <c r="AO119">
        <f>INDEX(Data!$C$5:$BP$360,'Kontrolní List'!$A119,'Kontrolní List'!AO$1)</f>
        <v>481.42399999999998</v>
      </c>
      <c r="AP119" t="b">
        <f t="shared" si="50"/>
        <v>1</v>
      </c>
      <c r="AQ119" t="b">
        <f t="shared" si="51"/>
        <v>1</v>
      </c>
      <c r="AR119" t="b">
        <f t="shared" si="52"/>
        <v>0</v>
      </c>
      <c r="AT119" s="35">
        <f t="shared" si="53"/>
        <v>0.78904332671753674</v>
      </c>
      <c r="AU119" s="36" t="s">
        <v>570</v>
      </c>
    </row>
    <row r="120" spans="1:47" x14ac:dyDescent="0.25">
      <c r="A120">
        <v>118</v>
      </c>
      <c r="B120" t="str">
        <f>INDEX(Data!$C$5:$BP$360,'Kontrolní List'!$A120,'Kontrolní List'!B$1)</f>
        <v>KJ - Veselí nad Lužnicí</v>
      </c>
      <c r="C120" t="str">
        <f>INDEX(Data!$C$5:$BP$360,'Kontrolní List'!$A120,'Kontrolní List'!C$1)</f>
        <v>Prosinec</v>
      </c>
      <c r="D120">
        <f>INDEX(Data!$C$5:$BP$360,'Kontrolní List'!$A120,'Kontrolní List'!D$1)</f>
        <v>907.48400000000004</v>
      </c>
      <c r="E120">
        <f>INDEX(Data!$C$5:$BP$360,'Kontrolní List'!$A120,'Kontrolní List'!E$1)</f>
        <v>413.84199999999998</v>
      </c>
      <c r="F120">
        <f>INDEX(Data!$C$5:$BP$360,'Kontrolní List'!$A120,'Kontrolní List'!F$1)</f>
        <v>493.642</v>
      </c>
      <c r="G120">
        <f>INDEX(Data!$C$5:$BP$360,'Kontrolní List'!$A120,'Kontrolní List'!G$1)</f>
        <v>34.570799999999998</v>
      </c>
      <c r="H120">
        <f t="shared" si="45"/>
        <v>0</v>
      </c>
      <c r="I120">
        <f>INDEX(Data!$C$5:$BP$360,'Kontrolní List'!$A120,'Kontrolní List'!I$1)</f>
        <v>337.2</v>
      </c>
      <c r="J120">
        <f>INDEX(Data!$C$5:$BP$360,'Kontrolní List'!$A120,'Kontrolní List'!J$1)</f>
        <v>2.7480000000000002</v>
      </c>
      <c r="K120">
        <f>INDEX(Data!$C$5:$BP$360,'Kontrolní List'!$A120,'Kontrolní List'!K$1)</f>
        <v>3.27800000000002</v>
      </c>
      <c r="L120">
        <f>INDEX(Data!$C$5:$BP$360,'Kontrolní List'!$A120,'Kontrolní List'!L$1)</f>
        <v>0</v>
      </c>
      <c r="M120">
        <f>INDEX(Data!$C$5:$BP$360,'Kontrolní List'!$A120,'Kontrolní List'!M$1)</f>
        <v>0</v>
      </c>
      <c r="N120">
        <f>INDEX(Data!$C$5:$BP$360,'Kontrolní List'!$A120,'Kontrolní List'!N$1)</f>
        <v>331.17399999999998</v>
      </c>
      <c r="O120">
        <f t="shared" si="46"/>
        <v>0</v>
      </c>
      <c r="P120">
        <f>INDEX(Data!$C$5:$BP$360,'Kontrolní List'!$A120,'Kontrolní List'!P$1)</f>
        <v>1448</v>
      </c>
      <c r="Q120">
        <f>INDEX(Data!$C$5:$BP$360,'Kontrolní List'!$A120,'Kontrolní List'!Q$1)</f>
        <v>1448</v>
      </c>
      <c r="R120">
        <f t="shared" si="47"/>
        <v>0</v>
      </c>
      <c r="S120">
        <f>INDEX(Data!$C$5:$BP$360,'Kontrolní List'!$A120,'Kontrolní List'!S$1)</f>
        <v>331.17399999999998</v>
      </c>
      <c r="T120">
        <f>INDEX(Data!$C$5:$BP$360,'Kontrolní List'!$A120,'Kontrolní List'!T$1)</f>
        <v>0</v>
      </c>
      <c r="U120">
        <f>INDEX(Data!$C$5:$BP$360,'Kontrolní List'!$A120,'Kontrolní List'!U$1)</f>
        <v>0</v>
      </c>
      <c r="V120">
        <f>INDEX(Data!$C$5:$BP$360,'Kontrolní List'!$A120,'Kontrolní List'!V$1)</f>
        <v>0</v>
      </c>
      <c r="W120">
        <f>INDEX(Data!$C$5:$BP$360,'Kontrolní List'!$A120,'Kontrolní List'!W$1)</f>
        <v>0</v>
      </c>
      <c r="X120">
        <f>INDEX(Data!$C$5:$BP$360,'Kontrolní List'!$A120,'Kontrolní List'!X$1)</f>
        <v>0</v>
      </c>
      <c r="Y120">
        <f>INDEX(Data!$C$5:$BP$360,'Kontrolní List'!$A120,'Kontrolní List'!Y$1)</f>
        <v>0</v>
      </c>
      <c r="Z120">
        <f>INDEX(Data!$C$5:$BP$360,'Kontrolní List'!$A120,'Kontrolní List'!Z$1)</f>
        <v>0</v>
      </c>
      <c r="AA120">
        <f>INDEX(Data!$C$5:$BP$360,'Kontrolní List'!$A120,'Kontrolní List'!AA$1)</f>
        <v>0</v>
      </c>
      <c r="AB120">
        <f t="shared" si="48"/>
        <v>0</v>
      </c>
      <c r="AC120">
        <f>INDEX(Data!$C$5:$BP$360,'Kontrolní List'!$A120,'Kontrolní List'!AC$1)</f>
        <v>0</v>
      </c>
      <c r="AD120">
        <f>INDEX(Data!$C$5:$BP$360,'Kontrolní List'!$A120,'Kontrolní List'!AD$1)</f>
        <v>0</v>
      </c>
      <c r="AE120">
        <f>INDEX(Data!$C$5:$BP$360,'Kontrolní List'!$A120,'Kontrolní List'!AE$1)</f>
        <v>0</v>
      </c>
      <c r="AF120">
        <f>INDEX(Data!$C$5:$BP$360,'Kontrolní List'!$A120,'Kontrolní List'!AF$1)</f>
        <v>0</v>
      </c>
      <c r="AG120">
        <f>INDEX(Data!$C$5:$BP$360,'Kontrolní List'!$A120,'Kontrolní List'!AG$1)</f>
        <v>0</v>
      </c>
      <c r="AH120">
        <f>INDEX(Data!$C$5:$BP$360,'Kontrolní List'!$A120,'Kontrolní List'!AH$1)</f>
        <v>0</v>
      </c>
      <c r="AI120">
        <f>INDEX(Data!$C$5:$BP$360,'Kontrolní List'!$A120,'Kontrolní List'!AI$1)</f>
        <v>1448</v>
      </c>
      <c r="AJ120">
        <f>INDEX(Data!$C$5:$BP$360,'Kontrolní List'!$A120,'Kontrolní List'!AJ$1)</f>
        <v>0</v>
      </c>
      <c r="AK120">
        <f>INDEX(Data!$C$5:$BP$360,'Kontrolní List'!$A120,'Kontrolní List'!AK$1)</f>
        <v>0</v>
      </c>
      <c r="AL120">
        <f t="shared" si="49"/>
        <v>0</v>
      </c>
      <c r="AM120">
        <f>INDEX(Data!$C$5:$BP$360,'Kontrolní List'!$A120,'Kontrolní List'!AM$1)</f>
        <v>337.2</v>
      </c>
      <c r="AN120">
        <f>INDEX(Data!$C$5:$BP$360,'Kontrolní List'!$A120,'Kontrolní List'!AN$1)</f>
        <v>1448</v>
      </c>
      <c r="AO120">
        <f>INDEX(Data!$C$5:$BP$360,'Kontrolní List'!$A120,'Kontrolní List'!AO$1)</f>
        <v>816.73500000000001</v>
      </c>
      <c r="AP120" t="b">
        <f t="shared" si="50"/>
        <v>1</v>
      </c>
      <c r="AQ120" t="b">
        <f t="shared" si="51"/>
        <v>1</v>
      </c>
      <c r="AR120" t="b">
        <f t="shared" si="52"/>
        <v>0</v>
      </c>
      <c r="AT120" s="35">
        <f t="shared" si="53"/>
        <v>0.81480469322018034</v>
      </c>
      <c r="AU120" s="36" t="s">
        <v>570</v>
      </c>
    </row>
    <row r="121" spans="1:47" x14ac:dyDescent="0.25">
      <c r="A121">
        <v>119</v>
      </c>
      <c r="B121" t="str">
        <f>INDEX(Data!$C$5:$BP$360,'Kontrolní List'!$A121,'Kontrolní List'!B$1)</f>
        <v>KJ - Luby ul. Tovární</v>
      </c>
      <c r="C121" t="str">
        <f>INDEX(Data!$C$5:$BP$360,'Kontrolní List'!$A121,'Kontrolní List'!C$1)</f>
        <v>Prosinec</v>
      </c>
      <c r="D121">
        <f>INDEX(Data!$C$5:$BP$360,'Kontrolní List'!$A121,'Kontrolní List'!D$1)</f>
        <v>191.73400000000001</v>
      </c>
      <c r="E121">
        <f>INDEX(Data!$C$5:$BP$360,'Kontrolní List'!$A121,'Kontrolní List'!E$1)</f>
        <v>82.150999999999996</v>
      </c>
      <c r="F121">
        <f>INDEX(Data!$C$5:$BP$360,'Kontrolní List'!$A121,'Kontrolní List'!F$1)</f>
        <v>109.583</v>
      </c>
      <c r="G121">
        <f>INDEX(Data!$C$5:$BP$360,'Kontrolní List'!$A121,'Kontrolní List'!G$1)</f>
        <v>35.268696000000006</v>
      </c>
      <c r="H121">
        <f t="shared" si="45"/>
        <v>0</v>
      </c>
      <c r="I121">
        <f>INDEX(Data!$C$5:$BP$360,'Kontrolní List'!$A121,'Kontrolní List'!I$1)</f>
        <v>71.010000000000005</v>
      </c>
      <c r="J121">
        <f>INDEX(Data!$C$5:$BP$360,'Kontrolní List'!$A121,'Kontrolní List'!J$1)</f>
        <v>0.34499999999999997</v>
      </c>
      <c r="K121">
        <f>INDEX(Data!$C$5:$BP$360,'Kontrolní List'!$A121,'Kontrolní List'!K$1)</f>
        <v>0.46100000000001273</v>
      </c>
      <c r="L121">
        <f>INDEX(Data!$C$5:$BP$360,'Kontrolní List'!$A121,'Kontrolní List'!L$1)</f>
        <v>0</v>
      </c>
      <c r="M121">
        <f>INDEX(Data!$C$5:$BP$360,'Kontrolní List'!$A121,'Kontrolní List'!M$1)</f>
        <v>0</v>
      </c>
      <c r="N121">
        <f>INDEX(Data!$C$5:$BP$360,'Kontrolní List'!$A121,'Kontrolní List'!N$1)</f>
        <v>70.203999999999994</v>
      </c>
      <c r="O121">
        <f t="shared" si="46"/>
        <v>0</v>
      </c>
      <c r="P121">
        <f>INDEX(Data!$C$5:$BP$360,'Kontrolní List'!$A121,'Kontrolní List'!P$1)</f>
        <v>341</v>
      </c>
      <c r="Q121">
        <f>INDEX(Data!$C$5:$BP$360,'Kontrolní List'!$A121,'Kontrolní List'!Q$1)</f>
        <v>341</v>
      </c>
      <c r="R121">
        <f t="shared" si="47"/>
        <v>0</v>
      </c>
      <c r="S121">
        <f>INDEX(Data!$C$5:$BP$360,'Kontrolní List'!$A121,'Kontrolní List'!S$1)</f>
        <v>70.203999999999994</v>
      </c>
      <c r="T121">
        <f>INDEX(Data!$C$5:$BP$360,'Kontrolní List'!$A121,'Kontrolní List'!T$1)</f>
        <v>0</v>
      </c>
      <c r="U121">
        <f>INDEX(Data!$C$5:$BP$360,'Kontrolní List'!$A121,'Kontrolní List'!U$1)</f>
        <v>0</v>
      </c>
      <c r="V121">
        <f>INDEX(Data!$C$5:$BP$360,'Kontrolní List'!$A121,'Kontrolní List'!V$1)</f>
        <v>0</v>
      </c>
      <c r="W121">
        <f>INDEX(Data!$C$5:$BP$360,'Kontrolní List'!$A121,'Kontrolní List'!W$1)</f>
        <v>0</v>
      </c>
      <c r="X121">
        <f>INDEX(Data!$C$5:$BP$360,'Kontrolní List'!$A121,'Kontrolní List'!X$1)</f>
        <v>0</v>
      </c>
      <c r="Y121">
        <f>INDEX(Data!$C$5:$BP$360,'Kontrolní List'!$A121,'Kontrolní List'!Y$1)</f>
        <v>0</v>
      </c>
      <c r="Z121">
        <f>INDEX(Data!$C$5:$BP$360,'Kontrolní List'!$A121,'Kontrolní List'!Z$1)</f>
        <v>0</v>
      </c>
      <c r="AA121">
        <f>INDEX(Data!$C$5:$BP$360,'Kontrolní List'!$A121,'Kontrolní List'!AA$1)</f>
        <v>0</v>
      </c>
      <c r="AB121">
        <f t="shared" si="48"/>
        <v>0</v>
      </c>
      <c r="AC121">
        <f>INDEX(Data!$C$5:$BP$360,'Kontrolní List'!$A121,'Kontrolní List'!AC$1)</f>
        <v>341</v>
      </c>
      <c r="AD121">
        <f>INDEX(Data!$C$5:$BP$360,'Kontrolní List'!$A121,'Kontrolní List'!AD$1)</f>
        <v>0</v>
      </c>
      <c r="AE121">
        <f>INDEX(Data!$C$5:$BP$360,'Kontrolní List'!$A121,'Kontrolní List'!AE$1)</f>
        <v>0</v>
      </c>
      <c r="AF121">
        <f>INDEX(Data!$C$5:$BP$360,'Kontrolní List'!$A121,'Kontrolní List'!AF$1)</f>
        <v>0</v>
      </c>
      <c r="AG121">
        <f>INDEX(Data!$C$5:$BP$360,'Kontrolní List'!$A121,'Kontrolní List'!AG$1)</f>
        <v>0</v>
      </c>
      <c r="AH121">
        <f>INDEX(Data!$C$5:$BP$360,'Kontrolní List'!$A121,'Kontrolní List'!AH$1)</f>
        <v>0</v>
      </c>
      <c r="AI121">
        <f>INDEX(Data!$C$5:$BP$360,'Kontrolní List'!$A121,'Kontrolní List'!AI$1)</f>
        <v>0</v>
      </c>
      <c r="AJ121">
        <f>INDEX(Data!$C$5:$BP$360,'Kontrolní List'!$A121,'Kontrolní List'!AJ$1)</f>
        <v>0</v>
      </c>
      <c r="AK121">
        <f>INDEX(Data!$C$5:$BP$360,'Kontrolní List'!$A121,'Kontrolní List'!AK$1)</f>
        <v>0</v>
      </c>
      <c r="AL121">
        <f t="shared" si="49"/>
        <v>0</v>
      </c>
      <c r="AM121">
        <f>INDEX(Data!$C$5:$BP$360,'Kontrolní List'!$A121,'Kontrolní List'!AM$1)</f>
        <v>71.010000000000005</v>
      </c>
      <c r="AN121">
        <f>INDEX(Data!$C$5:$BP$360,'Kontrolní List'!$A121,'Kontrolní List'!AN$1)</f>
        <v>341</v>
      </c>
      <c r="AO121">
        <f>INDEX(Data!$C$5:$BP$360,'Kontrolní List'!$A121,'Kontrolní List'!AO$1)</f>
        <v>191.73400000000001</v>
      </c>
      <c r="AP121" t="b">
        <f t="shared" si="50"/>
        <v>1</v>
      </c>
      <c r="AQ121" t="b">
        <f t="shared" si="51"/>
        <v>1</v>
      </c>
      <c r="AR121" t="b">
        <f t="shared" si="52"/>
        <v>1</v>
      </c>
      <c r="AT121" s="35">
        <f t="shared" si="53"/>
        <v>0.86438619244485704</v>
      </c>
      <c r="AU121" s="36" t="s">
        <v>570</v>
      </c>
    </row>
    <row r="122" spans="1:47" x14ac:dyDescent="0.25">
      <c r="A122">
        <v>120</v>
      </c>
      <c r="B122" t="str">
        <f>INDEX(Data!$C$5:$BP$360,'Kontrolní List'!$A122,'Kontrolní List'!B$1)</f>
        <v>KJ - Luby U Pily</v>
      </c>
      <c r="C122" t="str">
        <f>INDEX(Data!$C$5:$BP$360,'Kontrolní List'!$A122,'Kontrolní List'!C$1)</f>
        <v>Prosinec</v>
      </c>
      <c r="D122">
        <f>INDEX(Data!$C$5:$BP$360,'Kontrolní List'!$A122,'Kontrolní List'!D$1)</f>
        <v>189.24199999999999</v>
      </c>
      <c r="E122">
        <f>INDEX(Data!$C$5:$BP$360,'Kontrolní List'!$A122,'Kontrolní List'!E$1)</f>
        <v>85.641999999999996</v>
      </c>
      <c r="F122">
        <f>INDEX(Data!$C$5:$BP$360,'Kontrolní List'!$A122,'Kontrolní List'!F$1)</f>
        <v>103.6</v>
      </c>
      <c r="G122">
        <f>INDEX(Data!$C$5:$BP$360,'Kontrolní List'!$A122,'Kontrolní List'!G$1)</f>
        <v>35.268048</v>
      </c>
      <c r="H122">
        <f t="shared" si="45"/>
        <v>0</v>
      </c>
      <c r="I122">
        <f>INDEX(Data!$C$5:$BP$360,'Kontrolní List'!$A122,'Kontrolní List'!I$1)</f>
        <v>73.94</v>
      </c>
      <c r="J122">
        <f>INDEX(Data!$C$5:$BP$360,'Kontrolní List'!$A122,'Kontrolní List'!J$1)</f>
        <v>0.34799999999999998</v>
      </c>
      <c r="K122">
        <f>INDEX(Data!$C$5:$BP$360,'Kontrolní List'!$A122,'Kontrolní List'!K$1)</f>
        <v>0.42199999999999704</v>
      </c>
      <c r="L122">
        <f>INDEX(Data!$C$5:$BP$360,'Kontrolní List'!$A122,'Kontrolní List'!L$1)</f>
        <v>0</v>
      </c>
      <c r="M122">
        <f>INDEX(Data!$C$5:$BP$360,'Kontrolní List'!$A122,'Kontrolní List'!M$1)</f>
        <v>0</v>
      </c>
      <c r="N122">
        <f>INDEX(Data!$C$5:$BP$360,'Kontrolní List'!$A122,'Kontrolní List'!N$1)</f>
        <v>73.17</v>
      </c>
      <c r="O122">
        <f t="shared" si="46"/>
        <v>0</v>
      </c>
      <c r="P122">
        <f>INDEX(Data!$C$5:$BP$360,'Kontrolní List'!$A122,'Kontrolní List'!P$1)</f>
        <v>322</v>
      </c>
      <c r="Q122">
        <f>INDEX(Data!$C$5:$BP$360,'Kontrolní List'!$A122,'Kontrolní List'!Q$1)</f>
        <v>322</v>
      </c>
      <c r="R122">
        <f t="shared" si="47"/>
        <v>0</v>
      </c>
      <c r="S122">
        <f>INDEX(Data!$C$5:$BP$360,'Kontrolní List'!$A122,'Kontrolní List'!S$1)</f>
        <v>73.17</v>
      </c>
      <c r="T122">
        <f>INDEX(Data!$C$5:$BP$360,'Kontrolní List'!$A122,'Kontrolní List'!T$1)</f>
        <v>0</v>
      </c>
      <c r="U122">
        <f>INDEX(Data!$C$5:$BP$360,'Kontrolní List'!$A122,'Kontrolní List'!U$1)</f>
        <v>0</v>
      </c>
      <c r="V122">
        <f>INDEX(Data!$C$5:$BP$360,'Kontrolní List'!$A122,'Kontrolní List'!V$1)</f>
        <v>0</v>
      </c>
      <c r="W122">
        <f>INDEX(Data!$C$5:$BP$360,'Kontrolní List'!$A122,'Kontrolní List'!W$1)</f>
        <v>0</v>
      </c>
      <c r="X122">
        <f>INDEX(Data!$C$5:$BP$360,'Kontrolní List'!$A122,'Kontrolní List'!X$1)</f>
        <v>0</v>
      </c>
      <c r="Y122">
        <f>INDEX(Data!$C$5:$BP$360,'Kontrolní List'!$A122,'Kontrolní List'!Y$1)</f>
        <v>0</v>
      </c>
      <c r="Z122">
        <f>INDEX(Data!$C$5:$BP$360,'Kontrolní List'!$A122,'Kontrolní List'!Z$1)</f>
        <v>0</v>
      </c>
      <c r="AA122">
        <f>INDEX(Data!$C$5:$BP$360,'Kontrolní List'!$A122,'Kontrolní List'!AA$1)</f>
        <v>0</v>
      </c>
      <c r="AB122">
        <f t="shared" si="48"/>
        <v>0</v>
      </c>
      <c r="AC122">
        <f>INDEX(Data!$C$5:$BP$360,'Kontrolní List'!$A122,'Kontrolní List'!AC$1)</f>
        <v>322</v>
      </c>
      <c r="AD122">
        <f>INDEX(Data!$C$5:$BP$360,'Kontrolní List'!$A122,'Kontrolní List'!AD$1)</f>
        <v>0</v>
      </c>
      <c r="AE122">
        <f>INDEX(Data!$C$5:$BP$360,'Kontrolní List'!$A122,'Kontrolní List'!AE$1)</f>
        <v>0</v>
      </c>
      <c r="AF122">
        <f>INDEX(Data!$C$5:$BP$360,'Kontrolní List'!$A122,'Kontrolní List'!AF$1)</f>
        <v>0</v>
      </c>
      <c r="AG122">
        <f>INDEX(Data!$C$5:$BP$360,'Kontrolní List'!$A122,'Kontrolní List'!AG$1)</f>
        <v>0</v>
      </c>
      <c r="AH122">
        <f>INDEX(Data!$C$5:$BP$360,'Kontrolní List'!$A122,'Kontrolní List'!AH$1)</f>
        <v>0</v>
      </c>
      <c r="AI122">
        <f>INDEX(Data!$C$5:$BP$360,'Kontrolní List'!$A122,'Kontrolní List'!AI$1)</f>
        <v>0</v>
      </c>
      <c r="AJ122">
        <f>INDEX(Data!$C$5:$BP$360,'Kontrolní List'!$A122,'Kontrolní List'!AJ$1)</f>
        <v>0</v>
      </c>
      <c r="AK122">
        <f>INDEX(Data!$C$5:$BP$360,'Kontrolní List'!$A122,'Kontrolní List'!AK$1)</f>
        <v>0</v>
      </c>
      <c r="AL122">
        <f t="shared" si="49"/>
        <v>0</v>
      </c>
      <c r="AM122">
        <f>INDEX(Data!$C$5:$BP$360,'Kontrolní List'!$A122,'Kontrolní List'!AM$1)</f>
        <v>73.94</v>
      </c>
      <c r="AN122">
        <f>INDEX(Data!$C$5:$BP$360,'Kontrolní List'!$A122,'Kontrolní List'!AN$1)</f>
        <v>322</v>
      </c>
      <c r="AO122">
        <f>INDEX(Data!$C$5:$BP$360,'Kontrolní List'!$A122,'Kontrolní List'!AO$1)</f>
        <v>189.24199999999999</v>
      </c>
      <c r="AP122" t="b">
        <f t="shared" si="50"/>
        <v>1</v>
      </c>
      <c r="AQ122" t="b">
        <f t="shared" si="51"/>
        <v>1</v>
      </c>
      <c r="AR122" t="b">
        <f t="shared" si="52"/>
        <v>1</v>
      </c>
      <c r="AT122" s="35">
        <f t="shared" si="53"/>
        <v>0.86336249059111858</v>
      </c>
      <c r="AU122" s="36" t="s">
        <v>570</v>
      </c>
    </row>
    <row r="123" spans="1:47" x14ac:dyDescent="0.25">
      <c r="A123">
        <v>121</v>
      </c>
      <c r="B123" t="str">
        <f>INDEX(Data!$C$5:$BP$360,'Kontrolní List'!$A123,'Kontrolní List'!B$1)</f>
        <v>KJ - Rýmařov</v>
      </c>
      <c r="C123" t="str">
        <f>INDEX(Data!$C$5:$BP$360,'Kontrolní List'!$A123,'Kontrolní List'!C$1)</f>
        <v>Prosinec</v>
      </c>
      <c r="D123">
        <f>INDEX(Data!$C$5:$BP$360,'Kontrolní List'!$A123,'Kontrolní List'!D$1)</f>
        <v>935.20100000000002</v>
      </c>
      <c r="E123">
        <f>INDEX(Data!$C$5:$BP$360,'Kontrolní List'!$A123,'Kontrolní List'!E$1)</f>
        <v>424.58100000000002</v>
      </c>
      <c r="F123">
        <f>INDEX(Data!$C$5:$BP$360,'Kontrolní List'!$A123,'Kontrolní List'!F$1)</f>
        <v>510.62</v>
      </c>
      <c r="G123">
        <f>INDEX(Data!$C$5:$BP$360,'Kontrolní List'!$A123,'Kontrolní List'!G$1)</f>
        <v>35.195796000000001</v>
      </c>
      <c r="H123">
        <f t="shared" si="45"/>
        <v>0</v>
      </c>
      <c r="I123">
        <f>INDEX(Data!$C$5:$BP$360,'Kontrolní List'!$A123,'Kontrolní List'!I$1)</f>
        <v>380.18</v>
      </c>
      <c r="J123">
        <f>INDEX(Data!$C$5:$BP$360,'Kontrolní List'!$A123,'Kontrolní List'!J$1)</f>
        <v>2.7330000000000001</v>
      </c>
      <c r="K123">
        <f>INDEX(Data!$C$5:$BP$360,'Kontrolní List'!$A123,'Kontrolní List'!K$1)</f>
        <v>3.2880000000000109</v>
      </c>
      <c r="L123">
        <f>INDEX(Data!$C$5:$BP$360,'Kontrolní List'!$A123,'Kontrolní List'!L$1)</f>
        <v>0</v>
      </c>
      <c r="M123">
        <f>INDEX(Data!$C$5:$BP$360,'Kontrolní List'!$A123,'Kontrolní List'!M$1)</f>
        <v>0</v>
      </c>
      <c r="N123">
        <f>INDEX(Data!$C$5:$BP$360,'Kontrolní List'!$A123,'Kontrolní List'!N$1)</f>
        <v>374.15899999999999</v>
      </c>
      <c r="O123">
        <f t="shared" si="46"/>
        <v>0</v>
      </c>
      <c r="P123">
        <f>INDEX(Data!$C$5:$BP$360,'Kontrolní List'!$A123,'Kontrolní List'!P$1)</f>
        <v>1646</v>
      </c>
      <c r="Q123">
        <f>INDEX(Data!$C$5:$BP$360,'Kontrolní List'!$A123,'Kontrolní List'!Q$1)</f>
        <v>1646</v>
      </c>
      <c r="R123">
        <f t="shared" si="47"/>
        <v>0</v>
      </c>
      <c r="S123">
        <f>INDEX(Data!$C$5:$BP$360,'Kontrolní List'!$A123,'Kontrolní List'!S$1)</f>
        <v>374.15899999999999</v>
      </c>
      <c r="T123">
        <f>INDEX(Data!$C$5:$BP$360,'Kontrolní List'!$A123,'Kontrolní List'!T$1)</f>
        <v>0</v>
      </c>
      <c r="U123">
        <f>INDEX(Data!$C$5:$BP$360,'Kontrolní List'!$A123,'Kontrolní List'!U$1)</f>
        <v>0</v>
      </c>
      <c r="V123">
        <f>INDEX(Data!$C$5:$BP$360,'Kontrolní List'!$A123,'Kontrolní List'!V$1)</f>
        <v>0</v>
      </c>
      <c r="W123">
        <f>INDEX(Data!$C$5:$BP$360,'Kontrolní List'!$A123,'Kontrolní List'!W$1)</f>
        <v>0</v>
      </c>
      <c r="X123">
        <f>INDEX(Data!$C$5:$BP$360,'Kontrolní List'!$A123,'Kontrolní List'!X$1)</f>
        <v>0</v>
      </c>
      <c r="Y123">
        <f>INDEX(Data!$C$5:$BP$360,'Kontrolní List'!$A123,'Kontrolní List'!Y$1)</f>
        <v>0</v>
      </c>
      <c r="Z123">
        <f>INDEX(Data!$C$5:$BP$360,'Kontrolní List'!$A123,'Kontrolní List'!Z$1)</f>
        <v>0</v>
      </c>
      <c r="AA123">
        <f>INDEX(Data!$C$5:$BP$360,'Kontrolní List'!$A123,'Kontrolní List'!AA$1)</f>
        <v>0</v>
      </c>
      <c r="AB123">
        <f t="shared" si="48"/>
        <v>0</v>
      </c>
      <c r="AC123">
        <f>INDEX(Data!$C$5:$BP$360,'Kontrolní List'!$A123,'Kontrolní List'!AC$1)</f>
        <v>1646</v>
      </c>
      <c r="AD123">
        <f>INDEX(Data!$C$5:$BP$360,'Kontrolní List'!$A123,'Kontrolní List'!AD$1)</f>
        <v>0</v>
      </c>
      <c r="AE123">
        <f>INDEX(Data!$C$5:$BP$360,'Kontrolní List'!$A123,'Kontrolní List'!AE$1)</f>
        <v>0</v>
      </c>
      <c r="AF123">
        <f>INDEX(Data!$C$5:$BP$360,'Kontrolní List'!$A123,'Kontrolní List'!AF$1)</f>
        <v>0</v>
      </c>
      <c r="AG123">
        <f>INDEX(Data!$C$5:$BP$360,'Kontrolní List'!$A123,'Kontrolní List'!AG$1)</f>
        <v>0</v>
      </c>
      <c r="AH123">
        <f>INDEX(Data!$C$5:$BP$360,'Kontrolní List'!$A123,'Kontrolní List'!AH$1)</f>
        <v>0</v>
      </c>
      <c r="AI123">
        <f>INDEX(Data!$C$5:$BP$360,'Kontrolní List'!$A123,'Kontrolní List'!AI$1)</f>
        <v>0</v>
      </c>
      <c r="AJ123">
        <f>INDEX(Data!$C$5:$BP$360,'Kontrolní List'!$A123,'Kontrolní List'!AJ$1)</f>
        <v>0</v>
      </c>
      <c r="AK123">
        <f>INDEX(Data!$C$5:$BP$360,'Kontrolní List'!$A123,'Kontrolní List'!AK$1)</f>
        <v>0</v>
      </c>
      <c r="AL123">
        <f t="shared" si="49"/>
        <v>0</v>
      </c>
      <c r="AM123">
        <f>INDEX(Data!$C$5:$BP$360,'Kontrolní List'!$A123,'Kontrolní List'!AM$1)</f>
        <v>380.18</v>
      </c>
      <c r="AN123">
        <f>INDEX(Data!$C$5:$BP$360,'Kontrolní List'!$A123,'Kontrolní List'!AN$1)</f>
        <v>1646</v>
      </c>
      <c r="AO123">
        <f>INDEX(Data!$C$5:$BP$360,'Kontrolní List'!$A123,'Kontrolní List'!AO$1)</f>
        <v>935.20100000000002</v>
      </c>
      <c r="AP123" t="b">
        <f t="shared" si="50"/>
        <v>1</v>
      </c>
      <c r="AQ123" t="b">
        <f t="shared" si="51"/>
        <v>1</v>
      </c>
      <c r="AR123" t="b">
        <f t="shared" si="52"/>
        <v>1</v>
      </c>
      <c r="AT123" s="35">
        <f t="shared" si="53"/>
        <v>0.89542485756775514</v>
      </c>
      <c r="AU123" s="36" t="s">
        <v>570</v>
      </c>
    </row>
    <row r="124" spans="1:47" x14ac:dyDescent="0.25">
      <c r="A124">
        <v>122</v>
      </c>
      <c r="B124" t="str">
        <f>INDEX(Data!$C$5:$BP$360,'Kontrolní List'!$A124,'Kontrolní List'!B$1)</f>
        <v>KJ- Modelárna Třinec</v>
      </c>
      <c r="C124" t="str">
        <f>INDEX(Data!$C$5:$BP$360,'Kontrolní List'!$A124,'Kontrolní List'!C$1)</f>
        <v>Prosinec</v>
      </c>
      <c r="D124">
        <f>INDEX(Data!$C$5:$BP$360,'Kontrolní List'!$A124,'Kontrolní List'!D$1)</f>
        <v>140.21100000000001</v>
      </c>
      <c r="E124">
        <f>INDEX(Data!$C$5:$BP$360,'Kontrolní List'!$A124,'Kontrolní List'!E$1)</f>
        <v>58.024999999999999</v>
      </c>
      <c r="F124">
        <f>INDEX(Data!$C$5:$BP$360,'Kontrolní List'!$A124,'Kontrolní List'!F$1)</f>
        <v>82.186000000000007</v>
      </c>
      <c r="G124">
        <f>INDEX(Data!$C$5:$BP$360,'Kontrolní List'!$A124,'Kontrolní List'!G$1)</f>
        <v>35.251200000000004</v>
      </c>
      <c r="H124">
        <f t="shared" si="45"/>
        <v>0</v>
      </c>
      <c r="I124">
        <f>INDEX(Data!$C$5:$BP$360,'Kontrolní List'!$A124,'Kontrolní List'!I$1)</f>
        <v>45.302999999999997</v>
      </c>
      <c r="J124">
        <f>INDEX(Data!$C$5:$BP$360,'Kontrolní List'!$A124,'Kontrolní List'!J$1)</f>
        <v>0.28599999999999998</v>
      </c>
      <c r="K124">
        <f>INDEX(Data!$C$5:$BP$360,'Kontrolní List'!$A124,'Kontrolní List'!K$1)</f>
        <v>0.40599999999999881</v>
      </c>
      <c r="L124">
        <f>INDEX(Data!$C$5:$BP$360,'Kontrolní List'!$A124,'Kontrolní List'!L$1)</f>
        <v>0</v>
      </c>
      <c r="M124">
        <f>INDEX(Data!$C$5:$BP$360,'Kontrolní List'!$A124,'Kontrolní List'!M$1)</f>
        <v>0</v>
      </c>
      <c r="N124">
        <f>INDEX(Data!$C$5:$BP$360,'Kontrolní List'!$A124,'Kontrolní List'!N$1)</f>
        <v>44.610999999999997</v>
      </c>
      <c r="O124">
        <f t="shared" si="46"/>
        <v>0</v>
      </c>
      <c r="P124">
        <f>INDEX(Data!$C$5:$BP$360,'Kontrolní List'!$A124,'Kontrolní List'!P$1)</f>
        <v>231</v>
      </c>
      <c r="Q124">
        <f>INDEX(Data!$C$5:$BP$360,'Kontrolní List'!$A124,'Kontrolní List'!Q$1)</f>
        <v>231</v>
      </c>
      <c r="R124">
        <f t="shared" si="47"/>
        <v>0</v>
      </c>
      <c r="S124">
        <f>INDEX(Data!$C$5:$BP$360,'Kontrolní List'!$A124,'Kontrolní List'!S$1)</f>
        <v>44.610999999999997</v>
      </c>
      <c r="T124">
        <f>INDEX(Data!$C$5:$BP$360,'Kontrolní List'!$A124,'Kontrolní List'!T$1)</f>
        <v>0</v>
      </c>
      <c r="U124">
        <f>INDEX(Data!$C$5:$BP$360,'Kontrolní List'!$A124,'Kontrolní List'!U$1)</f>
        <v>0</v>
      </c>
      <c r="V124">
        <f>INDEX(Data!$C$5:$BP$360,'Kontrolní List'!$A124,'Kontrolní List'!V$1)</f>
        <v>0</v>
      </c>
      <c r="W124">
        <f>INDEX(Data!$C$5:$BP$360,'Kontrolní List'!$A124,'Kontrolní List'!W$1)</f>
        <v>0</v>
      </c>
      <c r="X124">
        <f>INDEX(Data!$C$5:$BP$360,'Kontrolní List'!$A124,'Kontrolní List'!X$1)</f>
        <v>0</v>
      </c>
      <c r="Y124">
        <f>INDEX(Data!$C$5:$BP$360,'Kontrolní List'!$A124,'Kontrolní List'!Y$1)</f>
        <v>0</v>
      </c>
      <c r="Z124">
        <f>INDEX(Data!$C$5:$BP$360,'Kontrolní List'!$A124,'Kontrolní List'!Z$1)</f>
        <v>0</v>
      </c>
      <c r="AA124">
        <f>INDEX(Data!$C$5:$BP$360,'Kontrolní List'!$A124,'Kontrolní List'!AA$1)</f>
        <v>0</v>
      </c>
      <c r="AB124">
        <f t="shared" si="48"/>
        <v>0</v>
      </c>
      <c r="AC124">
        <f>INDEX(Data!$C$5:$BP$360,'Kontrolní List'!$A124,'Kontrolní List'!AC$1)</f>
        <v>231</v>
      </c>
      <c r="AD124">
        <f>INDEX(Data!$C$5:$BP$360,'Kontrolní List'!$A124,'Kontrolní List'!AD$1)</f>
        <v>0</v>
      </c>
      <c r="AE124">
        <f>INDEX(Data!$C$5:$BP$360,'Kontrolní List'!$A124,'Kontrolní List'!AE$1)</f>
        <v>0</v>
      </c>
      <c r="AF124">
        <f>INDEX(Data!$C$5:$BP$360,'Kontrolní List'!$A124,'Kontrolní List'!AF$1)</f>
        <v>0</v>
      </c>
      <c r="AG124">
        <f>INDEX(Data!$C$5:$BP$360,'Kontrolní List'!$A124,'Kontrolní List'!AG$1)</f>
        <v>0</v>
      </c>
      <c r="AH124">
        <f>INDEX(Data!$C$5:$BP$360,'Kontrolní List'!$A124,'Kontrolní List'!AH$1)</f>
        <v>0</v>
      </c>
      <c r="AI124">
        <f>INDEX(Data!$C$5:$BP$360,'Kontrolní List'!$A124,'Kontrolní List'!AI$1)</f>
        <v>0</v>
      </c>
      <c r="AJ124">
        <f>INDEX(Data!$C$5:$BP$360,'Kontrolní List'!$A124,'Kontrolní List'!AJ$1)</f>
        <v>0</v>
      </c>
      <c r="AK124">
        <f>INDEX(Data!$C$5:$BP$360,'Kontrolní List'!$A124,'Kontrolní List'!AK$1)</f>
        <v>0</v>
      </c>
      <c r="AL124">
        <f t="shared" si="49"/>
        <v>0</v>
      </c>
      <c r="AM124">
        <f>INDEX(Data!$C$5:$BP$360,'Kontrolní List'!$A124,'Kontrolní List'!AM$1)</f>
        <v>45.302999999999997</v>
      </c>
      <c r="AN124">
        <f>INDEX(Data!$C$5:$BP$360,'Kontrolní List'!$A124,'Kontrolní List'!AN$1)</f>
        <v>231</v>
      </c>
      <c r="AO124">
        <f>INDEX(Data!$C$5:$BP$360,'Kontrolní List'!$A124,'Kontrolní List'!AO$1)</f>
        <v>126.19</v>
      </c>
      <c r="AP124" t="b">
        <f t="shared" si="50"/>
        <v>1</v>
      </c>
      <c r="AQ124" t="b">
        <f t="shared" si="51"/>
        <v>1</v>
      </c>
      <c r="AR124" t="b">
        <f t="shared" si="52"/>
        <v>0</v>
      </c>
      <c r="AT124" s="35">
        <f t="shared" si="53"/>
        <v>0.78074948945993294</v>
      </c>
      <c r="AU124" s="36" t="s">
        <v>570</v>
      </c>
    </row>
    <row r="125" spans="1:47" x14ac:dyDescent="0.25">
      <c r="A125">
        <v>123</v>
      </c>
      <c r="B125" t="str">
        <f>INDEX(Data!$C$5:$BP$360,'Kontrolní List'!$A125,'Kontrolní List'!B$1)</f>
        <v>KJ - Jablonec – Boženy Němcové</v>
      </c>
      <c r="C125" t="str">
        <f>INDEX(Data!$C$5:$BP$360,'Kontrolní List'!$A125,'Kontrolní List'!C$1)</f>
        <v>Prosinec</v>
      </c>
      <c r="D125">
        <f>INDEX(Data!$C$5:$BP$360,'Kontrolní List'!$A125,'Kontrolní List'!D$1)</f>
        <v>356.46300000000002</v>
      </c>
      <c r="E125">
        <f>INDEX(Data!$C$5:$BP$360,'Kontrolní List'!$A125,'Kontrolní List'!E$1)</f>
        <v>144.74600000000001</v>
      </c>
      <c r="F125">
        <f>INDEX(Data!$C$5:$BP$360,'Kontrolní List'!$A125,'Kontrolní List'!F$1)</f>
        <v>211.71700000000001</v>
      </c>
      <c r="G125">
        <f>INDEX(Data!$C$5:$BP$360,'Kontrolní List'!$A125,'Kontrolní List'!G$1)</f>
        <v>35.296236</v>
      </c>
      <c r="H125">
        <f t="shared" si="45"/>
        <v>0</v>
      </c>
      <c r="I125">
        <f>INDEX(Data!$C$5:$BP$360,'Kontrolní List'!$A125,'Kontrolní List'!I$1)</f>
        <v>130.089</v>
      </c>
      <c r="J125">
        <f>INDEX(Data!$C$5:$BP$360,'Kontrolní List'!$A125,'Kontrolní List'!J$1)</f>
        <v>3.8079999999999998</v>
      </c>
      <c r="K125">
        <f>INDEX(Data!$C$5:$BP$360,'Kontrolní List'!$A125,'Kontrolní List'!K$1)</f>
        <v>5.5690000000000026</v>
      </c>
      <c r="L125">
        <f>INDEX(Data!$C$5:$BP$360,'Kontrolní List'!$A125,'Kontrolní List'!L$1)</f>
        <v>0</v>
      </c>
      <c r="M125">
        <f>INDEX(Data!$C$5:$BP$360,'Kontrolní List'!$A125,'Kontrolní List'!M$1)</f>
        <v>0</v>
      </c>
      <c r="N125">
        <f>INDEX(Data!$C$5:$BP$360,'Kontrolní List'!$A125,'Kontrolní List'!N$1)</f>
        <v>120.712</v>
      </c>
      <c r="O125">
        <f t="shared" si="46"/>
        <v>0</v>
      </c>
      <c r="P125">
        <f>INDEX(Data!$C$5:$BP$360,'Kontrolní List'!$A125,'Kontrolní List'!P$1)</f>
        <v>685</v>
      </c>
      <c r="Q125">
        <f>INDEX(Data!$C$5:$BP$360,'Kontrolní List'!$A125,'Kontrolní List'!Q$1)</f>
        <v>685</v>
      </c>
      <c r="R125">
        <f t="shared" si="47"/>
        <v>0</v>
      </c>
      <c r="S125">
        <f>INDEX(Data!$C$5:$BP$360,'Kontrolní List'!$A125,'Kontrolní List'!S$1)</f>
        <v>120.712</v>
      </c>
      <c r="T125">
        <f>INDEX(Data!$C$5:$BP$360,'Kontrolní List'!$A125,'Kontrolní List'!T$1)</f>
        <v>0</v>
      </c>
      <c r="U125">
        <f>INDEX(Data!$C$5:$BP$360,'Kontrolní List'!$A125,'Kontrolní List'!U$1)</f>
        <v>0</v>
      </c>
      <c r="V125">
        <f>INDEX(Data!$C$5:$BP$360,'Kontrolní List'!$A125,'Kontrolní List'!V$1)</f>
        <v>0</v>
      </c>
      <c r="W125">
        <f>INDEX(Data!$C$5:$BP$360,'Kontrolní List'!$A125,'Kontrolní List'!W$1)</f>
        <v>0</v>
      </c>
      <c r="X125">
        <f>INDEX(Data!$C$5:$BP$360,'Kontrolní List'!$A125,'Kontrolní List'!X$1)</f>
        <v>0</v>
      </c>
      <c r="Y125">
        <f>INDEX(Data!$C$5:$BP$360,'Kontrolní List'!$A125,'Kontrolní List'!Y$1)</f>
        <v>0</v>
      </c>
      <c r="Z125">
        <f>INDEX(Data!$C$5:$BP$360,'Kontrolní List'!$A125,'Kontrolní List'!Z$1)</f>
        <v>0</v>
      </c>
      <c r="AA125">
        <f>INDEX(Data!$C$5:$BP$360,'Kontrolní List'!$A125,'Kontrolní List'!AA$1)</f>
        <v>0</v>
      </c>
      <c r="AB125">
        <f t="shared" si="48"/>
        <v>0</v>
      </c>
      <c r="AC125">
        <f>INDEX(Data!$C$5:$BP$360,'Kontrolní List'!$A125,'Kontrolní List'!AC$1)</f>
        <v>685</v>
      </c>
      <c r="AD125">
        <f>INDEX(Data!$C$5:$BP$360,'Kontrolní List'!$A125,'Kontrolní List'!AD$1)</f>
        <v>0</v>
      </c>
      <c r="AE125">
        <f>INDEX(Data!$C$5:$BP$360,'Kontrolní List'!$A125,'Kontrolní List'!AE$1)</f>
        <v>0</v>
      </c>
      <c r="AF125">
        <f>INDEX(Data!$C$5:$BP$360,'Kontrolní List'!$A125,'Kontrolní List'!AF$1)</f>
        <v>0</v>
      </c>
      <c r="AG125">
        <f>INDEX(Data!$C$5:$BP$360,'Kontrolní List'!$A125,'Kontrolní List'!AG$1)</f>
        <v>0</v>
      </c>
      <c r="AH125">
        <f>INDEX(Data!$C$5:$BP$360,'Kontrolní List'!$A125,'Kontrolní List'!AH$1)</f>
        <v>0</v>
      </c>
      <c r="AI125">
        <f>INDEX(Data!$C$5:$BP$360,'Kontrolní List'!$A125,'Kontrolní List'!AI$1)</f>
        <v>0</v>
      </c>
      <c r="AJ125">
        <f>INDEX(Data!$C$5:$BP$360,'Kontrolní List'!$A125,'Kontrolní List'!AJ$1)</f>
        <v>0</v>
      </c>
      <c r="AK125">
        <f>INDEX(Data!$C$5:$BP$360,'Kontrolní List'!$A125,'Kontrolní List'!AK$1)</f>
        <v>0</v>
      </c>
      <c r="AL125">
        <f t="shared" si="49"/>
        <v>0</v>
      </c>
      <c r="AM125">
        <f>INDEX(Data!$C$5:$BP$360,'Kontrolní List'!$A125,'Kontrolní List'!AM$1)</f>
        <v>130.089</v>
      </c>
      <c r="AN125">
        <f>INDEX(Data!$C$5:$BP$360,'Kontrolní List'!$A125,'Kontrolní List'!AN$1)</f>
        <v>685</v>
      </c>
      <c r="AO125">
        <f>INDEX(Data!$C$5:$BP$360,'Kontrolní List'!$A125,'Kontrolní List'!AO$1)</f>
        <v>356.46300000000002</v>
      </c>
      <c r="AP125" t="b">
        <f t="shared" si="50"/>
        <v>1</v>
      </c>
      <c r="AQ125" t="b">
        <f t="shared" si="51"/>
        <v>1</v>
      </c>
      <c r="AR125" t="b">
        <f t="shared" si="52"/>
        <v>1</v>
      </c>
      <c r="AT125" s="35">
        <f t="shared" si="53"/>
        <v>0.89873781508256889</v>
      </c>
      <c r="AU125" s="36" t="s">
        <v>570</v>
      </c>
    </row>
    <row r="126" spans="1:47" x14ac:dyDescent="0.25">
      <c r="A126">
        <v>124</v>
      </c>
      <c r="B126" t="str">
        <f>INDEX(Data!$C$5:$BP$360,'Kontrolní List'!$A126,'Kontrolní List'!B$1)</f>
        <v>KJ - Jablonec – Josefa Hory</v>
      </c>
      <c r="C126" t="str">
        <f>INDEX(Data!$C$5:$BP$360,'Kontrolní List'!$A126,'Kontrolní List'!C$1)</f>
        <v>Prosinec</v>
      </c>
      <c r="D126">
        <f>INDEX(Data!$C$5:$BP$360,'Kontrolní List'!$A126,'Kontrolní List'!D$1)</f>
        <v>221.03800000000001</v>
      </c>
      <c r="E126">
        <f>INDEX(Data!$C$5:$BP$360,'Kontrolní List'!$A126,'Kontrolní List'!E$1)</f>
        <v>95.400999999999996</v>
      </c>
      <c r="F126">
        <f>INDEX(Data!$C$5:$BP$360,'Kontrolní List'!$A126,'Kontrolní List'!F$1)</f>
        <v>125.637</v>
      </c>
      <c r="G126">
        <f>INDEX(Data!$C$5:$BP$360,'Kontrolní List'!$A126,'Kontrolní List'!G$1)</f>
        <v>35.295999999999999</v>
      </c>
      <c r="H126">
        <f t="shared" si="45"/>
        <v>0</v>
      </c>
      <c r="I126">
        <f>INDEX(Data!$C$5:$BP$360,'Kontrolní List'!$A126,'Kontrolní List'!I$1)</f>
        <v>77.198999999999998</v>
      </c>
      <c r="J126">
        <f>INDEX(Data!$C$5:$BP$360,'Kontrolní List'!$A126,'Kontrolní List'!J$1)</f>
        <v>0.94399999999999995</v>
      </c>
      <c r="K126">
        <f>INDEX(Data!$C$5:$BP$360,'Kontrolní List'!$A126,'Kontrolní List'!K$1)</f>
        <v>1.2430000000000001</v>
      </c>
      <c r="L126">
        <f>INDEX(Data!$C$5:$BP$360,'Kontrolní List'!$A126,'Kontrolní List'!L$1)</f>
        <v>0</v>
      </c>
      <c r="M126">
        <f>INDEX(Data!$C$5:$BP$360,'Kontrolní List'!$A126,'Kontrolní List'!M$1)</f>
        <v>0</v>
      </c>
      <c r="N126">
        <f>INDEX(Data!$C$5:$BP$360,'Kontrolní List'!$A126,'Kontrolní List'!N$1)</f>
        <v>75.013000000000005</v>
      </c>
      <c r="O126">
        <f t="shared" si="46"/>
        <v>-1.0000000000047748E-3</v>
      </c>
      <c r="P126">
        <f>INDEX(Data!$C$5:$BP$360,'Kontrolní List'!$A126,'Kontrolní List'!P$1)</f>
        <v>366</v>
      </c>
      <c r="Q126">
        <f>INDEX(Data!$C$5:$BP$360,'Kontrolní List'!$A126,'Kontrolní List'!Q$1)</f>
        <v>366</v>
      </c>
      <c r="R126">
        <f t="shared" si="47"/>
        <v>0</v>
      </c>
      <c r="S126">
        <f>INDEX(Data!$C$5:$BP$360,'Kontrolní List'!$A126,'Kontrolní List'!S$1)</f>
        <v>75.013000000000005</v>
      </c>
      <c r="T126">
        <f>INDEX(Data!$C$5:$BP$360,'Kontrolní List'!$A126,'Kontrolní List'!T$1)</f>
        <v>0</v>
      </c>
      <c r="U126">
        <f>INDEX(Data!$C$5:$BP$360,'Kontrolní List'!$A126,'Kontrolní List'!U$1)</f>
        <v>0</v>
      </c>
      <c r="V126">
        <f>INDEX(Data!$C$5:$BP$360,'Kontrolní List'!$A126,'Kontrolní List'!V$1)</f>
        <v>0</v>
      </c>
      <c r="W126">
        <f>INDEX(Data!$C$5:$BP$360,'Kontrolní List'!$A126,'Kontrolní List'!W$1)</f>
        <v>0</v>
      </c>
      <c r="X126">
        <f>INDEX(Data!$C$5:$BP$360,'Kontrolní List'!$A126,'Kontrolní List'!X$1)</f>
        <v>0</v>
      </c>
      <c r="Y126">
        <f>INDEX(Data!$C$5:$BP$360,'Kontrolní List'!$A126,'Kontrolní List'!Y$1)</f>
        <v>0</v>
      </c>
      <c r="Z126">
        <f>INDEX(Data!$C$5:$BP$360,'Kontrolní List'!$A126,'Kontrolní List'!Z$1)</f>
        <v>0</v>
      </c>
      <c r="AA126">
        <f>INDEX(Data!$C$5:$BP$360,'Kontrolní List'!$A126,'Kontrolní List'!AA$1)</f>
        <v>0</v>
      </c>
      <c r="AB126">
        <f t="shared" si="48"/>
        <v>0</v>
      </c>
      <c r="AC126">
        <f>INDEX(Data!$C$5:$BP$360,'Kontrolní List'!$A126,'Kontrolní List'!AC$1)</f>
        <v>366</v>
      </c>
      <c r="AD126">
        <f>INDEX(Data!$C$5:$BP$360,'Kontrolní List'!$A126,'Kontrolní List'!AD$1)</f>
        <v>0</v>
      </c>
      <c r="AE126">
        <f>INDEX(Data!$C$5:$BP$360,'Kontrolní List'!$A126,'Kontrolní List'!AE$1)</f>
        <v>0</v>
      </c>
      <c r="AF126">
        <f>INDEX(Data!$C$5:$BP$360,'Kontrolní List'!$A126,'Kontrolní List'!AF$1)</f>
        <v>0</v>
      </c>
      <c r="AG126">
        <f>INDEX(Data!$C$5:$BP$360,'Kontrolní List'!$A126,'Kontrolní List'!AG$1)</f>
        <v>0</v>
      </c>
      <c r="AH126">
        <f>INDEX(Data!$C$5:$BP$360,'Kontrolní List'!$A126,'Kontrolní List'!AH$1)</f>
        <v>0</v>
      </c>
      <c r="AI126">
        <f>INDEX(Data!$C$5:$BP$360,'Kontrolní List'!$A126,'Kontrolní List'!AI$1)</f>
        <v>0</v>
      </c>
      <c r="AJ126">
        <f>INDEX(Data!$C$5:$BP$360,'Kontrolní List'!$A126,'Kontrolní List'!AJ$1)</f>
        <v>0</v>
      </c>
      <c r="AK126">
        <f>INDEX(Data!$C$5:$BP$360,'Kontrolní List'!$A126,'Kontrolní List'!AK$1)</f>
        <v>0</v>
      </c>
      <c r="AL126">
        <f t="shared" si="49"/>
        <v>0</v>
      </c>
      <c r="AM126">
        <f>INDEX(Data!$C$5:$BP$360,'Kontrolní List'!$A126,'Kontrolní List'!AM$1)</f>
        <v>77.198999999999998</v>
      </c>
      <c r="AN126">
        <f>INDEX(Data!$C$5:$BP$360,'Kontrolní List'!$A126,'Kontrolní List'!AN$1)</f>
        <v>366</v>
      </c>
      <c r="AO126">
        <f>INDEX(Data!$C$5:$BP$360,'Kontrolní List'!$A126,'Kontrolní List'!AO$1)</f>
        <v>221.03800000000001</v>
      </c>
      <c r="AP126" t="b">
        <f t="shared" si="50"/>
        <v>1</v>
      </c>
      <c r="AQ126" t="b">
        <f t="shared" si="51"/>
        <v>1</v>
      </c>
      <c r="AR126" t="b">
        <f t="shared" si="52"/>
        <v>1</v>
      </c>
      <c r="AT126" s="35">
        <f t="shared" si="53"/>
        <v>0.80920776819672013</v>
      </c>
      <c r="AU126" s="36" t="s">
        <v>570</v>
      </c>
    </row>
    <row r="127" spans="1:47" x14ac:dyDescent="0.25">
      <c r="A127">
        <v>125</v>
      </c>
      <c r="B127" t="str">
        <f>INDEX(Data!$C$5:$BP$360,'Kontrolní List'!$A127,'Kontrolní List'!B$1)</f>
        <v>KJ - Jablonec – Liberecká</v>
      </c>
      <c r="C127" t="str">
        <f>INDEX(Data!$C$5:$BP$360,'Kontrolní List'!$A127,'Kontrolní List'!C$1)</f>
        <v>Prosinec</v>
      </c>
      <c r="D127">
        <f>INDEX(Data!$C$5:$BP$360,'Kontrolní List'!$A127,'Kontrolní List'!D$1)</f>
        <v>917.73199999999997</v>
      </c>
      <c r="E127">
        <f>INDEX(Data!$C$5:$BP$360,'Kontrolní List'!$A127,'Kontrolní List'!E$1)</f>
        <v>406.25299999999999</v>
      </c>
      <c r="F127">
        <f>INDEX(Data!$C$5:$BP$360,'Kontrolní List'!$A127,'Kontrolní List'!F$1)</f>
        <v>511.47899999999998</v>
      </c>
      <c r="G127">
        <f>INDEX(Data!$C$5:$BP$360,'Kontrolní List'!$A127,'Kontrolní List'!G$1)</f>
        <v>35.296236</v>
      </c>
      <c r="H127">
        <f t="shared" si="45"/>
        <v>0</v>
      </c>
      <c r="I127">
        <f>INDEX(Data!$C$5:$BP$360,'Kontrolní List'!$A127,'Kontrolní List'!I$1)</f>
        <v>363.6</v>
      </c>
      <c r="J127">
        <f>INDEX(Data!$C$5:$BP$360,'Kontrolní List'!$A127,'Kontrolní List'!J$1)</f>
        <v>3.51</v>
      </c>
      <c r="K127">
        <f>INDEX(Data!$C$5:$BP$360,'Kontrolní List'!$A127,'Kontrolní List'!K$1)</f>
        <v>4.4190000000000396</v>
      </c>
      <c r="L127">
        <f>INDEX(Data!$C$5:$BP$360,'Kontrolní List'!$A127,'Kontrolní List'!L$1)</f>
        <v>0</v>
      </c>
      <c r="M127">
        <f>INDEX(Data!$C$5:$BP$360,'Kontrolní List'!$A127,'Kontrolní List'!M$1)</f>
        <v>0</v>
      </c>
      <c r="N127">
        <f>INDEX(Data!$C$5:$BP$360,'Kontrolní List'!$A127,'Kontrolní List'!N$1)</f>
        <v>355.67099999999999</v>
      </c>
      <c r="O127">
        <f t="shared" si="46"/>
        <v>0</v>
      </c>
      <c r="P127">
        <f>INDEX(Data!$C$5:$BP$360,'Kontrolní List'!$A127,'Kontrolní List'!P$1)</f>
        <v>1648</v>
      </c>
      <c r="Q127">
        <f>INDEX(Data!$C$5:$BP$360,'Kontrolní List'!$A127,'Kontrolní List'!Q$1)</f>
        <v>1648</v>
      </c>
      <c r="R127">
        <f t="shared" si="47"/>
        <v>0</v>
      </c>
      <c r="S127">
        <f>INDEX(Data!$C$5:$BP$360,'Kontrolní List'!$A127,'Kontrolní List'!S$1)</f>
        <v>355.67099999999999</v>
      </c>
      <c r="T127">
        <f>INDEX(Data!$C$5:$BP$360,'Kontrolní List'!$A127,'Kontrolní List'!T$1)</f>
        <v>0</v>
      </c>
      <c r="U127">
        <f>INDEX(Data!$C$5:$BP$360,'Kontrolní List'!$A127,'Kontrolní List'!U$1)</f>
        <v>0</v>
      </c>
      <c r="V127">
        <f>INDEX(Data!$C$5:$BP$360,'Kontrolní List'!$A127,'Kontrolní List'!V$1)</f>
        <v>0</v>
      </c>
      <c r="W127">
        <f>INDEX(Data!$C$5:$BP$360,'Kontrolní List'!$A127,'Kontrolní List'!W$1)</f>
        <v>0</v>
      </c>
      <c r="X127">
        <f>INDEX(Data!$C$5:$BP$360,'Kontrolní List'!$A127,'Kontrolní List'!X$1)</f>
        <v>0</v>
      </c>
      <c r="Y127">
        <f>INDEX(Data!$C$5:$BP$360,'Kontrolní List'!$A127,'Kontrolní List'!Y$1)</f>
        <v>0</v>
      </c>
      <c r="Z127">
        <f>INDEX(Data!$C$5:$BP$360,'Kontrolní List'!$A127,'Kontrolní List'!Z$1)</f>
        <v>0</v>
      </c>
      <c r="AA127">
        <f>INDEX(Data!$C$5:$BP$360,'Kontrolní List'!$A127,'Kontrolní List'!AA$1)</f>
        <v>0</v>
      </c>
      <c r="AB127">
        <f t="shared" si="48"/>
        <v>0</v>
      </c>
      <c r="AC127">
        <f>INDEX(Data!$C$5:$BP$360,'Kontrolní List'!$A127,'Kontrolní List'!AC$1)</f>
        <v>1648</v>
      </c>
      <c r="AD127">
        <f>INDEX(Data!$C$5:$BP$360,'Kontrolní List'!$A127,'Kontrolní List'!AD$1)</f>
        <v>0</v>
      </c>
      <c r="AE127">
        <f>INDEX(Data!$C$5:$BP$360,'Kontrolní List'!$A127,'Kontrolní List'!AE$1)</f>
        <v>0</v>
      </c>
      <c r="AF127">
        <f>INDEX(Data!$C$5:$BP$360,'Kontrolní List'!$A127,'Kontrolní List'!AF$1)</f>
        <v>0</v>
      </c>
      <c r="AG127">
        <f>INDEX(Data!$C$5:$BP$360,'Kontrolní List'!$A127,'Kontrolní List'!AG$1)</f>
        <v>0</v>
      </c>
      <c r="AH127">
        <f>INDEX(Data!$C$5:$BP$360,'Kontrolní List'!$A127,'Kontrolní List'!AH$1)</f>
        <v>0</v>
      </c>
      <c r="AI127">
        <f>INDEX(Data!$C$5:$BP$360,'Kontrolní List'!$A127,'Kontrolní List'!AI$1)</f>
        <v>0</v>
      </c>
      <c r="AJ127">
        <f>INDEX(Data!$C$5:$BP$360,'Kontrolní List'!$A127,'Kontrolní List'!AJ$1)</f>
        <v>0</v>
      </c>
      <c r="AK127">
        <f>INDEX(Data!$C$5:$BP$360,'Kontrolní List'!$A127,'Kontrolní List'!AK$1)</f>
        <v>0</v>
      </c>
      <c r="AL127">
        <f t="shared" si="49"/>
        <v>0</v>
      </c>
      <c r="AM127">
        <f>INDEX(Data!$C$5:$BP$360,'Kontrolní List'!$A127,'Kontrolní List'!AM$1)</f>
        <v>363.6</v>
      </c>
      <c r="AN127">
        <f>INDEX(Data!$C$5:$BP$360,'Kontrolní List'!$A127,'Kontrolní List'!AN$1)</f>
        <v>1648</v>
      </c>
      <c r="AO127">
        <f>INDEX(Data!$C$5:$BP$360,'Kontrolní List'!$A127,'Kontrolní List'!AO$1)</f>
        <v>917.73199999999997</v>
      </c>
      <c r="AP127" t="b">
        <f t="shared" si="50"/>
        <v>1</v>
      </c>
      <c r="AQ127" t="b">
        <f t="shared" si="51"/>
        <v>1</v>
      </c>
      <c r="AR127" t="b">
        <f t="shared" si="52"/>
        <v>1</v>
      </c>
      <c r="AT127" s="35">
        <f t="shared" si="53"/>
        <v>0.89500832244901318</v>
      </c>
      <c r="AU127" s="36" t="s">
        <v>570</v>
      </c>
    </row>
    <row r="128" spans="1:47" x14ac:dyDescent="0.25">
      <c r="A128">
        <v>126</v>
      </c>
      <c r="B128" t="str">
        <f>INDEX(Data!$C$5:$BP$360,'Kontrolní List'!$A128,'Kontrolní List'!B$1)</f>
        <v>KJ - Hanušovice</v>
      </c>
      <c r="C128" t="str">
        <f>INDEX(Data!$C$5:$BP$360,'Kontrolní List'!$A128,'Kontrolní List'!C$1)</f>
        <v>Prosinec</v>
      </c>
      <c r="D128">
        <f>INDEX(Data!$C$5:$BP$360,'Kontrolní List'!$A128,'Kontrolní List'!D$1)</f>
        <v>166.089</v>
      </c>
      <c r="E128">
        <f>INDEX(Data!$C$5:$BP$360,'Kontrolní List'!$A128,'Kontrolní List'!E$1)</f>
        <v>69.432000000000002</v>
      </c>
      <c r="F128">
        <f>INDEX(Data!$C$5:$BP$360,'Kontrolní List'!$A128,'Kontrolní List'!F$1)</f>
        <v>96.656999999999996</v>
      </c>
      <c r="G128">
        <f>INDEX(Data!$C$5:$BP$360,'Kontrolní List'!$A128,'Kontrolní List'!G$1)</f>
        <v>34.667999999999999</v>
      </c>
      <c r="H128">
        <f t="shared" si="45"/>
        <v>0</v>
      </c>
      <c r="I128">
        <f>INDEX(Data!$C$5:$BP$360,'Kontrolní List'!$A128,'Kontrolní List'!I$1)</f>
        <v>63.052999999999997</v>
      </c>
      <c r="J128">
        <f>INDEX(Data!$C$5:$BP$360,'Kontrolní List'!$A128,'Kontrolní List'!J$1)</f>
        <v>1.946</v>
      </c>
      <c r="K128">
        <f>INDEX(Data!$C$5:$BP$360,'Kontrolní List'!$A128,'Kontrolní List'!K$1)</f>
        <v>2.7089999999999961</v>
      </c>
      <c r="L128">
        <f>INDEX(Data!$C$5:$BP$360,'Kontrolní List'!$A128,'Kontrolní List'!L$1)</f>
        <v>0</v>
      </c>
      <c r="M128">
        <f>INDEX(Data!$C$5:$BP$360,'Kontrolní List'!$A128,'Kontrolní List'!M$1)</f>
        <v>0</v>
      </c>
      <c r="N128">
        <f>INDEX(Data!$C$5:$BP$360,'Kontrolní List'!$A128,'Kontrolní List'!N$1)</f>
        <v>58.398000000000003</v>
      </c>
      <c r="O128">
        <f t="shared" si="46"/>
        <v>0</v>
      </c>
      <c r="P128">
        <f>INDEX(Data!$C$5:$BP$360,'Kontrolní List'!$A128,'Kontrolní List'!P$1)</f>
        <v>316</v>
      </c>
      <c r="Q128">
        <f>INDEX(Data!$C$5:$BP$360,'Kontrolní List'!$A128,'Kontrolní List'!Q$1)</f>
        <v>316</v>
      </c>
      <c r="R128">
        <f t="shared" si="47"/>
        <v>0</v>
      </c>
      <c r="S128">
        <f>INDEX(Data!$C$5:$BP$360,'Kontrolní List'!$A128,'Kontrolní List'!S$1)</f>
        <v>58.398000000000003</v>
      </c>
      <c r="T128">
        <f>INDEX(Data!$C$5:$BP$360,'Kontrolní List'!$A128,'Kontrolní List'!T$1)</f>
        <v>0</v>
      </c>
      <c r="U128">
        <f>INDEX(Data!$C$5:$BP$360,'Kontrolní List'!$A128,'Kontrolní List'!U$1)</f>
        <v>0</v>
      </c>
      <c r="V128">
        <f>INDEX(Data!$C$5:$BP$360,'Kontrolní List'!$A128,'Kontrolní List'!V$1)</f>
        <v>0</v>
      </c>
      <c r="W128">
        <f>INDEX(Data!$C$5:$BP$360,'Kontrolní List'!$A128,'Kontrolní List'!W$1)</f>
        <v>0</v>
      </c>
      <c r="X128">
        <f>INDEX(Data!$C$5:$BP$360,'Kontrolní List'!$A128,'Kontrolní List'!X$1)</f>
        <v>0</v>
      </c>
      <c r="Y128">
        <f>INDEX(Data!$C$5:$BP$360,'Kontrolní List'!$A128,'Kontrolní List'!Y$1)</f>
        <v>0</v>
      </c>
      <c r="Z128">
        <f>INDEX(Data!$C$5:$BP$360,'Kontrolní List'!$A128,'Kontrolní List'!Z$1)</f>
        <v>0</v>
      </c>
      <c r="AA128">
        <f>INDEX(Data!$C$5:$BP$360,'Kontrolní List'!$A128,'Kontrolní List'!AA$1)</f>
        <v>0</v>
      </c>
      <c r="AB128">
        <f t="shared" si="48"/>
        <v>0</v>
      </c>
      <c r="AC128">
        <f>INDEX(Data!$C$5:$BP$360,'Kontrolní List'!$A128,'Kontrolní List'!AC$1)</f>
        <v>316</v>
      </c>
      <c r="AD128">
        <f>INDEX(Data!$C$5:$BP$360,'Kontrolní List'!$A128,'Kontrolní List'!AD$1)</f>
        <v>0</v>
      </c>
      <c r="AE128">
        <f>INDEX(Data!$C$5:$BP$360,'Kontrolní List'!$A128,'Kontrolní List'!AE$1)</f>
        <v>0</v>
      </c>
      <c r="AF128">
        <f>INDEX(Data!$C$5:$BP$360,'Kontrolní List'!$A128,'Kontrolní List'!AF$1)</f>
        <v>0</v>
      </c>
      <c r="AG128">
        <f>INDEX(Data!$C$5:$BP$360,'Kontrolní List'!$A128,'Kontrolní List'!AG$1)</f>
        <v>0</v>
      </c>
      <c r="AH128">
        <f>INDEX(Data!$C$5:$BP$360,'Kontrolní List'!$A128,'Kontrolní List'!AH$1)</f>
        <v>0</v>
      </c>
      <c r="AI128">
        <f>INDEX(Data!$C$5:$BP$360,'Kontrolní List'!$A128,'Kontrolní List'!AI$1)</f>
        <v>0</v>
      </c>
      <c r="AJ128">
        <f>INDEX(Data!$C$5:$BP$360,'Kontrolní List'!$A128,'Kontrolní List'!AJ$1)</f>
        <v>0</v>
      </c>
      <c r="AK128">
        <f>INDEX(Data!$C$5:$BP$360,'Kontrolní List'!$A128,'Kontrolní List'!AK$1)</f>
        <v>0</v>
      </c>
      <c r="AL128">
        <f t="shared" si="49"/>
        <v>0</v>
      </c>
      <c r="AM128">
        <f>INDEX(Data!$C$5:$BP$360,'Kontrolní List'!$A128,'Kontrolní List'!AM$1)</f>
        <v>63.052999999999997</v>
      </c>
      <c r="AN128">
        <f>INDEX(Data!$C$5:$BP$360,'Kontrolní List'!$A128,'Kontrolní List'!AN$1)</f>
        <v>316</v>
      </c>
      <c r="AO128">
        <f>INDEX(Data!$C$5:$BP$360,'Kontrolní List'!$A128,'Kontrolní List'!AO$1)</f>
        <v>166.089</v>
      </c>
      <c r="AP128" t="b">
        <f t="shared" si="50"/>
        <v>1</v>
      </c>
      <c r="AQ128" t="b">
        <f t="shared" si="51"/>
        <v>1</v>
      </c>
      <c r="AR128" t="b">
        <f t="shared" si="52"/>
        <v>1</v>
      </c>
      <c r="AT128" s="35">
        <f t="shared" si="53"/>
        <v>0.90813225305575784</v>
      </c>
      <c r="AU128" s="36" t="s">
        <v>570</v>
      </c>
    </row>
    <row r="129" spans="1:47" x14ac:dyDescent="0.25">
      <c r="A129">
        <v>127</v>
      </c>
      <c r="B129" t="str">
        <f>INDEX(Data!$C$5:$BP$360,'Kontrolní List'!$A129,'Kontrolní List'!B$1)</f>
        <v>KJ - Jablonec - Březová</v>
      </c>
      <c r="C129" t="str">
        <f>INDEX(Data!$C$5:$BP$360,'Kontrolní List'!$A129,'Kontrolní List'!C$1)</f>
        <v>Prosinec</v>
      </c>
      <c r="D129">
        <f>INDEX(Data!$C$5:$BP$360,'Kontrolní List'!$A129,'Kontrolní List'!D$1)</f>
        <v>946.75199999999995</v>
      </c>
      <c r="E129">
        <f>INDEX(Data!$C$5:$BP$360,'Kontrolní List'!$A129,'Kontrolní List'!E$1)</f>
        <v>433.62</v>
      </c>
      <c r="F129">
        <f>INDEX(Data!$C$5:$BP$360,'Kontrolní List'!$A129,'Kontrolní List'!F$1)</f>
        <v>513.13199999999995</v>
      </c>
      <c r="G129">
        <f>INDEX(Data!$C$5:$BP$360,'Kontrolní List'!$A129,'Kontrolní List'!G$1)</f>
        <v>35.296560000000007</v>
      </c>
      <c r="H129">
        <f t="shared" si="45"/>
        <v>0</v>
      </c>
      <c r="I129">
        <f>INDEX(Data!$C$5:$BP$360,'Kontrolní List'!$A129,'Kontrolní List'!I$1)</f>
        <v>381.21</v>
      </c>
      <c r="J129">
        <f>INDEX(Data!$C$5:$BP$360,'Kontrolní List'!$A129,'Kontrolní List'!J$1)</f>
        <v>5.8209999999999997</v>
      </c>
      <c r="K129">
        <f>INDEX(Data!$C$5:$BP$360,'Kontrolní List'!$A129,'Kontrolní List'!K$1)</f>
        <v>6.8889999999999532</v>
      </c>
      <c r="L129">
        <f>INDEX(Data!$C$5:$BP$360,'Kontrolní List'!$A129,'Kontrolní List'!L$1)</f>
        <v>0</v>
      </c>
      <c r="M129">
        <f>INDEX(Data!$C$5:$BP$360,'Kontrolní List'!$A129,'Kontrolní List'!M$1)</f>
        <v>0</v>
      </c>
      <c r="N129">
        <f>INDEX(Data!$C$5:$BP$360,'Kontrolní List'!$A129,'Kontrolní List'!N$1)</f>
        <v>368.5</v>
      </c>
      <c r="O129">
        <f t="shared" si="46"/>
        <v>0</v>
      </c>
      <c r="P129">
        <f>INDEX(Data!$C$5:$BP$360,'Kontrolní List'!$A129,'Kontrolní List'!P$1)</f>
        <v>1624</v>
      </c>
      <c r="Q129">
        <f>INDEX(Data!$C$5:$BP$360,'Kontrolní List'!$A129,'Kontrolní List'!Q$1)</f>
        <v>1624</v>
      </c>
      <c r="R129">
        <f t="shared" si="47"/>
        <v>0</v>
      </c>
      <c r="S129">
        <f>INDEX(Data!$C$5:$BP$360,'Kontrolní List'!$A129,'Kontrolní List'!S$1)</f>
        <v>368.5</v>
      </c>
      <c r="T129">
        <f>INDEX(Data!$C$5:$BP$360,'Kontrolní List'!$A129,'Kontrolní List'!T$1)</f>
        <v>0</v>
      </c>
      <c r="U129">
        <f>INDEX(Data!$C$5:$BP$360,'Kontrolní List'!$A129,'Kontrolní List'!U$1)</f>
        <v>0</v>
      </c>
      <c r="V129">
        <f>INDEX(Data!$C$5:$BP$360,'Kontrolní List'!$A129,'Kontrolní List'!V$1)</f>
        <v>0</v>
      </c>
      <c r="W129">
        <f>INDEX(Data!$C$5:$BP$360,'Kontrolní List'!$A129,'Kontrolní List'!W$1)</f>
        <v>0</v>
      </c>
      <c r="X129">
        <f>INDEX(Data!$C$5:$BP$360,'Kontrolní List'!$A129,'Kontrolní List'!X$1)</f>
        <v>0</v>
      </c>
      <c r="Y129">
        <f>INDEX(Data!$C$5:$BP$360,'Kontrolní List'!$A129,'Kontrolní List'!Y$1)</f>
        <v>0</v>
      </c>
      <c r="Z129">
        <f>INDEX(Data!$C$5:$BP$360,'Kontrolní List'!$A129,'Kontrolní List'!Z$1)</f>
        <v>0</v>
      </c>
      <c r="AA129">
        <f>INDEX(Data!$C$5:$BP$360,'Kontrolní List'!$A129,'Kontrolní List'!AA$1)</f>
        <v>0</v>
      </c>
      <c r="AB129">
        <f t="shared" si="48"/>
        <v>0</v>
      </c>
      <c r="AC129">
        <f>INDEX(Data!$C$5:$BP$360,'Kontrolní List'!$A129,'Kontrolní List'!AC$1)</f>
        <v>1624</v>
      </c>
      <c r="AD129">
        <f>INDEX(Data!$C$5:$BP$360,'Kontrolní List'!$A129,'Kontrolní List'!AD$1)</f>
        <v>0</v>
      </c>
      <c r="AE129">
        <f>INDEX(Data!$C$5:$BP$360,'Kontrolní List'!$A129,'Kontrolní List'!AE$1)</f>
        <v>0</v>
      </c>
      <c r="AF129">
        <f>INDEX(Data!$C$5:$BP$360,'Kontrolní List'!$A129,'Kontrolní List'!AF$1)</f>
        <v>0</v>
      </c>
      <c r="AG129">
        <f>INDEX(Data!$C$5:$BP$360,'Kontrolní List'!$A129,'Kontrolní List'!AG$1)</f>
        <v>0</v>
      </c>
      <c r="AH129">
        <f>INDEX(Data!$C$5:$BP$360,'Kontrolní List'!$A129,'Kontrolní List'!AH$1)</f>
        <v>0</v>
      </c>
      <c r="AI129">
        <f>INDEX(Data!$C$5:$BP$360,'Kontrolní List'!$A129,'Kontrolní List'!AI$1)</f>
        <v>0</v>
      </c>
      <c r="AJ129">
        <f>INDEX(Data!$C$5:$BP$360,'Kontrolní List'!$A129,'Kontrolní List'!AJ$1)</f>
        <v>0</v>
      </c>
      <c r="AK129">
        <f>INDEX(Data!$C$5:$BP$360,'Kontrolní List'!$A129,'Kontrolní List'!AK$1)</f>
        <v>0</v>
      </c>
      <c r="AL129">
        <f t="shared" si="49"/>
        <v>0</v>
      </c>
      <c r="AM129">
        <f>INDEX(Data!$C$5:$BP$360,'Kontrolní List'!$A129,'Kontrolní List'!AM$1)</f>
        <v>381.21</v>
      </c>
      <c r="AN129">
        <f>INDEX(Data!$C$5:$BP$360,'Kontrolní List'!$A129,'Kontrolní List'!AN$1)</f>
        <v>1624</v>
      </c>
      <c r="AO129">
        <f>INDEX(Data!$C$5:$BP$360,'Kontrolní List'!$A129,'Kontrolní List'!AO$1)</f>
        <v>946.75199999999995</v>
      </c>
      <c r="AP129" t="b">
        <f t="shared" si="50"/>
        <v>1</v>
      </c>
      <c r="AQ129" t="b">
        <f t="shared" si="51"/>
        <v>1</v>
      </c>
      <c r="AR129" t="b">
        <f t="shared" si="52"/>
        <v>1</v>
      </c>
      <c r="AT129" s="35">
        <f t="shared" si="53"/>
        <v>0.87913319550538171</v>
      </c>
      <c r="AU129" s="36" t="s">
        <v>570</v>
      </c>
    </row>
    <row r="130" spans="1:47" x14ac:dyDescent="0.25">
      <c r="A130">
        <v>128</v>
      </c>
      <c r="B130" t="str">
        <f>INDEX(Data!$C$5:$BP$360,'Kontrolní List'!$A130,'Kontrolní List'!B$1)</f>
        <v>KJ - nemocnice Pelhřimov</v>
      </c>
      <c r="C130" t="str">
        <f>INDEX(Data!$C$5:$BP$360,'Kontrolní List'!$A130,'Kontrolní List'!C$1)</f>
        <v>Prosinec</v>
      </c>
      <c r="D130">
        <f>INDEX(Data!$C$5:$BP$360,'Kontrolní List'!$A130,'Kontrolní List'!D$1)</f>
        <v>954.80799999999999</v>
      </c>
      <c r="E130">
        <f>INDEX(Data!$C$5:$BP$360,'Kontrolní List'!$A130,'Kontrolní List'!E$1)</f>
        <v>441.74400000000003</v>
      </c>
      <c r="F130">
        <f>INDEX(Data!$C$5:$BP$360,'Kontrolní List'!$A130,'Kontrolní List'!F$1)</f>
        <v>513.06399999999996</v>
      </c>
      <c r="G130">
        <f>INDEX(Data!$C$5:$BP$360,'Kontrolní List'!$A130,'Kontrolní List'!G$1)</f>
        <v>35.254440000000002</v>
      </c>
      <c r="H130">
        <f t="shared" si="45"/>
        <v>0</v>
      </c>
      <c r="I130">
        <f>INDEX(Data!$C$5:$BP$360,'Kontrolní List'!$A130,'Kontrolní List'!I$1)</f>
        <v>395.1</v>
      </c>
      <c r="J130">
        <f>INDEX(Data!$C$5:$BP$360,'Kontrolní List'!$A130,'Kontrolní List'!J$1)</f>
        <v>2.5640000000000001</v>
      </c>
      <c r="K130">
        <f>INDEX(Data!$C$5:$BP$360,'Kontrolní List'!$A130,'Kontrolní List'!K$1)</f>
        <v>2.9769999999999754</v>
      </c>
      <c r="L130">
        <f>INDEX(Data!$C$5:$BP$360,'Kontrolní List'!$A130,'Kontrolní List'!L$1)</f>
        <v>0</v>
      </c>
      <c r="M130">
        <f>INDEX(Data!$C$5:$BP$360,'Kontrolní List'!$A130,'Kontrolní List'!M$1)</f>
        <v>0</v>
      </c>
      <c r="N130">
        <f>INDEX(Data!$C$5:$BP$360,'Kontrolní List'!$A130,'Kontrolní List'!N$1)</f>
        <v>389.55900000000003</v>
      </c>
      <c r="O130">
        <f t="shared" si="46"/>
        <v>0</v>
      </c>
      <c r="P130">
        <f>INDEX(Data!$C$5:$BP$360,'Kontrolní List'!$A130,'Kontrolní List'!P$1)</f>
        <v>1652</v>
      </c>
      <c r="Q130">
        <f>INDEX(Data!$C$5:$BP$360,'Kontrolní List'!$A130,'Kontrolní List'!Q$1)</f>
        <v>1652</v>
      </c>
      <c r="R130">
        <f t="shared" si="47"/>
        <v>0</v>
      </c>
      <c r="S130">
        <f>INDEX(Data!$C$5:$BP$360,'Kontrolní List'!$A130,'Kontrolní List'!S$1)</f>
        <v>389.55900000000003</v>
      </c>
      <c r="T130">
        <f>INDEX(Data!$C$5:$BP$360,'Kontrolní List'!$A130,'Kontrolní List'!T$1)</f>
        <v>0</v>
      </c>
      <c r="U130">
        <f>INDEX(Data!$C$5:$BP$360,'Kontrolní List'!$A130,'Kontrolní List'!U$1)</f>
        <v>0</v>
      </c>
      <c r="V130">
        <f>INDEX(Data!$C$5:$BP$360,'Kontrolní List'!$A130,'Kontrolní List'!V$1)</f>
        <v>0</v>
      </c>
      <c r="W130">
        <f>INDEX(Data!$C$5:$BP$360,'Kontrolní List'!$A130,'Kontrolní List'!W$1)</f>
        <v>0</v>
      </c>
      <c r="X130">
        <f>INDEX(Data!$C$5:$BP$360,'Kontrolní List'!$A130,'Kontrolní List'!X$1)</f>
        <v>0</v>
      </c>
      <c r="Y130">
        <f>INDEX(Data!$C$5:$BP$360,'Kontrolní List'!$A130,'Kontrolní List'!Y$1)</f>
        <v>0</v>
      </c>
      <c r="Z130">
        <f>INDEX(Data!$C$5:$BP$360,'Kontrolní List'!$A130,'Kontrolní List'!Z$1)</f>
        <v>0</v>
      </c>
      <c r="AA130">
        <f>INDEX(Data!$C$5:$BP$360,'Kontrolní List'!$A130,'Kontrolní List'!AA$1)</f>
        <v>0</v>
      </c>
      <c r="AB130">
        <f t="shared" si="48"/>
        <v>0</v>
      </c>
      <c r="AC130">
        <f>INDEX(Data!$C$5:$BP$360,'Kontrolní List'!$A130,'Kontrolní List'!AC$1)</f>
        <v>0</v>
      </c>
      <c r="AD130">
        <f>INDEX(Data!$C$5:$BP$360,'Kontrolní List'!$A130,'Kontrolní List'!AD$1)</f>
        <v>0</v>
      </c>
      <c r="AE130">
        <f>INDEX(Data!$C$5:$BP$360,'Kontrolní List'!$A130,'Kontrolní List'!AE$1)</f>
        <v>0</v>
      </c>
      <c r="AF130">
        <f>INDEX(Data!$C$5:$BP$360,'Kontrolní List'!$A130,'Kontrolní List'!AF$1)</f>
        <v>0</v>
      </c>
      <c r="AG130">
        <f>INDEX(Data!$C$5:$BP$360,'Kontrolní List'!$A130,'Kontrolní List'!AG$1)</f>
        <v>0</v>
      </c>
      <c r="AH130">
        <f>INDEX(Data!$C$5:$BP$360,'Kontrolní List'!$A130,'Kontrolní List'!AH$1)</f>
        <v>0</v>
      </c>
      <c r="AI130">
        <f>INDEX(Data!$C$5:$BP$360,'Kontrolní List'!$A130,'Kontrolní List'!AI$1)</f>
        <v>1652</v>
      </c>
      <c r="AJ130">
        <f>INDEX(Data!$C$5:$BP$360,'Kontrolní List'!$A130,'Kontrolní List'!AJ$1)</f>
        <v>0</v>
      </c>
      <c r="AK130">
        <f>INDEX(Data!$C$5:$BP$360,'Kontrolní List'!$A130,'Kontrolní List'!AK$1)</f>
        <v>0</v>
      </c>
      <c r="AL130">
        <f t="shared" si="49"/>
        <v>0</v>
      </c>
      <c r="AM130">
        <f>INDEX(Data!$C$5:$BP$360,'Kontrolní List'!$A130,'Kontrolní List'!AM$1)</f>
        <v>395.1</v>
      </c>
      <c r="AN130">
        <f>INDEX(Data!$C$5:$BP$360,'Kontrolní List'!$A130,'Kontrolní List'!AN$1)</f>
        <v>1652</v>
      </c>
      <c r="AO130">
        <f>INDEX(Data!$C$5:$BP$360,'Kontrolní List'!$A130,'Kontrolní List'!AO$1)</f>
        <v>954.80799999999999</v>
      </c>
      <c r="AP130" t="b">
        <f t="shared" si="50"/>
        <v>1</v>
      </c>
      <c r="AQ130" t="b">
        <f t="shared" si="51"/>
        <v>1</v>
      </c>
      <c r="AR130" t="b">
        <f t="shared" si="52"/>
        <v>1</v>
      </c>
      <c r="AT130" s="35">
        <f t="shared" si="53"/>
        <v>0.89440902138324019</v>
      </c>
      <c r="AU130" s="36" t="s">
        <v>570</v>
      </c>
    </row>
    <row r="131" spans="1:47" x14ac:dyDescent="0.25">
      <c r="A131">
        <v>129</v>
      </c>
      <c r="B131" t="str">
        <f>INDEX(Data!$C$5:$BP$360,'Kontrolní List'!$A131,'Kontrolní List'!B$1)</f>
        <v>KJ - nemocnice HB</v>
      </c>
      <c r="C131" t="str">
        <f>INDEX(Data!$C$5:$BP$360,'Kontrolní List'!$A131,'Kontrolní List'!C$1)</f>
        <v>Prosinec</v>
      </c>
      <c r="D131">
        <f>INDEX(Data!$C$5:$BP$360,'Kontrolní List'!$A131,'Kontrolní List'!D$1)</f>
        <v>942.64800000000002</v>
      </c>
      <c r="E131">
        <f>INDEX(Data!$C$5:$BP$360,'Kontrolní List'!$A131,'Kontrolní List'!E$1)</f>
        <v>427.55500000000001</v>
      </c>
      <c r="F131">
        <f>INDEX(Data!$C$5:$BP$360,'Kontrolní List'!$A131,'Kontrolní List'!F$1)</f>
        <v>515.09299999999996</v>
      </c>
      <c r="G131">
        <f>INDEX(Data!$C$5:$BP$360,'Kontrolní List'!$A131,'Kontrolní List'!G$1)</f>
        <v>35.303688000000001</v>
      </c>
      <c r="H131">
        <f t="shared" si="45"/>
        <v>0</v>
      </c>
      <c r="I131">
        <f>INDEX(Data!$C$5:$BP$360,'Kontrolní List'!$A131,'Kontrolní List'!I$1)</f>
        <v>387.82</v>
      </c>
      <c r="J131">
        <f>INDEX(Data!$C$5:$BP$360,'Kontrolní List'!$A131,'Kontrolní List'!J$1)</f>
        <v>2.1579999999999999</v>
      </c>
      <c r="K131">
        <f>INDEX(Data!$C$5:$BP$360,'Kontrolní List'!$A131,'Kontrolní List'!K$1)</f>
        <v>2.5989999999999895</v>
      </c>
      <c r="L131">
        <f>INDEX(Data!$C$5:$BP$360,'Kontrolní List'!$A131,'Kontrolní List'!L$1)</f>
        <v>0</v>
      </c>
      <c r="M131">
        <f>INDEX(Data!$C$5:$BP$360,'Kontrolní List'!$A131,'Kontrolní List'!M$1)</f>
        <v>0</v>
      </c>
      <c r="N131">
        <f>INDEX(Data!$C$5:$BP$360,'Kontrolní List'!$A131,'Kontrolní List'!N$1)</f>
        <v>383.06299999999999</v>
      </c>
      <c r="O131">
        <f t="shared" si="46"/>
        <v>0</v>
      </c>
      <c r="P131">
        <f>INDEX(Data!$C$5:$BP$360,'Kontrolní List'!$A131,'Kontrolní List'!P$1)</f>
        <v>1682</v>
      </c>
      <c r="Q131">
        <f>INDEX(Data!$C$5:$BP$360,'Kontrolní List'!$A131,'Kontrolní List'!Q$1)</f>
        <v>1682</v>
      </c>
      <c r="R131">
        <f t="shared" si="47"/>
        <v>0</v>
      </c>
      <c r="S131">
        <f>INDEX(Data!$C$5:$BP$360,'Kontrolní List'!$A131,'Kontrolní List'!S$1)</f>
        <v>383.06299999999999</v>
      </c>
      <c r="T131">
        <f>INDEX(Data!$C$5:$BP$360,'Kontrolní List'!$A131,'Kontrolní List'!T$1)</f>
        <v>0</v>
      </c>
      <c r="U131">
        <f>INDEX(Data!$C$5:$BP$360,'Kontrolní List'!$A131,'Kontrolní List'!U$1)</f>
        <v>0</v>
      </c>
      <c r="V131">
        <f>INDEX(Data!$C$5:$BP$360,'Kontrolní List'!$A131,'Kontrolní List'!V$1)</f>
        <v>0</v>
      </c>
      <c r="W131">
        <f>INDEX(Data!$C$5:$BP$360,'Kontrolní List'!$A131,'Kontrolní List'!W$1)</f>
        <v>0</v>
      </c>
      <c r="X131">
        <f>INDEX(Data!$C$5:$BP$360,'Kontrolní List'!$A131,'Kontrolní List'!X$1)</f>
        <v>0</v>
      </c>
      <c r="Y131">
        <f>INDEX(Data!$C$5:$BP$360,'Kontrolní List'!$A131,'Kontrolní List'!Y$1)</f>
        <v>0</v>
      </c>
      <c r="Z131">
        <f>INDEX(Data!$C$5:$BP$360,'Kontrolní List'!$A131,'Kontrolní List'!Z$1)</f>
        <v>0</v>
      </c>
      <c r="AA131">
        <f>INDEX(Data!$C$5:$BP$360,'Kontrolní List'!$A131,'Kontrolní List'!AA$1)</f>
        <v>0</v>
      </c>
      <c r="AB131">
        <f t="shared" si="48"/>
        <v>0</v>
      </c>
      <c r="AC131">
        <f>INDEX(Data!$C$5:$BP$360,'Kontrolní List'!$A131,'Kontrolní List'!AC$1)</f>
        <v>1682</v>
      </c>
      <c r="AD131">
        <f>INDEX(Data!$C$5:$BP$360,'Kontrolní List'!$A131,'Kontrolní List'!AD$1)</f>
        <v>0</v>
      </c>
      <c r="AE131">
        <f>INDEX(Data!$C$5:$BP$360,'Kontrolní List'!$A131,'Kontrolní List'!AE$1)</f>
        <v>0</v>
      </c>
      <c r="AF131">
        <f>INDEX(Data!$C$5:$BP$360,'Kontrolní List'!$A131,'Kontrolní List'!AF$1)</f>
        <v>0</v>
      </c>
      <c r="AG131">
        <f>INDEX(Data!$C$5:$BP$360,'Kontrolní List'!$A131,'Kontrolní List'!AG$1)</f>
        <v>0</v>
      </c>
      <c r="AH131">
        <f>INDEX(Data!$C$5:$BP$360,'Kontrolní List'!$A131,'Kontrolní List'!AH$1)</f>
        <v>0</v>
      </c>
      <c r="AI131">
        <f>INDEX(Data!$C$5:$BP$360,'Kontrolní List'!$A131,'Kontrolní List'!AI$1)</f>
        <v>0</v>
      </c>
      <c r="AJ131">
        <f>INDEX(Data!$C$5:$BP$360,'Kontrolní List'!$A131,'Kontrolní List'!AJ$1)</f>
        <v>0</v>
      </c>
      <c r="AK131">
        <f>INDEX(Data!$C$5:$BP$360,'Kontrolní List'!$A131,'Kontrolní List'!AK$1)</f>
        <v>0</v>
      </c>
      <c r="AL131">
        <f t="shared" si="49"/>
        <v>0</v>
      </c>
      <c r="AM131">
        <f>INDEX(Data!$C$5:$BP$360,'Kontrolní List'!$A131,'Kontrolní List'!AM$1)</f>
        <v>387.82</v>
      </c>
      <c r="AN131">
        <f>INDEX(Data!$C$5:$BP$360,'Kontrolní List'!$A131,'Kontrolní List'!AN$1)</f>
        <v>1682</v>
      </c>
      <c r="AO131">
        <f>INDEX(Data!$C$5:$BP$360,'Kontrolní List'!$A131,'Kontrolní List'!AO$1)</f>
        <v>942.64800000000002</v>
      </c>
      <c r="AP131" t="b">
        <f t="shared" si="50"/>
        <v>1</v>
      </c>
      <c r="AQ131" t="b">
        <f t="shared" si="51"/>
        <v>1</v>
      </c>
      <c r="AR131" t="b">
        <f t="shared" si="52"/>
        <v>1</v>
      </c>
      <c r="AT131" s="35">
        <f t="shared" si="53"/>
        <v>0.90706416628712117</v>
      </c>
      <c r="AU131" s="36" t="s">
        <v>570</v>
      </c>
    </row>
    <row r="132" spans="1:47" x14ac:dyDescent="0.25">
      <c r="A132">
        <v>130</v>
      </c>
      <c r="B132" t="str">
        <f>INDEX(Data!$C$5:$BP$360,'Kontrolní List'!$A132,'Kontrolní List'!B$1)</f>
        <v>KJ - Česká Třebová ul. Semanínská</v>
      </c>
      <c r="C132" t="str">
        <f>INDEX(Data!$C$5:$BP$360,'Kontrolní List'!$A132,'Kontrolní List'!C$1)</f>
        <v>Prosinec</v>
      </c>
      <c r="D132">
        <f>INDEX(Data!$C$5:$BP$360,'Kontrolní List'!$A132,'Kontrolní List'!D$1)</f>
        <v>283.27199999999999</v>
      </c>
      <c r="E132">
        <f>INDEX(Data!$C$5:$BP$360,'Kontrolní List'!$A132,'Kontrolní List'!E$1)</f>
        <v>117.86799999999999</v>
      </c>
      <c r="F132">
        <f>INDEX(Data!$C$5:$BP$360,'Kontrolní List'!$A132,'Kontrolní List'!F$1)</f>
        <v>165.404</v>
      </c>
      <c r="G132">
        <f>INDEX(Data!$C$5:$BP$360,'Kontrolní List'!$A132,'Kontrolní List'!G$1)</f>
        <v>35.251200000000004</v>
      </c>
      <c r="H132">
        <f t="shared" ref="H132:H135" si="54">D132-E132-F132</f>
        <v>0</v>
      </c>
      <c r="I132">
        <f>INDEX(Data!$C$5:$BP$360,'Kontrolní List'!$A132,'Kontrolní List'!I$1)</f>
        <v>96.4</v>
      </c>
      <c r="J132">
        <f>INDEX(Data!$C$5:$BP$360,'Kontrolní List'!$A132,'Kontrolní List'!J$1)</f>
        <v>1.266</v>
      </c>
      <c r="K132">
        <f>INDEX(Data!$C$5:$BP$360,'Kontrolní List'!$A132,'Kontrolní List'!K$1)</f>
        <v>1.7759999999999962</v>
      </c>
      <c r="L132">
        <f>INDEX(Data!$C$5:$BP$360,'Kontrolní List'!$A132,'Kontrolní List'!L$1)</f>
        <v>0</v>
      </c>
      <c r="M132">
        <f>INDEX(Data!$C$5:$BP$360,'Kontrolní List'!$A132,'Kontrolní List'!M$1)</f>
        <v>0</v>
      </c>
      <c r="N132">
        <f>INDEX(Data!$C$5:$BP$360,'Kontrolní List'!$A132,'Kontrolní List'!N$1)</f>
        <v>93.358000000000004</v>
      </c>
      <c r="O132">
        <f t="shared" ref="O132:O135" si="55">I132-J132-K132-L132-M132-N132</f>
        <v>0</v>
      </c>
      <c r="P132">
        <f>INDEX(Data!$C$5:$BP$360,'Kontrolní List'!$A132,'Kontrolní List'!P$1)</f>
        <v>487</v>
      </c>
      <c r="Q132">
        <f>INDEX(Data!$C$5:$BP$360,'Kontrolní List'!$A132,'Kontrolní List'!Q$1)</f>
        <v>487</v>
      </c>
      <c r="R132">
        <f t="shared" ref="R132:R135" si="56">P132-Q132</f>
        <v>0</v>
      </c>
      <c r="S132">
        <f>INDEX(Data!$C$5:$BP$360,'Kontrolní List'!$A132,'Kontrolní List'!S$1)</f>
        <v>93.358000000000004</v>
      </c>
      <c r="T132">
        <f>INDEX(Data!$C$5:$BP$360,'Kontrolní List'!$A132,'Kontrolní List'!T$1)</f>
        <v>0</v>
      </c>
      <c r="U132">
        <f>INDEX(Data!$C$5:$BP$360,'Kontrolní List'!$A132,'Kontrolní List'!U$1)</f>
        <v>0</v>
      </c>
      <c r="V132">
        <f>INDEX(Data!$C$5:$BP$360,'Kontrolní List'!$A132,'Kontrolní List'!V$1)</f>
        <v>0</v>
      </c>
      <c r="W132">
        <f>INDEX(Data!$C$5:$BP$360,'Kontrolní List'!$A132,'Kontrolní List'!W$1)</f>
        <v>0</v>
      </c>
      <c r="X132">
        <f>INDEX(Data!$C$5:$BP$360,'Kontrolní List'!$A132,'Kontrolní List'!X$1)</f>
        <v>0</v>
      </c>
      <c r="Y132">
        <f>INDEX(Data!$C$5:$BP$360,'Kontrolní List'!$A132,'Kontrolní List'!Y$1)</f>
        <v>0</v>
      </c>
      <c r="Z132">
        <f>INDEX(Data!$C$5:$BP$360,'Kontrolní List'!$A132,'Kontrolní List'!Z$1)</f>
        <v>0</v>
      </c>
      <c r="AA132">
        <f>INDEX(Data!$C$5:$BP$360,'Kontrolní List'!$A132,'Kontrolní List'!AA$1)</f>
        <v>0</v>
      </c>
      <c r="AB132">
        <f t="shared" ref="AB132:AB135" si="57">SUM(S132:AA132)-N132</f>
        <v>0</v>
      </c>
      <c r="AC132">
        <f>INDEX(Data!$C$5:$BP$360,'Kontrolní List'!$A132,'Kontrolní List'!AC$1)</f>
        <v>487</v>
      </c>
      <c r="AD132">
        <f>INDEX(Data!$C$5:$BP$360,'Kontrolní List'!$A132,'Kontrolní List'!AD$1)</f>
        <v>0</v>
      </c>
      <c r="AE132">
        <f>INDEX(Data!$C$5:$BP$360,'Kontrolní List'!$A132,'Kontrolní List'!AE$1)</f>
        <v>0</v>
      </c>
      <c r="AF132">
        <f>INDEX(Data!$C$5:$BP$360,'Kontrolní List'!$A132,'Kontrolní List'!AF$1)</f>
        <v>0</v>
      </c>
      <c r="AG132">
        <f>INDEX(Data!$C$5:$BP$360,'Kontrolní List'!$A132,'Kontrolní List'!AG$1)</f>
        <v>0</v>
      </c>
      <c r="AH132">
        <f>INDEX(Data!$C$5:$BP$360,'Kontrolní List'!$A132,'Kontrolní List'!AH$1)</f>
        <v>0</v>
      </c>
      <c r="AI132">
        <f>INDEX(Data!$C$5:$BP$360,'Kontrolní List'!$A132,'Kontrolní List'!AI$1)</f>
        <v>0</v>
      </c>
      <c r="AJ132">
        <f>INDEX(Data!$C$5:$BP$360,'Kontrolní List'!$A132,'Kontrolní List'!AJ$1)</f>
        <v>0</v>
      </c>
      <c r="AK132">
        <f>INDEX(Data!$C$5:$BP$360,'Kontrolní List'!$A132,'Kontrolní List'!AK$1)</f>
        <v>0</v>
      </c>
      <c r="AL132">
        <f t="shared" ref="AL132:AL135" si="58">SUM(AC132:AK132)-Q132</f>
        <v>0</v>
      </c>
      <c r="AM132">
        <f>INDEX(Data!$C$5:$BP$360,'Kontrolní List'!$A132,'Kontrolní List'!AM$1)</f>
        <v>96.4</v>
      </c>
      <c r="AN132">
        <f>INDEX(Data!$C$5:$BP$360,'Kontrolní List'!$A132,'Kontrolní List'!AN$1)</f>
        <v>487</v>
      </c>
      <c r="AO132">
        <f>INDEX(Data!$C$5:$BP$360,'Kontrolní List'!$A132,'Kontrolní List'!AO$1)</f>
        <v>254.94499999999999</v>
      </c>
      <c r="AP132" t="b">
        <f t="shared" ref="AP132:AP135" si="59">EXACT(AM132,I132)</f>
        <v>1</v>
      </c>
      <c r="AQ132" t="b">
        <f t="shared" ref="AQ132:AQ135" si="60">EXACT(AN132,P132)</f>
        <v>1</v>
      </c>
      <c r="AR132" t="b">
        <f t="shared" ref="AR132:AR135" si="61">EXACT(AO132,D132)</f>
        <v>0</v>
      </c>
      <c r="AT132" s="35">
        <f t="shared" ref="AT132:AT135" si="62">(I132+(P132/3.6))/D132</f>
        <v>0.8178633178633179</v>
      </c>
      <c r="AU132" s="36" t="s">
        <v>570</v>
      </c>
    </row>
    <row r="133" spans="1:47" x14ac:dyDescent="0.25">
      <c r="A133">
        <v>131</v>
      </c>
      <c r="B133" t="str">
        <f>INDEX(Data!$C$5:$BP$360,'Kontrolní List'!$A133,'Kontrolní List'!B$1)</f>
        <v>KJ - FRUTA Kunovice</v>
      </c>
      <c r="C133" t="str">
        <f>INDEX(Data!$C$5:$BP$360,'Kontrolní List'!$A133,'Kontrolní List'!C$1)</f>
        <v>Prosinec</v>
      </c>
      <c r="D133">
        <f>INDEX(Data!$C$5:$BP$360,'Kontrolní List'!$A133,'Kontrolní List'!D$1)</f>
        <v>134.642</v>
      </c>
      <c r="E133">
        <f>INDEX(Data!$C$5:$BP$360,'Kontrolní List'!$A133,'Kontrolní List'!E$1)</f>
        <v>56.219000000000001</v>
      </c>
      <c r="F133">
        <f>INDEX(Data!$C$5:$BP$360,'Kontrolní List'!$A133,'Kontrolní List'!F$1)</f>
        <v>78.423000000000002</v>
      </c>
      <c r="G133">
        <f>INDEX(Data!$C$5:$BP$360,'Kontrolní List'!$A133,'Kontrolní List'!G$1)</f>
        <v>35.305999999999997</v>
      </c>
      <c r="H133">
        <f t="shared" si="54"/>
        <v>0</v>
      </c>
      <c r="I133">
        <f>INDEX(Data!$C$5:$BP$360,'Kontrolní List'!$A133,'Kontrolní List'!I$1)</f>
        <v>45.8</v>
      </c>
      <c r="J133">
        <f>INDEX(Data!$C$5:$BP$360,'Kontrolní List'!$A133,'Kontrolní List'!J$1)</f>
        <v>0.85199999999999998</v>
      </c>
      <c r="K133">
        <f>INDEX(Data!$C$5:$BP$360,'Kontrolní List'!$A133,'Kontrolní List'!K$1)</f>
        <v>1.1880000000000024</v>
      </c>
      <c r="L133">
        <f>INDEX(Data!$C$5:$BP$360,'Kontrolní List'!$A133,'Kontrolní List'!L$1)</f>
        <v>0</v>
      </c>
      <c r="M133">
        <f>INDEX(Data!$C$5:$BP$360,'Kontrolní List'!$A133,'Kontrolní List'!M$1)</f>
        <v>0</v>
      </c>
      <c r="N133">
        <f>INDEX(Data!$C$5:$BP$360,'Kontrolní List'!$A133,'Kontrolní List'!N$1)</f>
        <v>43.76</v>
      </c>
      <c r="O133">
        <f t="shared" si="55"/>
        <v>0</v>
      </c>
      <c r="P133">
        <f>INDEX(Data!$C$5:$BP$360,'Kontrolní List'!$A133,'Kontrolní List'!P$1)</f>
        <v>230</v>
      </c>
      <c r="Q133">
        <f>INDEX(Data!$C$5:$BP$360,'Kontrolní List'!$A133,'Kontrolní List'!Q$1)</f>
        <v>230</v>
      </c>
      <c r="R133">
        <f t="shared" si="56"/>
        <v>0</v>
      </c>
      <c r="S133">
        <f>INDEX(Data!$C$5:$BP$360,'Kontrolní List'!$A133,'Kontrolní List'!S$1)</f>
        <v>2.7839999999999998</v>
      </c>
      <c r="T133">
        <f>INDEX(Data!$C$5:$BP$360,'Kontrolní List'!$A133,'Kontrolní List'!T$1)</f>
        <v>0</v>
      </c>
      <c r="U133">
        <f>INDEX(Data!$C$5:$BP$360,'Kontrolní List'!$A133,'Kontrolní List'!U$1)</f>
        <v>40.976999999999997</v>
      </c>
      <c r="V133">
        <f>INDEX(Data!$C$5:$BP$360,'Kontrolní List'!$A133,'Kontrolní List'!V$1)</f>
        <v>0</v>
      </c>
      <c r="W133">
        <f>INDEX(Data!$C$5:$BP$360,'Kontrolní List'!$A133,'Kontrolní List'!W$1)</f>
        <v>0</v>
      </c>
      <c r="X133">
        <f>INDEX(Data!$C$5:$BP$360,'Kontrolní List'!$A133,'Kontrolní List'!X$1)</f>
        <v>0</v>
      </c>
      <c r="Y133">
        <f>INDEX(Data!$C$5:$BP$360,'Kontrolní List'!$A133,'Kontrolní List'!Y$1)</f>
        <v>0</v>
      </c>
      <c r="Z133">
        <f>INDEX(Data!$C$5:$BP$360,'Kontrolní List'!$A133,'Kontrolní List'!Z$1)</f>
        <v>0</v>
      </c>
      <c r="AA133">
        <f>INDEX(Data!$C$5:$BP$360,'Kontrolní List'!$A133,'Kontrolní List'!AA$1)</f>
        <v>0</v>
      </c>
      <c r="AB133">
        <f t="shared" si="57"/>
        <v>9.9999999999766942E-4</v>
      </c>
      <c r="AC133">
        <f>INDEX(Data!$C$5:$BP$360,'Kontrolní List'!$A133,'Kontrolní List'!AC$1)</f>
        <v>230</v>
      </c>
      <c r="AD133">
        <f>INDEX(Data!$C$5:$BP$360,'Kontrolní List'!$A133,'Kontrolní List'!AD$1)</f>
        <v>0</v>
      </c>
      <c r="AE133">
        <f>INDEX(Data!$C$5:$BP$360,'Kontrolní List'!$A133,'Kontrolní List'!AE$1)</f>
        <v>0</v>
      </c>
      <c r="AF133">
        <f>INDEX(Data!$C$5:$BP$360,'Kontrolní List'!$A133,'Kontrolní List'!AF$1)</f>
        <v>0</v>
      </c>
      <c r="AG133">
        <f>INDEX(Data!$C$5:$BP$360,'Kontrolní List'!$A133,'Kontrolní List'!AG$1)</f>
        <v>0</v>
      </c>
      <c r="AH133">
        <f>INDEX(Data!$C$5:$BP$360,'Kontrolní List'!$A133,'Kontrolní List'!AH$1)</f>
        <v>0</v>
      </c>
      <c r="AI133">
        <f>INDEX(Data!$C$5:$BP$360,'Kontrolní List'!$A133,'Kontrolní List'!AI$1)</f>
        <v>0</v>
      </c>
      <c r="AJ133">
        <f>INDEX(Data!$C$5:$BP$360,'Kontrolní List'!$A133,'Kontrolní List'!AJ$1)</f>
        <v>0</v>
      </c>
      <c r="AK133">
        <f>INDEX(Data!$C$5:$BP$360,'Kontrolní List'!$A133,'Kontrolní List'!AK$1)</f>
        <v>0</v>
      </c>
      <c r="AL133">
        <f t="shared" si="58"/>
        <v>0</v>
      </c>
      <c r="AM133">
        <f>INDEX(Data!$C$5:$BP$360,'Kontrolní List'!$A133,'Kontrolní List'!AM$1)</f>
        <v>45.8</v>
      </c>
      <c r="AN133">
        <f>INDEX(Data!$C$5:$BP$360,'Kontrolní List'!$A133,'Kontrolní List'!AN$1)</f>
        <v>230</v>
      </c>
      <c r="AO133">
        <f>INDEX(Data!$C$5:$BP$360,'Kontrolní List'!$A133,'Kontrolní List'!AO$1)</f>
        <v>134.642</v>
      </c>
      <c r="AP133" t="b">
        <f t="shared" si="59"/>
        <v>1</v>
      </c>
      <c r="AQ133" t="b">
        <f t="shared" si="60"/>
        <v>1</v>
      </c>
      <c r="AR133" t="b">
        <f t="shared" si="61"/>
        <v>1</v>
      </c>
      <c r="AT133" s="35">
        <f t="shared" si="62"/>
        <v>0.81467067400134341</v>
      </c>
      <c r="AU133" s="36" t="s">
        <v>570</v>
      </c>
    </row>
    <row r="134" spans="1:47" x14ac:dyDescent="0.25">
      <c r="A134">
        <v>132</v>
      </c>
      <c r="B134" t="str">
        <f>INDEX(Data!$C$5:$BP$360,'Kontrolní List'!$A134,'Kontrolní List'!B$1)</f>
        <v>KJ - Špindlerův mlýn</v>
      </c>
      <c r="C134" t="str">
        <f>INDEX(Data!$C$5:$BP$360,'Kontrolní List'!$A134,'Kontrolní List'!C$1)</f>
        <v>Prosinec</v>
      </c>
      <c r="D134">
        <f>INDEX(Data!$C$5:$BP$360,'Kontrolní List'!$A134,'Kontrolní List'!D$1)</f>
        <v>210.86500000000001</v>
      </c>
      <c r="E134">
        <f>INDEX(Data!$C$5:$BP$360,'Kontrolní List'!$A134,'Kontrolní List'!E$1)</f>
        <v>86.216999999999999</v>
      </c>
      <c r="F134">
        <f>INDEX(Data!$C$5:$BP$360,'Kontrolní List'!$A134,'Kontrolní List'!F$1)</f>
        <v>124.648</v>
      </c>
      <c r="G134">
        <f>INDEX(Data!$C$5:$BP$360,'Kontrolní List'!$A134,'Kontrolní List'!G$1)</f>
        <v>35.304336000000006</v>
      </c>
      <c r="H134">
        <f t="shared" si="54"/>
        <v>0</v>
      </c>
      <c r="I134">
        <f>INDEX(Data!$C$5:$BP$360,'Kontrolní List'!$A134,'Kontrolní List'!I$1)</f>
        <v>78.197999999999993</v>
      </c>
      <c r="J134">
        <f>INDEX(Data!$C$5:$BP$360,'Kontrolní List'!$A134,'Kontrolní List'!J$1)</f>
        <v>1.1890000000000001</v>
      </c>
      <c r="K134">
        <f>INDEX(Data!$C$5:$BP$360,'Kontrolní List'!$A134,'Kontrolní List'!K$1)</f>
        <v>1.7179999999999893</v>
      </c>
      <c r="L134">
        <f>INDEX(Data!$C$5:$BP$360,'Kontrolní List'!$A134,'Kontrolní List'!L$1)</f>
        <v>0</v>
      </c>
      <c r="M134">
        <f>INDEX(Data!$C$5:$BP$360,'Kontrolní List'!$A134,'Kontrolní List'!M$1)</f>
        <v>0</v>
      </c>
      <c r="N134">
        <f>INDEX(Data!$C$5:$BP$360,'Kontrolní List'!$A134,'Kontrolní List'!N$1)</f>
        <v>75.290999999999997</v>
      </c>
      <c r="O134">
        <f t="shared" si="55"/>
        <v>0</v>
      </c>
      <c r="P134">
        <f>INDEX(Data!$C$5:$BP$360,'Kontrolní List'!$A134,'Kontrolní List'!P$1)</f>
        <v>407</v>
      </c>
      <c r="Q134">
        <f>INDEX(Data!$C$5:$BP$360,'Kontrolní List'!$A134,'Kontrolní List'!Q$1)</f>
        <v>407</v>
      </c>
      <c r="R134">
        <f t="shared" si="56"/>
        <v>0</v>
      </c>
      <c r="S134">
        <f>INDEX(Data!$C$5:$BP$360,'Kontrolní List'!$A134,'Kontrolní List'!S$1)</f>
        <v>1.21</v>
      </c>
      <c r="T134">
        <f>INDEX(Data!$C$5:$BP$360,'Kontrolní List'!$A134,'Kontrolní List'!T$1)</f>
        <v>0</v>
      </c>
      <c r="U134">
        <f>INDEX(Data!$C$5:$BP$360,'Kontrolní List'!$A134,'Kontrolní List'!U$1)</f>
        <v>0</v>
      </c>
      <c r="V134">
        <f>INDEX(Data!$C$5:$BP$360,'Kontrolní List'!$A134,'Kontrolní List'!V$1)</f>
        <v>0</v>
      </c>
      <c r="W134">
        <f>INDEX(Data!$C$5:$BP$360,'Kontrolní List'!$A134,'Kontrolní List'!W$1)</f>
        <v>0</v>
      </c>
      <c r="X134">
        <f>INDEX(Data!$C$5:$BP$360,'Kontrolní List'!$A134,'Kontrolní List'!X$1)</f>
        <v>0</v>
      </c>
      <c r="Y134">
        <f>INDEX(Data!$C$5:$BP$360,'Kontrolní List'!$A134,'Kontrolní List'!Y$1)</f>
        <v>74.081000000000003</v>
      </c>
      <c r="Z134">
        <f>INDEX(Data!$C$5:$BP$360,'Kontrolní List'!$A134,'Kontrolní List'!Z$1)</f>
        <v>0</v>
      </c>
      <c r="AA134">
        <f>INDEX(Data!$C$5:$BP$360,'Kontrolní List'!$A134,'Kontrolní List'!AA$1)</f>
        <v>0</v>
      </c>
      <c r="AB134">
        <f t="shared" si="57"/>
        <v>0</v>
      </c>
      <c r="AC134">
        <f>INDEX(Data!$C$5:$BP$360,'Kontrolní List'!$A134,'Kontrolní List'!AC$1)</f>
        <v>407</v>
      </c>
      <c r="AD134">
        <f>INDEX(Data!$C$5:$BP$360,'Kontrolní List'!$A134,'Kontrolní List'!AD$1)</f>
        <v>0</v>
      </c>
      <c r="AE134">
        <f>INDEX(Data!$C$5:$BP$360,'Kontrolní List'!$A134,'Kontrolní List'!AE$1)</f>
        <v>0</v>
      </c>
      <c r="AF134">
        <f>INDEX(Data!$C$5:$BP$360,'Kontrolní List'!$A134,'Kontrolní List'!AF$1)</f>
        <v>0</v>
      </c>
      <c r="AG134">
        <f>INDEX(Data!$C$5:$BP$360,'Kontrolní List'!$A134,'Kontrolní List'!AG$1)</f>
        <v>0</v>
      </c>
      <c r="AH134">
        <f>INDEX(Data!$C$5:$BP$360,'Kontrolní List'!$A134,'Kontrolní List'!AH$1)</f>
        <v>0</v>
      </c>
      <c r="AI134">
        <f>INDEX(Data!$C$5:$BP$360,'Kontrolní List'!$A134,'Kontrolní List'!AI$1)</f>
        <v>0</v>
      </c>
      <c r="AJ134">
        <f>INDEX(Data!$C$5:$BP$360,'Kontrolní List'!$A134,'Kontrolní List'!AJ$1)</f>
        <v>0</v>
      </c>
      <c r="AK134">
        <f>INDEX(Data!$C$5:$BP$360,'Kontrolní List'!$A134,'Kontrolní List'!AK$1)</f>
        <v>0</v>
      </c>
      <c r="AL134">
        <f t="shared" si="58"/>
        <v>0</v>
      </c>
      <c r="AM134">
        <f>INDEX(Data!$C$5:$BP$360,'Kontrolní List'!$A134,'Kontrolní List'!AM$1)</f>
        <v>78.197999999999993</v>
      </c>
      <c r="AN134">
        <f>INDEX(Data!$C$5:$BP$360,'Kontrolní List'!$A134,'Kontrolní List'!AN$1)</f>
        <v>407</v>
      </c>
      <c r="AO134">
        <f>INDEX(Data!$C$5:$BP$360,'Kontrolní List'!$A134,'Kontrolní List'!AO$1)</f>
        <v>210.86500000000001</v>
      </c>
      <c r="AP134" t="b">
        <f t="shared" si="59"/>
        <v>1</v>
      </c>
      <c r="AQ134" t="b">
        <f t="shared" si="60"/>
        <v>1</v>
      </c>
      <c r="AR134" t="b">
        <f t="shared" si="61"/>
        <v>1</v>
      </c>
      <c r="AT134" s="35">
        <f t="shared" si="62"/>
        <v>0.90699526026393917</v>
      </c>
      <c r="AU134" s="36" t="s">
        <v>570</v>
      </c>
    </row>
    <row r="135" spans="1:47" x14ac:dyDescent="0.25">
      <c r="A135">
        <v>133</v>
      </c>
      <c r="B135" t="str">
        <f>INDEX(Data!$C$5:$BP$360,'Kontrolní List'!$A135,'Kontrolní List'!B$1)</f>
        <v>KJ - Lysá nad Labem</v>
      </c>
      <c r="C135" t="str">
        <f>INDEX(Data!$C$5:$BP$360,'Kontrolní List'!$A135,'Kontrolní List'!C$1)</f>
        <v>Prosinec</v>
      </c>
      <c r="D135">
        <f>INDEX(Data!$C$5:$BP$360,'Kontrolní List'!$A135,'Kontrolní List'!D$1)</f>
        <v>797.63400000000001</v>
      </c>
      <c r="E135">
        <f>INDEX(Data!$C$5:$BP$360,'Kontrolní List'!$A135,'Kontrolní List'!E$1)</f>
        <v>351.34699999999998</v>
      </c>
      <c r="F135">
        <f>INDEX(Data!$C$5:$BP$360,'Kontrolní List'!$A135,'Kontrolní List'!F$1)</f>
        <v>446.28699999999998</v>
      </c>
      <c r="G135">
        <f>INDEX(Data!$C$5:$BP$360,'Kontrolní List'!$A135,'Kontrolní List'!G$1)</f>
        <v>35.290079999999996</v>
      </c>
      <c r="H135">
        <f t="shared" si="54"/>
        <v>0</v>
      </c>
      <c r="I135">
        <f>INDEX(Data!$C$5:$BP$360,'Kontrolní List'!$A135,'Kontrolní List'!I$1)</f>
        <v>326.935</v>
      </c>
      <c r="J135">
        <f>INDEX(Data!$C$5:$BP$360,'Kontrolní List'!$A135,'Kontrolní List'!J$1)</f>
        <v>5.6719999999999997</v>
      </c>
      <c r="K135">
        <f>INDEX(Data!$C$5:$BP$360,'Kontrolní List'!$A135,'Kontrolní List'!K$1)</f>
        <v>7.2049999999999841</v>
      </c>
      <c r="L135">
        <f>INDEX(Data!$C$5:$BP$360,'Kontrolní List'!$A135,'Kontrolní List'!L$1)</f>
        <v>0</v>
      </c>
      <c r="M135">
        <f>INDEX(Data!$C$5:$BP$360,'Kontrolní List'!$A135,'Kontrolní List'!M$1)</f>
        <v>0</v>
      </c>
      <c r="N135">
        <f>INDEX(Data!$C$5:$BP$360,'Kontrolní List'!$A135,'Kontrolní List'!N$1)</f>
        <v>314.05799999999999</v>
      </c>
      <c r="O135">
        <f t="shared" si="55"/>
        <v>0</v>
      </c>
      <c r="P135">
        <f>INDEX(Data!$C$5:$BP$360,'Kontrolní List'!$A135,'Kontrolní List'!P$1)</f>
        <v>1495</v>
      </c>
      <c r="Q135">
        <f>INDEX(Data!$C$5:$BP$360,'Kontrolní List'!$A135,'Kontrolní List'!Q$1)</f>
        <v>1495</v>
      </c>
      <c r="R135">
        <f t="shared" si="56"/>
        <v>0</v>
      </c>
      <c r="S135">
        <f>INDEX(Data!$C$5:$BP$360,'Kontrolní List'!$A135,'Kontrolní List'!S$1)</f>
        <v>314.05799999999999</v>
      </c>
      <c r="T135">
        <f>INDEX(Data!$C$5:$BP$360,'Kontrolní List'!$A135,'Kontrolní List'!T$1)</f>
        <v>0</v>
      </c>
      <c r="U135">
        <f>INDEX(Data!$C$5:$BP$360,'Kontrolní List'!$A135,'Kontrolní List'!U$1)</f>
        <v>0</v>
      </c>
      <c r="V135">
        <f>INDEX(Data!$C$5:$BP$360,'Kontrolní List'!$A135,'Kontrolní List'!V$1)</f>
        <v>0</v>
      </c>
      <c r="W135">
        <f>INDEX(Data!$C$5:$BP$360,'Kontrolní List'!$A135,'Kontrolní List'!W$1)</f>
        <v>0</v>
      </c>
      <c r="X135">
        <f>INDEX(Data!$C$5:$BP$360,'Kontrolní List'!$A135,'Kontrolní List'!X$1)</f>
        <v>0</v>
      </c>
      <c r="Y135">
        <f>INDEX(Data!$C$5:$BP$360,'Kontrolní List'!$A135,'Kontrolní List'!Y$1)</f>
        <v>0</v>
      </c>
      <c r="Z135">
        <f>INDEX(Data!$C$5:$BP$360,'Kontrolní List'!$A135,'Kontrolní List'!Z$1)</f>
        <v>0</v>
      </c>
      <c r="AA135">
        <f>INDEX(Data!$C$5:$BP$360,'Kontrolní List'!$A135,'Kontrolní List'!AA$1)</f>
        <v>0</v>
      </c>
      <c r="AB135">
        <f t="shared" si="57"/>
        <v>0</v>
      </c>
      <c r="AC135">
        <f>INDEX(Data!$C$5:$BP$360,'Kontrolní List'!$A135,'Kontrolní List'!AC$1)</f>
        <v>1495</v>
      </c>
      <c r="AD135">
        <f>INDEX(Data!$C$5:$BP$360,'Kontrolní List'!$A135,'Kontrolní List'!AD$1)</f>
        <v>0</v>
      </c>
      <c r="AE135">
        <f>INDEX(Data!$C$5:$BP$360,'Kontrolní List'!$A135,'Kontrolní List'!AE$1)</f>
        <v>0</v>
      </c>
      <c r="AF135">
        <f>INDEX(Data!$C$5:$BP$360,'Kontrolní List'!$A135,'Kontrolní List'!AF$1)</f>
        <v>0</v>
      </c>
      <c r="AG135">
        <f>INDEX(Data!$C$5:$BP$360,'Kontrolní List'!$A135,'Kontrolní List'!AG$1)</f>
        <v>0</v>
      </c>
      <c r="AH135">
        <f>INDEX(Data!$C$5:$BP$360,'Kontrolní List'!$A135,'Kontrolní List'!AH$1)</f>
        <v>0</v>
      </c>
      <c r="AI135">
        <f>INDEX(Data!$C$5:$BP$360,'Kontrolní List'!$A135,'Kontrolní List'!AI$1)</f>
        <v>0</v>
      </c>
      <c r="AJ135">
        <f>INDEX(Data!$C$5:$BP$360,'Kontrolní List'!$A135,'Kontrolní List'!AJ$1)</f>
        <v>0</v>
      </c>
      <c r="AK135">
        <f>INDEX(Data!$C$5:$BP$360,'Kontrolní List'!$A135,'Kontrolní List'!AK$1)</f>
        <v>0</v>
      </c>
      <c r="AL135">
        <f t="shared" si="58"/>
        <v>0</v>
      </c>
      <c r="AM135">
        <f>INDEX(Data!$C$5:$BP$360,'Kontrolní List'!$A135,'Kontrolní List'!AM$1)</f>
        <v>326.935</v>
      </c>
      <c r="AN135">
        <f>INDEX(Data!$C$5:$BP$360,'Kontrolní List'!$A135,'Kontrolní List'!AN$1)</f>
        <v>1495</v>
      </c>
      <c r="AO135">
        <f>INDEX(Data!$C$5:$BP$360,'Kontrolní List'!$A135,'Kontrolní List'!AO$1)</f>
        <v>797.63400000000001</v>
      </c>
      <c r="AP135" t="b">
        <f t="shared" si="59"/>
        <v>1</v>
      </c>
      <c r="AQ135" t="b">
        <f t="shared" si="60"/>
        <v>1</v>
      </c>
      <c r="AR135" t="b">
        <f t="shared" si="61"/>
        <v>1</v>
      </c>
      <c r="AT135" s="35">
        <f t="shared" si="62"/>
        <v>0.93051797914554513</v>
      </c>
      <c r="AU135" s="36" t="s">
        <v>570</v>
      </c>
    </row>
    <row r="136" spans="1:47" x14ac:dyDescent="0.25">
      <c r="A136">
        <v>134</v>
      </c>
      <c r="B136" t="str">
        <f>INDEX(Data!$C$5:$BP$360,'Kontrolní List'!$A136,'Kontrolní List'!B$1)</f>
        <v>KJ - JOB AIR TECHNIC</v>
      </c>
      <c r="C136" t="str">
        <f>INDEX(Data!$C$5:$BP$360,'Kontrolní List'!$A136,'Kontrolní List'!C$1)</f>
        <v>Prosinec</v>
      </c>
      <c r="D136">
        <f>INDEX(Data!$C$5:$BP$360,'Kontrolní List'!$A136,'Kontrolní List'!D$1)</f>
        <v>216.67500000000001</v>
      </c>
      <c r="E136">
        <f>INDEX(Data!$C$5:$BP$360,'Kontrolní List'!$A136,'Kontrolní List'!E$1)</f>
        <v>83.894999999999996</v>
      </c>
      <c r="F136">
        <f>INDEX(Data!$C$5:$BP$360,'Kontrolní List'!$A136,'Kontrolní List'!F$1)</f>
        <v>132.78</v>
      </c>
      <c r="G136">
        <f>INDEX(Data!$C$5:$BP$360,'Kontrolní List'!$A136,'Kontrolní List'!G$1)</f>
        <v>35.251200000000004</v>
      </c>
      <c r="H136">
        <f t="shared" ref="H136:H143" si="63">D136-E136-F136</f>
        <v>0</v>
      </c>
      <c r="I136">
        <f>INDEX(Data!$C$5:$BP$360,'Kontrolní List'!$A136,'Kontrolní List'!I$1)</f>
        <v>70.203999999999994</v>
      </c>
      <c r="J136">
        <f>INDEX(Data!$C$5:$BP$360,'Kontrolní List'!$A136,'Kontrolní List'!J$1)</f>
        <v>17.666</v>
      </c>
      <c r="K136">
        <f>INDEX(Data!$C$5:$BP$360,'Kontrolní List'!$A136,'Kontrolní List'!K$1)</f>
        <v>27.959999999999997</v>
      </c>
      <c r="L136">
        <f>INDEX(Data!$C$5:$BP$360,'Kontrolní List'!$A136,'Kontrolní List'!L$1)</f>
        <v>0</v>
      </c>
      <c r="M136">
        <f>INDEX(Data!$C$5:$BP$360,'Kontrolní List'!$A136,'Kontrolní List'!M$1)</f>
        <v>0</v>
      </c>
      <c r="N136">
        <f>INDEX(Data!$C$5:$BP$360,'Kontrolní List'!$A136,'Kontrolní List'!N$1)</f>
        <v>24.577999999999999</v>
      </c>
      <c r="O136">
        <f t="shared" ref="O136:O143" si="64">I136-J136-K136-L136-M136-N136</f>
        <v>0</v>
      </c>
      <c r="P136">
        <f>INDEX(Data!$C$5:$BP$360,'Kontrolní List'!$A136,'Kontrolní List'!P$1)</f>
        <v>400</v>
      </c>
      <c r="Q136">
        <f>INDEX(Data!$C$5:$BP$360,'Kontrolní List'!$A136,'Kontrolní List'!Q$1)</f>
        <v>400</v>
      </c>
      <c r="R136">
        <f t="shared" ref="R136:R143" si="65">P136-Q136</f>
        <v>0</v>
      </c>
      <c r="S136">
        <f>INDEX(Data!$C$5:$BP$360,'Kontrolní List'!$A136,'Kontrolní List'!S$1)</f>
        <v>24.577999999999999</v>
      </c>
      <c r="T136">
        <f>INDEX(Data!$C$5:$BP$360,'Kontrolní List'!$A136,'Kontrolní List'!T$1)</f>
        <v>0</v>
      </c>
      <c r="U136">
        <f>INDEX(Data!$C$5:$BP$360,'Kontrolní List'!$A136,'Kontrolní List'!U$1)</f>
        <v>0</v>
      </c>
      <c r="V136">
        <f>INDEX(Data!$C$5:$BP$360,'Kontrolní List'!$A136,'Kontrolní List'!V$1)</f>
        <v>0</v>
      </c>
      <c r="W136">
        <f>INDEX(Data!$C$5:$BP$360,'Kontrolní List'!$A136,'Kontrolní List'!W$1)</f>
        <v>0</v>
      </c>
      <c r="X136">
        <f>INDEX(Data!$C$5:$BP$360,'Kontrolní List'!$A136,'Kontrolní List'!X$1)</f>
        <v>0</v>
      </c>
      <c r="Y136">
        <f>INDEX(Data!$C$5:$BP$360,'Kontrolní List'!$A136,'Kontrolní List'!Y$1)</f>
        <v>0</v>
      </c>
      <c r="Z136">
        <f>INDEX(Data!$C$5:$BP$360,'Kontrolní List'!$A136,'Kontrolní List'!Z$1)</f>
        <v>0</v>
      </c>
      <c r="AA136">
        <f>INDEX(Data!$C$5:$BP$360,'Kontrolní List'!$A136,'Kontrolní List'!AA$1)</f>
        <v>0</v>
      </c>
      <c r="AB136">
        <f t="shared" ref="AB136:AB143" si="66">SUM(S136:AA136)-N136</f>
        <v>0</v>
      </c>
      <c r="AC136">
        <f>INDEX(Data!$C$5:$BP$360,'Kontrolní List'!$A136,'Kontrolní List'!AC$1)</f>
        <v>400</v>
      </c>
      <c r="AD136">
        <f>INDEX(Data!$C$5:$BP$360,'Kontrolní List'!$A136,'Kontrolní List'!AD$1)</f>
        <v>0</v>
      </c>
      <c r="AE136">
        <f>INDEX(Data!$C$5:$BP$360,'Kontrolní List'!$A136,'Kontrolní List'!AE$1)</f>
        <v>0</v>
      </c>
      <c r="AF136">
        <f>INDEX(Data!$C$5:$BP$360,'Kontrolní List'!$A136,'Kontrolní List'!AF$1)</f>
        <v>0</v>
      </c>
      <c r="AG136">
        <f>INDEX(Data!$C$5:$BP$360,'Kontrolní List'!$A136,'Kontrolní List'!AG$1)</f>
        <v>0</v>
      </c>
      <c r="AH136">
        <f>INDEX(Data!$C$5:$BP$360,'Kontrolní List'!$A136,'Kontrolní List'!AH$1)</f>
        <v>0</v>
      </c>
      <c r="AI136">
        <f>INDEX(Data!$C$5:$BP$360,'Kontrolní List'!$A136,'Kontrolní List'!AI$1)</f>
        <v>0</v>
      </c>
      <c r="AJ136">
        <f>INDEX(Data!$C$5:$BP$360,'Kontrolní List'!$A136,'Kontrolní List'!AJ$1)</f>
        <v>0</v>
      </c>
      <c r="AK136">
        <f>INDEX(Data!$C$5:$BP$360,'Kontrolní List'!$A136,'Kontrolní List'!AK$1)</f>
        <v>0</v>
      </c>
      <c r="AL136">
        <f t="shared" ref="AL136:AL143" si="67">SUM(AC136:AK136)-Q136</f>
        <v>0</v>
      </c>
      <c r="AM136">
        <f>INDEX(Data!$C$5:$BP$360,'Kontrolní List'!$A136,'Kontrolní List'!AM$1)</f>
        <v>70.203999999999994</v>
      </c>
      <c r="AN136">
        <f>INDEX(Data!$C$5:$BP$360,'Kontrolní List'!$A136,'Kontrolní List'!AN$1)</f>
        <v>400</v>
      </c>
      <c r="AO136">
        <f>INDEX(Data!$C$5:$BP$360,'Kontrolní List'!$A136,'Kontrolní List'!AO$1)</f>
        <v>195.00800000000001</v>
      </c>
      <c r="AP136" t="b">
        <f t="shared" ref="AP136:AP143" si="68">EXACT(AM136,I136)</f>
        <v>1</v>
      </c>
      <c r="AQ136" t="b">
        <f t="shared" ref="AQ136:AQ143" si="69">EXACT(AN136,P136)</f>
        <v>1</v>
      </c>
      <c r="AR136" t="b">
        <f t="shared" ref="AR136:AR143" si="70">EXACT(AO136,D136)</f>
        <v>0</v>
      </c>
      <c r="AT136" s="35">
        <f t="shared" ref="AT136:AT146" si="71">(I136+(P136/3.6))/D136</f>
        <v>0.83680678948245568</v>
      </c>
      <c r="AU136" s="36" t="s">
        <v>570</v>
      </c>
    </row>
    <row r="137" spans="1:47" x14ac:dyDescent="0.25">
      <c r="A137">
        <v>135</v>
      </c>
      <c r="B137" t="str">
        <f>INDEX(Data!$C$5:$BP$360,'Kontrolní List'!$A137,'Kontrolní List'!B$1)</f>
        <v>KJ - Prostějov Anglická</v>
      </c>
      <c r="C137" t="str">
        <f>INDEX(Data!$C$5:$BP$360,'Kontrolní List'!$A137,'Kontrolní List'!C$1)</f>
        <v>Prosinec</v>
      </c>
      <c r="D137">
        <f>INDEX(Data!$C$5:$BP$360,'Kontrolní List'!$A137,'Kontrolní List'!D$1)</f>
        <v>335.334</v>
      </c>
      <c r="E137">
        <f>INDEX(Data!$C$5:$BP$360,'Kontrolní List'!$A137,'Kontrolní List'!E$1)</f>
        <v>139.37100000000001</v>
      </c>
      <c r="F137">
        <f>INDEX(Data!$C$5:$BP$360,'Kontrolní List'!$A137,'Kontrolní List'!F$1)</f>
        <v>195.96299999999999</v>
      </c>
      <c r="G137">
        <f>INDEX(Data!$C$5:$BP$360,'Kontrolní List'!$A137,'Kontrolní List'!G$1)</f>
        <v>35.295999999999999</v>
      </c>
      <c r="H137">
        <f t="shared" si="63"/>
        <v>0</v>
      </c>
      <c r="I137">
        <f>INDEX(Data!$C$5:$BP$360,'Kontrolní List'!$A137,'Kontrolní List'!I$1)</f>
        <v>129.994</v>
      </c>
      <c r="J137">
        <f>INDEX(Data!$C$5:$BP$360,'Kontrolní List'!$A137,'Kontrolní List'!J$1)</f>
        <v>5.024</v>
      </c>
      <c r="K137">
        <f>INDEX(Data!$C$5:$BP$360,'Kontrolní List'!$A137,'Kontrolní List'!K$1)</f>
        <v>7.0630000000000024</v>
      </c>
      <c r="L137">
        <f>INDEX(Data!$C$5:$BP$360,'Kontrolní List'!$A137,'Kontrolní List'!L$1)</f>
        <v>0</v>
      </c>
      <c r="M137">
        <f>INDEX(Data!$C$5:$BP$360,'Kontrolní List'!$A137,'Kontrolní List'!M$1)</f>
        <v>0</v>
      </c>
      <c r="N137">
        <f>INDEX(Data!$C$5:$BP$360,'Kontrolní List'!$A137,'Kontrolní List'!N$1)</f>
        <v>117.907</v>
      </c>
      <c r="O137">
        <f t="shared" si="64"/>
        <v>0</v>
      </c>
      <c r="P137">
        <f>INDEX(Data!$C$5:$BP$360,'Kontrolní List'!$A137,'Kontrolní List'!P$1)</f>
        <v>658</v>
      </c>
      <c r="Q137">
        <f>INDEX(Data!$C$5:$BP$360,'Kontrolní List'!$A137,'Kontrolní List'!Q$1)</f>
        <v>658</v>
      </c>
      <c r="R137">
        <f t="shared" si="65"/>
        <v>0</v>
      </c>
      <c r="S137">
        <f>INDEX(Data!$C$5:$BP$360,'Kontrolní List'!$A137,'Kontrolní List'!S$1)</f>
        <v>117.907</v>
      </c>
      <c r="T137">
        <f>INDEX(Data!$C$5:$BP$360,'Kontrolní List'!$A137,'Kontrolní List'!T$1)</f>
        <v>0</v>
      </c>
      <c r="U137">
        <f>INDEX(Data!$C$5:$BP$360,'Kontrolní List'!$A137,'Kontrolní List'!U$1)</f>
        <v>0</v>
      </c>
      <c r="V137">
        <f>INDEX(Data!$C$5:$BP$360,'Kontrolní List'!$A137,'Kontrolní List'!V$1)</f>
        <v>0</v>
      </c>
      <c r="W137">
        <f>INDEX(Data!$C$5:$BP$360,'Kontrolní List'!$A137,'Kontrolní List'!W$1)</f>
        <v>0</v>
      </c>
      <c r="X137">
        <f>INDEX(Data!$C$5:$BP$360,'Kontrolní List'!$A137,'Kontrolní List'!X$1)</f>
        <v>0</v>
      </c>
      <c r="Y137">
        <f>INDEX(Data!$C$5:$BP$360,'Kontrolní List'!$A137,'Kontrolní List'!Y$1)</f>
        <v>0</v>
      </c>
      <c r="Z137">
        <f>INDEX(Data!$C$5:$BP$360,'Kontrolní List'!$A137,'Kontrolní List'!Z$1)</f>
        <v>0</v>
      </c>
      <c r="AA137">
        <f>INDEX(Data!$C$5:$BP$360,'Kontrolní List'!$A137,'Kontrolní List'!AA$1)</f>
        <v>0</v>
      </c>
      <c r="AB137">
        <f t="shared" si="66"/>
        <v>0</v>
      </c>
      <c r="AC137">
        <f>INDEX(Data!$C$5:$BP$360,'Kontrolní List'!$A137,'Kontrolní List'!AC$1)</f>
        <v>658</v>
      </c>
      <c r="AD137">
        <f>INDEX(Data!$C$5:$BP$360,'Kontrolní List'!$A137,'Kontrolní List'!AD$1)</f>
        <v>0</v>
      </c>
      <c r="AE137">
        <f>INDEX(Data!$C$5:$BP$360,'Kontrolní List'!$A137,'Kontrolní List'!AE$1)</f>
        <v>0</v>
      </c>
      <c r="AF137">
        <f>INDEX(Data!$C$5:$BP$360,'Kontrolní List'!$A137,'Kontrolní List'!AF$1)</f>
        <v>0</v>
      </c>
      <c r="AG137">
        <f>INDEX(Data!$C$5:$BP$360,'Kontrolní List'!$A137,'Kontrolní List'!AG$1)</f>
        <v>0</v>
      </c>
      <c r="AH137">
        <f>INDEX(Data!$C$5:$BP$360,'Kontrolní List'!$A137,'Kontrolní List'!AH$1)</f>
        <v>0</v>
      </c>
      <c r="AI137">
        <f>INDEX(Data!$C$5:$BP$360,'Kontrolní List'!$A137,'Kontrolní List'!AI$1)</f>
        <v>0</v>
      </c>
      <c r="AJ137">
        <f>INDEX(Data!$C$5:$BP$360,'Kontrolní List'!$A137,'Kontrolní List'!AJ$1)</f>
        <v>0</v>
      </c>
      <c r="AK137">
        <f>INDEX(Data!$C$5:$BP$360,'Kontrolní List'!$A137,'Kontrolní List'!AK$1)</f>
        <v>0</v>
      </c>
      <c r="AL137">
        <f t="shared" si="67"/>
        <v>0</v>
      </c>
      <c r="AM137">
        <f>INDEX(Data!$C$5:$BP$360,'Kontrolní List'!$A137,'Kontrolní List'!AM$1)</f>
        <v>129.994</v>
      </c>
      <c r="AN137">
        <f>INDEX(Data!$C$5:$BP$360,'Kontrolní List'!$A137,'Kontrolní List'!AN$1)</f>
        <v>658</v>
      </c>
      <c r="AO137">
        <f>INDEX(Data!$C$5:$BP$360,'Kontrolní List'!$A137,'Kontrolní List'!AO$1)</f>
        <v>335.334</v>
      </c>
      <c r="AP137" t="b">
        <f t="shared" si="68"/>
        <v>1</v>
      </c>
      <c r="AQ137" t="b">
        <f t="shared" si="69"/>
        <v>1</v>
      </c>
      <c r="AR137" t="b">
        <f t="shared" si="70"/>
        <v>1</v>
      </c>
      <c r="AT137" s="35">
        <f t="shared" si="71"/>
        <v>0.93271716490954615</v>
      </c>
      <c r="AU137" s="36" t="s">
        <v>570</v>
      </c>
    </row>
    <row r="138" spans="1:47" x14ac:dyDescent="0.25">
      <c r="A138">
        <v>136</v>
      </c>
      <c r="B138" t="str">
        <f>INDEX(Data!$C$5:$BP$360,'Kontrolní List'!$A138,'Kontrolní List'!B$1)</f>
        <v>KJ - Police nad Metují</v>
      </c>
      <c r="C138" t="str">
        <f>INDEX(Data!$C$5:$BP$360,'Kontrolní List'!$A138,'Kontrolní List'!C$1)</f>
        <v>Prosinec</v>
      </c>
      <c r="D138">
        <f>INDEX(Data!$C$5:$BP$360,'Kontrolní List'!$A138,'Kontrolní List'!D$1)</f>
        <v>307.53899999999999</v>
      </c>
      <c r="E138">
        <f>INDEX(Data!$C$5:$BP$360,'Kontrolní List'!$A138,'Kontrolní List'!E$1)</f>
        <v>138.52799999999999</v>
      </c>
      <c r="F138">
        <f>INDEX(Data!$C$5:$BP$360,'Kontrolní List'!$A138,'Kontrolní List'!F$1)</f>
        <v>169.011</v>
      </c>
      <c r="G138">
        <f>INDEX(Data!$C$5:$BP$360,'Kontrolní List'!$A138,'Kontrolní List'!G$1)</f>
        <v>35.30304000000001</v>
      </c>
      <c r="H138">
        <f t="shared" si="63"/>
        <v>0</v>
      </c>
      <c r="I138">
        <f>INDEX(Data!$C$5:$BP$360,'Kontrolní List'!$A138,'Kontrolní List'!I$1)</f>
        <v>127.044</v>
      </c>
      <c r="J138">
        <f>INDEX(Data!$C$5:$BP$360,'Kontrolní List'!$A138,'Kontrolní List'!J$1)</f>
        <v>0.85</v>
      </c>
      <c r="K138">
        <f>INDEX(Data!$C$5:$BP$360,'Kontrolní List'!$A138,'Kontrolní List'!K$1)</f>
        <v>1.0370000000000061</v>
      </c>
      <c r="L138">
        <f>INDEX(Data!$C$5:$BP$360,'Kontrolní List'!$A138,'Kontrolní List'!L$1)</f>
        <v>0</v>
      </c>
      <c r="M138">
        <f>INDEX(Data!$C$5:$BP$360,'Kontrolní List'!$A138,'Kontrolní List'!M$1)</f>
        <v>0</v>
      </c>
      <c r="N138">
        <f>INDEX(Data!$C$5:$BP$360,'Kontrolní List'!$A138,'Kontrolní List'!N$1)</f>
        <v>125.157</v>
      </c>
      <c r="O138">
        <f t="shared" si="64"/>
        <v>0</v>
      </c>
      <c r="P138">
        <f>INDEX(Data!$C$5:$BP$360,'Kontrolní List'!$A138,'Kontrolní List'!P$1)</f>
        <v>558</v>
      </c>
      <c r="Q138">
        <f>INDEX(Data!$C$5:$BP$360,'Kontrolní List'!$A138,'Kontrolní List'!Q$1)</f>
        <v>558</v>
      </c>
      <c r="R138">
        <f t="shared" si="65"/>
        <v>0</v>
      </c>
      <c r="S138">
        <f>INDEX(Data!$C$5:$BP$360,'Kontrolní List'!$A138,'Kontrolní List'!S$1)</f>
        <v>125.157</v>
      </c>
      <c r="T138">
        <f>INDEX(Data!$C$5:$BP$360,'Kontrolní List'!$A138,'Kontrolní List'!T$1)</f>
        <v>0</v>
      </c>
      <c r="U138">
        <f>INDEX(Data!$C$5:$BP$360,'Kontrolní List'!$A138,'Kontrolní List'!U$1)</f>
        <v>0</v>
      </c>
      <c r="V138">
        <f>INDEX(Data!$C$5:$BP$360,'Kontrolní List'!$A138,'Kontrolní List'!V$1)</f>
        <v>0</v>
      </c>
      <c r="W138">
        <f>INDEX(Data!$C$5:$BP$360,'Kontrolní List'!$A138,'Kontrolní List'!W$1)</f>
        <v>0</v>
      </c>
      <c r="X138">
        <f>INDEX(Data!$C$5:$BP$360,'Kontrolní List'!$A138,'Kontrolní List'!X$1)</f>
        <v>0</v>
      </c>
      <c r="Y138">
        <f>INDEX(Data!$C$5:$BP$360,'Kontrolní List'!$A138,'Kontrolní List'!Y$1)</f>
        <v>0</v>
      </c>
      <c r="Z138">
        <f>INDEX(Data!$C$5:$BP$360,'Kontrolní List'!$A138,'Kontrolní List'!Z$1)</f>
        <v>0</v>
      </c>
      <c r="AA138">
        <f>INDEX(Data!$C$5:$BP$360,'Kontrolní List'!$A138,'Kontrolní List'!AA$1)</f>
        <v>0</v>
      </c>
      <c r="AB138">
        <f t="shared" si="66"/>
        <v>0</v>
      </c>
      <c r="AC138">
        <f>INDEX(Data!$C$5:$BP$360,'Kontrolní List'!$A138,'Kontrolní List'!AC$1)</f>
        <v>558</v>
      </c>
      <c r="AD138">
        <f>INDEX(Data!$C$5:$BP$360,'Kontrolní List'!$A138,'Kontrolní List'!AD$1)</f>
        <v>0</v>
      </c>
      <c r="AE138">
        <f>INDEX(Data!$C$5:$BP$360,'Kontrolní List'!$A138,'Kontrolní List'!AE$1)</f>
        <v>0</v>
      </c>
      <c r="AF138">
        <f>INDEX(Data!$C$5:$BP$360,'Kontrolní List'!$A138,'Kontrolní List'!AF$1)</f>
        <v>0</v>
      </c>
      <c r="AG138">
        <f>INDEX(Data!$C$5:$BP$360,'Kontrolní List'!$A138,'Kontrolní List'!AG$1)</f>
        <v>0</v>
      </c>
      <c r="AH138">
        <f>INDEX(Data!$C$5:$BP$360,'Kontrolní List'!$A138,'Kontrolní List'!AH$1)</f>
        <v>0</v>
      </c>
      <c r="AI138">
        <f>INDEX(Data!$C$5:$BP$360,'Kontrolní List'!$A138,'Kontrolní List'!AI$1)</f>
        <v>0</v>
      </c>
      <c r="AJ138">
        <f>INDEX(Data!$C$5:$BP$360,'Kontrolní List'!$A138,'Kontrolní List'!AJ$1)</f>
        <v>0</v>
      </c>
      <c r="AK138">
        <f>INDEX(Data!$C$5:$BP$360,'Kontrolní List'!$A138,'Kontrolní List'!AK$1)</f>
        <v>0</v>
      </c>
      <c r="AL138">
        <f t="shared" si="67"/>
        <v>0</v>
      </c>
      <c r="AM138">
        <f>INDEX(Data!$C$5:$BP$360,'Kontrolní List'!$A138,'Kontrolní List'!AM$1)</f>
        <v>127.044</v>
      </c>
      <c r="AN138">
        <f>INDEX(Data!$C$5:$BP$360,'Kontrolní List'!$A138,'Kontrolní List'!AN$1)</f>
        <v>558</v>
      </c>
      <c r="AO138">
        <f>INDEX(Data!$C$5:$BP$360,'Kontrolní List'!$A138,'Kontrolní List'!AO$1)</f>
        <v>307.53899999999999</v>
      </c>
      <c r="AP138" t="b">
        <f t="shared" si="68"/>
        <v>1</v>
      </c>
      <c r="AQ138" t="b">
        <f t="shared" si="69"/>
        <v>1</v>
      </c>
      <c r="AR138" t="b">
        <f t="shared" si="70"/>
        <v>1</v>
      </c>
      <c r="AT138" s="35">
        <f t="shared" si="71"/>
        <v>0.91709994504761994</v>
      </c>
      <c r="AU138" s="36" t="s">
        <v>570</v>
      </c>
    </row>
    <row r="139" spans="1:47" x14ac:dyDescent="0.25">
      <c r="A139">
        <v>137</v>
      </c>
      <c r="B139" t="str">
        <f>INDEX(Data!$C$5:$BP$360,'Kontrolní List'!$A139,'Kontrolní List'!B$1)</f>
        <v>KJ - Poděbrady</v>
      </c>
      <c r="C139" t="str">
        <f>INDEX(Data!$C$5:$BP$360,'Kontrolní List'!$A139,'Kontrolní List'!C$1)</f>
        <v>Prosinec</v>
      </c>
      <c r="D139">
        <f>INDEX(Data!$C$5:$BP$360,'Kontrolní List'!$A139,'Kontrolní List'!D$1)</f>
        <v>362.76900000000001</v>
      </c>
      <c r="E139">
        <f>INDEX(Data!$C$5:$BP$360,'Kontrolní List'!$A139,'Kontrolní List'!E$1)</f>
        <v>167.42699999999999</v>
      </c>
      <c r="F139">
        <f>INDEX(Data!$C$5:$BP$360,'Kontrolní List'!$A139,'Kontrolní List'!F$1)</f>
        <v>195.34200000000001</v>
      </c>
      <c r="G139">
        <f>INDEX(Data!$C$5:$BP$360,'Kontrolní List'!$A139,'Kontrolní List'!G$1)</f>
        <v>35.289755999999997</v>
      </c>
      <c r="H139">
        <f t="shared" si="63"/>
        <v>0</v>
      </c>
      <c r="I139">
        <f>INDEX(Data!$C$5:$BP$360,'Kontrolní List'!$A139,'Kontrolní List'!I$1)</f>
        <v>155.22900000000001</v>
      </c>
      <c r="J139">
        <f>INDEX(Data!$C$5:$BP$360,'Kontrolní List'!$A139,'Kontrolní List'!J$1)</f>
        <v>2.141</v>
      </c>
      <c r="K139">
        <f>INDEX(Data!$C$5:$BP$360,'Kontrolní List'!$A139,'Kontrolní List'!K$1)</f>
        <v>2.4970000000000141</v>
      </c>
      <c r="L139">
        <f>INDEX(Data!$C$5:$BP$360,'Kontrolní List'!$A139,'Kontrolní List'!L$1)</f>
        <v>0</v>
      </c>
      <c r="M139">
        <f>INDEX(Data!$C$5:$BP$360,'Kontrolní List'!$A139,'Kontrolní List'!M$1)</f>
        <v>0</v>
      </c>
      <c r="N139">
        <f>INDEX(Data!$C$5:$BP$360,'Kontrolní List'!$A139,'Kontrolní List'!N$1)</f>
        <v>150.59100000000001</v>
      </c>
      <c r="O139">
        <f t="shared" si="64"/>
        <v>0</v>
      </c>
      <c r="P139">
        <f>INDEX(Data!$C$5:$BP$360,'Kontrolní List'!$A139,'Kontrolní List'!P$1)</f>
        <v>652</v>
      </c>
      <c r="Q139">
        <f>INDEX(Data!$C$5:$BP$360,'Kontrolní List'!$A139,'Kontrolní List'!Q$1)</f>
        <v>652</v>
      </c>
      <c r="R139">
        <f t="shared" si="65"/>
        <v>0</v>
      </c>
      <c r="S139">
        <f>INDEX(Data!$C$5:$BP$360,'Kontrolní List'!$A139,'Kontrolní List'!S$1)</f>
        <v>150.59100000000001</v>
      </c>
      <c r="T139">
        <f>INDEX(Data!$C$5:$BP$360,'Kontrolní List'!$A139,'Kontrolní List'!T$1)</f>
        <v>0</v>
      </c>
      <c r="U139">
        <f>INDEX(Data!$C$5:$BP$360,'Kontrolní List'!$A139,'Kontrolní List'!U$1)</f>
        <v>0</v>
      </c>
      <c r="V139">
        <f>INDEX(Data!$C$5:$BP$360,'Kontrolní List'!$A139,'Kontrolní List'!V$1)</f>
        <v>0</v>
      </c>
      <c r="W139">
        <f>INDEX(Data!$C$5:$BP$360,'Kontrolní List'!$A139,'Kontrolní List'!W$1)</f>
        <v>0</v>
      </c>
      <c r="X139">
        <f>INDEX(Data!$C$5:$BP$360,'Kontrolní List'!$A139,'Kontrolní List'!X$1)</f>
        <v>0</v>
      </c>
      <c r="Y139">
        <f>INDEX(Data!$C$5:$BP$360,'Kontrolní List'!$A139,'Kontrolní List'!Y$1)</f>
        <v>0</v>
      </c>
      <c r="Z139">
        <f>INDEX(Data!$C$5:$BP$360,'Kontrolní List'!$A139,'Kontrolní List'!Z$1)</f>
        <v>0</v>
      </c>
      <c r="AA139">
        <f>INDEX(Data!$C$5:$BP$360,'Kontrolní List'!$A139,'Kontrolní List'!AA$1)</f>
        <v>0</v>
      </c>
      <c r="AB139">
        <f t="shared" si="66"/>
        <v>0</v>
      </c>
      <c r="AC139">
        <f>INDEX(Data!$C$5:$BP$360,'Kontrolní List'!$A139,'Kontrolní List'!AC$1)</f>
        <v>652</v>
      </c>
      <c r="AD139">
        <f>INDEX(Data!$C$5:$BP$360,'Kontrolní List'!$A139,'Kontrolní List'!AD$1)</f>
        <v>0</v>
      </c>
      <c r="AE139">
        <f>INDEX(Data!$C$5:$BP$360,'Kontrolní List'!$A139,'Kontrolní List'!AE$1)</f>
        <v>0</v>
      </c>
      <c r="AF139">
        <f>INDEX(Data!$C$5:$BP$360,'Kontrolní List'!$A139,'Kontrolní List'!AF$1)</f>
        <v>0</v>
      </c>
      <c r="AG139">
        <f>INDEX(Data!$C$5:$BP$360,'Kontrolní List'!$A139,'Kontrolní List'!AG$1)</f>
        <v>0</v>
      </c>
      <c r="AH139">
        <f>INDEX(Data!$C$5:$BP$360,'Kontrolní List'!$A139,'Kontrolní List'!AH$1)</f>
        <v>0</v>
      </c>
      <c r="AI139">
        <f>INDEX(Data!$C$5:$BP$360,'Kontrolní List'!$A139,'Kontrolní List'!AI$1)</f>
        <v>0</v>
      </c>
      <c r="AJ139">
        <f>INDEX(Data!$C$5:$BP$360,'Kontrolní List'!$A139,'Kontrolní List'!AJ$1)</f>
        <v>0</v>
      </c>
      <c r="AK139">
        <f>INDEX(Data!$C$5:$BP$360,'Kontrolní List'!$A139,'Kontrolní List'!AK$1)</f>
        <v>0</v>
      </c>
      <c r="AL139">
        <f t="shared" si="67"/>
        <v>0</v>
      </c>
      <c r="AM139">
        <f>INDEX(Data!$C$5:$BP$360,'Kontrolní List'!$A139,'Kontrolní List'!AM$1)</f>
        <v>155.22900000000001</v>
      </c>
      <c r="AN139">
        <f>INDEX(Data!$C$5:$BP$360,'Kontrolní List'!$A139,'Kontrolní List'!AN$1)</f>
        <v>652</v>
      </c>
      <c r="AO139">
        <f>INDEX(Data!$C$5:$BP$360,'Kontrolní List'!$A139,'Kontrolní List'!AO$1)</f>
        <v>362.76900000000001</v>
      </c>
      <c r="AP139" t="b">
        <f t="shared" si="68"/>
        <v>1</v>
      </c>
      <c r="AQ139" t="b">
        <f t="shared" si="69"/>
        <v>1</v>
      </c>
      <c r="AR139" t="b">
        <f t="shared" si="70"/>
        <v>1</v>
      </c>
      <c r="AT139" s="35">
        <f t="shared" si="71"/>
        <v>0.92714678241831894</v>
      </c>
      <c r="AU139" s="36" t="s">
        <v>570</v>
      </c>
    </row>
    <row r="140" spans="1:47" x14ac:dyDescent="0.25">
      <c r="A140">
        <v>138</v>
      </c>
      <c r="B140" t="str">
        <f>INDEX(Data!$C$5:$BP$360,'Kontrolní List'!$A140,'Kontrolní List'!B$1)</f>
        <v>KJ - Heřmanův Městec V Lukách</v>
      </c>
      <c r="C140" t="str">
        <f>INDEX(Data!$C$5:$BP$360,'Kontrolní List'!$A140,'Kontrolní List'!C$1)</f>
        <v>Prosinec</v>
      </c>
      <c r="D140">
        <f>INDEX(Data!$C$5:$BP$360,'Kontrolní List'!$A140,'Kontrolní List'!D$1)</f>
        <v>129.09399999999999</v>
      </c>
      <c r="E140">
        <f>INDEX(Data!$C$5:$BP$360,'Kontrolní List'!$A140,'Kontrolní List'!E$1)</f>
        <v>56.844000000000001</v>
      </c>
      <c r="F140">
        <f>INDEX(Data!$C$5:$BP$360,'Kontrolní List'!$A140,'Kontrolní List'!F$1)</f>
        <v>72.25</v>
      </c>
      <c r="G140">
        <f>INDEX(Data!$C$5:$BP$360,'Kontrolní List'!$A140,'Kontrolní List'!G$1)</f>
        <v>35.303688000000001</v>
      </c>
      <c r="H140">
        <f t="shared" si="63"/>
        <v>0</v>
      </c>
      <c r="I140">
        <f>INDEX(Data!$C$5:$BP$360,'Kontrolní List'!$A140,'Kontrolní List'!I$1)</f>
        <v>48.081000000000003</v>
      </c>
      <c r="J140">
        <f>INDEX(Data!$C$5:$BP$360,'Kontrolní List'!$A140,'Kontrolní List'!J$1)</f>
        <v>0.27700000000000002</v>
      </c>
      <c r="K140">
        <f>INDEX(Data!$C$5:$BP$360,'Kontrolní List'!$A140,'Kontrolní List'!K$1)</f>
        <v>0.35300000000000153</v>
      </c>
      <c r="L140">
        <f>INDEX(Data!$C$5:$BP$360,'Kontrolní List'!$A140,'Kontrolní List'!L$1)</f>
        <v>0</v>
      </c>
      <c r="M140">
        <f>INDEX(Data!$C$5:$BP$360,'Kontrolní List'!$A140,'Kontrolní List'!M$1)</f>
        <v>0</v>
      </c>
      <c r="N140">
        <f>INDEX(Data!$C$5:$BP$360,'Kontrolní List'!$A140,'Kontrolní List'!N$1)</f>
        <v>47.451000000000001</v>
      </c>
      <c r="O140">
        <f t="shared" si="64"/>
        <v>0</v>
      </c>
      <c r="P140">
        <f>INDEX(Data!$C$5:$BP$360,'Kontrolní List'!$A140,'Kontrolní List'!P$1)</f>
        <v>220</v>
      </c>
      <c r="Q140">
        <f>INDEX(Data!$C$5:$BP$360,'Kontrolní List'!$A140,'Kontrolní List'!Q$1)</f>
        <v>220</v>
      </c>
      <c r="R140">
        <f t="shared" si="65"/>
        <v>0</v>
      </c>
      <c r="S140">
        <f>INDEX(Data!$C$5:$BP$360,'Kontrolní List'!$A140,'Kontrolní List'!S$1)</f>
        <v>47.451000000000001</v>
      </c>
      <c r="T140">
        <f>INDEX(Data!$C$5:$BP$360,'Kontrolní List'!$A140,'Kontrolní List'!T$1)</f>
        <v>0</v>
      </c>
      <c r="U140">
        <f>INDEX(Data!$C$5:$BP$360,'Kontrolní List'!$A140,'Kontrolní List'!U$1)</f>
        <v>0</v>
      </c>
      <c r="V140">
        <f>INDEX(Data!$C$5:$BP$360,'Kontrolní List'!$A140,'Kontrolní List'!V$1)</f>
        <v>0</v>
      </c>
      <c r="W140">
        <f>INDEX(Data!$C$5:$BP$360,'Kontrolní List'!$A140,'Kontrolní List'!W$1)</f>
        <v>0</v>
      </c>
      <c r="X140">
        <f>INDEX(Data!$C$5:$BP$360,'Kontrolní List'!$A140,'Kontrolní List'!X$1)</f>
        <v>0</v>
      </c>
      <c r="Y140">
        <f>INDEX(Data!$C$5:$BP$360,'Kontrolní List'!$A140,'Kontrolní List'!Y$1)</f>
        <v>0</v>
      </c>
      <c r="Z140">
        <f>INDEX(Data!$C$5:$BP$360,'Kontrolní List'!$A140,'Kontrolní List'!Z$1)</f>
        <v>0</v>
      </c>
      <c r="AA140">
        <f>INDEX(Data!$C$5:$BP$360,'Kontrolní List'!$A140,'Kontrolní List'!AA$1)</f>
        <v>0</v>
      </c>
      <c r="AB140">
        <f t="shared" si="66"/>
        <v>0</v>
      </c>
      <c r="AC140">
        <f>INDEX(Data!$C$5:$BP$360,'Kontrolní List'!$A140,'Kontrolní List'!AC$1)</f>
        <v>220</v>
      </c>
      <c r="AD140">
        <f>INDEX(Data!$C$5:$BP$360,'Kontrolní List'!$A140,'Kontrolní List'!AD$1)</f>
        <v>0</v>
      </c>
      <c r="AE140">
        <f>INDEX(Data!$C$5:$BP$360,'Kontrolní List'!$A140,'Kontrolní List'!AE$1)</f>
        <v>0</v>
      </c>
      <c r="AF140">
        <f>INDEX(Data!$C$5:$BP$360,'Kontrolní List'!$A140,'Kontrolní List'!AF$1)</f>
        <v>0</v>
      </c>
      <c r="AG140">
        <f>INDEX(Data!$C$5:$BP$360,'Kontrolní List'!$A140,'Kontrolní List'!AG$1)</f>
        <v>0</v>
      </c>
      <c r="AH140">
        <f>INDEX(Data!$C$5:$BP$360,'Kontrolní List'!$A140,'Kontrolní List'!AH$1)</f>
        <v>0</v>
      </c>
      <c r="AI140">
        <f>INDEX(Data!$C$5:$BP$360,'Kontrolní List'!$A140,'Kontrolní List'!AI$1)</f>
        <v>0</v>
      </c>
      <c r="AJ140">
        <f>INDEX(Data!$C$5:$BP$360,'Kontrolní List'!$A140,'Kontrolní List'!AJ$1)</f>
        <v>0</v>
      </c>
      <c r="AK140">
        <f>INDEX(Data!$C$5:$BP$360,'Kontrolní List'!$A140,'Kontrolní List'!AK$1)</f>
        <v>0</v>
      </c>
      <c r="AL140">
        <f t="shared" si="67"/>
        <v>0</v>
      </c>
      <c r="AM140">
        <f>INDEX(Data!$C$5:$BP$360,'Kontrolní List'!$A140,'Kontrolní List'!AM$1)</f>
        <v>48.081000000000003</v>
      </c>
      <c r="AN140">
        <f>INDEX(Data!$C$5:$BP$360,'Kontrolní List'!$A140,'Kontrolní List'!AN$1)</f>
        <v>220</v>
      </c>
      <c r="AO140">
        <f>INDEX(Data!$C$5:$BP$360,'Kontrolní List'!$A140,'Kontrolní List'!AO$1)</f>
        <v>129.09399999999999</v>
      </c>
      <c r="AP140" t="b">
        <f t="shared" si="68"/>
        <v>1</v>
      </c>
      <c r="AQ140" t="b">
        <f t="shared" si="69"/>
        <v>1</v>
      </c>
      <c r="AR140" t="b">
        <f t="shared" si="70"/>
        <v>1</v>
      </c>
      <c r="AT140" s="35">
        <f t="shared" si="71"/>
        <v>0.84583412948015479</v>
      </c>
      <c r="AU140" s="36" t="s">
        <v>570</v>
      </c>
    </row>
    <row r="141" spans="1:47" x14ac:dyDescent="0.25">
      <c r="A141">
        <v>139</v>
      </c>
      <c r="B141" t="str">
        <f>INDEX(Data!$C$5:$BP$360,'Kontrolní List'!$A141,'Kontrolní List'!B$1)</f>
        <v>KJ - Heřmanův Městec U Bažantnice</v>
      </c>
      <c r="C141" t="str">
        <f>INDEX(Data!$C$5:$BP$360,'Kontrolní List'!$A141,'Kontrolní List'!C$1)</f>
        <v>Prosinec</v>
      </c>
      <c r="D141">
        <f>INDEX(Data!$C$5:$BP$360,'Kontrolní List'!$A141,'Kontrolní List'!D$1)</f>
        <v>141.56899999999999</v>
      </c>
      <c r="E141">
        <f>INDEX(Data!$C$5:$BP$360,'Kontrolní List'!$A141,'Kontrolní List'!E$1)</f>
        <v>61.786999999999999</v>
      </c>
      <c r="F141">
        <f>INDEX(Data!$C$5:$BP$360,'Kontrolní List'!$A141,'Kontrolní List'!F$1)</f>
        <v>79.781999999999996</v>
      </c>
      <c r="G141">
        <f>INDEX(Data!$C$5:$BP$360,'Kontrolní List'!$A141,'Kontrolní List'!G$1)</f>
        <v>35.304012</v>
      </c>
      <c r="H141">
        <f t="shared" si="63"/>
        <v>0</v>
      </c>
      <c r="I141">
        <f>INDEX(Data!$C$5:$BP$360,'Kontrolní List'!$A141,'Kontrolní List'!I$1)</f>
        <v>52.491</v>
      </c>
      <c r="J141">
        <f>INDEX(Data!$C$5:$BP$360,'Kontrolní List'!$A141,'Kontrolní List'!J$1)</f>
        <v>0.36299999999999999</v>
      </c>
      <c r="K141">
        <f>INDEX(Data!$C$5:$BP$360,'Kontrolní List'!$A141,'Kontrolní List'!K$1)</f>
        <v>0.46900000000000119</v>
      </c>
      <c r="L141">
        <f>INDEX(Data!$C$5:$BP$360,'Kontrolní List'!$A141,'Kontrolní List'!L$1)</f>
        <v>0</v>
      </c>
      <c r="M141">
        <f>INDEX(Data!$C$5:$BP$360,'Kontrolní List'!$A141,'Kontrolní List'!M$1)</f>
        <v>0</v>
      </c>
      <c r="N141">
        <f>INDEX(Data!$C$5:$BP$360,'Kontrolní List'!$A141,'Kontrolní List'!N$1)</f>
        <v>51.658999999999999</v>
      </c>
      <c r="O141">
        <f t="shared" si="64"/>
        <v>0</v>
      </c>
      <c r="P141">
        <f>INDEX(Data!$C$5:$BP$360,'Kontrolní List'!$A141,'Kontrolní List'!P$1)</f>
        <v>244</v>
      </c>
      <c r="Q141">
        <f>INDEX(Data!$C$5:$BP$360,'Kontrolní List'!$A141,'Kontrolní List'!Q$1)</f>
        <v>244</v>
      </c>
      <c r="R141">
        <f t="shared" si="65"/>
        <v>0</v>
      </c>
      <c r="S141">
        <f>INDEX(Data!$C$5:$BP$360,'Kontrolní List'!$A141,'Kontrolní List'!S$1)</f>
        <v>51.658999999999999</v>
      </c>
      <c r="T141">
        <f>INDEX(Data!$C$5:$BP$360,'Kontrolní List'!$A141,'Kontrolní List'!T$1)</f>
        <v>0</v>
      </c>
      <c r="U141">
        <f>INDEX(Data!$C$5:$BP$360,'Kontrolní List'!$A141,'Kontrolní List'!U$1)</f>
        <v>0</v>
      </c>
      <c r="V141">
        <f>INDEX(Data!$C$5:$BP$360,'Kontrolní List'!$A141,'Kontrolní List'!V$1)</f>
        <v>0</v>
      </c>
      <c r="W141">
        <f>INDEX(Data!$C$5:$BP$360,'Kontrolní List'!$A141,'Kontrolní List'!W$1)</f>
        <v>0</v>
      </c>
      <c r="X141">
        <f>INDEX(Data!$C$5:$BP$360,'Kontrolní List'!$A141,'Kontrolní List'!X$1)</f>
        <v>0</v>
      </c>
      <c r="Y141">
        <f>INDEX(Data!$C$5:$BP$360,'Kontrolní List'!$A141,'Kontrolní List'!Y$1)</f>
        <v>0</v>
      </c>
      <c r="Z141">
        <f>INDEX(Data!$C$5:$BP$360,'Kontrolní List'!$A141,'Kontrolní List'!Z$1)</f>
        <v>0</v>
      </c>
      <c r="AA141">
        <f>INDEX(Data!$C$5:$BP$360,'Kontrolní List'!$A141,'Kontrolní List'!AA$1)</f>
        <v>0</v>
      </c>
      <c r="AB141">
        <f t="shared" si="66"/>
        <v>0</v>
      </c>
      <c r="AC141">
        <f>INDEX(Data!$C$5:$BP$360,'Kontrolní List'!$A141,'Kontrolní List'!AC$1)</f>
        <v>244</v>
      </c>
      <c r="AD141">
        <f>INDEX(Data!$C$5:$BP$360,'Kontrolní List'!$A141,'Kontrolní List'!AD$1)</f>
        <v>0</v>
      </c>
      <c r="AE141">
        <f>INDEX(Data!$C$5:$BP$360,'Kontrolní List'!$A141,'Kontrolní List'!AE$1)</f>
        <v>0</v>
      </c>
      <c r="AF141">
        <f>INDEX(Data!$C$5:$BP$360,'Kontrolní List'!$A141,'Kontrolní List'!AF$1)</f>
        <v>0</v>
      </c>
      <c r="AG141">
        <f>INDEX(Data!$C$5:$BP$360,'Kontrolní List'!$A141,'Kontrolní List'!AG$1)</f>
        <v>0</v>
      </c>
      <c r="AH141">
        <f>INDEX(Data!$C$5:$BP$360,'Kontrolní List'!$A141,'Kontrolní List'!AH$1)</f>
        <v>0</v>
      </c>
      <c r="AI141">
        <f>INDEX(Data!$C$5:$BP$360,'Kontrolní List'!$A141,'Kontrolní List'!AI$1)</f>
        <v>0</v>
      </c>
      <c r="AJ141">
        <f>INDEX(Data!$C$5:$BP$360,'Kontrolní List'!$A141,'Kontrolní List'!AJ$1)</f>
        <v>0</v>
      </c>
      <c r="AK141">
        <f>INDEX(Data!$C$5:$BP$360,'Kontrolní List'!$A141,'Kontrolní List'!AK$1)</f>
        <v>0</v>
      </c>
      <c r="AL141">
        <f t="shared" si="67"/>
        <v>0</v>
      </c>
      <c r="AM141">
        <f>INDEX(Data!$C$5:$BP$360,'Kontrolní List'!$A141,'Kontrolní List'!AM$1)</f>
        <v>52.491</v>
      </c>
      <c r="AN141">
        <f>INDEX(Data!$C$5:$BP$360,'Kontrolní List'!$A141,'Kontrolní List'!AN$1)</f>
        <v>244</v>
      </c>
      <c r="AO141">
        <f>INDEX(Data!$C$5:$BP$360,'Kontrolní List'!$A141,'Kontrolní List'!AO$1)</f>
        <v>141.56899999999999</v>
      </c>
      <c r="AP141" t="b">
        <f t="shared" si="68"/>
        <v>1</v>
      </c>
      <c r="AQ141" t="b">
        <f t="shared" si="69"/>
        <v>1</v>
      </c>
      <c r="AR141" t="b">
        <f t="shared" si="70"/>
        <v>1</v>
      </c>
      <c r="AT141" s="35">
        <f t="shared" si="71"/>
        <v>0.84954176251706082</v>
      </c>
      <c r="AU141" s="36" t="s">
        <v>570</v>
      </c>
    </row>
    <row r="142" spans="1:47" x14ac:dyDescent="0.25">
      <c r="A142">
        <v>140</v>
      </c>
      <c r="B142" t="str">
        <f>INDEX(Data!$C$5:$BP$360,'Kontrolní List'!$A142,'Kontrolní List'!B$1)</f>
        <v>KJ - Nové Zákupy</v>
      </c>
      <c r="C142" t="str">
        <f>INDEX(Data!$C$5:$BP$360,'Kontrolní List'!$A142,'Kontrolní List'!C$1)</f>
        <v>Prosinec</v>
      </c>
      <c r="D142">
        <f>INDEX(Data!$C$5:$BP$360,'Kontrolní List'!$A142,'Kontrolní List'!D$1)</f>
        <v>183.172</v>
      </c>
      <c r="E142">
        <f>INDEX(Data!$C$5:$BP$360,'Kontrolní List'!$A142,'Kontrolní List'!E$1)</f>
        <v>75.137</v>
      </c>
      <c r="F142">
        <f>INDEX(Data!$C$5:$BP$360,'Kontrolní List'!$A142,'Kontrolní List'!F$1)</f>
        <v>108.035</v>
      </c>
      <c r="G142">
        <f>INDEX(Data!$C$5:$BP$360,'Kontrolní List'!$A142,'Kontrolní List'!G$1)</f>
        <v>34.570799999999998</v>
      </c>
      <c r="H142">
        <f t="shared" si="63"/>
        <v>0</v>
      </c>
      <c r="I142">
        <f>INDEX(Data!$C$5:$BP$360,'Kontrolní List'!$A142,'Kontrolní List'!I$1)</f>
        <v>63.366</v>
      </c>
      <c r="J142">
        <f>INDEX(Data!$C$5:$BP$360,'Kontrolní List'!$A142,'Kontrolní List'!J$1)</f>
        <v>0.81499999999999995</v>
      </c>
      <c r="K142">
        <f>INDEX(Data!$C$5:$BP$360,'Kontrolní List'!$A142,'Kontrolní List'!K$1)</f>
        <v>1.1730000000000018</v>
      </c>
      <c r="L142">
        <f>INDEX(Data!$C$5:$BP$360,'Kontrolní List'!$A142,'Kontrolní List'!L$1)</f>
        <v>0</v>
      </c>
      <c r="M142">
        <f>INDEX(Data!$C$5:$BP$360,'Kontrolní List'!$A142,'Kontrolní List'!M$1)</f>
        <v>0</v>
      </c>
      <c r="N142">
        <f>INDEX(Data!$C$5:$BP$360,'Kontrolní List'!$A142,'Kontrolní List'!N$1)</f>
        <v>61.378</v>
      </c>
      <c r="O142">
        <f t="shared" si="64"/>
        <v>0</v>
      </c>
      <c r="P142">
        <f>INDEX(Data!$C$5:$BP$360,'Kontrolní List'!$A142,'Kontrolní List'!P$1)</f>
        <v>328</v>
      </c>
      <c r="Q142">
        <f>INDEX(Data!$C$5:$BP$360,'Kontrolní List'!$A142,'Kontrolní List'!Q$1)</f>
        <v>328</v>
      </c>
      <c r="R142">
        <f t="shared" si="65"/>
        <v>0</v>
      </c>
      <c r="S142">
        <f>INDEX(Data!$C$5:$BP$360,'Kontrolní List'!$A142,'Kontrolní List'!S$1)</f>
        <v>61.378</v>
      </c>
      <c r="T142">
        <f>INDEX(Data!$C$5:$BP$360,'Kontrolní List'!$A142,'Kontrolní List'!T$1)</f>
        <v>0</v>
      </c>
      <c r="U142">
        <f>INDEX(Data!$C$5:$BP$360,'Kontrolní List'!$A142,'Kontrolní List'!U$1)</f>
        <v>0</v>
      </c>
      <c r="V142">
        <f>INDEX(Data!$C$5:$BP$360,'Kontrolní List'!$A142,'Kontrolní List'!V$1)</f>
        <v>0</v>
      </c>
      <c r="W142">
        <f>INDEX(Data!$C$5:$BP$360,'Kontrolní List'!$A142,'Kontrolní List'!W$1)</f>
        <v>0</v>
      </c>
      <c r="X142">
        <f>INDEX(Data!$C$5:$BP$360,'Kontrolní List'!$A142,'Kontrolní List'!X$1)</f>
        <v>0</v>
      </c>
      <c r="Y142">
        <f>INDEX(Data!$C$5:$BP$360,'Kontrolní List'!$A142,'Kontrolní List'!Y$1)</f>
        <v>0</v>
      </c>
      <c r="Z142">
        <f>INDEX(Data!$C$5:$BP$360,'Kontrolní List'!$A142,'Kontrolní List'!Z$1)</f>
        <v>0</v>
      </c>
      <c r="AA142">
        <f>INDEX(Data!$C$5:$BP$360,'Kontrolní List'!$A142,'Kontrolní List'!AA$1)</f>
        <v>0</v>
      </c>
      <c r="AB142">
        <f t="shared" si="66"/>
        <v>0</v>
      </c>
      <c r="AC142">
        <f>INDEX(Data!$C$5:$BP$360,'Kontrolní List'!$A142,'Kontrolní List'!AC$1)</f>
        <v>328</v>
      </c>
      <c r="AD142">
        <f>INDEX(Data!$C$5:$BP$360,'Kontrolní List'!$A142,'Kontrolní List'!AD$1)</f>
        <v>0</v>
      </c>
      <c r="AE142">
        <f>INDEX(Data!$C$5:$BP$360,'Kontrolní List'!$A142,'Kontrolní List'!AE$1)</f>
        <v>0</v>
      </c>
      <c r="AF142">
        <f>INDEX(Data!$C$5:$BP$360,'Kontrolní List'!$A142,'Kontrolní List'!AF$1)</f>
        <v>0</v>
      </c>
      <c r="AG142">
        <f>INDEX(Data!$C$5:$BP$360,'Kontrolní List'!$A142,'Kontrolní List'!AG$1)</f>
        <v>0</v>
      </c>
      <c r="AH142">
        <f>INDEX(Data!$C$5:$BP$360,'Kontrolní List'!$A142,'Kontrolní List'!AH$1)</f>
        <v>0</v>
      </c>
      <c r="AI142">
        <f>INDEX(Data!$C$5:$BP$360,'Kontrolní List'!$A142,'Kontrolní List'!AI$1)</f>
        <v>0</v>
      </c>
      <c r="AJ142">
        <f>INDEX(Data!$C$5:$BP$360,'Kontrolní List'!$A142,'Kontrolní List'!AJ$1)</f>
        <v>0</v>
      </c>
      <c r="AK142">
        <f>INDEX(Data!$C$5:$BP$360,'Kontrolní List'!$A142,'Kontrolní List'!AK$1)</f>
        <v>0</v>
      </c>
      <c r="AL142">
        <f t="shared" si="67"/>
        <v>0</v>
      </c>
      <c r="AM142">
        <f>INDEX(Data!$C$5:$BP$360,'Kontrolní List'!$A142,'Kontrolní List'!AM$1)</f>
        <v>63.366</v>
      </c>
      <c r="AN142">
        <f>INDEX(Data!$C$5:$BP$360,'Kontrolní List'!$A142,'Kontrolní List'!AN$1)</f>
        <v>328</v>
      </c>
      <c r="AO142">
        <f>INDEX(Data!$C$5:$BP$360,'Kontrolní List'!$A142,'Kontrolní List'!AO$1)</f>
        <v>164.85499999999999</v>
      </c>
      <c r="AP142" t="b">
        <f t="shared" si="68"/>
        <v>1</v>
      </c>
      <c r="AQ142" t="b">
        <f t="shared" si="69"/>
        <v>1</v>
      </c>
      <c r="AR142" t="b">
        <f t="shared" si="70"/>
        <v>0</v>
      </c>
      <c r="AT142" s="35">
        <f t="shared" si="71"/>
        <v>0.84334456746179076</v>
      </c>
      <c r="AU142" s="36" t="s">
        <v>570</v>
      </c>
    </row>
    <row r="143" spans="1:47" x14ac:dyDescent="0.25">
      <c r="A143">
        <v>141</v>
      </c>
      <c r="B143" t="str">
        <f>INDEX(Data!$C$5:$BP$360,'Kontrolní List'!$A143,'Kontrolní List'!B$1)</f>
        <v>KJ - Klatovy</v>
      </c>
      <c r="C143" t="str">
        <f>INDEX(Data!$C$5:$BP$360,'Kontrolní List'!$A143,'Kontrolní List'!C$1)</f>
        <v>Prosinec</v>
      </c>
      <c r="D143">
        <f>INDEX(Data!$C$5:$BP$360,'Kontrolní List'!$A143,'Kontrolní List'!D$1)</f>
        <v>807.41499999999996</v>
      </c>
      <c r="E143">
        <f>INDEX(Data!$C$5:$BP$360,'Kontrolní List'!$A143,'Kontrolní List'!E$1)</f>
        <v>383.44400000000002</v>
      </c>
      <c r="F143">
        <f>INDEX(Data!$C$5:$BP$360,'Kontrolní List'!$A143,'Kontrolní List'!F$1)</f>
        <v>423.971</v>
      </c>
      <c r="G143">
        <f>INDEX(Data!$C$5:$BP$360,'Kontrolní List'!$A143,'Kontrolní List'!G$1)</f>
        <v>35.265132000000001</v>
      </c>
      <c r="H143">
        <f t="shared" si="63"/>
        <v>0</v>
      </c>
      <c r="I143">
        <f>INDEX(Data!$C$5:$BP$360,'Kontrolní List'!$A143,'Kontrolní List'!I$1)</f>
        <v>346.44</v>
      </c>
      <c r="J143">
        <f>INDEX(Data!$C$5:$BP$360,'Kontrolní List'!$A143,'Kontrolní List'!J$1)</f>
        <v>3.1549999999999998</v>
      </c>
      <c r="K143">
        <f>INDEX(Data!$C$5:$BP$360,'Kontrolní List'!$A143,'Kontrolní List'!K$1)</f>
        <v>3.4870000000000232</v>
      </c>
      <c r="L143">
        <f>INDEX(Data!$C$5:$BP$360,'Kontrolní List'!$A143,'Kontrolní List'!L$1)</f>
        <v>0</v>
      </c>
      <c r="M143">
        <f>INDEX(Data!$C$5:$BP$360,'Kontrolní List'!$A143,'Kontrolní List'!M$1)</f>
        <v>0</v>
      </c>
      <c r="N143">
        <f>INDEX(Data!$C$5:$BP$360,'Kontrolní List'!$A143,'Kontrolní List'!N$1)</f>
        <v>339.798</v>
      </c>
      <c r="O143">
        <f t="shared" si="64"/>
        <v>0</v>
      </c>
      <c r="P143">
        <f>INDEX(Data!$C$5:$BP$360,'Kontrolní List'!$A143,'Kontrolní List'!P$1)</f>
        <v>1379</v>
      </c>
      <c r="Q143">
        <f>INDEX(Data!$C$5:$BP$360,'Kontrolní List'!$A143,'Kontrolní List'!Q$1)</f>
        <v>1379</v>
      </c>
      <c r="R143">
        <f t="shared" si="65"/>
        <v>0</v>
      </c>
      <c r="S143">
        <f>INDEX(Data!$C$5:$BP$360,'Kontrolní List'!$A143,'Kontrolní List'!S$1)</f>
        <v>339.798</v>
      </c>
      <c r="T143">
        <f>INDEX(Data!$C$5:$BP$360,'Kontrolní List'!$A143,'Kontrolní List'!T$1)</f>
        <v>0</v>
      </c>
      <c r="U143">
        <f>INDEX(Data!$C$5:$BP$360,'Kontrolní List'!$A143,'Kontrolní List'!U$1)</f>
        <v>0</v>
      </c>
      <c r="V143">
        <f>INDEX(Data!$C$5:$BP$360,'Kontrolní List'!$A143,'Kontrolní List'!V$1)</f>
        <v>0</v>
      </c>
      <c r="W143">
        <f>INDEX(Data!$C$5:$BP$360,'Kontrolní List'!$A143,'Kontrolní List'!W$1)</f>
        <v>0</v>
      </c>
      <c r="X143">
        <f>INDEX(Data!$C$5:$BP$360,'Kontrolní List'!$A143,'Kontrolní List'!X$1)</f>
        <v>0</v>
      </c>
      <c r="Y143">
        <f>INDEX(Data!$C$5:$BP$360,'Kontrolní List'!$A143,'Kontrolní List'!Y$1)</f>
        <v>0</v>
      </c>
      <c r="Z143">
        <f>INDEX(Data!$C$5:$BP$360,'Kontrolní List'!$A143,'Kontrolní List'!Z$1)</f>
        <v>0</v>
      </c>
      <c r="AA143">
        <f>INDEX(Data!$C$5:$BP$360,'Kontrolní List'!$A143,'Kontrolní List'!AA$1)</f>
        <v>0</v>
      </c>
      <c r="AB143">
        <f t="shared" si="66"/>
        <v>0</v>
      </c>
      <c r="AC143">
        <f>INDEX(Data!$C$5:$BP$360,'Kontrolní List'!$A143,'Kontrolní List'!AC$1)</f>
        <v>1379</v>
      </c>
      <c r="AD143">
        <f>INDEX(Data!$C$5:$BP$360,'Kontrolní List'!$A143,'Kontrolní List'!AD$1)</f>
        <v>0</v>
      </c>
      <c r="AE143">
        <f>INDEX(Data!$C$5:$BP$360,'Kontrolní List'!$A143,'Kontrolní List'!AE$1)</f>
        <v>0</v>
      </c>
      <c r="AF143">
        <f>INDEX(Data!$C$5:$BP$360,'Kontrolní List'!$A143,'Kontrolní List'!AF$1)</f>
        <v>0</v>
      </c>
      <c r="AG143">
        <f>INDEX(Data!$C$5:$BP$360,'Kontrolní List'!$A143,'Kontrolní List'!AG$1)</f>
        <v>0</v>
      </c>
      <c r="AH143">
        <f>INDEX(Data!$C$5:$BP$360,'Kontrolní List'!$A143,'Kontrolní List'!AH$1)</f>
        <v>0</v>
      </c>
      <c r="AI143">
        <f>INDEX(Data!$C$5:$BP$360,'Kontrolní List'!$A143,'Kontrolní List'!AI$1)</f>
        <v>0</v>
      </c>
      <c r="AJ143">
        <f>INDEX(Data!$C$5:$BP$360,'Kontrolní List'!$A143,'Kontrolní List'!AJ$1)</f>
        <v>0</v>
      </c>
      <c r="AK143">
        <f>INDEX(Data!$C$5:$BP$360,'Kontrolní List'!$A143,'Kontrolní List'!AK$1)</f>
        <v>0</v>
      </c>
      <c r="AL143">
        <f t="shared" si="67"/>
        <v>0</v>
      </c>
      <c r="AM143">
        <f>INDEX(Data!$C$5:$BP$360,'Kontrolní List'!$A143,'Kontrolní List'!AM$1)</f>
        <v>346.44</v>
      </c>
      <c r="AN143">
        <f>INDEX(Data!$C$5:$BP$360,'Kontrolní List'!$A143,'Kontrolní List'!AN$1)</f>
        <v>1379</v>
      </c>
      <c r="AO143">
        <f>INDEX(Data!$C$5:$BP$360,'Kontrolní List'!$A143,'Kontrolní List'!AO$1)</f>
        <v>807.41499999999996</v>
      </c>
      <c r="AP143" t="b">
        <f t="shared" si="68"/>
        <v>1</v>
      </c>
      <c r="AQ143" t="b">
        <f t="shared" si="69"/>
        <v>1</v>
      </c>
      <c r="AR143" t="b">
        <f t="shared" si="70"/>
        <v>1</v>
      </c>
      <c r="AT143" s="35">
        <f t="shared" si="71"/>
        <v>0.90349517355456055</v>
      </c>
      <c r="AU143" s="36" t="s">
        <v>570</v>
      </c>
    </row>
    <row r="144" spans="1:47" x14ac:dyDescent="0.25">
      <c r="A144">
        <v>142</v>
      </c>
      <c r="B144" t="str">
        <f>INDEX(Data!$C$5:$BP$360,'Kontrolní List'!$A144,'Kontrolní List'!B$1)</f>
        <v>KJ - Jihlava SAPELI</v>
      </c>
      <c r="C144" t="str">
        <f>INDEX(Data!$C$5:$BP$360,'Kontrolní List'!$A144,'Kontrolní List'!C$1)</f>
        <v>Prosinec</v>
      </c>
      <c r="D144">
        <f>INDEX(Data!$C$5:$BP$360,'Kontrolní List'!$A144,'Kontrolní List'!D$1)</f>
        <v>99.703999999999994</v>
      </c>
      <c r="E144">
        <f>INDEX(Data!$C$5:$BP$360,'Kontrolní List'!$A144,'Kontrolní List'!E$1)</f>
        <v>42.453000000000003</v>
      </c>
      <c r="F144">
        <f>INDEX(Data!$C$5:$BP$360,'Kontrolní List'!$A144,'Kontrolní List'!F$1)</f>
        <v>57.250999999999998</v>
      </c>
      <c r="G144">
        <f>INDEX(Data!$C$5:$BP$360,'Kontrolní List'!$A144,'Kontrolní List'!G$1)</f>
        <v>35.251200000000004</v>
      </c>
      <c r="H144">
        <f t="shared" ref="H144:H146" si="72">D144-E144-F144</f>
        <v>0</v>
      </c>
      <c r="I144">
        <f>INDEX(Data!$C$5:$BP$360,'Kontrolní List'!$A144,'Kontrolní List'!I$1)</f>
        <v>33.985999999999997</v>
      </c>
      <c r="J144">
        <f>INDEX(Data!$C$5:$BP$360,'Kontrolní List'!$A144,'Kontrolní List'!J$1)</f>
        <v>0.66900000000000004</v>
      </c>
      <c r="K144">
        <f>INDEX(Data!$C$5:$BP$360,'Kontrolní List'!$A144,'Kontrolní List'!K$1)</f>
        <v>0.90299999999999869</v>
      </c>
      <c r="L144">
        <f>INDEX(Data!$C$5:$BP$360,'Kontrolní List'!$A144,'Kontrolní List'!L$1)</f>
        <v>0</v>
      </c>
      <c r="M144">
        <f>INDEX(Data!$C$5:$BP$360,'Kontrolní List'!$A144,'Kontrolní List'!M$1)</f>
        <v>0</v>
      </c>
      <c r="N144">
        <f>INDEX(Data!$C$5:$BP$360,'Kontrolní List'!$A144,'Kontrolní List'!N$1)</f>
        <v>32.414000000000001</v>
      </c>
      <c r="O144">
        <f t="shared" ref="O144:O146" si="73">I144-J144-K144-L144-M144-N144</f>
        <v>0</v>
      </c>
      <c r="P144">
        <f>INDEX(Data!$C$5:$BP$360,'Kontrolní List'!$A144,'Kontrolní List'!P$1)</f>
        <v>165</v>
      </c>
      <c r="Q144">
        <f>INDEX(Data!$C$5:$BP$360,'Kontrolní List'!$A144,'Kontrolní List'!Q$1)</f>
        <v>165</v>
      </c>
      <c r="R144">
        <f t="shared" ref="R144:R146" si="74">P144-Q144</f>
        <v>0</v>
      </c>
      <c r="S144">
        <f>INDEX(Data!$C$5:$BP$360,'Kontrolní List'!$A144,'Kontrolní List'!S$1)</f>
        <v>7.1260000000000003</v>
      </c>
      <c r="T144">
        <f>INDEX(Data!$C$5:$BP$360,'Kontrolní List'!$A144,'Kontrolní List'!T$1)</f>
        <v>0</v>
      </c>
      <c r="U144">
        <f>INDEX(Data!$C$5:$BP$360,'Kontrolní List'!$A144,'Kontrolní List'!U$1)</f>
        <v>0</v>
      </c>
      <c r="V144">
        <f>INDEX(Data!$C$5:$BP$360,'Kontrolní List'!$A144,'Kontrolní List'!V$1)</f>
        <v>0</v>
      </c>
      <c r="W144">
        <f>INDEX(Data!$C$5:$BP$360,'Kontrolní List'!$A144,'Kontrolní List'!W$1)</f>
        <v>0</v>
      </c>
      <c r="X144">
        <f>INDEX(Data!$C$5:$BP$360,'Kontrolní List'!$A144,'Kontrolní List'!X$1)</f>
        <v>0</v>
      </c>
      <c r="Y144">
        <f>INDEX(Data!$C$5:$BP$360,'Kontrolní List'!$A144,'Kontrolní List'!Y$1)</f>
        <v>25.288</v>
      </c>
      <c r="Z144">
        <f>INDEX(Data!$C$5:$BP$360,'Kontrolní List'!$A144,'Kontrolní List'!Z$1)</f>
        <v>0</v>
      </c>
      <c r="AA144">
        <f>INDEX(Data!$C$5:$BP$360,'Kontrolní List'!$A144,'Kontrolní List'!AA$1)</f>
        <v>0</v>
      </c>
      <c r="AB144">
        <f t="shared" ref="AB144:AB146" si="75">SUM(S144:AA144)-N144</f>
        <v>0</v>
      </c>
      <c r="AC144">
        <f>INDEX(Data!$C$5:$BP$360,'Kontrolní List'!$A144,'Kontrolní List'!AC$1)</f>
        <v>165</v>
      </c>
      <c r="AD144">
        <f>INDEX(Data!$C$5:$BP$360,'Kontrolní List'!$A144,'Kontrolní List'!AD$1)</f>
        <v>0</v>
      </c>
      <c r="AE144">
        <f>INDEX(Data!$C$5:$BP$360,'Kontrolní List'!$A144,'Kontrolní List'!AE$1)</f>
        <v>0</v>
      </c>
      <c r="AF144">
        <f>INDEX(Data!$C$5:$BP$360,'Kontrolní List'!$A144,'Kontrolní List'!AF$1)</f>
        <v>0</v>
      </c>
      <c r="AG144">
        <f>INDEX(Data!$C$5:$BP$360,'Kontrolní List'!$A144,'Kontrolní List'!AG$1)</f>
        <v>0</v>
      </c>
      <c r="AH144">
        <f>INDEX(Data!$C$5:$BP$360,'Kontrolní List'!$A144,'Kontrolní List'!AH$1)</f>
        <v>0</v>
      </c>
      <c r="AI144">
        <f>INDEX(Data!$C$5:$BP$360,'Kontrolní List'!$A144,'Kontrolní List'!AI$1)</f>
        <v>0</v>
      </c>
      <c r="AJ144">
        <f>INDEX(Data!$C$5:$BP$360,'Kontrolní List'!$A144,'Kontrolní List'!AJ$1)</f>
        <v>0</v>
      </c>
      <c r="AK144">
        <f>INDEX(Data!$C$5:$BP$360,'Kontrolní List'!$A144,'Kontrolní List'!AK$1)</f>
        <v>0</v>
      </c>
      <c r="AL144">
        <f t="shared" ref="AL144:AL146" si="76">SUM(AC144:AK144)-Q144</f>
        <v>0</v>
      </c>
      <c r="AM144">
        <f>INDEX(Data!$C$5:$BP$360,'Kontrolní List'!$A144,'Kontrolní List'!AM$1)</f>
        <v>33.985999999999997</v>
      </c>
      <c r="AN144">
        <f>INDEX(Data!$C$5:$BP$360,'Kontrolní List'!$A144,'Kontrolní List'!AN$1)</f>
        <v>165</v>
      </c>
      <c r="AO144">
        <f>INDEX(Data!$C$5:$BP$360,'Kontrolní List'!$A144,'Kontrolní List'!AO$1)</f>
        <v>89.733999999999995</v>
      </c>
      <c r="AP144" t="b">
        <f t="shared" ref="AP144:AP146" si="77">EXACT(AM144,I144)</f>
        <v>1</v>
      </c>
      <c r="AQ144" t="b">
        <f t="shared" ref="AQ144:AQ146" si="78">EXACT(AN144,P144)</f>
        <v>1</v>
      </c>
      <c r="AR144" t="b">
        <f t="shared" ref="AR144:AR146" si="79">EXACT(AO144,D144)</f>
        <v>0</v>
      </c>
      <c r="AT144" s="35">
        <f t="shared" si="71"/>
        <v>0.80056299981277923</v>
      </c>
      <c r="AU144" s="36" t="s">
        <v>570</v>
      </c>
    </row>
    <row r="145" spans="1:47" x14ac:dyDescent="0.25">
      <c r="A145">
        <v>143</v>
      </c>
      <c r="B145" t="str">
        <f>INDEX(Data!$C$5:$BP$360,'Kontrolní List'!$A145,'Kontrolní List'!B$1)</f>
        <v>KJ - Rokycany, na Pátku</v>
      </c>
      <c r="C145" t="str">
        <f>INDEX(Data!$C$5:$BP$360,'Kontrolní List'!$A145,'Kontrolní List'!C$1)</f>
        <v>Prosinec</v>
      </c>
      <c r="D145">
        <f>INDEX(Data!$C$5:$BP$360,'Kontrolní List'!$A145,'Kontrolní List'!D$1)</f>
        <v>342.10599999999999</v>
      </c>
      <c r="E145">
        <f>INDEX(Data!$C$5:$BP$360,'Kontrolní List'!$A145,'Kontrolní List'!E$1)</f>
        <v>160.86000000000001</v>
      </c>
      <c r="F145">
        <f>INDEX(Data!$C$5:$BP$360,'Kontrolní List'!$A145,'Kontrolní List'!F$1)</f>
        <v>181.24600000000001</v>
      </c>
      <c r="G145">
        <f>INDEX(Data!$C$5:$BP$360,'Kontrolní List'!$A145,'Kontrolní List'!G$1)</f>
        <v>35.268999999999998</v>
      </c>
      <c r="H145">
        <f t="shared" si="72"/>
        <v>0</v>
      </c>
      <c r="I145">
        <f>INDEX(Data!$C$5:$BP$360,'Kontrolní List'!$A145,'Kontrolní List'!I$1)</f>
        <v>141.018</v>
      </c>
      <c r="J145">
        <f>INDEX(Data!$C$5:$BP$360,'Kontrolní List'!$A145,'Kontrolní List'!J$1)</f>
        <v>3.3839999999999999</v>
      </c>
      <c r="K145">
        <f>INDEX(Data!$C$5:$BP$360,'Kontrolní List'!$A145,'Kontrolní List'!K$1)</f>
        <v>3.8130000000000166</v>
      </c>
      <c r="L145">
        <f>INDEX(Data!$C$5:$BP$360,'Kontrolní List'!$A145,'Kontrolní List'!L$1)</f>
        <v>0</v>
      </c>
      <c r="M145">
        <f>INDEX(Data!$C$5:$BP$360,'Kontrolní List'!$A145,'Kontrolní List'!M$1)</f>
        <v>0</v>
      </c>
      <c r="N145">
        <f>INDEX(Data!$C$5:$BP$360,'Kontrolní List'!$A145,'Kontrolní List'!N$1)</f>
        <v>133.821</v>
      </c>
      <c r="O145">
        <f t="shared" si="73"/>
        <v>0</v>
      </c>
      <c r="P145">
        <f>INDEX(Data!$C$5:$BP$360,'Kontrolní List'!$A145,'Kontrolní List'!P$1)</f>
        <v>572</v>
      </c>
      <c r="Q145">
        <f>INDEX(Data!$C$5:$BP$360,'Kontrolní List'!$A145,'Kontrolní List'!Q$1)</f>
        <v>572</v>
      </c>
      <c r="R145">
        <f t="shared" si="74"/>
        <v>0</v>
      </c>
      <c r="S145">
        <f>INDEX(Data!$C$5:$BP$360,'Kontrolní List'!$A145,'Kontrolní List'!S$1)</f>
        <v>133.821</v>
      </c>
      <c r="T145">
        <f>INDEX(Data!$C$5:$BP$360,'Kontrolní List'!$A145,'Kontrolní List'!T$1)</f>
        <v>0</v>
      </c>
      <c r="U145">
        <f>INDEX(Data!$C$5:$BP$360,'Kontrolní List'!$A145,'Kontrolní List'!U$1)</f>
        <v>0</v>
      </c>
      <c r="V145">
        <f>INDEX(Data!$C$5:$BP$360,'Kontrolní List'!$A145,'Kontrolní List'!V$1)</f>
        <v>0</v>
      </c>
      <c r="W145">
        <f>INDEX(Data!$C$5:$BP$360,'Kontrolní List'!$A145,'Kontrolní List'!W$1)</f>
        <v>0</v>
      </c>
      <c r="X145">
        <f>INDEX(Data!$C$5:$BP$360,'Kontrolní List'!$A145,'Kontrolní List'!X$1)</f>
        <v>0</v>
      </c>
      <c r="Y145">
        <f>INDEX(Data!$C$5:$BP$360,'Kontrolní List'!$A145,'Kontrolní List'!Y$1)</f>
        <v>0</v>
      </c>
      <c r="Z145">
        <f>INDEX(Data!$C$5:$BP$360,'Kontrolní List'!$A145,'Kontrolní List'!Z$1)</f>
        <v>0</v>
      </c>
      <c r="AA145">
        <f>INDEX(Data!$C$5:$BP$360,'Kontrolní List'!$A145,'Kontrolní List'!AA$1)</f>
        <v>0</v>
      </c>
      <c r="AB145">
        <f t="shared" si="75"/>
        <v>0</v>
      </c>
      <c r="AC145">
        <f>INDEX(Data!$C$5:$BP$360,'Kontrolní List'!$A145,'Kontrolní List'!AC$1)</f>
        <v>572</v>
      </c>
      <c r="AD145">
        <f>INDEX(Data!$C$5:$BP$360,'Kontrolní List'!$A145,'Kontrolní List'!AD$1)</f>
        <v>0</v>
      </c>
      <c r="AE145">
        <f>INDEX(Data!$C$5:$BP$360,'Kontrolní List'!$A145,'Kontrolní List'!AE$1)</f>
        <v>0</v>
      </c>
      <c r="AF145">
        <f>INDEX(Data!$C$5:$BP$360,'Kontrolní List'!$A145,'Kontrolní List'!AF$1)</f>
        <v>0</v>
      </c>
      <c r="AG145">
        <f>INDEX(Data!$C$5:$BP$360,'Kontrolní List'!$A145,'Kontrolní List'!AG$1)</f>
        <v>0</v>
      </c>
      <c r="AH145">
        <f>INDEX(Data!$C$5:$BP$360,'Kontrolní List'!$A145,'Kontrolní List'!AH$1)</f>
        <v>0</v>
      </c>
      <c r="AI145">
        <f>INDEX(Data!$C$5:$BP$360,'Kontrolní List'!$A145,'Kontrolní List'!AI$1)</f>
        <v>0</v>
      </c>
      <c r="AJ145">
        <f>INDEX(Data!$C$5:$BP$360,'Kontrolní List'!$A145,'Kontrolní List'!AJ$1)</f>
        <v>0</v>
      </c>
      <c r="AK145">
        <f>INDEX(Data!$C$5:$BP$360,'Kontrolní List'!$A145,'Kontrolní List'!AK$1)</f>
        <v>0</v>
      </c>
      <c r="AL145">
        <f t="shared" si="76"/>
        <v>0</v>
      </c>
      <c r="AM145">
        <f>INDEX(Data!$C$5:$BP$360,'Kontrolní List'!$A145,'Kontrolní List'!AM$1)</f>
        <v>141.018</v>
      </c>
      <c r="AN145">
        <f>INDEX(Data!$C$5:$BP$360,'Kontrolní List'!$A145,'Kontrolní List'!AN$1)</f>
        <v>572</v>
      </c>
      <c r="AO145">
        <f>INDEX(Data!$C$5:$BP$360,'Kontrolní List'!$A145,'Kontrolní List'!AO$1)</f>
        <v>342.10599999999999</v>
      </c>
      <c r="AP145" t="b">
        <f t="shared" si="77"/>
        <v>1</v>
      </c>
      <c r="AQ145" t="b">
        <f t="shared" si="78"/>
        <v>1</v>
      </c>
      <c r="AR145" t="b">
        <f t="shared" si="79"/>
        <v>1</v>
      </c>
      <c r="AT145" s="35">
        <f t="shared" si="71"/>
        <v>0.87664901781579074</v>
      </c>
      <c r="AU145" s="36" t="s">
        <v>570</v>
      </c>
    </row>
    <row r="146" spans="1:47" x14ac:dyDescent="0.25">
      <c r="A146">
        <v>144</v>
      </c>
      <c r="B146" t="str">
        <f>INDEX(Data!$C$5:$BP$360,'Kontrolní List'!$A146,'Kontrolní List'!B$1)</f>
        <v>KJ - COLORLAK</v>
      </c>
      <c r="C146" t="str">
        <f>INDEX(Data!$C$5:$BP$360,'Kontrolní List'!$A146,'Kontrolní List'!C$1)</f>
        <v>Prosinec</v>
      </c>
      <c r="D146">
        <f>INDEX(Data!$C$5:$BP$360,'Kontrolní List'!$A146,'Kontrolní List'!D$1)</f>
        <v>210.98500000000001</v>
      </c>
      <c r="E146">
        <f>INDEX(Data!$C$5:$BP$360,'Kontrolní List'!$A146,'Kontrolní List'!E$1)</f>
        <v>97.512</v>
      </c>
      <c r="F146">
        <f>INDEX(Data!$C$5:$BP$360,'Kontrolní List'!$A146,'Kontrolní List'!F$1)</f>
        <v>113.473</v>
      </c>
      <c r="G146">
        <f>INDEX(Data!$C$5:$BP$360,'Kontrolní List'!$A146,'Kontrolní List'!G$1)</f>
        <v>35.251200000000004</v>
      </c>
      <c r="H146">
        <f t="shared" si="72"/>
        <v>0</v>
      </c>
      <c r="I146">
        <f>INDEX(Data!$C$5:$BP$360,'Kontrolní List'!$A146,'Kontrolní List'!I$1)</f>
        <v>77.34</v>
      </c>
      <c r="J146">
        <f>INDEX(Data!$C$5:$BP$360,'Kontrolní List'!$A146,'Kontrolní List'!J$1)</f>
        <v>0.55700000000000005</v>
      </c>
      <c r="K146">
        <f>INDEX(Data!$C$5:$BP$360,'Kontrolní List'!$A146,'Kontrolní List'!K$1)</f>
        <v>0.64799999999999613</v>
      </c>
      <c r="L146">
        <f>INDEX(Data!$C$5:$BP$360,'Kontrolní List'!$A146,'Kontrolní List'!L$1)</f>
        <v>0</v>
      </c>
      <c r="M146">
        <f>INDEX(Data!$C$5:$BP$360,'Kontrolní List'!$A146,'Kontrolní List'!M$1)</f>
        <v>0</v>
      </c>
      <c r="N146">
        <f>INDEX(Data!$C$5:$BP$360,'Kontrolní List'!$A146,'Kontrolní List'!N$1)</f>
        <v>76.135000000000005</v>
      </c>
      <c r="O146">
        <f t="shared" si="73"/>
        <v>0</v>
      </c>
      <c r="P146">
        <f>INDEX(Data!$C$5:$BP$360,'Kontrolní List'!$A146,'Kontrolní List'!P$1)</f>
        <v>324</v>
      </c>
      <c r="Q146">
        <f>INDEX(Data!$C$5:$BP$360,'Kontrolní List'!$A146,'Kontrolní List'!Q$1)</f>
        <v>324</v>
      </c>
      <c r="R146">
        <f t="shared" si="74"/>
        <v>0</v>
      </c>
      <c r="S146">
        <f>INDEX(Data!$C$5:$BP$360,'Kontrolní List'!$A146,'Kontrolní List'!S$1)</f>
        <v>76.135000000000005</v>
      </c>
      <c r="T146">
        <f>INDEX(Data!$C$5:$BP$360,'Kontrolní List'!$A146,'Kontrolní List'!T$1)</f>
        <v>0</v>
      </c>
      <c r="U146">
        <f>INDEX(Data!$C$5:$BP$360,'Kontrolní List'!$A146,'Kontrolní List'!U$1)</f>
        <v>0</v>
      </c>
      <c r="V146">
        <f>INDEX(Data!$C$5:$BP$360,'Kontrolní List'!$A146,'Kontrolní List'!V$1)</f>
        <v>0</v>
      </c>
      <c r="W146">
        <f>INDEX(Data!$C$5:$BP$360,'Kontrolní List'!$A146,'Kontrolní List'!W$1)</f>
        <v>0</v>
      </c>
      <c r="X146">
        <f>INDEX(Data!$C$5:$BP$360,'Kontrolní List'!$A146,'Kontrolní List'!X$1)</f>
        <v>0</v>
      </c>
      <c r="Y146">
        <f>INDEX(Data!$C$5:$BP$360,'Kontrolní List'!$A146,'Kontrolní List'!Y$1)</f>
        <v>0</v>
      </c>
      <c r="Z146">
        <f>INDEX(Data!$C$5:$BP$360,'Kontrolní List'!$A146,'Kontrolní List'!Z$1)</f>
        <v>0</v>
      </c>
      <c r="AA146">
        <f>INDEX(Data!$C$5:$BP$360,'Kontrolní List'!$A146,'Kontrolní List'!AA$1)</f>
        <v>0</v>
      </c>
      <c r="AB146">
        <f t="shared" si="75"/>
        <v>0</v>
      </c>
      <c r="AC146">
        <f>INDEX(Data!$C$5:$BP$360,'Kontrolní List'!$A146,'Kontrolní List'!AC$1)</f>
        <v>324</v>
      </c>
      <c r="AD146">
        <f>INDEX(Data!$C$5:$BP$360,'Kontrolní List'!$A146,'Kontrolní List'!AD$1)</f>
        <v>0</v>
      </c>
      <c r="AE146">
        <f>INDEX(Data!$C$5:$BP$360,'Kontrolní List'!$A146,'Kontrolní List'!AE$1)</f>
        <v>0</v>
      </c>
      <c r="AF146">
        <f>INDEX(Data!$C$5:$BP$360,'Kontrolní List'!$A146,'Kontrolní List'!AF$1)</f>
        <v>0</v>
      </c>
      <c r="AG146">
        <f>INDEX(Data!$C$5:$BP$360,'Kontrolní List'!$A146,'Kontrolní List'!AG$1)</f>
        <v>0</v>
      </c>
      <c r="AH146">
        <f>INDEX(Data!$C$5:$BP$360,'Kontrolní List'!$A146,'Kontrolní List'!AH$1)</f>
        <v>0</v>
      </c>
      <c r="AI146">
        <f>INDEX(Data!$C$5:$BP$360,'Kontrolní List'!$A146,'Kontrolní List'!AI$1)</f>
        <v>0</v>
      </c>
      <c r="AJ146">
        <f>INDEX(Data!$C$5:$BP$360,'Kontrolní List'!$A146,'Kontrolní List'!AJ$1)</f>
        <v>0</v>
      </c>
      <c r="AK146">
        <f>INDEX(Data!$C$5:$BP$360,'Kontrolní List'!$A146,'Kontrolní List'!AK$1)</f>
        <v>0</v>
      </c>
      <c r="AL146">
        <f t="shared" si="76"/>
        <v>0</v>
      </c>
      <c r="AM146">
        <f>INDEX(Data!$C$5:$BP$360,'Kontrolní List'!$A146,'Kontrolní List'!AM$1)</f>
        <v>77.34</v>
      </c>
      <c r="AN146">
        <f>INDEX(Data!$C$5:$BP$360,'Kontrolní List'!$A146,'Kontrolní List'!AN$1)</f>
        <v>324</v>
      </c>
      <c r="AO146">
        <f>INDEX(Data!$C$5:$BP$360,'Kontrolní List'!$A146,'Kontrolní List'!AO$1)</f>
        <v>189.886</v>
      </c>
      <c r="AP146" t="b">
        <f t="shared" si="77"/>
        <v>1</v>
      </c>
      <c r="AQ146" t="b">
        <f t="shared" si="78"/>
        <v>1</v>
      </c>
      <c r="AR146" t="b">
        <f t="shared" si="79"/>
        <v>0</v>
      </c>
      <c r="AT146" s="35">
        <f t="shared" si="71"/>
        <v>0.79313695286394759</v>
      </c>
      <c r="AU146" s="36" t="s">
        <v>570</v>
      </c>
    </row>
    <row r="147" spans="1:47" x14ac:dyDescent="0.25">
      <c r="A147">
        <v>145</v>
      </c>
    </row>
    <row r="148" spans="1:47" x14ac:dyDescent="0.25">
      <c r="A148">
        <v>146</v>
      </c>
    </row>
    <row r="149" spans="1:47" x14ac:dyDescent="0.25">
      <c r="A149">
        <v>147</v>
      </c>
    </row>
    <row r="150" spans="1:47" x14ac:dyDescent="0.25">
      <c r="A150">
        <v>148</v>
      </c>
    </row>
    <row r="151" spans="1:47" x14ac:dyDescent="0.25">
      <c r="A151">
        <v>149</v>
      </c>
    </row>
    <row r="152" spans="1:47" x14ac:dyDescent="0.25">
      <c r="A152">
        <v>150</v>
      </c>
    </row>
    <row r="153" spans="1:47" x14ac:dyDescent="0.25">
      <c r="A153">
        <v>151</v>
      </c>
    </row>
    <row r="154" spans="1:47" x14ac:dyDescent="0.25">
      <c r="A154">
        <v>152</v>
      </c>
    </row>
    <row r="155" spans="1:47" x14ac:dyDescent="0.25">
      <c r="A155">
        <v>153</v>
      </c>
    </row>
    <row r="156" spans="1:47" x14ac:dyDescent="0.25">
      <c r="A156">
        <v>154</v>
      </c>
    </row>
    <row r="157" spans="1:47" x14ac:dyDescent="0.25">
      <c r="A157">
        <v>155</v>
      </c>
    </row>
    <row r="158" spans="1:47" x14ac:dyDescent="0.25">
      <c r="A158">
        <v>156</v>
      </c>
    </row>
    <row r="159" spans="1:47" x14ac:dyDescent="0.25">
      <c r="A159">
        <v>157</v>
      </c>
    </row>
    <row r="160" spans="1:47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1" x14ac:dyDescent="0.25">
      <c r="A177">
        <v>175</v>
      </c>
    </row>
    <row r="178" spans="1:1" x14ac:dyDescent="0.25">
      <c r="A178">
        <v>176</v>
      </c>
    </row>
    <row r="179" spans="1:1" x14ac:dyDescent="0.25">
      <c r="A179">
        <v>177</v>
      </c>
    </row>
    <row r="180" spans="1:1" x14ac:dyDescent="0.25">
      <c r="A180">
        <v>178</v>
      </c>
    </row>
    <row r="181" spans="1:1" x14ac:dyDescent="0.25">
      <c r="A181">
        <v>179</v>
      </c>
    </row>
    <row r="182" spans="1:1" x14ac:dyDescent="0.25">
      <c r="A182">
        <v>180</v>
      </c>
    </row>
    <row r="183" spans="1:1" x14ac:dyDescent="0.25">
      <c r="A183">
        <v>181</v>
      </c>
    </row>
    <row r="184" spans="1:1" x14ac:dyDescent="0.25">
      <c r="A184">
        <v>182</v>
      </c>
    </row>
    <row r="185" spans="1:1" x14ac:dyDescent="0.25">
      <c r="A185">
        <v>183</v>
      </c>
    </row>
    <row r="186" spans="1:1" x14ac:dyDescent="0.25">
      <c r="A186">
        <v>184</v>
      </c>
    </row>
    <row r="187" spans="1:1" x14ac:dyDescent="0.25">
      <c r="A187">
        <v>185</v>
      </c>
    </row>
    <row r="188" spans="1:1" x14ac:dyDescent="0.25">
      <c r="A188">
        <v>186</v>
      </c>
    </row>
    <row r="189" spans="1:1" x14ac:dyDescent="0.25">
      <c r="A189">
        <v>187</v>
      </c>
    </row>
    <row r="190" spans="1:1" x14ac:dyDescent="0.25">
      <c r="A190">
        <v>188</v>
      </c>
    </row>
    <row r="191" spans="1:1" x14ac:dyDescent="0.25">
      <c r="A191">
        <v>189</v>
      </c>
    </row>
    <row r="192" spans="1:1" x14ac:dyDescent="0.25">
      <c r="A192">
        <v>190</v>
      </c>
    </row>
    <row r="193" spans="1:1" x14ac:dyDescent="0.25">
      <c r="A193">
        <v>191</v>
      </c>
    </row>
    <row r="194" spans="1:1" x14ac:dyDescent="0.25">
      <c r="A194">
        <v>192</v>
      </c>
    </row>
    <row r="195" spans="1:1" x14ac:dyDescent="0.25">
      <c r="A195">
        <v>193</v>
      </c>
    </row>
    <row r="196" spans="1:1" x14ac:dyDescent="0.25">
      <c r="A196">
        <v>194</v>
      </c>
    </row>
    <row r="197" spans="1:1" x14ac:dyDescent="0.25">
      <c r="A197">
        <v>195</v>
      </c>
    </row>
    <row r="198" spans="1:1" x14ac:dyDescent="0.25">
      <c r="A198">
        <v>196</v>
      </c>
    </row>
    <row r="199" spans="1:1" x14ac:dyDescent="0.25">
      <c r="A199">
        <v>197</v>
      </c>
    </row>
    <row r="200" spans="1:1" x14ac:dyDescent="0.25">
      <c r="A200">
        <v>198</v>
      </c>
    </row>
    <row r="201" spans="1:1" x14ac:dyDescent="0.25">
      <c r="A201">
        <v>199</v>
      </c>
    </row>
    <row r="202" spans="1:1" x14ac:dyDescent="0.25">
      <c r="A202">
        <v>200</v>
      </c>
    </row>
    <row r="203" spans="1:1" x14ac:dyDescent="0.25">
      <c r="A203">
        <v>201</v>
      </c>
    </row>
    <row r="204" spans="1:1" x14ac:dyDescent="0.25">
      <c r="A204">
        <v>202</v>
      </c>
    </row>
    <row r="205" spans="1:1" x14ac:dyDescent="0.25">
      <c r="A205">
        <v>203</v>
      </c>
    </row>
    <row r="206" spans="1:1" x14ac:dyDescent="0.25">
      <c r="A206">
        <v>204</v>
      </c>
    </row>
    <row r="207" spans="1:1" x14ac:dyDescent="0.25">
      <c r="A207">
        <v>205</v>
      </c>
    </row>
    <row r="208" spans="1:1" x14ac:dyDescent="0.25">
      <c r="A208">
        <v>206</v>
      </c>
    </row>
    <row r="209" spans="1:1" x14ac:dyDescent="0.25">
      <c r="A209">
        <v>207</v>
      </c>
    </row>
    <row r="210" spans="1:1" x14ac:dyDescent="0.25">
      <c r="A210">
        <v>208</v>
      </c>
    </row>
    <row r="211" spans="1:1" x14ac:dyDescent="0.25">
      <c r="A211">
        <v>209</v>
      </c>
    </row>
    <row r="212" spans="1:1" x14ac:dyDescent="0.25">
      <c r="A212">
        <v>210</v>
      </c>
    </row>
    <row r="213" spans="1:1" x14ac:dyDescent="0.25">
      <c r="A213">
        <v>211</v>
      </c>
    </row>
    <row r="214" spans="1:1" x14ac:dyDescent="0.25">
      <c r="A214">
        <v>212</v>
      </c>
    </row>
    <row r="215" spans="1:1" x14ac:dyDescent="0.25">
      <c r="A215">
        <v>213</v>
      </c>
    </row>
    <row r="216" spans="1:1" x14ac:dyDescent="0.25">
      <c r="A216">
        <v>214</v>
      </c>
    </row>
    <row r="217" spans="1:1" x14ac:dyDescent="0.25">
      <c r="A217">
        <v>215</v>
      </c>
    </row>
    <row r="218" spans="1:1" x14ac:dyDescent="0.25">
      <c r="A218">
        <v>216</v>
      </c>
    </row>
    <row r="219" spans="1:1" x14ac:dyDescent="0.25">
      <c r="A219">
        <v>217</v>
      </c>
    </row>
    <row r="220" spans="1:1" x14ac:dyDescent="0.25">
      <c r="A220">
        <v>218</v>
      </c>
    </row>
    <row r="221" spans="1:1" x14ac:dyDescent="0.25">
      <c r="A221">
        <v>219</v>
      </c>
    </row>
    <row r="222" spans="1:1" x14ac:dyDescent="0.25">
      <c r="A222">
        <v>220</v>
      </c>
    </row>
    <row r="223" spans="1:1" x14ac:dyDescent="0.25">
      <c r="A223">
        <v>221</v>
      </c>
    </row>
    <row r="224" spans="1:1" x14ac:dyDescent="0.25">
      <c r="A224">
        <v>222</v>
      </c>
    </row>
    <row r="225" spans="1:1" x14ac:dyDescent="0.25">
      <c r="A225">
        <v>223</v>
      </c>
    </row>
    <row r="226" spans="1:1" x14ac:dyDescent="0.25">
      <c r="A226">
        <v>224</v>
      </c>
    </row>
    <row r="227" spans="1:1" x14ac:dyDescent="0.25">
      <c r="A227">
        <v>225</v>
      </c>
    </row>
    <row r="228" spans="1:1" x14ac:dyDescent="0.25">
      <c r="A228">
        <v>226</v>
      </c>
    </row>
    <row r="229" spans="1:1" x14ac:dyDescent="0.25">
      <c r="A229">
        <v>227</v>
      </c>
    </row>
    <row r="230" spans="1:1" x14ac:dyDescent="0.25">
      <c r="A230">
        <v>228</v>
      </c>
    </row>
    <row r="231" spans="1:1" x14ac:dyDescent="0.25">
      <c r="A231">
        <v>229</v>
      </c>
    </row>
    <row r="232" spans="1:1" x14ac:dyDescent="0.25">
      <c r="A232">
        <v>230</v>
      </c>
    </row>
    <row r="233" spans="1:1" x14ac:dyDescent="0.25">
      <c r="A233">
        <v>231</v>
      </c>
    </row>
    <row r="234" spans="1:1" x14ac:dyDescent="0.25">
      <c r="A234">
        <v>232</v>
      </c>
    </row>
    <row r="235" spans="1:1" x14ac:dyDescent="0.25">
      <c r="A235">
        <v>233</v>
      </c>
    </row>
    <row r="236" spans="1:1" x14ac:dyDescent="0.25">
      <c r="A236">
        <v>234</v>
      </c>
    </row>
    <row r="237" spans="1:1" x14ac:dyDescent="0.25">
      <c r="A237">
        <v>235</v>
      </c>
    </row>
    <row r="238" spans="1:1" x14ac:dyDescent="0.25">
      <c r="A238">
        <v>236</v>
      </c>
    </row>
    <row r="239" spans="1:1" x14ac:dyDescent="0.25">
      <c r="A239">
        <v>237</v>
      </c>
    </row>
    <row r="240" spans="1:1" x14ac:dyDescent="0.25">
      <c r="A240">
        <v>238</v>
      </c>
    </row>
    <row r="241" spans="1:1" x14ac:dyDescent="0.25">
      <c r="A241">
        <v>239</v>
      </c>
    </row>
    <row r="242" spans="1:1" x14ac:dyDescent="0.25">
      <c r="A242">
        <v>240</v>
      </c>
    </row>
    <row r="243" spans="1:1" x14ac:dyDescent="0.25">
      <c r="A243">
        <v>241</v>
      </c>
    </row>
    <row r="244" spans="1:1" x14ac:dyDescent="0.25">
      <c r="A244">
        <v>242</v>
      </c>
    </row>
    <row r="245" spans="1:1" x14ac:dyDescent="0.25">
      <c r="A245">
        <v>243</v>
      </c>
    </row>
    <row r="246" spans="1:1" x14ac:dyDescent="0.25">
      <c r="A246">
        <v>244</v>
      </c>
    </row>
    <row r="247" spans="1:1" x14ac:dyDescent="0.25">
      <c r="A247">
        <v>245</v>
      </c>
    </row>
    <row r="248" spans="1:1" x14ac:dyDescent="0.25">
      <c r="A248">
        <v>246</v>
      </c>
    </row>
    <row r="249" spans="1:1" x14ac:dyDescent="0.25">
      <c r="A249">
        <v>247</v>
      </c>
    </row>
    <row r="250" spans="1:1" x14ac:dyDescent="0.25">
      <c r="A250">
        <v>248</v>
      </c>
    </row>
    <row r="251" spans="1:1" x14ac:dyDescent="0.25">
      <c r="A251">
        <v>249</v>
      </c>
    </row>
    <row r="252" spans="1:1" x14ac:dyDescent="0.25">
      <c r="A252">
        <v>250</v>
      </c>
    </row>
    <row r="253" spans="1:1" x14ac:dyDescent="0.25">
      <c r="A253">
        <v>251</v>
      </c>
    </row>
    <row r="254" spans="1:1" x14ac:dyDescent="0.25">
      <c r="A254">
        <v>252</v>
      </c>
    </row>
    <row r="255" spans="1:1" x14ac:dyDescent="0.25">
      <c r="A255">
        <v>253</v>
      </c>
    </row>
    <row r="256" spans="1:1" x14ac:dyDescent="0.25">
      <c r="A256">
        <v>254</v>
      </c>
    </row>
    <row r="257" spans="1:1" x14ac:dyDescent="0.25">
      <c r="A257">
        <v>255</v>
      </c>
    </row>
    <row r="258" spans="1:1" x14ac:dyDescent="0.25">
      <c r="A258">
        <v>256</v>
      </c>
    </row>
    <row r="259" spans="1:1" x14ac:dyDescent="0.25">
      <c r="A259">
        <v>257</v>
      </c>
    </row>
    <row r="260" spans="1:1" x14ac:dyDescent="0.25">
      <c r="A260">
        <v>258</v>
      </c>
    </row>
    <row r="261" spans="1:1" x14ac:dyDescent="0.25">
      <c r="A261">
        <v>259</v>
      </c>
    </row>
    <row r="262" spans="1:1" x14ac:dyDescent="0.25">
      <c r="A262">
        <v>260</v>
      </c>
    </row>
    <row r="263" spans="1:1" x14ac:dyDescent="0.25">
      <c r="A263">
        <v>261</v>
      </c>
    </row>
    <row r="264" spans="1:1" x14ac:dyDescent="0.25">
      <c r="A264">
        <v>262</v>
      </c>
    </row>
    <row r="265" spans="1:1" x14ac:dyDescent="0.25">
      <c r="A265">
        <v>263</v>
      </c>
    </row>
    <row r="266" spans="1:1" x14ac:dyDescent="0.25">
      <c r="A266">
        <v>264</v>
      </c>
    </row>
    <row r="267" spans="1:1" x14ac:dyDescent="0.25">
      <c r="A267">
        <v>265</v>
      </c>
    </row>
    <row r="268" spans="1:1" x14ac:dyDescent="0.25">
      <c r="A268">
        <v>266</v>
      </c>
    </row>
    <row r="269" spans="1:1" x14ac:dyDescent="0.25">
      <c r="A269">
        <v>267</v>
      </c>
    </row>
    <row r="270" spans="1:1" x14ac:dyDescent="0.25">
      <c r="A270">
        <v>268</v>
      </c>
    </row>
    <row r="271" spans="1:1" x14ac:dyDescent="0.25">
      <c r="A271">
        <v>269</v>
      </c>
    </row>
    <row r="272" spans="1:1" x14ac:dyDescent="0.25">
      <c r="A272">
        <v>270</v>
      </c>
    </row>
    <row r="273" spans="1:1" x14ac:dyDescent="0.25">
      <c r="A273">
        <v>271</v>
      </c>
    </row>
    <row r="274" spans="1:1" x14ac:dyDescent="0.25">
      <c r="A274">
        <v>272</v>
      </c>
    </row>
    <row r="275" spans="1:1" x14ac:dyDescent="0.25">
      <c r="A275">
        <v>273</v>
      </c>
    </row>
    <row r="276" spans="1:1" x14ac:dyDescent="0.25">
      <c r="A276">
        <v>274</v>
      </c>
    </row>
    <row r="277" spans="1:1" x14ac:dyDescent="0.25">
      <c r="A277">
        <v>275</v>
      </c>
    </row>
    <row r="278" spans="1:1" x14ac:dyDescent="0.25">
      <c r="A278">
        <v>276</v>
      </c>
    </row>
    <row r="279" spans="1:1" x14ac:dyDescent="0.25">
      <c r="A279">
        <v>277</v>
      </c>
    </row>
    <row r="280" spans="1:1" x14ac:dyDescent="0.25">
      <c r="A280">
        <v>278</v>
      </c>
    </row>
    <row r="281" spans="1:1" x14ac:dyDescent="0.25">
      <c r="A281">
        <v>279</v>
      </c>
    </row>
    <row r="282" spans="1:1" x14ac:dyDescent="0.25">
      <c r="A282">
        <v>280</v>
      </c>
    </row>
    <row r="283" spans="1:1" x14ac:dyDescent="0.25">
      <c r="A283">
        <v>281</v>
      </c>
    </row>
    <row r="284" spans="1:1" x14ac:dyDescent="0.25">
      <c r="A284">
        <v>282</v>
      </c>
    </row>
    <row r="285" spans="1:1" x14ac:dyDescent="0.25">
      <c r="A285">
        <v>283</v>
      </c>
    </row>
    <row r="286" spans="1:1" x14ac:dyDescent="0.25">
      <c r="A286">
        <v>284</v>
      </c>
    </row>
    <row r="287" spans="1:1" x14ac:dyDescent="0.25">
      <c r="A287">
        <v>285</v>
      </c>
    </row>
    <row r="288" spans="1:1" x14ac:dyDescent="0.25">
      <c r="A288">
        <v>286</v>
      </c>
    </row>
    <row r="289" spans="1:1" x14ac:dyDescent="0.25">
      <c r="A289">
        <v>287</v>
      </c>
    </row>
    <row r="290" spans="1:1" x14ac:dyDescent="0.25">
      <c r="A290">
        <v>288</v>
      </c>
    </row>
    <row r="291" spans="1:1" x14ac:dyDescent="0.25">
      <c r="A291">
        <v>289</v>
      </c>
    </row>
    <row r="292" spans="1:1" x14ac:dyDescent="0.25">
      <c r="A292">
        <v>290</v>
      </c>
    </row>
    <row r="293" spans="1:1" x14ac:dyDescent="0.25">
      <c r="A293">
        <v>291</v>
      </c>
    </row>
    <row r="294" spans="1:1" x14ac:dyDescent="0.25">
      <c r="A294">
        <v>292</v>
      </c>
    </row>
    <row r="295" spans="1:1" x14ac:dyDescent="0.25">
      <c r="A295">
        <v>293</v>
      </c>
    </row>
    <row r="296" spans="1:1" x14ac:dyDescent="0.25">
      <c r="A296">
        <v>294</v>
      </c>
    </row>
    <row r="297" spans="1:1" x14ac:dyDescent="0.25">
      <c r="A297">
        <v>295</v>
      </c>
    </row>
    <row r="298" spans="1:1" x14ac:dyDescent="0.25">
      <c r="A298">
        <v>296</v>
      </c>
    </row>
    <row r="299" spans="1:1" x14ac:dyDescent="0.25">
      <c r="A299">
        <v>297</v>
      </c>
    </row>
    <row r="300" spans="1:1" x14ac:dyDescent="0.25">
      <c r="A300">
        <v>298</v>
      </c>
    </row>
    <row r="301" spans="1:1" x14ac:dyDescent="0.25">
      <c r="A301">
        <v>299</v>
      </c>
    </row>
    <row r="302" spans="1:1" x14ac:dyDescent="0.25">
      <c r="A302">
        <v>300</v>
      </c>
    </row>
    <row r="303" spans="1:1" x14ac:dyDescent="0.25">
      <c r="A303">
        <v>301</v>
      </c>
    </row>
    <row r="304" spans="1:1" x14ac:dyDescent="0.25">
      <c r="A304">
        <v>302</v>
      </c>
    </row>
    <row r="305" spans="1:1" x14ac:dyDescent="0.25">
      <c r="A305">
        <v>303</v>
      </c>
    </row>
    <row r="306" spans="1:1" x14ac:dyDescent="0.25">
      <c r="A306">
        <v>304</v>
      </c>
    </row>
    <row r="307" spans="1:1" x14ac:dyDescent="0.25">
      <c r="A307">
        <v>305</v>
      </c>
    </row>
    <row r="308" spans="1:1" x14ac:dyDescent="0.25">
      <c r="A308">
        <v>306</v>
      </c>
    </row>
    <row r="309" spans="1:1" x14ac:dyDescent="0.25">
      <c r="A309">
        <v>307</v>
      </c>
    </row>
    <row r="310" spans="1:1" x14ac:dyDescent="0.25">
      <c r="A310">
        <v>308</v>
      </c>
    </row>
    <row r="311" spans="1:1" x14ac:dyDescent="0.25">
      <c r="A311">
        <v>309</v>
      </c>
    </row>
    <row r="312" spans="1:1" x14ac:dyDescent="0.25">
      <c r="A312">
        <v>310</v>
      </c>
    </row>
    <row r="313" spans="1:1" x14ac:dyDescent="0.25">
      <c r="A313">
        <v>311</v>
      </c>
    </row>
    <row r="314" spans="1:1" x14ac:dyDescent="0.25">
      <c r="A314">
        <v>312</v>
      </c>
    </row>
    <row r="315" spans="1:1" x14ac:dyDescent="0.25">
      <c r="A315">
        <v>313</v>
      </c>
    </row>
    <row r="316" spans="1:1" x14ac:dyDescent="0.25">
      <c r="A316">
        <v>314</v>
      </c>
    </row>
    <row r="317" spans="1:1" x14ac:dyDescent="0.25">
      <c r="A317">
        <v>315</v>
      </c>
    </row>
    <row r="318" spans="1:1" x14ac:dyDescent="0.25">
      <c r="A318">
        <v>316</v>
      </c>
    </row>
    <row r="319" spans="1:1" x14ac:dyDescent="0.25">
      <c r="A319">
        <v>317</v>
      </c>
    </row>
    <row r="320" spans="1:1" x14ac:dyDescent="0.25">
      <c r="A320">
        <v>318</v>
      </c>
    </row>
    <row r="321" spans="1:1" x14ac:dyDescent="0.25">
      <c r="A321">
        <v>319</v>
      </c>
    </row>
    <row r="322" spans="1:1" x14ac:dyDescent="0.25">
      <c r="A322">
        <v>320</v>
      </c>
    </row>
    <row r="323" spans="1:1" x14ac:dyDescent="0.25">
      <c r="A323">
        <v>321</v>
      </c>
    </row>
    <row r="324" spans="1:1" x14ac:dyDescent="0.25">
      <c r="A324">
        <v>322</v>
      </c>
    </row>
    <row r="325" spans="1:1" x14ac:dyDescent="0.25">
      <c r="A325">
        <v>323</v>
      </c>
    </row>
    <row r="326" spans="1:1" x14ac:dyDescent="0.25">
      <c r="A326">
        <v>324</v>
      </c>
    </row>
    <row r="327" spans="1:1" x14ac:dyDescent="0.25">
      <c r="A327">
        <v>325</v>
      </c>
    </row>
    <row r="328" spans="1:1" x14ac:dyDescent="0.25">
      <c r="A328">
        <v>326</v>
      </c>
    </row>
    <row r="329" spans="1:1" x14ac:dyDescent="0.25">
      <c r="A329">
        <v>327</v>
      </c>
    </row>
    <row r="330" spans="1:1" x14ac:dyDescent="0.25">
      <c r="A330">
        <v>328</v>
      </c>
    </row>
    <row r="331" spans="1:1" x14ac:dyDescent="0.25">
      <c r="A331">
        <v>329</v>
      </c>
    </row>
    <row r="332" spans="1:1" x14ac:dyDescent="0.25">
      <c r="A332">
        <v>330</v>
      </c>
    </row>
    <row r="333" spans="1:1" x14ac:dyDescent="0.25">
      <c r="A333">
        <v>331</v>
      </c>
    </row>
    <row r="334" spans="1:1" x14ac:dyDescent="0.25">
      <c r="A334">
        <v>332</v>
      </c>
    </row>
    <row r="335" spans="1:1" x14ac:dyDescent="0.25">
      <c r="A335">
        <v>333</v>
      </c>
    </row>
    <row r="336" spans="1:1" x14ac:dyDescent="0.25">
      <c r="A336">
        <v>334</v>
      </c>
    </row>
    <row r="337" spans="1:1" x14ac:dyDescent="0.25">
      <c r="A337">
        <v>335</v>
      </c>
    </row>
    <row r="338" spans="1:1" x14ac:dyDescent="0.25">
      <c r="A338">
        <v>336</v>
      </c>
    </row>
    <row r="339" spans="1:1" x14ac:dyDescent="0.25">
      <c r="A339">
        <v>337</v>
      </c>
    </row>
    <row r="340" spans="1:1" x14ac:dyDescent="0.25">
      <c r="A340">
        <v>338</v>
      </c>
    </row>
    <row r="341" spans="1:1" x14ac:dyDescent="0.25">
      <c r="A341">
        <v>339</v>
      </c>
    </row>
    <row r="342" spans="1:1" x14ac:dyDescent="0.25">
      <c r="A342">
        <v>340</v>
      </c>
    </row>
    <row r="343" spans="1:1" x14ac:dyDescent="0.25">
      <c r="A343">
        <v>341</v>
      </c>
    </row>
    <row r="344" spans="1:1" x14ac:dyDescent="0.25">
      <c r="A344">
        <v>342</v>
      </c>
    </row>
    <row r="345" spans="1:1" x14ac:dyDescent="0.25">
      <c r="A345">
        <v>343</v>
      </c>
    </row>
    <row r="346" spans="1:1" x14ac:dyDescent="0.25">
      <c r="A346">
        <v>344</v>
      </c>
    </row>
    <row r="347" spans="1:1" x14ac:dyDescent="0.25">
      <c r="A347">
        <v>345</v>
      </c>
    </row>
    <row r="348" spans="1:1" x14ac:dyDescent="0.25">
      <c r="A348">
        <v>346</v>
      </c>
    </row>
    <row r="349" spans="1:1" x14ac:dyDescent="0.25">
      <c r="A349">
        <v>347</v>
      </c>
    </row>
    <row r="350" spans="1:1" x14ac:dyDescent="0.25">
      <c r="A350">
        <v>348</v>
      </c>
    </row>
    <row r="351" spans="1:1" x14ac:dyDescent="0.25">
      <c r="A351">
        <v>349</v>
      </c>
    </row>
    <row r="352" spans="1:1" x14ac:dyDescent="0.25">
      <c r="A352">
        <v>350</v>
      </c>
    </row>
    <row r="353" spans="1:1" x14ac:dyDescent="0.25">
      <c r="A353">
        <v>351</v>
      </c>
    </row>
    <row r="354" spans="1:1" x14ac:dyDescent="0.25">
      <c r="A354">
        <v>352</v>
      </c>
    </row>
    <row r="355" spans="1:1" x14ac:dyDescent="0.25">
      <c r="A355">
        <v>353</v>
      </c>
    </row>
    <row r="356" spans="1:1" x14ac:dyDescent="0.25">
      <c r="A356">
        <v>354</v>
      </c>
    </row>
    <row r="357" spans="1:1" x14ac:dyDescent="0.25">
      <c r="A357">
        <v>355</v>
      </c>
    </row>
    <row r="358" spans="1:1" x14ac:dyDescent="0.25">
      <c r="A358">
        <v>356</v>
      </c>
    </row>
    <row r="359" spans="1:1" x14ac:dyDescent="0.25">
      <c r="A359">
        <v>357</v>
      </c>
    </row>
    <row r="360" spans="1:1" x14ac:dyDescent="0.25">
      <c r="A360">
        <v>358</v>
      </c>
    </row>
    <row r="361" spans="1:1" x14ac:dyDescent="0.25">
      <c r="A361">
        <v>359</v>
      </c>
    </row>
    <row r="362" spans="1:1" x14ac:dyDescent="0.25">
      <c r="A362">
        <v>360</v>
      </c>
    </row>
    <row r="363" spans="1:1" x14ac:dyDescent="0.25">
      <c r="A363">
        <v>361</v>
      </c>
    </row>
  </sheetData>
  <conditionalFormatting sqref="AU3:AU146">
    <cfRule type="containsText" dxfId="3" priority="4" operator="containsText" text="Chybí">
      <formula>NOT(ISERROR(SEARCH("Chybí",AU3)))</formula>
    </cfRule>
    <cfRule type="containsText" dxfId="2" priority="5" operator="containsText" text="ANO">
      <formula>NOT(ISERROR(SEARCH("ANO",AU3)))</formula>
    </cfRule>
  </conditionalFormatting>
  <conditionalFormatting sqref="AT3:AT146">
    <cfRule type="cellIs" dxfId="1" priority="1" operator="greaterThan">
      <formula>1</formula>
    </cfRule>
    <cfRule type="cellIs" dxfId="0" priority="2" operator="lessThan">
      <formula>0.75</formula>
    </cfRule>
  </conditionalFormatting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48</xdr:col>
                    <xdr:colOff>190500</xdr:colOff>
                    <xdr:row>1</xdr:row>
                    <xdr:rowOff>123825</xdr:rowOff>
                  </from>
                  <to>
                    <xdr:col>51</xdr:col>
                    <xdr:colOff>485775</xdr:colOff>
                    <xdr:row>1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C360-A15A-4A60-97AE-D66C7009D2E2}">
  <sheetPr codeName="List3"/>
  <dimension ref="A1:L171"/>
  <sheetViews>
    <sheetView topLeftCell="A133" workbookViewId="0">
      <selection activeCell="L175" sqref="L175"/>
    </sheetView>
  </sheetViews>
  <sheetFormatPr defaultColWidth="8.85546875" defaultRowHeight="15" x14ac:dyDescent="0.25"/>
  <cols>
    <col min="2" max="2" width="49" bestFit="1" customWidth="1"/>
    <col min="3" max="3" width="18.5703125" bestFit="1" customWidth="1"/>
    <col min="4" max="4" width="9.28515625" bestFit="1" customWidth="1"/>
    <col min="5" max="5" width="8" bestFit="1" customWidth="1"/>
    <col min="6" max="7" width="7" bestFit="1" customWidth="1"/>
    <col min="9" max="9" width="18.42578125" bestFit="1" customWidth="1"/>
    <col min="10" max="10" width="19.28515625" bestFit="1" customWidth="1"/>
    <col min="11" max="11" width="17.85546875" bestFit="1" customWidth="1"/>
  </cols>
  <sheetData>
    <row r="1" spans="1:12" x14ac:dyDescent="0.25">
      <c r="D1" t="s">
        <v>881</v>
      </c>
      <c r="E1" t="s">
        <v>882</v>
      </c>
      <c r="H1" t="s">
        <v>883</v>
      </c>
      <c r="I1" t="s">
        <v>884</v>
      </c>
      <c r="J1" t="s">
        <v>888</v>
      </c>
    </row>
    <row r="2" spans="1:12" x14ac:dyDescent="0.25">
      <c r="A2">
        <v>3375</v>
      </c>
      <c r="B2" t="str">
        <f>INDEX('[153]2019_11_nove'!$G$5:$G$250,MATCH("NA"&amp;$A2,'[153]2019_11_nove'!$V$5:$V$250,0),1)</f>
        <v>KJ - Babice (areál Hamé)</v>
      </c>
      <c r="C2" t="str">
        <f>INDEX('[153]2019_11_nove'!$F$5:$F$250,MATCH("NA"&amp;A2,'[153]2019_11_nove'!$V$5:$V$250,0))</f>
        <v>32375_T11</v>
      </c>
      <c r="D2">
        <f>INDEX('[153]2019_11_nove'!$J$5:$L$250,MATCH("NA"&amp;$A2,'[153]2019_11_nove'!$V$5:$V$250,0),1)</f>
        <v>1290</v>
      </c>
      <c r="E2">
        <f>INDEX('[153]2019_11_nove'!$J$5:$L$250,MATCH("NA"&amp;$A2,'[153]2019_11_nove'!$V$5:$V$250,0),2)</f>
        <v>999</v>
      </c>
      <c r="F2">
        <f t="shared" ref="F2:F33" si="0">SUMIFS($D$2:$D$180,$C$2:$C$180,C2)</f>
        <v>1290</v>
      </c>
      <c r="G2">
        <f t="shared" ref="G2:G33" si="1">SUMIFS($E$2:$E$180,$C$2:$C$180,C2)</f>
        <v>999</v>
      </c>
      <c r="H2">
        <v>0</v>
      </c>
      <c r="I2" t="s">
        <v>582</v>
      </c>
      <c r="J2" t="str">
        <f>VLOOKUP(A2,[154]KGJ!$C$2:$F$152,4,FALSE)</f>
        <v>859182400211958560</v>
      </c>
      <c r="K2" t="str">
        <f>IF(L2&lt;3,"EG.D, a.s.",IF(L2=3,"PRE distribuce, a.s.","ČEZ Distribuce, a.s."))</f>
        <v>EG.D, a.s.</v>
      </c>
      <c r="L2">
        <v>2</v>
      </c>
    </row>
    <row r="3" spans="1:12" x14ac:dyDescent="0.25">
      <c r="A3">
        <v>3520</v>
      </c>
      <c r="B3" t="str">
        <f>INDEX('[153]2019_11_nove'!$G$5:$G$250,MATCH("NA"&amp;$A3,'[153]2019_11_nove'!$V$5:$V$250,0),1)</f>
        <v>KJ - Bečov</v>
      </c>
      <c r="C3" t="str">
        <f>INDEX('[153]2019_11_nove'!$F$5:$F$250,MATCH("NA"&amp;A3,'[153]2019_11_nove'!$V$5:$V$250,0))</f>
        <v>32525_T11</v>
      </c>
      <c r="D3">
        <f>INDEX('[153]2019_11_nove'!$J$5:$L$250,MATCH("NA"&amp;$A3,'[153]2019_11_nove'!$V$5:$V$250,0),1)</f>
        <v>1290</v>
      </c>
      <c r="E3">
        <f>INDEX('[153]2019_11_nove'!$J$5:$L$250,MATCH("NA"&amp;$A3,'[153]2019_11_nove'!$V$5:$V$250,0),2)</f>
        <v>999</v>
      </c>
      <c r="F3">
        <f t="shared" si="0"/>
        <v>1290</v>
      </c>
      <c r="G3">
        <f t="shared" si="1"/>
        <v>999</v>
      </c>
      <c r="H3">
        <v>0</v>
      </c>
      <c r="I3" t="s">
        <v>585</v>
      </c>
      <c r="J3" t="str">
        <f>VLOOKUP(A3,[154]KGJ!$C$2:$F$152,4,FALSE)</f>
        <v>859182400408222856</v>
      </c>
      <c r="K3" t="str">
        <f t="shared" ref="K3:K66" si="2">IF(L3&lt;3,"EG.D, a.s.",IF(L3=3,"PRE distribuce, a.s.","ČEZ Distribuce, a.s."))</f>
        <v>ČEZ Distribuce, a.s.</v>
      </c>
      <c r="L3">
        <v>4</v>
      </c>
    </row>
    <row r="4" spans="1:12" x14ac:dyDescent="0.25">
      <c r="A4">
        <v>3435</v>
      </c>
      <c r="B4" t="str">
        <f>INDEX('[153]2019_11_nove'!$G$5:$G$250,MATCH("NA"&amp;$A4,'[153]2019_11_nove'!$V$5:$V$250,0),1)</f>
        <v>KJ - Benešov</v>
      </c>
      <c r="C4" t="str">
        <f>INDEX('[153]2019_11_nove'!$F$5:$F$250,MATCH("NA"&amp;A4,'[153]2019_11_nove'!$V$5:$V$250,0))</f>
        <v>32480_T11</v>
      </c>
      <c r="D4">
        <f>INDEX('[153]2019_11_nove'!$J$5:$L$250,MATCH("NA"&amp;$A4,'[153]2019_11_nove'!$V$5:$V$250,0),1)</f>
        <v>1274</v>
      </c>
      <c r="E4">
        <f>INDEX('[153]2019_11_nove'!$J$5:$L$250,MATCH("NA"&amp;$A4,'[153]2019_11_nove'!$V$5:$V$250,0),2)</f>
        <v>999</v>
      </c>
      <c r="F4">
        <f t="shared" si="0"/>
        <v>1274</v>
      </c>
      <c r="G4">
        <f t="shared" si="1"/>
        <v>999</v>
      </c>
      <c r="H4">
        <v>0</v>
      </c>
      <c r="I4" t="s">
        <v>572</v>
      </c>
      <c r="J4" t="str">
        <f>VLOOKUP(A4,[154]KGJ!$C$2:$F$152,4,FALSE)</f>
        <v>859182400609691338</v>
      </c>
      <c r="K4" t="str">
        <f t="shared" si="2"/>
        <v>ČEZ Distribuce, a.s.</v>
      </c>
      <c r="L4">
        <v>6</v>
      </c>
    </row>
    <row r="5" spans="1:12" x14ac:dyDescent="0.25">
      <c r="A5">
        <v>3943</v>
      </c>
      <c r="B5" t="str">
        <f>INDEX('[153]2019_11_nove'!$G$5:$G$250,MATCH("NA"&amp;$A5,'[153]2019_11_nove'!$V$5:$V$250,0),1)</f>
        <v>KJ - Bochov</v>
      </c>
      <c r="C5" t="str">
        <f>INDEX('[153]2019_11_nove'!$F$5:$F$250,MATCH("NA"&amp;A5,'[153]2019_11_nove'!$V$5:$V$250,0))</f>
        <v>32933_T11</v>
      </c>
      <c r="D5">
        <f>INDEX('[153]2019_11_nove'!$J$5:$L$250,MATCH("NA"&amp;$A5,'[153]2019_11_nove'!$V$5:$V$250,0),1)</f>
        <v>286</v>
      </c>
      <c r="E5">
        <f>INDEX('[153]2019_11_nove'!$J$5:$L$250,MATCH("NA"&amp;$A5,'[153]2019_11_nove'!$V$5:$V$250,0),2)</f>
        <v>200</v>
      </c>
      <c r="F5">
        <f t="shared" si="0"/>
        <v>286</v>
      </c>
      <c r="G5">
        <f t="shared" si="1"/>
        <v>200</v>
      </c>
      <c r="H5">
        <v>0</v>
      </c>
      <c r="I5" t="s">
        <v>591</v>
      </c>
      <c r="J5" t="str">
        <f>VLOOKUP(A5,[154]KGJ!$C$2:$F$152,4,FALSE)</f>
        <v>859182400801238850</v>
      </c>
      <c r="K5" t="str">
        <f t="shared" si="2"/>
        <v>ČEZ Distribuce, a.s.</v>
      </c>
      <c r="L5">
        <v>8</v>
      </c>
    </row>
    <row r="6" spans="1:12" x14ac:dyDescent="0.25">
      <c r="A6">
        <v>2967</v>
      </c>
      <c r="B6" t="str">
        <f>INDEX('[153]2019_11_nove'!$G$5:$G$250,MATCH("NA"&amp;$A6,'[153]2019_11_nove'!$V$5:$V$250,0),1)</f>
        <v>KJ - Bojkovice</v>
      </c>
      <c r="C6" t="str">
        <f>INDEX('[153]2019_11_nove'!$F$5:$F$250,MATCH("NA"&amp;A6,'[153]2019_11_nove'!$V$5:$V$250,0))</f>
        <v>30791_T11</v>
      </c>
      <c r="D6">
        <f>INDEX('[153]2019_11_nove'!$J$5:$L$250,MATCH("NA"&amp;$A6,'[153]2019_11_nove'!$V$5:$V$250,0),1)</f>
        <v>1274</v>
      </c>
      <c r="E6">
        <f>INDEX('[153]2019_11_nove'!$J$5:$L$250,MATCH("NA"&amp;$A6,'[153]2019_11_nove'!$V$5:$V$250,0),2)</f>
        <v>999</v>
      </c>
      <c r="F6">
        <f t="shared" si="0"/>
        <v>1274</v>
      </c>
      <c r="G6">
        <f t="shared" si="1"/>
        <v>999</v>
      </c>
      <c r="H6">
        <v>0</v>
      </c>
      <c r="I6" t="s">
        <v>582</v>
      </c>
      <c r="J6" t="str">
        <f>VLOOKUP(A6,[154]KGJ!$C$2:$F$152,4,FALSE)</f>
        <v>859182400211451122</v>
      </c>
      <c r="K6" t="str">
        <f t="shared" si="2"/>
        <v>EG.D, a.s.</v>
      </c>
      <c r="L6">
        <v>2</v>
      </c>
    </row>
    <row r="7" spans="1:12" x14ac:dyDescent="0.25">
      <c r="A7">
        <v>2448</v>
      </c>
      <c r="B7" t="str">
        <f>INDEX('[153]2019_11_nove'!$G$5:$G$250,MATCH("NA"&amp;$A7,'[153]2019_11_nove'!$V$5:$V$250,0),1)</f>
        <v>KJ - Broumov</v>
      </c>
      <c r="C7" t="str">
        <f>INDEX('[153]2019_11_nove'!$F$5:$F$250,MATCH("NA"&amp;A7,'[153]2019_11_nove'!$V$5:$V$250,0))</f>
        <v>32196_T11</v>
      </c>
      <c r="D7">
        <f>INDEX('[153]2019_11_nove'!$J$5:$L$250,MATCH("NA"&amp;$A7,'[153]2019_11_nove'!$V$5:$V$250,0),1)</f>
        <v>723</v>
      </c>
      <c r="E7">
        <f>INDEX('[153]2019_11_nove'!$J$5:$L$250,MATCH("NA"&amp;$A7,'[153]2019_11_nove'!$V$5:$V$250,0),2)</f>
        <v>600</v>
      </c>
      <c r="F7">
        <f t="shared" si="0"/>
        <v>723</v>
      </c>
      <c r="G7">
        <f t="shared" si="1"/>
        <v>600</v>
      </c>
      <c r="H7">
        <v>0</v>
      </c>
      <c r="I7" t="s">
        <v>890</v>
      </c>
      <c r="J7" t="str">
        <f>VLOOKUP(A7,[154]KGJ!$C$2:$F$152,4,FALSE)</f>
        <v>859182400707833074</v>
      </c>
      <c r="K7" t="str">
        <f t="shared" si="2"/>
        <v>ČEZ Distribuce, a.s.</v>
      </c>
      <c r="L7">
        <v>7</v>
      </c>
    </row>
    <row r="8" spans="1:12" x14ac:dyDescent="0.25">
      <c r="A8">
        <v>540</v>
      </c>
      <c r="B8" t="str">
        <f>INDEX('[153]2019_11_nove'!$G$5:$G$250,MATCH("NA"&amp;$A8,'[153]2019_11_nove'!$V$5:$V$250,0),1)</f>
        <v>KJ - Brtnice</v>
      </c>
      <c r="C8" t="str">
        <f>INDEX('[153]2019_11_nove'!$F$5:$F$250,MATCH("NA"&amp;A8,'[153]2019_11_nove'!$V$5:$V$250,0))</f>
        <v>25506_T11</v>
      </c>
      <c r="D8">
        <f>INDEX('[153]2019_11_nove'!$J$5:$L$250,MATCH("NA"&amp;$A8,'[153]2019_11_nove'!$V$5:$V$250,0),1)</f>
        <v>417</v>
      </c>
      <c r="E8">
        <f>INDEX('[153]2019_11_nove'!$J$5:$L$250,MATCH("NA"&amp;$A8,'[153]2019_11_nove'!$V$5:$V$250,0),2)</f>
        <v>266</v>
      </c>
      <c r="F8">
        <f t="shared" si="0"/>
        <v>417</v>
      </c>
      <c r="G8">
        <f t="shared" si="1"/>
        <v>266</v>
      </c>
      <c r="H8">
        <v>0</v>
      </c>
      <c r="I8" t="s">
        <v>583</v>
      </c>
      <c r="J8" t="str">
        <f>VLOOKUP(A8,[154]KGJ!$C$2:$F$152,4,FALSE)</f>
        <v>859182400211368567</v>
      </c>
      <c r="K8" t="str">
        <f t="shared" si="2"/>
        <v>EG.D, a.s.</v>
      </c>
      <c r="L8">
        <v>2</v>
      </c>
    </row>
    <row r="9" spans="1:12" x14ac:dyDescent="0.25">
      <c r="A9">
        <v>2477</v>
      </c>
      <c r="B9" t="str">
        <f>INDEX('[153]2019_11_nove'!$G$5:$G$250,MATCH("NA"&amp;$A9,'[153]2019_11_nove'!$V$5:$V$250,0),1)</f>
        <v>KJ - Bystřice nad Pernštejnem</v>
      </c>
      <c r="C9" t="str">
        <f>INDEX('[153]2019_11_nove'!$F$5:$F$250,MATCH("NA"&amp;A9,'[153]2019_11_nove'!$V$5:$V$250,0))</f>
        <v>17525_T11</v>
      </c>
      <c r="D9">
        <f>INDEX('[153]2019_11_nove'!$J$5:$L$250,MATCH("NA"&amp;$A9,'[153]2019_11_nove'!$V$5:$V$250,0),1)</f>
        <v>2254</v>
      </c>
      <c r="E9">
        <f>INDEX('[153]2019_11_nove'!$J$5:$L$250,MATCH("NA"&amp;$A9,'[153]2019_11_nove'!$V$5:$V$250,0),2)</f>
        <v>2000</v>
      </c>
      <c r="F9">
        <f t="shared" si="0"/>
        <v>2254</v>
      </c>
      <c r="G9">
        <f t="shared" si="1"/>
        <v>2000</v>
      </c>
      <c r="H9">
        <v>0</v>
      </c>
      <c r="I9" t="s">
        <v>583</v>
      </c>
      <c r="J9" t="str">
        <f>VLOOKUP(A9,[154]KGJ!$C$2:$F$152,4,FALSE)</f>
        <v>859182400211611540</v>
      </c>
      <c r="K9" t="str">
        <f t="shared" si="2"/>
        <v>EG.D, a.s.</v>
      </c>
      <c r="L9">
        <v>2</v>
      </c>
    </row>
    <row r="10" spans="1:12" x14ac:dyDescent="0.25">
      <c r="A10">
        <v>3929</v>
      </c>
      <c r="B10" t="str">
        <f>INDEX('[153]2019_11_nove'!$G$5:$G$250,MATCH("NA"&amp;$A10,'[153]2019_11_nove'!$V$5:$V$250,0),1)</f>
        <v>KJ - Česká Třebová - Na Milíři</v>
      </c>
      <c r="C10" t="str">
        <f>INDEX('[153]2019_11_nove'!$F$5:$F$250,MATCH("NA"&amp;A10,'[153]2019_11_nove'!$V$5:$V$250,0))</f>
        <v>32992_T11</v>
      </c>
      <c r="D10">
        <f>INDEX('[153]2019_11_nove'!$J$5:$L$250,MATCH("NA"&amp;$A10,'[153]2019_11_nove'!$V$5:$V$250,0),1)</f>
        <v>280</v>
      </c>
      <c r="E10">
        <f>INDEX('[153]2019_11_nove'!$J$5:$L$250,MATCH("NA"&amp;$A10,'[153]2019_11_nove'!$V$5:$V$250,0),2)</f>
        <v>200</v>
      </c>
      <c r="F10">
        <f t="shared" si="0"/>
        <v>280</v>
      </c>
      <c r="G10">
        <f t="shared" si="1"/>
        <v>200</v>
      </c>
      <c r="H10">
        <v>0</v>
      </c>
      <c r="I10" t="s">
        <v>584</v>
      </c>
      <c r="J10" t="str">
        <f>VLOOKUP(A10,[154]KGJ!$C$2:$F$152,4,FALSE)</f>
        <v>859182400708320177</v>
      </c>
      <c r="K10" t="str">
        <f t="shared" si="2"/>
        <v>ČEZ Distribuce, a.s.</v>
      </c>
      <c r="L10">
        <v>7</v>
      </c>
    </row>
    <row r="11" spans="1:12" x14ac:dyDescent="0.25">
      <c r="A11">
        <v>4406</v>
      </c>
      <c r="B11" t="str">
        <f>INDEX('[153]2019_11_nove'!$G$5:$G$250,MATCH("NA"&amp;$A11,'[153]2019_11_nove'!$V$5:$V$250,0),1)</f>
        <v>KJ - Česká Třebová ul. Semanínská</v>
      </c>
      <c r="C11" t="str">
        <f>INDEX('[153]2019_11_nove'!$F$5:$F$250,MATCH("NA"&amp;A11,'[153]2019_11_nove'!$V$5:$V$250,0))</f>
        <v>33595_T11</v>
      </c>
      <c r="D11">
        <f>INDEX('[153]2019_11_nove'!$J$5:$L$250,MATCH("NA"&amp;$A11,'[153]2019_11_nove'!$V$5:$V$250,0),1)</f>
        <v>280</v>
      </c>
      <c r="E11">
        <f>INDEX('[153]2019_11_nove'!$J$5:$L$250,MATCH("NA"&amp;$A11,'[153]2019_11_nove'!$V$5:$V$250,0),2)</f>
        <v>200</v>
      </c>
      <c r="F11">
        <f t="shared" si="0"/>
        <v>280</v>
      </c>
      <c r="G11">
        <f t="shared" si="1"/>
        <v>200</v>
      </c>
      <c r="H11">
        <v>0</v>
      </c>
      <c r="I11" t="s">
        <v>584</v>
      </c>
      <c r="J11" t="str">
        <f>VLOOKUP(A11,[154]KGJ!$C$2:$F$152,4,FALSE)</f>
        <v>859182400708534987</v>
      </c>
      <c r="K11" t="str">
        <f t="shared" si="2"/>
        <v>ČEZ Distribuce, a.s.</v>
      </c>
      <c r="L11">
        <v>7</v>
      </c>
    </row>
    <row r="12" spans="1:12" x14ac:dyDescent="0.25">
      <c r="A12">
        <v>3124</v>
      </c>
      <c r="B12" t="str">
        <f>INDEX('[153]2019_11_nove'!$G$5:$G$250,MATCH("NA"&amp;$A12,'[153]2019_11_nove'!$V$5:$V$250,0),1)</f>
        <v>KJ - Česká Třebová, Křib</v>
      </c>
      <c r="C12" t="str">
        <f>INDEX('[153]2019_11_nove'!$F$5:$F$250,MATCH("NA"&amp;A12,'[153]2019_11_nove'!$V$5:$V$250,0))</f>
        <v>32199_T11</v>
      </c>
      <c r="D12">
        <f>INDEX('[153]2019_11_nove'!$J$5:$L$250,MATCH("NA"&amp;$A12,'[153]2019_11_nove'!$V$5:$V$250,0),1)</f>
        <v>286</v>
      </c>
      <c r="E12">
        <f>INDEX('[153]2019_11_nove'!$J$5:$L$250,MATCH("NA"&amp;$A12,'[153]2019_11_nove'!$V$5:$V$250,0),2)</f>
        <v>200</v>
      </c>
      <c r="F12">
        <f t="shared" si="0"/>
        <v>286</v>
      </c>
      <c r="G12">
        <f t="shared" si="1"/>
        <v>200</v>
      </c>
      <c r="H12">
        <v>0</v>
      </c>
      <c r="I12" t="s">
        <v>584</v>
      </c>
      <c r="J12" t="str">
        <f>VLOOKUP(A12,[154]KGJ!$C$2:$F$152,4,FALSE)</f>
        <v>859182400707930063</v>
      </c>
      <c r="K12" t="str">
        <f t="shared" si="2"/>
        <v>ČEZ Distribuce, a.s.</v>
      </c>
      <c r="L12">
        <v>7</v>
      </c>
    </row>
    <row r="13" spans="1:12" x14ac:dyDescent="0.25">
      <c r="A13">
        <v>3242</v>
      </c>
      <c r="B13" t="str">
        <f>INDEX('[153]2019_11_nove'!$G$5:$G$250,MATCH("NA"&amp;$A13,'[153]2019_11_nove'!$V$5:$V$250,0),1)</f>
        <v>KJ - Česká Třebová, Lhotka</v>
      </c>
      <c r="C13" t="str">
        <f>INDEX('[153]2019_11_nove'!$F$5:$F$250,MATCH("NA"&amp;A13,'[153]2019_11_nove'!$V$5:$V$250,0))</f>
        <v>32197_T11</v>
      </c>
      <c r="D13">
        <f>INDEX('[153]2019_11_nove'!$J$5:$L$250,MATCH("NA"&amp;$A13,'[153]2019_11_nove'!$V$5:$V$250,0),1)</f>
        <v>1046</v>
      </c>
      <c r="E13">
        <f>INDEX('[153]2019_11_nove'!$J$5:$L$250,MATCH("NA"&amp;$A13,'[153]2019_11_nove'!$V$5:$V$250,0),2)</f>
        <v>800</v>
      </c>
      <c r="F13">
        <f t="shared" si="0"/>
        <v>1046</v>
      </c>
      <c r="G13">
        <f t="shared" si="1"/>
        <v>800</v>
      </c>
      <c r="H13">
        <v>0</v>
      </c>
      <c r="I13" t="s">
        <v>584</v>
      </c>
      <c r="J13" t="str">
        <f>VLOOKUP(A13,[154]KGJ!$C$2:$F$152,4,FALSE)</f>
        <v>859182400707919624</v>
      </c>
      <c r="K13" t="str">
        <f t="shared" si="2"/>
        <v>ČEZ Distribuce, a.s.</v>
      </c>
      <c r="L13">
        <v>7</v>
      </c>
    </row>
    <row r="14" spans="1:12" x14ac:dyDescent="0.25">
      <c r="A14">
        <v>4316</v>
      </c>
      <c r="B14" t="str">
        <f>INDEX('[153]2019_11_nove'!$G$5:$G$250,MATCH("NA"&amp;$A14,'[153]2019_11_nove'!$V$5:$V$250,0),1)</f>
        <v>KJ - Dřevomodelárna sléváren Třinec</v>
      </c>
      <c r="C14" t="str">
        <f>INDEX('[153]2019_11_nove'!$F$5:$F$250,MATCH("NA"&amp;A14,'[153]2019_11_nove'!$V$5:$V$250,0))</f>
        <v>33468_T11</v>
      </c>
      <c r="D14">
        <f>INDEX('[153]2019_11_nove'!$J$5:$L$250,MATCH("NA"&amp;$A14,'[153]2019_11_nove'!$V$5:$V$250,0),1)</f>
        <v>278</v>
      </c>
      <c r="E14">
        <f>INDEX('[153]2019_11_nove'!$J$5:$L$250,MATCH("NA"&amp;$A14,'[153]2019_11_nove'!$V$5:$V$250,0),2)</f>
        <v>184</v>
      </c>
      <c r="F14">
        <f t="shared" si="0"/>
        <v>278</v>
      </c>
      <c r="G14">
        <f t="shared" si="1"/>
        <v>184</v>
      </c>
      <c r="H14">
        <v>0</v>
      </c>
      <c r="I14" t="s">
        <v>587</v>
      </c>
      <c r="J14" t="str">
        <f>VLOOKUP(A14,[154]KGJ!$C$2:$F$152,4,FALSE)</f>
        <v>859182400511773177</v>
      </c>
      <c r="K14" t="str">
        <f t="shared" si="2"/>
        <v>ČEZ Distribuce, a.s.</v>
      </c>
      <c r="L14">
        <v>5</v>
      </c>
    </row>
    <row r="15" spans="1:12" x14ac:dyDescent="0.25">
      <c r="A15">
        <v>3040</v>
      </c>
      <c r="B15" t="str">
        <f>INDEX('[153]2019_11_nove'!$G$5:$G$250,MATCH("NA"&amp;$A15,'[153]2019_11_nove'!$V$5:$V$250,0),1)</f>
        <v>KJ - Duchcov</v>
      </c>
      <c r="C15" t="str">
        <f>INDEX('[153]2019_11_nove'!$F$5:$F$250,MATCH("NA"&amp;A15,'[153]2019_11_nove'!$V$5:$V$250,0))</f>
        <v>31832_T11</v>
      </c>
      <c r="D15">
        <f>INDEX('[153]2019_11_nove'!$J$5:$L$250,MATCH("NA"&amp;$A15,'[153]2019_11_nove'!$V$5:$V$250,0),1)</f>
        <v>2513</v>
      </c>
      <c r="E15">
        <f>INDEX('[153]2019_11_nove'!$J$5:$L$250,MATCH("NA"&amp;$A15,'[153]2019_11_nove'!$V$5:$V$250,0),2)</f>
        <v>2000</v>
      </c>
      <c r="F15">
        <f t="shared" si="0"/>
        <v>2513</v>
      </c>
      <c r="G15">
        <f t="shared" si="1"/>
        <v>2000</v>
      </c>
      <c r="H15">
        <v>0</v>
      </c>
      <c r="I15" t="s">
        <v>585</v>
      </c>
      <c r="J15" t="str">
        <f>VLOOKUP(A15,[154]KGJ!$C$2:$F$152,4,FALSE)</f>
        <v>859182400408014512</v>
      </c>
      <c r="K15" t="str">
        <f t="shared" si="2"/>
        <v>ČEZ Distribuce, a.s.</v>
      </c>
      <c r="L15">
        <v>4</v>
      </c>
    </row>
    <row r="16" spans="1:12" x14ac:dyDescent="0.25">
      <c r="A16">
        <v>3974</v>
      </c>
      <c r="B16" t="str">
        <f>INDEX('[153]2019_11_nove'!$G$5:$G$250,MATCH("NA"&amp;$A16,'[153]2019_11_nove'!$V$5:$V$250,0),1)</f>
        <v>KJ - EcV.III</v>
      </c>
      <c r="C16" t="str">
        <f>INDEX('[153]2019_11_nove'!$F$5:$F$250,MATCH("NA"&amp;A16,'[153]2019_11_nove'!$V$5:$V$250,0))</f>
        <v>32991_T11</v>
      </c>
      <c r="D16">
        <f>INDEX('[153]2019_11_nove'!$J$5:$L$250,MATCH("NA"&amp;$A16,'[153]2019_11_nove'!$V$5:$V$250,0),1)</f>
        <v>1966</v>
      </c>
      <c r="E16">
        <f>INDEX('[153]2019_11_nove'!$J$5:$L$250,MATCH("NA"&amp;$A16,'[153]2019_11_nove'!$V$5:$V$250,0),2)</f>
        <v>1560</v>
      </c>
      <c r="F16">
        <f t="shared" si="0"/>
        <v>1966</v>
      </c>
      <c r="G16">
        <f t="shared" si="1"/>
        <v>1560</v>
      </c>
      <c r="H16">
        <v>0</v>
      </c>
      <c r="I16" t="s">
        <v>587</v>
      </c>
      <c r="J16" t="str">
        <f>VLOOKUP(A16,[154]KGJ!$C$2:$F$152,4,FALSE)</f>
        <v>859182412540505032</v>
      </c>
      <c r="K16" t="str">
        <f t="shared" si="2"/>
        <v>ČEZ Distribuce, a.s.</v>
      </c>
      <c r="L16">
        <v>5</v>
      </c>
    </row>
    <row r="17" spans="1:12" x14ac:dyDescent="0.25">
      <c r="A17">
        <v>4405</v>
      </c>
      <c r="B17" t="str">
        <f>INDEX('[153]2019_11_nove'!$G$5:$G$250,MATCH("NA"&amp;$A17,'[153]2019_11_nove'!$V$5:$V$250,0),1)</f>
        <v>KJ - FRUTA Kunovice</v>
      </c>
      <c r="C17" t="str">
        <f>INDEX('[153]2019_11_nove'!$F$5:$F$250,MATCH("NA"&amp;A17,'[153]2019_11_nove'!$V$5:$V$250,0))</f>
        <v>33624_T11</v>
      </c>
      <c r="D17">
        <f>INDEX('[153]2019_11_nove'!$J$5:$L$250,MATCH("NA"&amp;$A17,'[153]2019_11_nove'!$V$5:$V$250,0),1)</f>
        <v>280</v>
      </c>
      <c r="E17">
        <f>INDEX('[153]2019_11_nove'!$J$5:$L$250,MATCH("NA"&amp;$A17,'[153]2019_11_nove'!$V$5:$V$250,0),2)</f>
        <v>200</v>
      </c>
      <c r="F17">
        <f t="shared" si="0"/>
        <v>280</v>
      </c>
      <c r="G17">
        <f t="shared" si="1"/>
        <v>200</v>
      </c>
      <c r="H17">
        <v>0</v>
      </c>
      <c r="I17" t="s">
        <v>582</v>
      </c>
      <c r="J17" t="str">
        <f>VLOOKUP(A17,[154]KGJ!$C$2:$F$152,4,FALSE)</f>
        <v>859182400212873305</v>
      </c>
      <c r="K17" t="str">
        <f t="shared" si="2"/>
        <v>EG.D, a.s.</v>
      </c>
      <c r="L17">
        <v>2</v>
      </c>
    </row>
    <row r="18" spans="1:12" x14ac:dyDescent="0.25">
      <c r="A18">
        <v>2698</v>
      </c>
      <c r="B18" t="str">
        <f>INDEX('[153]2019_11_nove'!$G$5:$G$250,MATCH("NA"&amp;$A18,'[153]2019_11_nove'!$V$5:$V$250,0),1)</f>
        <v>KJ - Frýdlant 180</v>
      </c>
      <c r="C18" t="str">
        <f>INDEX('[153]2019_11_nove'!$F$5:$F$250,MATCH("NA"&amp;A18,'[153]2019_11_nove'!$V$5:$V$250,0))</f>
        <v>09439_T11</v>
      </c>
      <c r="D18">
        <f>INDEX('[153]2019_11_nove'!$J$5:$L$250,MATCH("NA"&amp;$A18,'[153]2019_11_nove'!$V$5:$V$250,0),1)</f>
        <v>254</v>
      </c>
      <c r="E18">
        <f>INDEX('[153]2019_11_nove'!$J$5:$L$250,MATCH("NA"&amp;$A18,'[153]2019_11_nove'!$V$5:$V$250,0),2)</f>
        <v>180</v>
      </c>
      <c r="F18">
        <f t="shared" si="0"/>
        <v>1497</v>
      </c>
      <c r="G18">
        <f t="shared" si="1"/>
        <v>1349</v>
      </c>
      <c r="H18">
        <v>0</v>
      </c>
      <c r="I18" t="s">
        <v>586</v>
      </c>
      <c r="J18" t="str">
        <f>VLOOKUP(A18,[154]KGJ!$C$2:$F$152,4,FALSE)</f>
        <v>859182400408107597</v>
      </c>
      <c r="K18" t="str">
        <f t="shared" si="2"/>
        <v>ČEZ Distribuce, a.s.</v>
      </c>
      <c r="L18">
        <v>4</v>
      </c>
    </row>
    <row r="19" spans="1:12" x14ac:dyDescent="0.25">
      <c r="A19">
        <v>2479</v>
      </c>
      <c r="B19" t="str">
        <f>INDEX('[153]2019_11_nove'!$G$5:$G$250,MATCH("NA"&amp;$A19,'[153]2019_11_nove'!$V$5:$V$250,0),1)</f>
        <v>KJ - Fügnerova, Vrchlabí</v>
      </c>
      <c r="C19" t="str">
        <f>INDEX('[153]2019_11_nove'!$F$5:$F$250,MATCH("NA"&amp;A19,'[153]2019_11_nove'!$V$5:$V$250,0))</f>
        <v>17527_T11</v>
      </c>
      <c r="D19">
        <f>INDEX('[153]2019_11_nove'!$J$5:$L$250,MATCH("NA"&amp;$A19,'[153]2019_11_nove'!$V$5:$V$250,0),1)</f>
        <v>952</v>
      </c>
      <c r="E19">
        <f>INDEX('[153]2019_11_nove'!$J$5:$L$250,MATCH("NA"&amp;$A19,'[153]2019_11_nove'!$V$5:$V$250,0),2)</f>
        <v>800</v>
      </c>
      <c r="F19">
        <f t="shared" si="0"/>
        <v>952</v>
      </c>
      <c r="G19">
        <f t="shared" si="1"/>
        <v>800</v>
      </c>
      <c r="H19">
        <v>0</v>
      </c>
      <c r="I19" t="s">
        <v>890</v>
      </c>
      <c r="J19" t="str">
        <f>VLOOKUP(A19,[154]KGJ!$C$2:$F$152,4,FALSE)</f>
        <v>859182400707934887</v>
      </c>
      <c r="K19" t="str">
        <f t="shared" si="2"/>
        <v>ČEZ Distribuce, a.s.</v>
      </c>
      <c r="L19">
        <v>7</v>
      </c>
    </row>
    <row r="20" spans="1:12" x14ac:dyDescent="0.25">
      <c r="A20">
        <v>4277</v>
      </c>
      <c r="B20" t="str">
        <f>INDEX('[153]2019_11_nove'!$G$5:$G$250,MATCH("NA"&amp;$A20,'[153]2019_11_nove'!$V$5:$V$250,0),1)</f>
        <v>KJ - Hanušovice</v>
      </c>
      <c r="C20" t="str">
        <f>INDEX('[153]2019_11_nove'!$F$5:$F$250,MATCH("NA"&amp;A20,'[153]2019_11_nove'!$V$5:$V$250,0))</f>
        <v>33471_T11</v>
      </c>
      <c r="D20">
        <f>INDEX('[153]2019_11_nove'!$J$5:$L$250,MATCH("NA"&amp;$A20,'[153]2019_11_nove'!$V$5:$V$250,0),1)</f>
        <v>284</v>
      </c>
      <c r="E20">
        <f>INDEX('[153]2019_11_nove'!$J$5:$L$250,MATCH("NA"&amp;$A20,'[153]2019_11_nove'!$V$5:$V$250,0),2)</f>
        <v>200</v>
      </c>
      <c r="F20">
        <f t="shared" si="0"/>
        <v>284</v>
      </c>
      <c r="G20">
        <f t="shared" si="1"/>
        <v>200</v>
      </c>
      <c r="H20">
        <v>0</v>
      </c>
      <c r="I20" t="s">
        <v>589</v>
      </c>
      <c r="J20" t="str">
        <f>VLOOKUP(A20,[154]KGJ!$C$2:$F$152,4,FALSE)</f>
        <v>859182400511645580</v>
      </c>
      <c r="K20" t="str">
        <f t="shared" si="2"/>
        <v>ČEZ Distribuce, a.s.</v>
      </c>
      <c r="L20">
        <v>5</v>
      </c>
    </row>
    <row r="21" spans="1:12" x14ac:dyDescent="0.25">
      <c r="A21">
        <v>3503</v>
      </c>
      <c r="B21" t="str">
        <f>INDEX('[153]2019_11_nove'!$G$5:$G$250,MATCH("NA"&amp;$A21,'[153]2019_11_nove'!$V$5:$V$250,0),1)</f>
        <v>KJ - Havlíčkův Brod - Na Výšině  C200</v>
      </c>
      <c r="C21" t="str">
        <f>INDEX('[153]2019_11_nove'!$F$5:$F$250,MATCH("NA"&amp;A21,'[153]2019_11_nove'!$V$5:$V$250,0))</f>
        <v>25751_T11</v>
      </c>
      <c r="D21">
        <f>INDEX('[153]2019_11_nove'!$J$5:$L$250,MATCH("NA"&amp;$A21,'[153]2019_11_nove'!$V$5:$V$250,0),1)</f>
        <v>263</v>
      </c>
      <c r="E21">
        <f>INDEX('[153]2019_11_nove'!$J$5:$L$250,MATCH("NA"&amp;$A21,'[153]2019_11_nove'!$V$5:$V$250,0),2)</f>
        <v>184</v>
      </c>
      <c r="F21">
        <f t="shared" si="0"/>
        <v>735</v>
      </c>
      <c r="G21">
        <f t="shared" si="1"/>
        <v>584</v>
      </c>
      <c r="H21">
        <v>0</v>
      </c>
      <c r="I21" t="s">
        <v>583</v>
      </c>
      <c r="J21" t="str">
        <f>VLOOKUP(A21,[154]KGJ!$C$2:$F$152,4,FALSE)</f>
        <v>859182400708029780</v>
      </c>
      <c r="K21" t="str">
        <f t="shared" si="2"/>
        <v>ČEZ Distribuce, a.s.</v>
      </c>
      <c r="L21">
        <v>7</v>
      </c>
    </row>
    <row r="22" spans="1:12" x14ac:dyDescent="0.25">
      <c r="A22">
        <v>2682</v>
      </c>
      <c r="B22" t="str">
        <f>INDEX('[153]2019_11_nove'!$G$5:$G$250,MATCH("NA"&amp;$A22,'[153]2019_11_nove'!$V$5:$V$250,0),1)</f>
        <v>KJ - Havlíčkův Brod, Na Výšině</v>
      </c>
      <c r="C22" t="str">
        <f>INDEX('[153]2019_11_nove'!$F$5:$F$250,MATCH("NA"&amp;A22,'[153]2019_11_nove'!$V$5:$V$250,0))</f>
        <v>25751_T11</v>
      </c>
      <c r="D22">
        <f>INDEX('[153]2019_11_nove'!$J$5:$L$250,MATCH("NA"&amp;$A22,'[153]2019_11_nove'!$V$5:$V$250,0),1)</f>
        <v>472</v>
      </c>
      <c r="E22">
        <f>INDEX('[153]2019_11_nove'!$J$5:$L$250,MATCH("NA"&amp;$A22,'[153]2019_11_nove'!$V$5:$V$250,0),2)</f>
        <v>400</v>
      </c>
      <c r="F22">
        <f t="shared" si="0"/>
        <v>735</v>
      </c>
      <c r="G22">
        <f t="shared" si="1"/>
        <v>584</v>
      </c>
      <c r="H22">
        <v>0</v>
      </c>
      <c r="I22" t="s">
        <v>583</v>
      </c>
      <c r="J22" t="str">
        <f>VLOOKUP(A22,[154]KGJ!$C$2:$F$152,4,FALSE)</f>
        <v>859182400707782426</v>
      </c>
      <c r="K22" t="str">
        <f t="shared" si="2"/>
        <v>ČEZ Distribuce, a.s.</v>
      </c>
      <c r="L22">
        <v>7</v>
      </c>
    </row>
    <row r="23" spans="1:12" x14ac:dyDescent="0.25">
      <c r="A23">
        <v>3515</v>
      </c>
      <c r="B23" t="str">
        <f>INDEX('[153]2019_11_nove'!$G$5:$G$250,MATCH("NA"&amp;$A23,'[153]2019_11_nove'!$V$5:$V$250,0),1)</f>
        <v>KJ - Havlíčkův Brod, Rozkošská</v>
      </c>
      <c r="C23" t="str">
        <f>INDEX('[153]2019_11_nove'!$F$5:$F$250,MATCH("NA"&amp;A23,'[153]2019_11_nove'!$V$5:$V$250,0))</f>
        <v>32564_T11</v>
      </c>
      <c r="D23">
        <f>INDEX('[153]2019_11_nove'!$J$5:$L$250,MATCH("NA"&amp;$A23,'[153]2019_11_nove'!$V$5:$V$250,0),1)</f>
        <v>286</v>
      </c>
      <c r="E23">
        <f>INDEX('[153]2019_11_nove'!$J$5:$L$250,MATCH("NA"&amp;$A23,'[153]2019_11_nove'!$V$5:$V$250,0),2)</f>
        <v>200</v>
      </c>
      <c r="F23">
        <f t="shared" si="0"/>
        <v>286</v>
      </c>
      <c r="G23">
        <f t="shared" si="1"/>
        <v>200</v>
      </c>
      <c r="H23">
        <v>0</v>
      </c>
      <c r="I23" t="s">
        <v>583</v>
      </c>
      <c r="J23" t="str">
        <f>VLOOKUP(A23,[154]KGJ!$C$2:$F$152,4,FALSE)</f>
        <v>859182400708029803</v>
      </c>
      <c r="K23" t="str">
        <f t="shared" si="2"/>
        <v>ČEZ Distribuce, a.s.</v>
      </c>
      <c r="L23">
        <v>7</v>
      </c>
    </row>
    <row r="24" spans="1:12" x14ac:dyDescent="0.25">
      <c r="A24">
        <v>2681</v>
      </c>
      <c r="B24" t="str">
        <f>INDEX('[153]2019_11_nove'!$G$5:$G$250,MATCH("NA"&amp;$A24,'[153]2019_11_nove'!$V$5:$V$250,0),1)</f>
        <v>KJ - Havlíčkův Brod, Smetanovo náměstí</v>
      </c>
      <c r="C24" t="str">
        <f>INDEX('[153]2019_11_nove'!$F$5:$F$250,MATCH("NA"&amp;A24,'[153]2019_11_nove'!$V$5:$V$250,0))</f>
        <v>25752_T11</v>
      </c>
      <c r="D24">
        <f>INDEX('[153]2019_11_nove'!$J$5:$L$250,MATCH("NA"&amp;$A24,'[153]2019_11_nove'!$V$5:$V$250,0),1)</f>
        <v>472</v>
      </c>
      <c r="E24">
        <f>INDEX('[153]2019_11_nove'!$J$5:$L$250,MATCH("NA"&amp;$A24,'[153]2019_11_nove'!$V$5:$V$250,0),2)</f>
        <v>400</v>
      </c>
      <c r="F24">
        <f t="shared" si="0"/>
        <v>472</v>
      </c>
      <c r="G24">
        <f t="shared" si="1"/>
        <v>400</v>
      </c>
      <c r="H24">
        <v>0</v>
      </c>
      <c r="I24" t="s">
        <v>583</v>
      </c>
      <c r="J24" t="str">
        <f>VLOOKUP(A24,[154]KGJ!$C$2:$F$152,4,FALSE)</f>
        <v>859182400707832312</v>
      </c>
      <c r="K24" t="str">
        <f t="shared" si="2"/>
        <v>ČEZ Distribuce, a.s.</v>
      </c>
      <c r="L24">
        <v>7</v>
      </c>
    </row>
    <row r="25" spans="1:12" x14ac:dyDescent="0.25">
      <c r="A25">
        <v>2683</v>
      </c>
      <c r="B25" t="str">
        <f>INDEX('[153]2019_11_nove'!$G$5:$G$250,MATCH("NA"&amp;$A25,'[153]2019_11_nove'!$V$5:$V$250,0),1)</f>
        <v>KJ - Havlíčkův Brod, Žižkov II</v>
      </c>
      <c r="C25" t="str">
        <f>INDEX('[153]2019_11_nove'!$F$5:$F$250,MATCH("NA"&amp;A25,'[153]2019_11_nove'!$V$5:$V$250,0))</f>
        <v>25754_T11</v>
      </c>
      <c r="D25">
        <f>INDEX('[153]2019_11_nove'!$J$5:$L$250,MATCH("NA"&amp;$A25,'[153]2019_11_nove'!$V$5:$V$250,0),1)</f>
        <v>472</v>
      </c>
      <c r="E25">
        <f>INDEX('[153]2019_11_nove'!$J$5:$L$250,MATCH("NA"&amp;$A25,'[153]2019_11_nove'!$V$5:$V$250,0),2)</f>
        <v>400</v>
      </c>
      <c r="F25">
        <f t="shared" si="0"/>
        <v>472</v>
      </c>
      <c r="G25">
        <f t="shared" si="1"/>
        <v>400</v>
      </c>
      <c r="H25">
        <v>0</v>
      </c>
      <c r="I25" t="s">
        <v>583</v>
      </c>
      <c r="J25" t="str">
        <f>VLOOKUP(A25,[154]KGJ!$C$2:$F$152,4,FALSE)</f>
        <v>859182400707789678</v>
      </c>
      <c r="K25" t="str">
        <f t="shared" si="2"/>
        <v>ČEZ Distribuce, a.s.</v>
      </c>
      <c r="L25">
        <v>7</v>
      </c>
    </row>
    <row r="26" spans="1:12" x14ac:dyDescent="0.25">
      <c r="A26">
        <v>4278</v>
      </c>
      <c r="B26" t="str">
        <f>INDEX('[153]2019_11_nove'!$G$5:$G$250,MATCH("NA"&amp;$A26,'[153]2019_11_nove'!$V$5:$V$250,0),1)</f>
        <v>KJ - Helvíkovice</v>
      </c>
      <c r="C26" t="str">
        <f>INDEX('[153]2019_11_nove'!$F$5:$F$250,MATCH("NA"&amp;A26,'[153]2019_11_nove'!$V$5:$V$250,0))</f>
        <v>33287_T11</v>
      </c>
      <c r="D26">
        <f>INDEX('[153]2019_11_nove'!$J$5:$L$250,MATCH("NA"&amp;$A26,'[153]2019_11_nove'!$V$5:$V$250,0),1)</f>
        <v>300</v>
      </c>
      <c r="E26">
        <f>INDEX('[153]2019_11_nove'!$J$5:$L$250,MATCH("NA"&amp;$A26,'[153]2019_11_nove'!$V$5:$V$250,0),2)</f>
        <v>200</v>
      </c>
      <c r="F26">
        <f t="shared" si="0"/>
        <v>300</v>
      </c>
      <c r="G26">
        <f t="shared" si="1"/>
        <v>200</v>
      </c>
      <c r="H26">
        <v>0</v>
      </c>
      <c r="I26" t="s">
        <v>584</v>
      </c>
      <c r="J26" t="str">
        <f>VLOOKUP(A26,[154]KGJ!$C$2:$F$152,4,FALSE)</f>
        <v>859182409720200016</v>
      </c>
      <c r="K26" t="str">
        <f t="shared" si="2"/>
        <v>ČEZ Distribuce, a.s.</v>
      </c>
      <c r="L26">
        <v>7</v>
      </c>
    </row>
    <row r="27" spans="1:12" x14ac:dyDescent="0.25">
      <c r="A27">
        <v>4631</v>
      </c>
      <c r="B27" t="str">
        <f>INDEX('[153]2019_11_nove'!$G$5:$G$250,MATCH("NA"&amp;$A27,'[153]2019_11_nove'!$V$5:$V$250,0),1)</f>
        <v>KJ - Heřmanův Městec U Bažantnice</v>
      </c>
      <c r="C27" t="str">
        <f>INDEX('[153]2019_11_nove'!$F$5:$F$250,MATCH("NA"&amp;A27,'[153]2019_11_nove'!$V$5:$V$250,0))</f>
        <v>34620_T11</v>
      </c>
      <c r="D27">
        <f>INDEX('[153]2019_11_nove'!$J$5:$L$250,MATCH("NA"&amp;$A27,'[153]2019_11_nove'!$V$5:$V$250,0),1)</f>
        <v>280</v>
      </c>
      <c r="E27">
        <f>INDEX('[153]2019_11_nove'!$J$5:$L$250,MATCH("NA"&amp;$A27,'[153]2019_11_nove'!$V$5:$V$250,0),2)</f>
        <v>200</v>
      </c>
      <c r="F27">
        <f t="shared" si="0"/>
        <v>280</v>
      </c>
      <c r="G27">
        <f t="shared" si="1"/>
        <v>200</v>
      </c>
      <c r="H27">
        <v>0</v>
      </c>
      <c r="I27" t="s">
        <v>584</v>
      </c>
      <c r="J27" t="e">
        <f>VLOOKUP(A27,[154]KGJ!$C$2:$F$152,4,FALSE)</f>
        <v>#N/A</v>
      </c>
      <c r="K27" t="str">
        <f t="shared" si="2"/>
        <v>ČEZ Distribuce, a.s.</v>
      </c>
      <c r="L27">
        <v>7</v>
      </c>
    </row>
    <row r="28" spans="1:12" x14ac:dyDescent="0.25">
      <c r="A28">
        <v>4629</v>
      </c>
      <c r="B28" t="str">
        <f>INDEX('[153]2019_11_nove'!$G$5:$G$250,MATCH("NA"&amp;$A28,'[153]2019_11_nove'!$V$5:$V$250,0),1)</f>
        <v>KJ - Heřmanův Městec V Lukách</v>
      </c>
      <c r="C28" t="str">
        <f>INDEX('[153]2019_11_nove'!$F$5:$F$250,MATCH("NA"&amp;A28,'[153]2019_11_nove'!$V$5:$V$250,0))</f>
        <v>34619_T11</v>
      </c>
      <c r="D28">
        <f>INDEX('[153]2019_11_nove'!$J$5:$L$250,MATCH("NA"&amp;$A28,'[153]2019_11_nove'!$V$5:$V$250,0),1)</f>
        <v>280</v>
      </c>
      <c r="E28">
        <f>INDEX('[153]2019_11_nove'!$J$5:$L$250,MATCH("NA"&amp;$A28,'[153]2019_11_nove'!$V$5:$V$250,0),2)</f>
        <v>200</v>
      </c>
      <c r="F28">
        <f t="shared" si="0"/>
        <v>280</v>
      </c>
      <c r="G28">
        <f t="shared" si="1"/>
        <v>200</v>
      </c>
      <c r="H28">
        <v>0</v>
      </c>
      <c r="I28" t="s">
        <v>584</v>
      </c>
      <c r="J28" t="e">
        <f>VLOOKUP(A28,[154]KGJ!$C$2:$F$152,4,FALSE)</f>
        <v>#N/A</v>
      </c>
      <c r="K28" t="str">
        <f t="shared" si="2"/>
        <v>ČEZ Distribuce, a.s.</v>
      </c>
      <c r="L28">
        <v>7</v>
      </c>
    </row>
    <row r="29" spans="1:12" x14ac:dyDescent="0.25">
      <c r="A29">
        <v>2879</v>
      </c>
      <c r="B29" t="str">
        <f>INDEX('[153]2019_11_nove'!$G$5:$G$250,MATCH("NA"&amp;$A29,'[153]2019_11_nove'!$V$5:$V$250,0),1)</f>
        <v>KJ - Hlučín</v>
      </c>
      <c r="C29" t="str">
        <f>INDEX('[153]2019_11_nove'!$F$5:$F$250,MATCH("NA"&amp;A29,'[153]2019_11_nove'!$V$5:$V$250,0))</f>
        <v>31847_T11</v>
      </c>
      <c r="D29">
        <f>INDEX('[153]2019_11_nove'!$J$5:$L$250,MATCH("NA"&amp;$A29,'[153]2019_11_nove'!$V$5:$V$250,0),1)</f>
        <v>1791</v>
      </c>
      <c r="E29">
        <f>INDEX('[153]2019_11_nove'!$J$5:$L$250,MATCH("NA"&amp;$A29,'[153]2019_11_nove'!$V$5:$V$250,0),2)</f>
        <v>1560</v>
      </c>
      <c r="F29">
        <f t="shared" si="0"/>
        <v>1791</v>
      </c>
      <c r="G29">
        <f t="shared" si="1"/>
        <v>1560</v>
      </c>
      <c r="H29">
        <v>0</v>
      </c>
      <c r="I29" t="s">
        <v>587</v>
      </c>
      <c r="J29" t="str">
        <f>VLOOKUP(A29,[154]KGJ!$C$2:$F$152,4,FALSE)</f>
        <v>859182400510974322</v>
      </c>
      <c r="K29" t="str">
        <f t="shared" si="2"/>
        <v>ČEZ Distribuce, a.s.</v>
      </c>
      <c r="L29">
        <v>5</v>
      </c>
    </row>
    <row r="30" spans="1:12" x14ac:dyDescent="0.25">
      <c r="A30">
        <v>2856</v>
      </c>
      <c r="B30" t="str">
        <f>INDEX('[153]2019_11_nove'!$G$5:$G$250,MATCH("NA"&amp;$A30,'[153]2019_11_nove'!$V$5:$V$250,0),1)</f>
        <v>KJ - Hodkovice nad Mohelkou</v>
      </c>
      <c r="C30" t="str">
        <f>INDEX('[153]2019_11_nove'!$F$5:$F$250,MATCH("NA"&amp;A30,'[153]2019_11_nove'!$V$5:$V$250,0))</f>
        <v>31802_T11</v>
      </c>
      <c r="D30">
        <f>INDEX('[153]2019_11_nove'!$J$5:$L$250,MATCH("NA"&amp;$A30,'[153]2019_11_nove'!$V$5:$V$250,0),1)</f>
        <v>952</v>
      </c>
      <c r="E30">
        <f>INDEX('[153]2019_11_nove'!$J$5:$L$250,MATCH("NA"&amp;$A30,'[153]2019_11_nove'!$V$5:$V$250,0),2)</f>
        <v>800</v>
      </c>
      <c r="F30">
        <f t="shared" si="0"/>
        <v>952</v>
      </c>
      <c r="G30">
        <f t="shared" si="1"/>
        <v>800</v>
      </c>
      <c r="H30">
        <v>0</v>
      </c>
      <c r="I30" t="s">
        <v>586</v>
      </c>
      <c r="J30" t="str">
        <f>VLOOKUP(A30,[154]KGJ!$C$2:$F$152,4,FALSE)</f>
        <v>859182400407972004</v>
      </c>
      <c r="K30" t="str">
        <f t="shared" si="2"/>
        <v>ČEZ Distribuce, a.s.</v>
      </c>
      <c r="L30">
        <v>4</v>
      </c>
    </row>
    <row r="31" spans="1:12" x14ac:dyDescent="0.25">
      <c r="A31">
        <v>3433</v>
      </c>
      <c r="B31" t="str">
        <f>INDEX('[153]2019_11_nove'!$G$5:$G$250,MATCH("NA"&amp;$A31,'[153]2019_11_nove'!$V$5:$V$250,0),1)</f>
        <v>KJ - Hodonice</v>
      </c>
      <c r="C31" t="str">
        <f>INDEX('[153]2019_11_nove'!$F$5:$F$250,MATCH("NA"&amp;A31,'[153]2019_11_nove'!$V$5:$V$250,0))</f>
        <v>32481_T11</v>
      </c>
      <c r="D31">
        <f>INDEX('[153]2019_11_nove'!$J$5:$L$250,MATCH("NA"&amp;$A31,'[153]2019_11_nove'!$V$5:$V$250,0),1)</f>
        <v>2473</v>
      </c>
      <c r="E31">
        <f>INDEX('[153]2019_11_nove'!$J$5:$L$250,MATCH("NA"&amp;$A31,'[153]2019_11_nove'!$V$5:$V$250,0),2)</f>
        <v>2000</v>
      </c>
      <c r="F31">
        <f t="shared" si="0"/>
        <v>4946</v>
      </c>
      <c r="G31">
        <f t="shared" si="1"/>
        <v>4000</v>
      </c>
      <c r="H31">
        <v>0</v>
      </c>
      <c r="I31" t="s">
        <v>581</v>
      </c>
      <c r="J31" t="str">
        <f>VLOOKUP(A31,[154]KGJ!$C$2:$F$152,4,FALSE)</f>
        <v>859182400211994636</v>
      </c>
      <c r="K31" t="str">
        <f t="shared" si="2"/>
        <v>EG.D, a.s.</v>
      </c>
      <c r="L31">
        <v>2</v>
      </c>
    </row>
    <row r="32" spans="1:12" x14ac:dyDescent="0.25">
      <c r="A32">
        <v>3434</v>
      </c>
      <c r="B32" t="str">
        <f>INDEX('[153]2019_11_nove'!$G$5:$G$250,MATCH("NA"&amp;$A32,'[153]2019_11_nove'!$V$5:$V$250,0),1)</f>
        <v>KJ - Hodonice č.2</v>
      </c>
      <c r="C32" t="str">
        <f>INDEX('[153]2019_11_nove'!$F$5:$F$250,MATCH("NA"&amp;A32,'[153]2019_11_nove'!$V$5:$V$250,0))</f>
        <v>32481_T11</v>
      </c>
      <c r="D32">
        <f>INDEX('[153]2019_11_nove'!$J$5:$L$250,MATCH("NA"&amp;$A32,'[153]2019_11_nove'!$V$5:$V$250,0),1)</f>
        <v>2473</v>
      </c>
      <c r="E32">
        <f>INDEX('[153]2019_11_nove'!$J$5:$L$250,MATCH("NA"&amp;$A32,'[153]2019_11_nove'!$V$5:$V$250,0),2)</f>
        <v>2000</v>
      </c>
      <c r="F32">
        <f t="shared" si="0"/>
        <v>4946</v>
      </c>
      <c r="G32">
        <f t="shared" si="1"/>
        <v>4000</v>
      </c>
      <c r="H32">
        <v>0</v>
      </c>
      <c r="I32" t="s">
        <v>581</v>
      </c>
      <c r="J32" t="str">
        <f>VLOOKUP(A32,[154]KGJ!$C$2:$F$152,4,FALSE)</f>
        <v>859182400211994636</v>
      </c>
      <c r="K32" t="str">
        <f t="shared" si="2"/>
        <v>EG.D, a.s.</v>
      </c>
      <c r="L32">
        <v>2</v>
      </c>
    </row>
    <row r="33" spans="1:12" x14ac:dyDescent="0.25">
      <c r="A33">
        <v>3333</v>
      </c>
      <c r="B33" t="str">
        <f>INDEX('[153]2019_11_nove'!$G$5:$G$250,MATCH("NA"&amp;$A33,'[153]2019_11_nove'!$V$5:$V$250,0),1)</f>
        <v>KJ - Horní Bříza</v>
      </c>
      <c r="C33" t="str">
        <f>INDEX('[153]2019_11_nove'!$F$5:$F$250,MATCH("NA"&amp;A33,'[153]2019_11_nove'!$V$5:$V$250,0))</f>
        <v>32324_T11</v>
      </c>
      <c r="D33">
        <f>INDEX('[153]2019_11_nove'!$J$5:$L$250,MATCH("NA"&amp;$A33,'[153]2019_11_nove'!$V$5:$V$250,0),1)</f>
        <v>1995</v>
      </c>
      <c r="E33">
        <f>INDEX('[153]2019_11_nove'!$J$5:$L$250,MATCH("NA"&amp;$A33,'[153]2019_11_nove'!$V$5:$V$250,0),2)</f>
        <v>1560</v>
      </c>
      <c r="F33">
        <f t="shared" si="0"/>
        <v>1995</v>
      </c>
      <c r="G33">
        <f t="shared" si="1"/>
        <v>1560</v>
      </c>
      <c r="H33">
        <v>0</v>
      </c>
      <c r="I33" t="s">
        <v>588</v>
      </c>
      <c r="J33" t="str">
        <f>VLOOKUP(A33,[154]KGJ!$C$2:$F$152,4,FALSE)</f>
        <v>859182400800926147</v>
      </c>
      <c r="K33" t="str">
        <f t="shared" si="2"/>
        <v>ČEZ Distribuce, a.s.</v>
      </c>
      <c r="L33">
        <v>8</v>
      </c>
    </row>
    <row r="34" spans="1:12" x14ac:dyDescent="0.25">
      <c r="A34">
        <v>4078</v>
      </c>
      <c r="B34" t="str">
        <f>INDEX('[153]2019_11_nove'!$G$5:$G$250,MATCH("NA"&amp;$A34,'[153]2019_11_nove'!$V$5:$V$250,0),1)</f>
        <v>KJ - Horní Slavkov</v>
      </c>
      <c r="C34" t="str">
        <f>INDEX('[153]2019_11_nove'!$F$5:$F$250,MATCH("NA"&amp;A34,'[153]2019_11_nove'!$V$5:$V$250,0))</f>
        <v>32937_T11</v>
      </c>
      <c r="D34">
        <f>INDEX('[153]2019_11_nove'!$J$5:$L$250,MATCH("NA"&amp;$A34,'[153]2019_11_nove'!$V$5:$V$250,0),1)</f>
        <v>2400</v>
      </c>
      <c r="E34">
        <f>INDEX('[153]2019_11_nove'!$J$5:$L$250,MATCH("NA"&amp;$A34,'[153]2019_11_nove'!$V$5:$V$250,0),2)</f>
        <v>2000</v>
      </c>
      <c r="F34">
        <f t="shared" ref="F34:F65" si="3">SUMIFS($D$2:$D$180,$C$2:$C$180,C34)</f>
        <v>4800</v>
      </c>
      <c r="G34">
        <f t="shared" ref="G34:G65" si="4">SUMIFS($E$2:$E$180,$C$2:$C$180,C34)</f>
        <v>4000</v>
      </c>
      <c r="H34">
        <v>0</v>
      </c>
      <c r="I34" s="56" t="s">
        <v>591</v>
      </c>
      <c r="J34" t="str">
        <f>VLOOKUP(A34,[154]KGJ!$C$2:$F$152,4,FALSE)</f>
        <v>859182400801206866</v>
      </c>
      <c r="K34" t="str">
        <f t="shared" si="2"/>
        <v>ČEZ Distribuce, a.s.</v>
      </c>
      <c r="L34">
        <v>8</v>
      </c>
    </row>
    <row r="35" spans="1:12" x14ac:dyDescent="0.25">
      <c r="A35">
        <v>4077</v>
      </c>
      <c r="B35" t="str">
        <f>INDEX('[153]2019_11_nove'!$G$5:$G$250,MATCH("NA"&amp;$A35,'[153]2019_11_nove'!$V$5:$V$250,0),1)</f>
        <v>KJ - Horní Slavkov</v>
      </c>
      <c r="C35" t="str">
        <f>INDEX('[153]2019_11_nove'!$F$5:$F$250,MATCH("NA"&amp;A35,'[153]2019_11_nove'!$V$5:$V$250,0))</f>
        <v>32937_T11</v>
      </c>
      <c r="D35">
        <f>INDEX('[153]2019_11_nove'!$J$5:$L$250,MATCH("NA"&amp;$A35,'[153]2019_11_nove'!$V$5:$V$250,0),1)</f>
        <v>2400</v>
      </c>
      <c r="E35">
        <f>INDEX('[153]2019_11_nove'!$J$5:$L$250,MATCH("NA"&amp;$A35,'[153]2019_11_nove'!$V$5:$V$250,0),2)</f>
        <v>2000</v>
      </c>
      <c r="F35">
        <f t="shared" si="3"/>
        <v>4800</v>
      </c>
      <c r="G35">
        <f t="shared" si="4"/>
        <v>4000</v>
      </c>
      <c r="H35">
        <v>0</v>
      </c>
      <c r="I35" s="56" t="s">
        <v>591</v>
      </c>
      <c r="J35" t="str">
        <f>VLOOKUP(A35,[154]KGJ!$C$2:$F$152,4,FALSE)</f>
        <v>859182400801206866</v>
      </c>
      <c r="K35" t="str">
        <f t="shared" si="2"/>
        <v>ČEZ Distribuce, a.s.</v>
      </c>
      <c r="L35">
        <v>8</v>
      </c>
    </row>
    <row r="36" spans="1:12" x14ac:dyDescent="0.25">
      <c r="A36">
        <v>2883</v>
      </c>
      <c r="B36" t="str">
        <f>INDEX('[153]2019_11_nove'!$G$5:$G$250,MATCH("NA"&amp;$A36,'[153]2019_11_nove'!$V$5:$V$250,0),1)</f>
        <v>KJ - Hořovice</v>
      </c>
      <c r="C36" t="str">
        <f>INDEX('[153]2019_11_nove'!$F$5:$F$250,MATCH("NA"&amp;A36,'[153]2019_11_nove'!$V$5:$V$250,0))</f>
        <v>31880_T11</v>
      </c>
      <c r="D36">
        <f>INDEX('[153]2019_11_nove'!$J$5:$L$250,MATCH("NA"&amp;$A36,'[153]2019_11_nove'!$V$5:$V$250,0),1)</f>
        <v>723</v>
      </c>
      <c r="E36">
        <f>INDEX('[153]2019_11_nove'!$J$5:$L$250,MATCH("NA"&amp;$A36,'[153]2019_11_nove'!$V$5:$V$250,0),2)</f>
        <v>600</v>
      </c>
      <c r="F36">
        <f t="shared" si="3"/>
        <v>723</v>
      </c>
      <c r="G36">
        <f t="shared" si="4"/>
        <v>600</v>
      </c>
      <c r="H36">
        <v>0</v>
      </c>
      <c r="I36" t="s">
        <v>572</v>
      </c>
      <c r="J36" t="str">
        <f>VLOOKUP(A36,[154]KGJ!$C$2:$F$152,4,FALSE)</f>
        <v>859182400609470421</v>
      </c>
      <c r="K36" t="str">
        <f t="shared" si="2"/>
        <v>ČEZ Distribuce, a.s.</v>
      </c>
      <c r="L36">
        <v>6</v>
      </c>
    </row>
    <row r="37" spans="1:12" x14ac:dyDescent="0.25">
      <c r="A37">
        <v>3386</v>
      </c>
      <c r="B37" t="str">
        <f>INDEX('[153]2019_11_nove'!$G$5:$G$250,MATCH("NA"&amp;$A37,'[153]2019_11_nove'!$V$5:$V$250,0),1)</f>
        <v>KJ - Hrabyně (areál RÚ)</v>
      </c>
      <c r="C37" t="str">
        <f>INDEX('[153]2019_11_nove'!$F$5:$F$250,MATCH("NA"&amp;A37,'[153]2019_11_nove'!$V$5:$V$250,0))</f>
        <v>32461_T11</v>
      </c>
      <c r="D37">
        <f>INDEX('[153]2019_11_nove'!$J$5:$L$250,MATCH("NA"&amp;$A37,'[153]2019_11_nove'!$V$5:$V$250,0),1)</f>
        <v>2053</v>
      </c>
      <c r="E37">
        <f>INDEX('[153]2019_11_nove'!$J$5:$L$250,MATCH("NA"&amp;$A37,'[153]2019_11_nove'!$V$5:$V$250,0),2)</f>
        <v>1560</v>
      </c>
      <c r="F37">
        <f t="shared" si="3"/>
        <v>2053</v>
      </c>
      <c r="G37">
        <f t="shared" si="4"/>
        <v>1560</v>
      </c>
      <c r="H37">
        <v>0</v>
      </c>
      <c r="I37" t="s">
        <v>587</v>
      </c>
      <c r="J37" t="str">
        <f>VLOOKUP(A37,[154]KGJ!$C$2:$F$152,4,FALSE)</f>
        <v>859182400511118022</v>
      </c>
      <c r="K37" t="str">
        <f t="shared" si="2"/>
        <v>ČEZ Distribuce, a.s.</v>
      </c>
      <c r="L37">
        <v>5</v>
      </c>
    </row>
    <row r="38" spans="1:12" x14ac:dyDescent="0.25">
      <c r="A38">
        <v>3546</v>
      </c>
      <c r="B38" t="str">
        <f>INDEX('[153]2019_11_nove'!$G$5:$G$250,MATCH("NA"&amp;$A38,'[153]2019_11_nove'!$V$5:$V$250,0),1)</f>
        <v>KJ - Humpolec, Lnářská</v>
      </c>
      <c r="C38" t="str">
        <f>INDEX('[153]2019_11_nove'!$F$5:$F$250,MATCH("NA"&amp;A38,'[153]2019_11_nove'!$V$5:$V$250,0))</f>
        <v>32565_T11</v>
      </c>
      <c r="D38">
        <f>INDEX('[153]2019_11_nove'!$J$5:$L$250,MATCH("NA"&amp;$A38,'[153]2019_11_nove'!$V$5:$V$250,0),1)</f>
        <v>626</v>
      </c>
      <c r="E38">
        <f>INDEX('[153]2019_11_nove'!$J$5:$L$250,MATCH("NA"&amp;$A38,'[153]2019_11_nove'!$V$5:$V$250,0),2)</f>
        <v>455</v>
      </c>
      <c r="F38">
        <f t="shared" si="3"/>
        <v>626</v>
      </c>
      <c r="G38">
        <f t="shared" si="4"/>
        <v>455</v>
      </c>
      <c r="H38">
        <v>0</v>
      </c>
      <c r="I38" t="s">
        <v>583</v>
      </c>
      <c r="J38" t="str">
        <f>VLOOKUP(A38,[154]KGJ!$C$2:$F$152,4,FALSE)</f>
        <v>859182400105888010</v>
      </c>
      <c r="K38" t="str">
        <f t="shared" si="2"/>
        <v>EG.D, a.s.</v>
      </c>
      <c r="L38">
        <v>1</v>
      </c>
    </row>
    <row r="39" spans="1:12" x14ac:dyDescent="0.25">
      <c r="A39">
        <v>2806</v>
      </c>
      <c r="B39" t="str">
        <f>INDEX('[153]2019_11_nove'!$G$5:$G$250,MATCH("NA"&amp;$A39,'[153]2019_11_nove'!$V$5:$V$250,0),1)</f>
        <v>KJ - Humpolec, Na Rybníčku</v>
      </c>
      <c r="C39" t="str">
        <f>INDEX('[153]2019_11_nove'!$F$5:$F$250,MATCH("NA"&amp;A39,'[153]2019_11_nove'!$V$5:$V$250,0))</f>
        <v>29508_T11</v>
      </c>
      <c r="D39">
        <f>INDEX('[153]2019_11_nove'!$J$5:$L$250,MATCH("NA"&amp;$A39,'[153]2019_11_nove'!$V$5:$V$250,0),1)</f>
        <v>808</v>
      </c>
      <c r="E39">
        <f>INDEX('[153]2019_11_nove'!$J$5:$L$250,MATCH("NA"&amp;$A39,'[153]2019_11_nove'!$V$5:$V$250,0),2)</f>
        <v>600</v>
      </c>
      <c r="F39">
        <f t="shared" si="3"/>
        <v>808</v>
      </c>
      <c r="G39">
        <f t="shared" si="4"/>
        <v>600</v>
      </c>
      <c r="H39">
        <v>0</v>
      </c>
      <c r="I39" t="s">
        <v>583</v>
      </c>
      <c r="J39" t="str">
        <f>VLOOKUP(A39,[154]KGJ!$C$2:$F$152,4,FALSE)</f>
        <v>859182400105638295</v>
      </c>
      <c r="K39" t="str">
        <f t="shared" si="2"/>
        <v>EG.D, a.s.</v>
      </c>
      <c r="L39">
        <v>1</v>
      </c>
    </row>
    <row r="40" spans="1:12" x14ac:dyDescent="0.25">
      <c r="A40">
        <v>3290</v>
      </c>
      <c r="B40" t="str">
        <f>INDEX('[153]2019_11_nove'!$G$5:$G$250,MATCH("NA"&amp;$A40,'[153]2019_11_nove'!$V$5:$V$250,0),1)</f>
        <v>KJ - Ivančice</v>
      </c>
      <c r="C40" t="str">
        <f>INDEX('[153]2019_11_nove'!$F$5:$F$250,MATCH("NA"&amp;A40,'[153]2019_11_nove'!$V$5:$V$250,0))</f>
        <v>32305_T11</v>
      </c>
      <c r="D40">
        <f>INDEX('[153]2019_11_nove'!$J$5:$L$250,MATCH("NA"&amp;$A40,'[153]2019_11_nove'!$V$5:$V$250,0),1)</f>
        <v>2513</v>
      </c>
      <c r="E40">
        <f>INDEX('[153]2019_11_nove'!$J$5:$L$250,MATCH("NA"&amp;$A40,'[153]2019_11_nove'!$V$5:$V$250,0),2)</f>
        <v>2000</v>
      </c>
      <c r="F40">
        <f t="shared" si="3"/>
        <v>2513</v>
      </c>
      <c r="G40">
        <f t="shared" si="4"/>
        <v>2000</v>
      </c>
      <c r="H40">
        <v>0</v>
      </c>
      <c r="I40" t="s">
        <v>581</v>
      </c>
      <c r="J40" t="str">
        <f>VLOOKUP(A40,[154]KGJ!$C$2:$F$152,4,FALSE)</f>
        <v>859182400211707304</v>
      </c>
      <c r="K40" t="str">
        <f t="shared" si="2"/>
        <v>EG.D, a.s.</v>
      </c>
      <c r="L40">
        <v>2</v>
      </c>
    </row>
    <row r="41" spans="1:12" x14ac:dyDescent="0.25">
      <c r="A41">
        <v>4108</v>
      </c>
      <c r="B41" t="str">
        <f>INDEX('[153]2019_11_nove'!$G$5:$G$250,MATCH("NA"&amp;$A41,'[153]2019_11_nove'!$V$5:$V$250,0),1)</f>
        <v>KJ - Jáchymov</v>
      </c>
      <c r="C41" t="str">
        <f>INDEX('[153]2019_11_nove'!$F$5:$F$250,MATCH("NA"&amp;A41,'[153]2019_11_nove'!$V$5:$V$250,0))</f>
        <v>33004_T11</v>
      </c>
      <c r="D41">
        <f>INDEX('[153]2019_11_nove'!$J$5:$L$250,MATCH("NA"&amp;$A41,'[153]2019_11_nove'!$V$5:$V$250,0),1)</f>
        <v>748</v>
      </c>
      <c r="E41">
        <f>INDEX('[153]2019_11_nove'!$J$5:$L$250,MATCH("NA"&amp;$A41,'[153]2019_11_nove'!$V$5:$V$250,0),2)</f>
        <v>600</v>
      </c>
      <c r="F41">
        <f t="shared" si="3"/>
        <v>748</v>
      </c>
      <c r="G41">
        <f t="shared" si="4"/>
        <v>600</v>
      </c>
      <c r="H41">
        <v>0</v>
      </c>
      <c r="I41" t="s">
        <v>591</v>
      </c>
      <c r="J41" t="str">
        <f>VLOOKUP(A41,[154]KGJ!$C$2:$F$152,4,FALSE)</f>
        <v>859182400801242147</v>
      </c>
      <c r="K41" t="str">
        <f t="shared" si="2"/>
        <v>ČEZ Distribuce, a.s.</v>
      </c>
      <c r="L41">
        <v>8</v>
      </c>
    </row>
    <row r="42" spans="1:12" x14ac:dyDescent="0.25">
      <c r="A42">
        <v>3941</v>
      </c>
      <c r="B42" t="str">
        <f>INDEX('[153]2019_11_nove'!$G$5:$G$250,MATCH("NA"&amp;$A42,'[153]2019_11_nove'!$V$5:$V$250,0),1)</f>
        <v>KJ - Jaroměř</v>
      </c>
      <c r="C42" t="str">
        <f>INDEX('[153]2019_11_nove'!$F$5:$F$250,MATCH("NA"&amp;A42,'[153]2019_11_nove'!$V$5:$V$250,0))</f>
        <v>32867_T11</v>
      </c>
      <c r="D42">
        <f>INDEX('[153]2019_11_nove'!$J$5:$L$250,MATCH("NA"&amp;$A42,'[153]2019_11_nove'!$V$5:$V$250,0),1)</f>
        <v>286</v>
      </c>
      <c r="E42">
        <f>INDEX('[153]2019_11_nove'!$J$5:$L$250,MATCH("NA"&amp;$A42,'[153]2019_11_nove'!$V$5:$V$250,0),2)</f>
        <v>200</v>
      </c>
      <c r="F42">
        <f t="shared" si="3"/>
        <v>286</v>
      </c>
      <c r="G42">
        <f t="shared" si="4"/>
        <v>200</v>
      </c>
      <c r="H42">
        <v>0</v>
      </c>
      <c r="I42" t="s">
        <v>890</v>
      </c>
      <c r="J42" t="str">
        <f>VLOOKUP(A42,[154]KGJ!$C$2:$F$152,4,FALSE)</f>
        <v>859182400708136730</v>
      </c>
      <c r="K42" t="str">
        <f t="shared" si="2"/>
        <v>ČEZ Distribuce, a.s.</v>
      </c>
      <c r="L42">
        <v>7</v>
      </c>
    </row>
    <row r="43" spans="1:12" x14ac:dyDescent="0.25">
      <c r="A43">
        <v>2042</v>
      </c>
      <c r="B43" t="str">
        <f>INDEX('[153]2019_11_nove'!$G$5:$G$250,MATCH("NA"&amp;$A43,'[153]2019_11_nove'!$V$5:$V$250,0),1)</f>
        <v>KJ - Jihlava, U Břízek</v>
      </c>
      <c r="C43" t="str">
        <f>INDEX('[153]2019_11_nove'!$F$5:$F$250,MATCH("NA"&amp;A43,'[153]2019_11_nove'!$V$5:$V$250,0))</f>
        <v>09594_T11</v>
      </c>
      <c r="D43">
        <f>INDEX('[153]2019_11_nove'!$J$5:$L$250,MATCH("NA"&amp;$A43,'[153]2019_11_nove'!$V$5:$V$250,0),1)</f>
        <v>2473</v>
      </c>
      <c r="E43">
        <f>INDEX('[153]2019_11_nove'!$J$5:$L$250,MATCH("NA"&amp;$A43,'[153]2019_11_nove'!$V$5:$V$250,0),2)</f>
        <v>2014</v>
      </c>
      <c r="F43">
        <f t="shared" si="3"/>
        <v>2473</v>
      </c>
      <c r="G43">
        <f t="shared" si="4"/>
        <v>2014</v>
      </c>
      <c r="H43">
        <v>0</v>
      </c>
      <c r="I43" t="s">
        <v>583</v>
      </c>
      <c r="J43" t="str">
        <f>VLOOKUP(A43,[154]KGJ!$C$2:$F$152,4,FALSE)</f>
        <v>859182400211231632</v>
      </c>
      <c r="K43" t="str">
        <f t="shared" si="2"/>
        <v>EG.D, a.s.</v>
      </c>
      <c r="L43">
        <v>2</v>
      </c>
    </row>
    <row r="44" spans="1:12" x14ac:dyDescent="0.25">
      <c r="A44">
        <v>4276</v>
      </c>
      <c r="B44" t="str">
        <f>INDEX('[153]2019_11_nove'!$G$5:$G$250,MATCH("NA"&amp;$A44,'[153]2019_11_nove'!$V$5:$V$250,0),1)</f>
        <v>KJ - JnN ul. Boženy Němcové</v>
      </c>
      <c r="C44" t="str">
        <f>INDEX('[153]2019_11_nove'!$F$5:$F$250,MATCH("NA"&amp;A44,'[153]2019_11_nove'!$V$5:$V$250,0))</f>
        <v>33469_T11</v>
      </c>
      <c r="D44">
        <f>INDEX('[153]2019_11_nove'!$J$5:$L$250,MATCH("NA"&amp;$A44,'[153]2019_11_nove'!$V$5:$V$250,0),1)</f>
        <v>300</v>
      </c>
      <c r="E44">
        <f>INDEX('[153]2019_11_nove'!$J$5:$L$250,MATCH("NA"&amp;$A44,'[153]2019_11_nove'!$V$5:$V$250,0),2)</f>
        <v>200</v>
      </c>
      <c r="F44">
        <f t="shared" si="3"/>
        <v>600</v>
      </c>
      <c r="G44">
        <f t="shared" si="4"/>
        <v>400</v>
      </c>
      <c r="H44">
        <v>0</v>
      </c>
      <c r="I44" t="s">
        <v>586</v>
      </c>
      <c r="J44" t="str">
        <f>VLOOKUP(A44,[154]KGJ!$C$2:$F$152,4,FALSE)</f>
        <v>859182400408598432</v>
      </c>
      <c r="K44" t="str">
        <f t="shared" si="2"/>
        <v>ČEZ Distribuce, a.s.</v>
      </c>
      <c r="L44">
        <v>4</v>
      </c>
    </row>
    <row r="45" spans="1:12" x14ac:dyDescent="0.25">
      <c r="A45">
        <v>4275</v>
      </c>
      <c r="B45" t="str">
        <f>INDEX('[153]2019_11_nove'!$G$5:$G$250,MATCH("NA"&amp;$A45,'[153]2019_11_nove'!$V$5:$V$250,0),1)</f>
        <v>KJ - JnN ul. Boženy Němcové</v>
      </c>
      <c r="C45" t="str">
        <f>INDEX('[153]2019_11_nove'!$F$5:$F$250,MATCH("NA"&amp;A45,'[153]2019_11_nove'!$V$5:$V$250,0))</f>
        <v>33469_T11</v>
      </c>
      <c r="D45">
        <f>INDEX('[153]2019_11_nove'!$J$5:$L$250,MATCH("NA"&amp;$A45,'[153]2019_11_nove'!$V$5:$V$250,0),1)</f>
        <v>300</v>
      </c>
      <c r="E45">
        <f>INDEX('[153]2019_11_nove'!$J$5:$L$250,MATCH("NA"&amp;$A45,'[153]2019_11_nove'!$V$5:$V$250,0),2)</f>
        <v>200</v>
      </c>
      <c r="F45">
        <f t="shared" si="3"/>
        <v>600</v>
      </c>
      <c r="G45">
        <f t="shared" si="4"/>
        <v>400</v>
      </c>
      <c r="H45">
        <v>0</v>
      </c>
      <c r="I45" t="s">
        <v>586</v>
      </c>
      <c r="J45" t="str">
        <f>VLOOKUP(A45,[154]KGJ!$C$2:$F$152,4,FALSE)</f>
        <v>859182400408598432</v>
      </c>
      <c r="K45" t="str">
        <f t="shared" si="2"/>
        <v>ČEZ Distribuce, a.s.</v>
      </c>
      <c r="L45">
        <v>4</v>
      </c>
    </row>
    <row r="46" spans="1:12" x14ac:dyDescent="0.25">
      <c r="A46">
        <v>4265</v>
      </c>
      <c r="B46" t="str">
        <f>INDEX('[153]2019_11_nove'!$G$5:$G$250,MATCH("NA"&amp;$A46,'[153]2019_11_nove'!$V$5:$V$250,0),1)</f>
        <v>KJ - JnN ul. Březová</v>
      </c>
      <c r="C46" t="str">
        <f>INDEX('[153]2019_11_nove'!$F$5:$F$250,MATCH("NA"&amp;A46,'[153]2019_11_nove'!$V$5:$V$250,0))</f>
        <v>33510_T11</v>
      </c>
      <c r="D46">
        <f>INDEX('[153]2019_11_nove'!$J$5:$L$250,MATCH("NA"&amp;$A46,'[153]2019_11_nove'!$V$5:$V$250,0),1)</f>
        <v>1268</v>
      </c>
      <c r="E46">
        <f>INDEX('[153]2019_11_nove'!$J$5:$L$250,MATCH("NA"&amp;$A46,'[153]2019_11_nove'!$V$5:$V$250,0),2)</f>
        <v>999</v>
      </c>
      <c r="F46">
        <f t="shared" si="3"/>
        <v>1268</v>
      </c>
      <c r="G46">
        <f t="shared" si="4"/>
        <v>999</v>
      </c>
      <c r="H46">
        <v>0</v>
      </c>
      <c r="I46" t="s">
        <v>586</v>
      </c>
      <c r="J46" t="str">
        <f>VLOOKUP(A46,[154]KGJ!$C$2:$F$152,4,FALSE)</f>
        <v>859182400408600531</v>
      </c>
      <c r="K46" t="str">
        <f t="shared" si="2"/>
        <v>ČEZ Distribuce, a.s.</v>
      </c>
      <c r="L46">
        <v>4</v>
      </c>
    </row>
    <row r="47" spans="1:12" x14ac:dyDescent="0.25">
      <c r="A47">
        <v>4274</v>
      </c>
      <c r="B47" t="str">
        <f>INDEX('[153]2019_11_nove'!$G$5:$G$250,MATCH("NA"&amp;$A47,'[153]2019_11_nove'!$V$5:$V$250,0),1)</f>
        <v>KJ - JnN ul. Josefa Hory</v>
      </c>
      <c r="C47" t="str">
        <f>INDEX('[153]2019_11_nove'!$F$5:$F$250,MATCH("NA"&amp;A47,'[153]2019_11_nove'!$V$5:$V$250,0))</f>
        <v>33470_T11</v>
      </c>
      <c r="D47">
        <f>INDEX('[153]2019_11_nove'!$J$5:$L$250,MATCH("NA"&amp;$A47,'[153]2019_11_nove'!$V$5:$V$250,0),1)</f>
        <v>280</v>
      </c>
      <c r="E47">
        <f>INDEX('[153]2019_11_nove'!$J$5:$L$250,MATCH("NA"&amp;$A47,'[153]2019_11_nove'!$V$5:$V$250,0),2)</f>
        <v>200</v>
      </c>
      <c r="F47">
        <f t="shared" si="3"/>
        <v>280</v>
      </c>
      <c r="G47">
        <f t="shared" si="4"/>
        <v>200</v>
      </c>
      <c r="H47">
        <v>0</v>
      </c>
      <c r="I47" t="s">
        <v>586</v>
      </c>
      <c r="J47" t="str">
        <f>VLOOKUP(A47,[154]KGJ!$C$2:$F$152,4,FALSE)</f>
        <v>859182400408590368</v>
      </c>
      <c r="K47" t="str">
        <f t="shared" si="2"/>
        <v>ČEZ Distribuce, a.s.</v>
      </c>
      <c r="L47">
        <v>4</v>
      </c>
    </row>
    <row r="48" spans="1:12" x14ac:dyDescent="0.25">
      <c r="A48">
        <v>4154</v>
      </c>
      <c r="B48" t="str">
        <f>INDEX('[153]2019_11_nove'!$G$5:$G$250,MATCH("NA"&amp;$A48,'[153]2019_11_nove'!$V$5:$V$250,0),1)</f>
        <v>KJ - JnN ul. Liberecká</v>
      </c>
      <c r="C48" t="str">
        <f>INDEX('[153]2019_11_nove'!$F$5:$F$250,MATCH("NA"&amp;A48,'[153]2019_11_nove'!$V$5:$V$250,0))</f>
        <v>33443_T11</v>
      </c>
      <c r="D48">
        <f>INDEX('[153]2019_11_nove'!$J$5:$L$250,MATCH("NA"&amp;$A48,'[153]2019_11_nove'!$V$5:$V$250,0),1)</f>
        <v>1268</v>
      </c>
      <c r="E48">
        <f>INDEX('[153]2019_11_nove'!$J$5:$L$250,MATCH("NA"&amp;$A48,'[153]2019_11_nove'!$V$5:$V$250,0),2)</f>
        <v>999</v>
      </c>
      <c r="F48">
        <f t="shared" si="3"/>
        <v>1268</v>
      </c>
      <c r="G48">
        <f t="shared" si="4"/>
        <v>999</v>
      </c>
      <c r="H48">
        <v>0</v>
      </c>
      <c r="I48" t="s">
        <v>586</v>
      </c>
      <c r="J48" t="str">
        <f>VLOOKUP(A48,[154]KGJ!$C$2:$F$152,4,FALSE)</f>
        <v>859182400408600555</v>
      </c>
      <c r="K48" t="str">
        <f t="shared" si="2"/>
        <v>ČEZ Distribuce, a.s.</v>
      </c>
      <c r="L48">
        <v>4</v>
      </c>
    </row>
    <row r="49" spans="1:12" x14ac:dyDescent="0.25">
      <c r="A49">
        <v>4410</v>
      </c>
      <c r="B49" t="str">
        <f>INDEX('[153]2019_11_nove'!$G$5:$G$250,MATCH("NA"&amp;$A49,'[153]2019_11_nove'!$V$5:$V$250,0),1)</f>
        <v>KJ - JOB AIR TECHNIC</v>
      </c>
      <c r="C49" t="str">
        <f>INDEX('[153]2019_11_nove'!$F$5:$F$250,MATCH("NA"&amp;A49,'[153]2019_11_nove'!$V$5:$V$250,0))</f>
        <v>33739_T11</v>
      </c>
      <c r="D49">
        <f>INDEX('[153]2019_11_nove'!$J$5:$L$250,MATCH("NA"&amp;$A49,'[153]2019_11_nove'!$V$5:$V$250,0),1)</f>
        <v>300</v>
      </c>
      <c r="E49">
        <f>INDEX('[153]2019_11_nove'!$J$5:$L$250,MATCH("NA"&amp;$A49,'[153]2019_11_nove'!$V$5:$V$250,0),2)</f>
        <v>200</v>
      </c>
      <c r="F49">
        <f t="shared" si="3"/>
        <v>300</v>
      </c>
      <c r="G49">
        <f t="shared" si="4"/>
        <v>200</v>
      </c>
      <c r="H49">
        <v>0</v>
      </c>
      <c r="I49" t="s">
        <v>587</v>
      </c>
      <c r="J49" t="str">
        <f>VLOOKUP(A49,[154]KGJ!$C$2:$F$152,4,FALSE)</f>
        <v>859182402920002039</v>
      </c>
      <c r="K49" t="str">
        <f t="shared" si="2"/>
        <v>ČEZ Distribuce, a.s.</v>
      </c>
      <c r="L49">
        <v>9</v>
      </c>
    </row>
    <row r="50" spans="1:12" x14ac:dyDescent="0.25">
      <c r="A50">
        <v>3498</v>
      </c>
      <c r="B50" t="str">
        <f>INDEX('[153]2019_11_nove'!$G$5:$G$250,MATCH("NA"&amp;$A50,'[153]2019_11_nove'!$V$5:$V$250,0),1)</f>
        <v>KJ - Kamenický Šenov</v>
      </c>
      <c r="C50" t="str">
        <f>INDEX('[153]2019_11_nove'!$F$5:$F$250,MATCH("NA"&amp;A50,'[153]2019_11_nove'!$V$5:$V$250,0))</f>
        <v>32505_T11</v>
      </c>
      <c r="D50">
        <f>INDEX('[153]2019_11_nove'!$J$5:$L$250,MATCH("NA"&amp;$A50,'[153]2019_11_nove'!$V$5:$V$250,0),1)</f>
        <v>2473</v>
      </c>
      <c r="E50">
        <f>INDEX('[153]2019_11_nove'!$J$5:$L$250,MATCH("NA"&amp;$A50,'[153]2019_11_nove'!$V$5:$V$250,0),2)</f>
        <v>2000</v>
      </c>
      <c r="F50">
        <f t="shared" si="3"/>
        <v>2473</v>
      </c>
      <c r="G50">
        <f t="shared" si="4"/>
        <v>2000</v>
      </c>
      <c r="H50">
        <v>0</v>
      </c>
      <c r="I50" t="s">
        <v>586</v>
      </c>
      <c r="J50" t="str">
        <f>VLOOKUP(A50,[154]KGJ!$C$2:$F$152,4,FALSE)</f>
        <v>859182400408199998</v>
      </c>
      <c r="K50" t="str">
        <f t="shared" si="2"/>
        <v>ČEZ Distribuce, a.s.</v>
      </c>
      <c r="L50">
        <v>4</v>
      </c>
    </row>
    <row r="51" spans="1:12" x14ac:dyDescent="0.25">
      <c r="A51">
        <v>2884</v>
      </c>
      <c r="B51" t="str">
        <f>INDEX('[153]2019_11_nove'!$G$5:$G$250,MATCH("NA"&amp;$A51,'[153]2019_11_nove'!$V$5:$V$250,0),1)</f>
        <v>KJ - Kaznějov</v>
      </c>
      <c r="C51" t="str">
        <f>INDEX('[153]2019_11_nove'!$F$5:$F$250,MATCH("NA"&amp;A51,'[153]2019_11_nove'!$V$5:$V$250,0))</f>
        <v>31831_T11</v>
      </c>
      <c r="D51">
        <f>INDEX('[153]2019_11_nove'!$J$5:$L$250,MATCH("NA"&amp;$A51,'[153]2019_11_nove'!$V$5:$V$250,0),1)</f>
        <v>1162</v>
      </c>
      <c r="E51">
        <f>INDEX('[153]2019_11_nove'!$J$5:$L$250,MATCH("NA"&amp;$A51,'[153]2019_11_nove'!$V$5:$V$250,0),2)</f>
        <v>999</v>
      </c>
      <c r="F51">
        <f t="shared" si="3"/>
        <v>1162</v>
      </c>
      <c r="G51">
        <f t="shared" si="4"/>
        <v>999</v>
      </c>
      <c r="H51">
        <v>0</v>
      </c>
      <c r="I51" t="s">
        <v>588</v>
      </c>
      <c r="J51" t="str">
        <f>VLOOKUP(A51,[154]KGJ!$C$2:$F$152,4,FALSE)</f>
        <v>859182400800795576</v>
      </c>
      <c r="K51" t="str">
        <f t="shared" si="2"/>
        <v>ČEZ Distribuce, a.s.</v>
      </c>
      <c r="L51">
        <v>8</v>
      </c>
    </row>
    <row r="52" spans="1:12" x14ac:dyDescent="0.25">
      <c r="A52">
        <v>4153</v>
      </c>
      <c r="B52" t="str">
        <f>INDEX('[153]2019_11_nove'!$G$5:$G$250,MATCH("NA"&amp;$A52,'[153]2019_11_nove'!$V$5:$V$250,0),1)</f>
        <v>KJ - Kdyně</v>
      </c>
      <c r="C52" t="str">
        <f>INDEX('[153]2019_11_nove'!$F$5:$F$250,MATCH("NA"&amp;A52,'[153]2019_11_nove'!$V$5:$V$250,0))</f>
        <v>33134_T11</v>
      </c>
      <c r="D52">
        <f>INDEX('[153]2019_11_nove'!$J$5:$L$250,MATCH("NA"&amp;$A52,'[153]2019_11_nove'!$V$5:$V$250,0),1)</f>
        <v>1207</v>
      </c>
      <c r="E52">
        <f>INDEX('[153]2019_11_nove'!$J$5:$L$250,MATCH("NA"&amp;$A52,'[153]2019_11_nove'!$V$5:$V$250,0),2)</f>
        <v>999</v>
      </c>
      <c r="F52">
        <f t="shared" si="3"/>
        <v>1207</v>
      </c>
      <c r="G52">
        <f t="shared" si="4"/>
        <v>999</v>
      </c>
      <c r="H52">
        <v>0</v>
      </c>
      <c r="I52" t="s">
        <v>588</v>
      </c>
      <c r="J52" t="str">
        <f>VLOOKUP(A52,[154]KGJ!$C$2:$F$152,4,FALSE)</f>
        <v>859182400801300823</v>
      </c>
      <c r="K52" t="str">
        <f t="shared" si="2"/>
        <v>ČEZ Distribuce, a.s.</v>
      </c>
      <c r="L52">
        <v>8</v>
      </c>
    </row>
    <row r="53" spans="1:12" x14ac:dyDescent="0.25">
      <c r="A53">
        <v>2447</v>
      </c>
      <c r="B53" t="str">
        <f>INDEX('[153]2019_11_nove'!$G$5:$G$250,MATCH("NA"&amp;$A53,'[153]2019_11_nove'!$V$5:$V$250,0),1)</f>
        <v>KJ - Kladruby (areál RÚ)</v>
      </c>
      <c r="C53" t="str">
        <f>INDEX('[153]2019_11_nove'!$F$5:$F$250,MATCH("NA"&amp;A53,'[153]2019_11_nove'!$V$5:$V$250,0))</f>
        <v>31299_T11</v>
      </c>
      <c r="D53">
        <f>INDEX('[153]2019_11_nove'!$J$5:$L$250,MATCH("NA"&amp;$A53,'[153]2019_11_nove'!$V$5:$V$250,0),1)</f>
        <v>952</v>
      </c>
      <c r="E53">
        <f>INDEX('[153]2019_11_nove'!$J$5:$L$250,MATCH("NA"&amp;$A53,'[153]2019_11_nove'!$V$5:$V$250,0),2)</f>
        <v>800</v>
      </c>
      <c r="F53">
        <f t="shared" si="3"/>
        <v>952</v>
      </c>
      <c r="G53">
        <f t="shared" si="4"/>
        <v>800</v>
      </c>
      <c r="H53">
        <v>0</v>
      </c>
      <c r="I53" t="s">
        <v>572</v>
      </c>
      <c r="J53" t="str">
        <f>VLOOKUP(A53,[154]KGJ!$C$2:$F$152,4,FALSE)</f>
        <v>859182400609426213</v>
      </c>
      <c r="K53" t="str">
        <f t="shared" si="2"/>
        <v>ČEZ Distribuce, a.s.</v>
      </c>
      <c r="L53">
        <v>6</v>
      </c>
    </row>
    <row r="54" spans="1:12" x14ac:dyDescent="0.25">
      <c r="A54">
        <v>4589</v>
      </c>
      <c r="B54" t="str">
        <f>INDEX('[153]2019_11_nove'!$G$5:$G$250,MATCH("NA"&amp;$A54,'[153]2019_11_nove'!$V$5:$V$250,0),1)</f>
        <v>KJ - Klatovy</v>
      </c>
      <c r="C54" t="str">
        <f>INDEX('[153]2019_11_nove'!$F$5:$F$250,MATCH("NA"&amp;A54,'[153]2019_11_nove'!$V$5:$V$250,0))</f>
        <v>34634_T11</v>
      </c>
      <c r="D54">
        <f>INDEX('[153]2019_11_nove'!$J$5:$L$250,MATCH("NA"&amp;$A54,'[153]2019_11_nove'!$V$5:$V$250,0),1)</f>
        <v>993</v>
      </c>
      <c r="E54">
        <f>INDEX('[153]2019_11_nove'!$J$5:$L$250,MATCH("NA"&amp;$A54,'[153]2019_11_nove'!$V$5:$V$250,0),2)</f>
        <v>800</v>
      </c>
      <c r="F54">
        <f t="shared" si="3"/>
        <v>993</v>
      </c>
      <c r="G54">
        <f t="shared" si="4"/>
        <v>800</v>
      </c>
      <c r="H54">
        <v>0</v>
      </c>
      <c r="I54" t="s">
        <v>588</v>
      </c>
      <c r="J54" t="e">
        <f>VLOOKUP(A54,[154]KGJ!$C$2:$F$152,4,FALSE)</f>
        <v>#N/A</v>
      </c>
      <c r="K54" t="str">
        <f t="shared" si="2"/>
        <v>ČEZ Distribuce, a.s.</v>
      </c>
      <c r="L54">
        <v>8</v>
      </c>
    </row>
    <row r="55" spans="1:12" x14ac:dyDescent="0.25">
      <c r="A55">
        <v>3157</v>
      </c>
      <c r="B55" t="str">
        <f>INDEX('[153]2019_11_nove'!$G$5:$G$250,MATCH("NA"&amp;$A55,'[153]2019_11_nove'!$V$5:$V$250,0),1)</f>
        <v>KJ - Klimkovice (areál sanatoria)</v>
      </c>
      <c r="C55" t="str">
        <f>INDEX('[153]2019_11_nove'!$F$5:$F$250,MATCH("NA"&amp;A55,'[153]2019_11_nove'!$V$5:$V$250,0))</f>
        <v>32460_T11</v>
      </c>
      <c r="D55">
        <f>INDEX('[153]2019_11_nove'!$J$5:$L$250,MATCH("NA"&amp;$A55,'[153]2019_11_nove'!$V$5:$V$250,0),1)</f>
        <v>1336</v>
      </c>
      <c r="E55">
        <f>INDEX('[153]2019_11_nove'!$J$5:$L$250,MATCH("NA"&amp;$A55,'[153]2019_11_nove'!$V$5:$V$250,0),2)</f>
        <v>999</v>
      </c>
      <c r="F55">
        <f t="shared" si="3"/>
        <v>1336</v>
      </c>
      <c r="G55">
        <f t="shared" si="4"/>
        <v>999</v>
      </c>
      <c r="H55">
        <v>0</v>
      </c>
      <c r="I55" t="s">
        <v>587</v>
      </c>
      <c r="J55" t="str">
        <f>VLOOKUP(A55,[154]KGJ!$C$2:$F$152,4,FALSE)</f>
        <v>859182400511359548</v>
      </c>
      <c r="K55" t="str">
        <f t="shared" si="2"/>
        <v>ČEZ Distribuce, a.s.</v>
      </c>
      <c r="L55">
        <v>5</v>
      </c>
    </row>
    <row r="56" spans="1:12" x14ac:dyDescent="0.25">
      <c r="A56">
        <v>3608</v>
      </c>
      <c r="B56" t="str">
        <f>INDEX('[153]2019_11_nove'!$G$5:$G$250,MATCH("NA"&amp;$A56,'[153]2019_11_nove'!$V$5:$V$250,0),1)</f>
        <v>KJ - Kojetín</v>
      </c>
      <c r="C56" t="str">
        <f>INDEX('[153]2019_11_nove'!$F$5:$F$250,MATCH("NA"&amp;A56,'[153]2019_11_nove'!$V$5:$V$250,0))</f>
        <v>32599_T11</v>
      </c>
      <c r="D56">
        <f>INDEX('[153]2019_11_nove'!$J$5:$L$250,MATCH("NA"&amp;$A56,'[153]2019_11_nove'!$V$5:$V$250,0),1)</f>
        <v>286</v>
      </c>
      <c r="E56">
        <f>INDEX('[153]2019_11_nove'!$J$5:$L$250,MATCH("NA"&amp;$A56,'[153]2019_11_nove'!$V$5:$V$250,0),2)</f>
        <v>200</v>
      </c>
      <c r="F56">
        <f t="shared" si="3"/>
        <v>286</v>
      </c>
      <c r="G56">
        <f t="shared" si="4"/>
        <v>200</v>
      </c>
      <c r="H56">
        <v>0</v>
      </c>
      <c r="I56" t="s">
        <v>589</v>
      </c>
      <c r="J56" t="str">
        <f>VLOOKUP(A56,[154]KGJ!$C$2:$F$152,4,FALSE)</f>
        <v>859182400511289838</v>
      </c>
      <c r="K56" t="str">
        <f t="shared" si="2"/>
        <v>ČEZ Distribuce, a.s.</v>
      </c>
      <c r="L56">
        <v>5</v>
      </c>
    </row>
    <row r="57" spans="1:12" x14ac:dyDescent="0.25">
      <c r="A57">
        <v>3521</v>
      </c>
      <c r="B57" t="str">
        <f>INDEX('[153]2019_11_nove'!$G$5:$G$250,MATCH("NA"&amp;$A57,'[153]2019_11_nove'!$V$5:$V$250,0),1)</f>
        <v>KJ - Kraslice, Pohraniční stráže</v>
      </c>
      <c r="C57" t="str">
        <f>INDEX('[153]2019_11_nove'!$F$5:$F$250,MATCH("NA"&amp;A57,'[153]2019_11_nove'!$V$5:$V$250,0))</f>
        <v>32524_T11</v>
      </c>
      <c r="D57">
        <f>INDEX('[153]2019_11_nove'!$J$5:$L$250,MATCH("NA"&amp;$A57,'[153]2019_11_nove'!$V$5:$V$250,0),1)</f>
        <v>1274</v>
      </c>
      <c r="E57">
        <f>INDEX('[153]2019_11_nove'!$J$5:$L$250,MATCH("NA"&amp;$A57,'[153]2019_11_nove'!$V$5:$V$250,0),2)</f>
        <v>999</v>
      </c>
      <c r="F57">
        <f t="shared" si="3"/>
        <v>1274</v>
      </c>
      <c r="G57">
        <f t="shared" si="4"/>
        <v>999</v>
      </c>
      <c r="H57">
        <v>0</v>
      </c>
      <c r="I57" t="s">
        <v>591</v>
      </c>
      <c r="J57" t="str">
        <f>VLOOKUP(A57,[154]KGJ!$C$2:$F$152,4,FALSE)</f>
        <v>859182400800990759</v>
      </c>
      <c r="K57" t="str">
        <f t="shared" si="2"/>
        <v>ČEZ Distribuce, a.s.</v>
      </c>
      <c r="L57">
        <v>8</v>
      </c>
    </row>
    <row r="58" spans="1:12" x14ac:dyDescent="0.25">
      <c r="A58">
        <v>3522</v>
      </c>
      <c r="B58" t="str">
        <f>INDEX('[153]2019_11_nove'!$G$5:$G$250,MATCH("NA"&amp;$A58,'[153]2019_11_nove'!$V$5:$V$250,0),1)</f>
        <v>KJ - Kraslice, Školní</v>
      </c>
      <c r="C58" t="str">
        <f>INDEX('[153]2019_11_nove'!$F$5:$F$250,MATCH("NA"&amp;A58,'[153]2019_11_nove'!$V$5:$V$250,0))</f>
        <v>32523_T11</v>
      </c>
      <c r="D58">
        <f>INDEX('[153]2019_11_nove'!$J$5:$L$250,MATCH("NA"&amp;$A58,'[153]2019_11_nove'!$V$5:$V$250,0),1)</f>
        <v>1046</v>
      </c>
      <c r="E58">
        <f>INDEX('[153]2019_11_nove'!$J$5:$L$250,MATCH("NA"&amp;$A58,'[153]2019_11_nove'!$V$5:$V$250,0),2)</f>
        <v>800</v>
      </c>
      <c r="F58">
        <f t="shared" si="3"/>
        <v>1046</v>
      </c>
      <c r="G58">
        <f t="shared" si="4"/>
        <v>800</v>
      </c>
      <c r="H58">
        <v>0</v>
      </c>
      <c r="I58" t="s">
        <v>591</v>
      </c>
      <c r="J58" t="str">
        <f>VLOOKUP(A58,[154]KGJ!$C$2:$F$152,4,FALSE)</f>
        <v>859182400800990735</v>
      </c>
      <c r="K58" t="str">
        <f t="shared" si="2"/>
        <v>ČEZ Distribuce, a.s.</v>
      </c>
      <c r="L58">
        <v>8</v>
      </c>
    </row>
    <row r="59" spans="1:12" x14ac:dyDescent="0.25">
      <c r="A59">
        <v>3849</v>
      </c>
      <c r="B59" t="str">
        <f>INDEX('[153]2019_11_nove'!$G$5:$G$250,MATCH("NA"&amp;$A59,'[153]2019_11_nove'!$V$5:$V$250,0),1)</f>
        <v>KJ - Krásná Lípa</v>
      </c>
      <c r="C59" t="str">
        <f>INDEX('[153]2019_11_nove'!$F$5:$F$250,MATCH("NA"&amp;A59,'[153]2019_11_nove'!$V$5:$V$250,0))</f>
        <v>32958_T11</v>
      </c>
      <c r="D59">
        <f>INDEX('[153]2019_11_nove'!$J$5:$L$250,MATCH("NA"&amp;$A59,'[153]2019_11_nove'!$V$5:$V$250,0),1)</f>
        <v>280</v>
      </c>
      <c r="E59">
        <f>INDEX('[153]2019_11_nove'!$J$5:$L$250,MATCH("NA"&amp;$A59,'[153]2019_11_nove'!$V$5:$V$250,0),2)</f>
        <v>200</v>
      </c>
      <c r="F59">
        <f t="shared" si="3"/>
        <v>280</v>
      </c>
      <c r="G59">
        <f t="shared" si="4"/>
        <v>200</v>
      </c>
      <c r="H59">
        <v>0</v>
      </c>
      <c r="I59" t="s">
        <v>585</v>
      </c>
      <c r="J59" t="str">
        <f>VLOOKUP(A59,[154]KGJ!$C$2:$F$152,4,FALSE)</f>
        <v>859182400408642364</v>
      </c>
      <c r="K59" t="str">
        <f t="shared" si="2"/>
        <v>ČEZ Distribuce, a.s.</v>
      </c>
      <c r="L59">
        <v>4</v>
      </c>
    </row>
    <row r="60" spans="1:12" x14ac:dyDescent="0.25">
      <c r="A60">
        <v>3034</v>
      </c>
      <c r="B60" t="str">
        <f>INDEX('[153]2019_11_nove'!$G$5:$G$250,MATCH("NA"&amp;$A60,'[153]2019_11_nove'!$V$5:$V$250,0),1)</f>
        <v>KJ - Krupka</v>
      </c>
      <c r="C60" t="str">
        <f>INDEX('[153]2019_11_nove'!$F$5:$F$250,MATCH("NA"&amp;A60,'[153]2019_11_nove'!$V$5:$V$250,0))</f>
        <v>32084_T11</v>
      </c>
      <c r="D60">
        <f>INDEX('[153]2019_11_nove'!$J$5:$L$250,MATCH("NA"&amp;$A60,'[153]2019_11_nove'!$V$5:$V$250,0),1)</f>
        <v>1995</v>
      </c>
      <c r="E60">
        <f>INDEX('[153]2019_11_nove'!$J$5:$L$250,MATCH("NA"&amp;$A60,'[153]2019_11_nove'!$V$5:$V$250,0),2)</f>
        <v>1560</v>
      </c>
      <c r="F60">
        <f t="shared" si="3"/>
        <v>1995</v>
      </c>
      <c r="G60">
        <f t="shared" si="4"/>
        <v>1560</v>
      </c>
      <c r="H60">
        <v>0</v>
      </c>
      <c r="I60" t="s">
        <v>585</v>
      </c>
      <c r="J60" t="str">
        <f>VLOOKUP(A60,[154]KGJ!$C$2:$F$152,4,FALSE)</f>
        <v>859182400407990305</v>
      </c>
      <c r="K60" t="str">
        <f t="shared" si="2"/>
        <v>ČEZ Distribuce, a.s.</v>
      </c>
      <c r="L60">
        <v>4</v>
      </c>
    </row>
    <row r="61" spans="1:12" x14ac:dyDescent="0.25">
      <c r="A61">
        <v>2927</v>
      </c>
      <c r="B61" t="str">
        <f>INDEX('[153]2019_11_nove'!$G$5:$G$250,MATCH("NA"&amp;$A61,'[153]2019_11_nove'!$V$5:$V$250,0),1)</f>
        <v>KJ - Lipník nad Bečvou, ul. Hranická</v>
      </c>
      <c r="C61" t="str">
        <f>INDEX('[153]2019_11_nove'!$F$5:$F$250,MATCH("NA"&amp;A61,'[153]2019_11_nove'!$V$5:$V$250,0))</f>
        <v>31944_T11</v>
      </c>
      <c r="D61">
        <f>INDEX('[153]2019_11_nove'!$J$5:$L$250,MATCH("NA"&amp;$A61,'[153]2019_11_nove'!$V$5:$V$250,0),1)</f>
        <v>62</v>
      </c>
      <c r="E61">
        <f>INDEX('[153]2019_11_nove'!$J$5:$L$250,MATCH("NA"&amp;$A61,'[153]2019_11_nove'!$V$5:$V$250,0),2)</f>
        <v>30</v>
      </c>
      <c r="F61">
        <f t="shared" si="3"/>
        <v>62</v>
      </c>
      <c r="G61">
        <f t="shared" si="4"/>
        <v>30</v>
      </c>
      <c r="H61">
        <v>0</v>
      </c>
      <c r="I61" t="s">
        <v>589</v>
      </c>
      <c r="J61" t="str">
        <f>VLOOKUP(A61,[154]KGJ!$C$2:$F$152,4,FALSE)</f>
        <v>859182400510972151</v>
      </c>
      <c r="K61" t="str">
        <f t="shared" si="2"/>
        <v>ČEZ Distribuce, a.s.</v>
      </c>
      <c r="L61">
        <v>5</v>
      </c>
    </row>
    <row r="62" spans="1:12" x14ac:dyDescent="0.25">
      <c r="A62">
        <v>2848</v>
      </c>
      <c r="B62" t="str">
        <f>INDEX('[153]2019_11_nove'!$G$5:$G$250,MATCH("NA"&amp;$A62,'[153]2019_11_nove'!$V$5:$V$250,0),1)</f>
        <v>KJ - Lipník nad Bečvou, ul. Na Bečvě</v>
      </c>
      <c r="C62" t="str">
        <f>INDEX('[153]2019_11_nove'!$F$5:$F$250,MATCH("NA"&amp;A62,'[153]2019_11_nove'!$V$5:$V$250,0))</f>
        <v>31846_T11</v>
      </c>
      <c r="D62">
        <f>INDEX('[153]2019_11_nove'!$J$5:$L$250,MATCH("NA"&amp;$A62,'[153]2019_11_nove'!$V$5:$V$250,0),1)</f>
        <v>1162</v>
      </c>
      <c r="E62">
        <f>INDEX('[153]2019_11_nove'!$J$5:$L$250,MATCH("NA"&amp;$A62,'[153]2019_11_nove'!$V$5:$V$250,0),2)</f>
        <v>999</v>
      </c>
      <c r="F62">
        <f t="shared" si="3"/>
        <v>1162</v>
      </c>
      <c r="G62">
        <f t="shared" si="4"/>
        <v>999</v>
      </c>
      <c r="H62">
        <v>0</v>
      </c>
      <c r="I62" t="s">
        <v>589</v>
      </c>
      <c r="J62" t="str">
        <f>VLOOKUP(A62,[154]KGJ!$C$2:$F$152,4,FALSE)</f>
        <v>859182400510972120</v>
      </c>
      <c r="K62" t="str">
        <f t="shared" si="2"/>
        <v>ČEZ Distribuce, a.s.</v>
      </c>
      <c r="L62">
        <v>5</v>
      </c>
    </row>
    <row r="63" spans="1:12" x14ac:dyDescent="0.25">
      <c r="A63">
        <v>3942</v>
      </c>
      <c r="B63" t="str">
        <f>INDEX('[153]2019_11_nove'!$G$5:$G$250,MATCH("NA"&amp;$A63,'[153]2019_11_nove'!$V$5:$V$250,0),1)</f>
        <v>KJ - Litomyšl</v>
      </c>
      <c r="C63" t="str">
        <f>INDEX('[153]2019_11_nove'!$F$5:$F$250,MATCH("NA"&amp;A63,'[153]2019_11_nove'!$V$5:$V$250,0))</f>
        <v>32907_T11</v>
      </c>
      <c r="D63">
        <f>INDEX('[153]2019_11_nove'!$J$5:$L$250,MATCH("NA"&amp;$A63,'[153]2019_11_nove'!$V$5:$V$250,0),1)</f>
        <v>286</v>
      </c>
      <c r="E63">
        <f>INDEX('[153]2019_11_nove'!$J$5:$L$250,MATCH("NA"&amp;$A63,'[153]2019_11_nove'!$V$5:$V$250,0),2)</f>
        <v>200</v>
      </c>
      <c r="F63">
        <f t="shared" si="3"/>
        <v>286</v>
      </c>
      <c r="G63">
        <f t="shared" si="4"/>
        <v>200</v>
      </c>
      <c r="H63">
        <v>0</v>
      </c>
      <c r="I63" t="s">
        <v>584</v>
      </c>
      <c r="J63" t="str">
        <f>VLOOKUP(A63,[154]KGJ!$C$2:$F$152,4,FALSE)</f>
        <v>859182400708274562</v>
      </c>
      <c r="K63" t="str">
        <f t="shared" si="2"/>
        <v>ČEZ Distribuce, a.s.</v>
      </c>
      <c r="L63">
        <v>7</v>
      </c>
    </row>
    <row r="64" spans="1:12" x14ac:dyDescent="0.25">
      <c r="A64">
        <v>3972</v>
      </c>
      <c r="B64" t="str">
        <f>INDEX('[153]2019_11_nove'!$G$5:$G$250,MATCH("NA"&amp;$A64,'[153]2019_11_nove'!$V$5:$V$250,0),1)</f>
        <v>KJ - Luby U Pily</v>
      </c>
      <c r="C64" t="str">
        <f>INDEX('[153]2019_11_nove'!$F$5:$F$250,MATCH("NA"&amp;A64,'[153]2019_11_nove'!$V$5:$V$250,0))</f>
        <v>33379_T11</v>
      </c>
      <c r="D64">
        <f>INDEX('[153]2019_11_nove'!$J$5:$L$250,MATCH("NA"&amp;$A64,'[153]2019_11_nove'!$V$5:$V$250,0),1)</f>
        <v>286</v>
      </c>
      <c r="E64">
        <f>INDEX('[153]2019_11_nove'!$J$5:$L$250,MATCH("NA"&amp;$A64,'[153]2019_11_nove'!$V$5:$V$250,0),2)</f>
        <v>200</v>
      </c>
      <c r="F64">
        <f t="shared" si="3"/>
        <v>286</v>
      </c>
      <c r="G64">
        <f t="shared" si="4"/>
        <v>200</v>
      </c>
      <c r="H64">
        <v>0</v>
      </c>
      <c r="I64" t="s">
        <v>591</v>
      </c>
      <c r="J64" t="str">
        <f>VLOOKUP(A64,[154]KGJ!$C$2:$F$152,4,FALSE)</f>
        <v>859182400801364641</v>
      </c>
      <c r="K64" t="str">
        <f t="shared" si="2"/>
        <v>ČEZ Distribuce, a.s.</v>
      </c>
      <c r="L64">
        <v>8</v>
      </c>
    </row>
    <row r="65" spans="1:12" x14ac:dyDescent="0.25">
      <c r="A65">
        <v>3971</v>
      </c>
      <c r="B65" t="str">
        <f>INDEX('[153]2019_11_nove'!$G$5:$G$250,MATCH("NA"&amp;$A65,'[153]2019_11_nove'!$V$5:$V$250,0),1)</f>
        <v>KJ - Luby ul. Tovární</v>
      </c>
      <c r="C65" t="str">
        <f>INDEX('[153]2019_11_nove'!$F$5:$F$250,MATCH("NA"&amp;A65,'[153]2019_11_nove'!$V$5:$V$250,0))</f>
        <v>33347_T11</v>
      </c>
      <c r="D65">
        <f>INDEX('[153]2019_11_nove'!$J$5:$L$250,MATCH("NA"&amp;$A65,'[153]2019_11_nove'!$V$5:$V$250,0),1)</f>
        <v>286</v>
      </c>
      <c r="E65">
        <f>INDEX('[153]2019_11_nove'!$J$5:$L$250,MATCH("NA"&amp;$A65,'[153]2019_11_nove'!$V$5:$V$250,0),2)</f>
        <v>200</v>
      </c>
      <c r="F65">
        <f t="shared" si="3"/>
        <v>286</v>
      </c>
      <c r="G65">
        <f t="shared" si="4"/>
        <v>200</v>
      </c>
      <c r="H65">
        <v>0</v>
      </c>
      <c r="I65" t="s">
        <v>591</v>
      </c>
      <c r="J65" t="str">
        <f>VLOOKUP(A65,[154]KGJ!$C$2:$F$152,4,FALSE)</f>
        <v>859182400801364665</v>
      </c>
      <c r="K65" t="str">
        <f t="shared" si="2"/>
        <v>ČEZ Distribuce, a.s.</v>
      </c>
      <c r="L65">
        <v>8</v>
      </c>
    </row>
    <row r="66" spans="1:12" x14ac:dyDescent="0.25">
      <c r="A66">
        <v>3691</v>
      </c>
      <c r="B66" t="str">
        <f>INDEX('[153]2019_11_nove'!$G$5:$G$250,MATCH("NA"&amp;$A66,'[153]2019_11_nove'!$V$5:$V$250,0),1)</f>
        <v>KJ - Luhačovice (areál lázní)</v>
      </c>
      <c r="C66" t="str">
        <f>INDEX('[153]2019_11_nove'!$F$5:$F$250,MATCH("NA"&amp;A66,'[153]2019_11_nove'!$V$5:$V$250,0))</f>
        <v>32649_T11</v>
      </c>
      <c r="D66">
        <f>INDEX('[153]2019_11_nove'!$J$5:$L$250,MATCH("NA"&amp;$A66,'[153]2019_11_nove'!$V$5:$V$250,0),1)</f>
        <v>1274</v>
      </c>
      <c r="E66">
        <f>INDEX('[153]2019_11_nove'!$J$5:$L$250,MATCH("NA"&amp;$A66,'[153]2019_11_nove'!$V$5:$V$250,0),2)</f>
        <v>999</v>
      </c>
      <c r="F66">
        <f t="shared" ref="F66:F97" si="5">SUMIFS($D$2:$D$180,$C$2:$C$180,C66)</f>
        <v>1274</v>
      </c>
      <c r="G66">
        <f t="shared" ref="G66:G97" si="6">SUMIFS($E$2:$E$180,$C$2:$C$180,C66)</f>
        <v>999</v>
      </c>
      <c r="H66">
        <v>0</v>
      </c>
      <c r="I66" t="s">
        <v>582</v>
      </c>
      <c r="J66" t="str">
        <f>VLOOKUP(A66,[154]KGJ!$C$2:$F$152,4,FALSE)</f>
        <v>859182400211638974</v>
      </c>
      <c r="K66" t="str">
        <f t="shared" si="2"/>
        <v>EG.D, a.s.</v>
      </c>
      <c r="L66">
        <v>2</v>
      </c>
    </row>
    <row r="67" spans="1:12" x14ac:dyDescent="0.25">
      <c r="A67">
        <v>4381</v>
      </c>
      <c r="B67" t="str">
        <f>INDEX('[153]2019_11_nove'!$G$5:$G$250,MATCH("NA"&amp;$A67,'[153]2019_11_nove'!$V$5:$V$250,0),1)</f>
        <v>KJ - Lysá nad Labem</v>
      </c>
      <c r="C67" t="str">
        <f>INDEX('[153]2019_11_nove'!$F$5:$F$250,MATCH("NA"&amp;A67,'[153]2019_11_nove'!$V$5:$V$250,0))</f>
        <v>33658_T11</v>
      </c>
      <c r="D67">
        <f>INDEX('[153]2019_11_nove'!$J$5:$L$250,MATCH("NA"&amp;$A67,'[153]2019_11_nove'!$V$5:$V$250,0),1)</f>
        <v>993</v>
      </c>
      <c r="E67">
        <f>INDEX('[153]2019_11_nove'!$J$5:$L$250,MATCH("NA"&amp;$A67,'[153]2019_11_nove'!$V$5:$V$250,0),2)</f>
        <v>800</v>
      </c>
      <c r="F67">
        <f t="shared" si="5"/>
        <v>993</v>
      </c>
      <c r="G67">
        <f t="shared" si="6"/>
        <v>800</v>
      </c>
      <c r="H67">
        <v>0</v>
      </c>
      <c r="I67" t="s">
        <v>572</v>
      </c>
      <c r="J67" t="str">
        <f>VLOOKUP(A67,[154]KGJ!$C$2:$F$152,4,FALSE)</f>
        <v>859182400610609018</v>
      </c>
      <c r="K67" t="str">
        <f t="shared" ref="K67:K130" si="7">IF(L67&lt;3,"EG.D, a.s.",IF(L67=3,"PRE distribuce, a.s.","ČEZ Distribuce, a.s."))</f>
        <v>ČEZ Distribuce, a.s.</v>
      </c>
      <c r="L67">
        <v>6</v>
      </c>
    </row>
    <row r="68" spans="1:12" x14ac:dyDescent="0.25">
      <c r="A68">
        <v>2478</v>
      </c>
      <c r="B68" t="str">
        <f>INDEX('[153]2019_11_nove'!$G$5:$G$250,MATCH("NA"&amp;$A68,'[153]2019_11_nove'!$V$5:$V$250,0),1)</f>
        <v>KJ - Malé nám., Votice</v>
      </c>
      <c r="C68" t="str">
        <f>INDEX('[153]2019_11_nove'!$F$5:$F$250,MATCH("NA"&amp;A68,'[153]2019_11_nove'!$V$5:$V$250,0))</f>
        <v>19159_T11</v>
      </c>
      <c r="D68">
        <f>INDEX('[153]2019_11_nove'!$J$5:$L$250,MATCH("NA"&amp;$A68,'[153]2019_11_nove'!$V$5:$V$250,0),1)</f>
        <v>723</v>
      </c>
      <c r="E68">
        <f>INDEX('[153]2019_11_nove'!$J$5:$L$250,MATCH("NA"&amp;$A68,'[153]2019_11_nove'!$V$5:$V$250,0),2)</f>
        <v>600</v>
      </c>
      <c r="F68">
        <f t="shared" si="5"/>
        <v>723</v>
      </c>
      <c r="G68">
        <f t="shared" si="6"/>
        <v>600</v>
      </c>
      <c r="H68">
        <v>0</v>
      </c>
      <c r="I68" t="s">
        <v>572</v>
      </c>
      <c r="J68" t="str">
        <f>VLOOKUP(A68,[154]KGJ!$C$2:$F$152,4,FALSE)</f>
        <v>859182400609619790</v>
      </c>
      <c r="K68" t="str">
        <f t="shared" si="7"/>
        <v>ČEZ Distribuce, a.s.</v>
      </c>
      <c r="L68">
        <v>6</v>
      </c>
    </row>
    <row r="69" spans="1:12" x14ac:dyDescent="0.25">
      <c r="A69">
        <v>3339</v>
      </c>
      <c r="B69" t="str">
        <f>INDEX('[153]2019_11_nove'!$G$5:$G$250,MATCH("NA"&amp;$A69,'[153]2019_11_nove'!$V$5:$V$250,0),1)</f>
        <v>KJ - Meziboří</v>
      </c>
      <c r="C69" t="str">
        <f>INDEX('[153]2019_11_nove'!$F$5:$F$250,MATCH("NA"&amp;A69,'[153]2019_11_nove'!$V$5:$V$250,0))</f>
        <v>32462_T11</v>
      </c>
      <c r="D69">
        <f>INDEX('[153]2019_11_nove'!$J$5:$L$250,MATCH("NA"&amp;$A69,'[153]2019_11_nove'!$V$5:$V$250,0),1)</f>
        <v>1995</v>
      </c>
      <c r="E69">
        <f>INDEX('[153]2019_11_nove'!$J$5:$L$250,MATCH("NA"&amp;$A69,'[153]2019_11_nove'!$V$5:$V$250,0),2)</f>
        <v>1560</v>
      </c>
      <c r="F69">
        <f t="shared" si="5"/>
        <v>3990</v>
      </c>
      <c r="G69">
        <f t="shared" si="6"/>
        <v>3120</v>
      </c>
      <c r="H69">
        <v>0</v>
      </c>
      <c r="I69" t="s">
        <v>585</v>
      </c>
      <c r="J69" t="str">
        <f>VLOOKUP(A69,[154]KGJ!$C$2:$F$152,4,FALSE)</f>
        <v>859182400408096044</v>
      </c>
      <c r="K69" t="str">
        <f t="shared" si="7"/>
        <v>ČEZ Distribuce, a.s.</v>
      </c>
      <c r="L69">
        <v>4</v>
      </c>
    </row>
    <row r="70" spans="1:12" x14ac:dyDescent="0.25">
      <c r="A70">
        <v>3338</v>
      </c>
      <c r="B70" t="str">
        <f>INDEX('[153]2019_11_nove'!$G$5:$G$250,MATCH("NA"&amp;$A70,'[153]2019_11_nove'!$V$5:$V$250,0),1)</f>
        <v>KJ - Meziboří</v>
      </c>
      <c r="C70" t="str">
        <f>INDEX('[153]2019_11_nove'!$F$5:$F$250,MATCH("NA"&amp;A70,'[153]2019_11_nove'!$V$5:$V$250,0))</f>
        <v>32462_T11</v>
      </c>
      <c r="D70">
        <f>INDEX('[153]2019_11_nove'!$J$5:$L$250,MATCH("NA"&amp;$A70,'[153]2019_11_nove'!$V$5:$V$250,0),1)</f>
        <v>1995</v>
      </c>
      <c r="E70">
        <f>INDEX('[153]2019_11_nove'!$J$5:$L$250,MATCH("NA"&amp;$A70,'[153]2019_11_nove'!$V$5:$V$250,0),2)</f>
        <v>1560</v>
      </c>
      <c r="F70">
        <f t="shared" si="5"/>
        <v>3990</v>
      </c>
      <c r="G70">
        <f t="shared" si="6"/>
        <v>3120</v>
      </c>
      <c r="H70">
        <v>0</v>
      </c>
      <c r="I70" t="s">
        <v>585</v>
      </c>
      <c r="J70" t="str">
        <f>VLOOKUP(A70,[154]KGJ!$C$2:$F$152,4,FALSE)</f>
        <v>859182400408096044</v>
      </c>
      <c r="K70" t="str">
        <f t="shared" si="7"/>
        <v>ČEZ Distribuce, a.s.</v>
      </c>
      <c r="L70">
        <v>4</v>
      </c>
    </row>
    <row r="71" spans="1:12" x14ac:dyDescent="0.25">
      <c r="A71">
        <v>3144</v>
      </c>
      <c r="B71" t="str">
        <f>INDEX('[153]2019_11_nove'!$G$5:$G$250,MATCH("NA"&amp;$A71,'[153]2019_11_nove'!$V$5:$V$250,0),1)</f>
        <v>KJ - Mohelnice</v>
      </c>
      <c r="C71" t="str">
        <f>INDEX('[153]2019_11_nove'!$F$5:$F$250,MATCH("NA"&amp;A71,'[153]2019_11_nove'!$V$5:$V$250,0))</f>
        <v>32134_T11</v>
      </c>
      <c r="D71">
        <f>INDEX('[153]2019_11_nove'!$J$5:$L$250,MATCH("NA"&amp;$A71,'[153]2019_11_nove'!$V$5:$V$250,0),1)</f>
        <v>2358</v>
      </c>
      <c r="E71">
        <f>INDEX('[153]2019_11_nove'!$J$5:$L$250,MATCH("NA"&amp;$A71,'[153]2019_11_nove'!$V$5:$V$250,0),2)</f>
        <v>2000</v>
      </c>
      <c r="F71">
        <f t="shared" si="5"/>
        <v>2358</v>
      </c>
      <c r="G71">
        <f t="shared" si="6"/>
        <v>2000</v>
      </c>
      <c r="H71">
        <v>0</v>
      </c>
      <c r="I71" t="s">
        <v>589</v>
      </c>
      <c r="J71" t="str">
        <f>VLOOKUP(A71,[154]KGJ!$C$2:$F$152,4,FALSE)</f>
        <v>859182400511085706</v>
      </c>
      <c r="K71" t="str">
        <f t="shared" si="7"/>
        <v>ČEZ Distribuce, a.s.</v>
      </c>
      <c r="L71">
        <v>5</v>
      </c>
    </row>
    <row r="72" spans="1:12" x14ac:dyDescent="0.25">
      <c r="A72">
        <v>4295</v>
      </c>
      <c r="B72" t="str">
        <f>INDEX('[153]2019_11_nove'!$G$5:$G$250,MATCH("NA"&amp;$A72,'[153]2019_11_nove'!$V$5:$V$250,0),1)</f>
        <v>KJ - Mondelez Opava</v>
      </c>
      <c r="C72" t="str">
        <f>INDEX('[153]2019_11_nove'!$F$5:$F$250,MATCH("NA"&amp;A72,'[153]2019_11_nove'!$V$5:$V$250,0))</f>
        <v>33336_T11</v>
      </c>
      <c r="D72">
        <f>INDEX('[153]2019_11_nove'!$J$5:$L$250,MATCH("NA"&amp;$A72,'[153]2019_11_nove'!$V$5:$V$250,0),1)</f>
        <v>1207</v>
      </c>
      <c r="E72">
        <f>INDEX('[153]2019_11_nove'!$J$5:$L$250,MATCH("NA"&amp;$A72,'[153]2019_11_nove'!$V$5:$V$250,0),2)</f>
        <v>999</v>
      </c>
      <c r="F72">
        <f t="shared" si="5"/>
        <v>1207</v>
      </c>
      <c r="G72">
        <f t="shared" si="6"/>
        <v>999</v>
      </c>
      <c r="H72">
        <v>1</v>
      </c>
      <c r="I72" s="56" t="s">
        <v>587</v>
      </c>
      <c r="J72" t="str">
        <f>VLOOKUP(A72,[154]KGJ!$C$2:$F$152,4,FALSE)</f>
        <v>859182400511792208</v>
      </c>
      <c r="K72" t="str">
        <f t="shared" si="7"/>
        <v>ČEZ Distribuce, a.s.</v>
      </c>
      <c r="L72">
        <v>5</v>
      </c>
    </row>
    <row r="73" spans="1:12" x14ac:dyDescent="0.25">
      <c r="A73">
        <v>3882</v>
      </c>
      <c r="B73" t="str">
        <f>INDEX('[153]2019_11_nove'!$G$5:$G$250,MATCH("NA"&amp;$A73,'[153]2019_11_nove'!$V$5:$V$250,0),1)</f>
        <v>KJ - Moravský Beroun</v>
      </c>
      <c r="C73" t="str">
        <f>INDEX('[153]2019_11_nove'!$F$5:$F$250,MATCH("NA"&amp;A73,'[153]2019_11_nove'!$V$5:$V$250,0))</f>
        <v>32809_T11</v>
      </c>
      <c r="D73">
        <f>INDEX('[153]2019_11_nove'!$J$5:$L$250,MATCH("NA"&amp;$A73,'[153]2019_11_nove'!$V$5:$V$250,0),1)</f>
        <v>1245</v>
      </c>
      <c r="E73">
        <f>INDEX('[153]2019_11_nove'!$J$5:$L$250,MATCH("NA"&amp;$A73,'[153]2019_11_nove'!$V$5:$V$250,0),2)</f>
        <v>999</v>
      </c>
      <c r="F73">
        <f t="shared" si="5"/>
        <v>1245</v>
      </c>
      <c r="G73">
        <f t="shared" si="6"/>
        <v>999</v>
      </c>
      <c r="H73">
        <v>0</v>
      </c>
      <c r="I73" t="s">
        <v>589</v>
      </c>
      <c r="J73" t="str">
        <f>VLOOKUP(A73,[154]KGJ!$C$2:$F$152,4,FALSE)</f>
        <v>859182400511457626</v>
      </c>
      <c r="K73" t="str">
        <f t="shared" si="7"/>
        <v>ČEZ Distribuce, a.s.</v>
      </c>
      <c r="L73">
        <v>5</v>
      </c>
    </row>
    <row r="74" spans="1:12" x14ac:dyDescent="0.25">
      <c r="A74">
        <v>2598</v>
      </c>
      <c r="B74" t="str">
        <f>INDEX('[153]2019_11_nove'!$G$5:$G$250,MATCH("NA"&amp;$A74,'[153]2019_11_nove'!$V$5:$V$250,0),1)</f>
        <v>KJ - Moravský Krumlov</v>
      </c>
      <c r="C74" t="str">
        <f>INDEX('[153]2019_11_nove'!$F$5:$F$250,MATCH("NA"&amp;A74,'[153]2019_11_nove'!$V$5:$V$250,0))</f>
        <v>23270_T11</v>
      </c>
      <c r="D74">
        <f>INDEX('[153]2019_11_nove'!$J$5:$L$250,MATCH("NA"&amp;$A74,'[153]2019_11_nove'!$V$5:$V$250,0),1)</f>
        <v>952</v>
      </c>
      <c r="E74">
        <f>INDEX('[153]2019_11_nove'!$J$5:$L$250,MATCH("NA"&amp;$A74,'[153]2019_11_nove'!$V$5:$V$250,0),2)</f>
        <v>800</v>
      </c>
      <c r="F74">
        <f t="shared" si="5"/>
        <v>952</v>
      </c>
      <c r="G74">
        <f t="shared" si="6"/>
        <v>800</v>
      </c>
      <c r="H74">
        <v>0</v>
      </c>
      <c r="I74" t="s">
        <v>581</v>
      </c>
      <c r="J74" t="str">
        <f>VLOOKUP(A74,[154]KGJ!$C$2:$F$152,4,FALSE)</f>
        <v>859182400211428209</v>
      </c>
      <c r="K74" t="str">
        <f t="shared" si="7"/>
        <v>EG.D, a.s.</v>
      </c>
      <c r="L74">
        <v>2</v>
      </c>
    </row>
    <row r="75" spans="1:12" x14ac:dyDescent="0.25">
      <c r="A75">
        <v>2548</v>
      </c>
      <c r="B75" t="str">
        <f>INDEX('[153]2019_11_nove'!$G$5:$G$250,MATCH("NA"&amp;$A75,'[153]2019_11_nove'!$V$5:$V$250,0),1)</f>
        <v>KJ - Nádražní, Adamov</v>
      </c>
      <c r="C75" t="str">
        <f>INDEX('[153]2019_11_nove'!$F$5:$F$250,MATCH("NA"&amp;A75,'[153]2019_11_nove'!$V$5:$V$250,0))</f>
        <v>17974_T11</v>
      </c>
      <c r="D75">
        <f>INDEX('[153]2019_11_nove'!$J$5:$L$250,MATCH("NA"&amp;$A75,'[153]2019_11_nove'!$V$5:$V$250,0),1)</f>
        <v>2203</v>
      </c>
      <c r="E75">
        <f>INDEX('[153]2019_11_nove'!$J$5:$L$250,MATCH("NA"&amp;$A75,'[153]2019_11_nove'!$V$5:$V$250,0),2)</f>
        <v>2000</v>
      </c>
      <c r="F75">
        <f t="shared" si="5"/>
        <v>2203</v>
      </c>
      <c r="G75">
        <f t="shared" si="6"/>
        <v>2000</v>
      </c>
      <c r="H75">
        <v>0</v>
      </c>
      <c r="I75" t="s">
        <v>581</v>
      </c>
      <c r="J75" t="str">
        <f>VLOOKUP(A75,[154]KGJ!$C$2:$F$152,4,FALSE)</f>
        <v>859182400211637793</v>
      </c>
      <c r="K75" t="str">
        <f t="shared" si="7"/>
        <v>EG.D, a.s.</v>
      </c>
      <c r="L75">
        <v>2</v>
      </c>
    </row>
    <row r="76" spans="1:12" x14ac:dyDescent="0.25">
      <c r="A76">
        <v>4352</v>
      </c>
      <c r="B76" t="str">
        <f>INDEX('[153]2019_11_nove'!$G$5:$G$250,MATCH("NA"&amp;$A76,'[153]2019_11_nove'!$V$5:$V$250,0),1)</f>
        <v xml:space="preserve">KJ - nemocnice H.B. </v>
      </c>
      <c r="C76" t="str">
        <f>INDEX('[153]2019_11_nove'!$F$5:$F$250,MATCH("NA"&amp;A76,'[153]2019_11_nove'!$V$5:$V$250,0))</f>
        <v>33594_T11</v>
      </c>
      <c r="D76">
        <f>INDEX('[153]2019_11_nove'!$J$5:$L$250,MATCH("NA"&amp;$A76,'[153]2019_11_nove'!$V$5:$V$250,0),1)</f>
        <v>1268</v>
      </c>
      <c r="E76">
        <f>INDEX('[153]2019_11_nove'!$J$5:$L$250,MATCH("NA"&amp;$A76,'[153]2019_11_nove'!$V$5:$V$250,0),2)</f>
        <v>999</v>
      </c>
      <c r="F76">
        <f t="shared" si="5"/>
        <v>1268</v>
      </c>
      <c r="G76">
        <f t="shared" si="6"/>
        <v>999</v>
      </c>
      <c r="H76">
        <v>0</v>
      </c>
      <c r="I76" t="s">
        <v>583</v>
      </c>
      <c r="J76" t="str">
        <f>VLOOKUP(A76,[154]KGJ!$C$2:$F$152,4,FALSE)</f>
        <v>859182400708522298</v>
      </c>
      <c r="K76" t="str">
        <f t="shared" si="7"/>
        <v>ČEZ Distribuce, a.s.</v>
      </c>
      <c r="L76">
        <v>7</v>
      </c>
    </row>
    <row r="77" spans="1:12" x14ac:dyDescent="0.25">
      <c r="A77">
        <v>4349</v>
      </c>
      <c r="B77" t="str">
        <f>INDEX('[153]2019_11_nove'!$G$5:$G$250,MATCH("NA"&amp;$A77,'[153]2019_11_nove'!$V$5:$V$250,0),1)</f>
        <v>KJ - nemocnice Pelhřimov</v>
      </c>
      <c r="C77" t="str">
        <f>INDEX('[153]2019_11_nove'!$F$5:$F$250,MATCH("NA"&amp;A77,'[153]2019_11_nove'!$V$5:$V$250,0))</f>
        <v>33593_T11</v>
      </c>
      <c r="D77">
        <f>INDEX('[153]2019_11_nove'!$J$5:$L$250,MATCH("NA"&amp;$A77,'[153]2019_11_nove'!$V$5:$V$250,0),1)</f>
        <v>1268</v>
      </c>
      <c r="E77">
        <f>INDEX('[153]2019_11_nove'!$J$5:$L$250,MATCH("NA"&amp;$A77,'[153]2019_11_nove'!$V$5:$V$250,0),2)</f>
        <v>999</v>
      </c>
      <c r="F77">
        <f t="shared" si="5"/>
        <v>1268</v>
      </c>
      <c r="G77">
        <f t="shared" si="6"/>
        <v>999</v>
      </c>
      <c r="H77">
        <v>0</v>
      </c>
      <c r="I77" t="s">
        <v>583</v>
      </c>
      <c r="J77" t="str">
        <f>VLOOKUP(A77,[154]KGJ!$C$2:$F$152,4,FALSE)</f>
        <v>859182400110007703</v>
      </c>
      <c r="K77" t="str">
        <f t="shared" si="7"/>
        <v>EG.D, a.s.</v>
      </c>
      <c r="L77">
        <v>1</v>
      </c>
    </row>
    <row r="78" spans="1:12" x14ac:dyDescent="0.25">
      <c r="A78">
        <v>3106</v>
      </c>
      <c r="B78" t="str">
        <f>INDEX('[153]2019_11_nove'!$G$5:$G$250,MATCH("NA"&amp;$A78,'[153]2019_11_nove'!$V$5:$V$250,0),1)</f>
        <v>KJ - Nové Hrady</v>
      </c>
      <c r="C78" t="str">
        <f>INDEX('[153]2019_11_nove'!$F$5:$F$250,MATCH("NA"&amp;A78,'[153]2019_11_nove'!$V$5:$V$250,0))</f>
        <v>32016_T11</v>
      </c>
      <c r="D78">
        <f>INDEX('[153]2019_11_nove'!$J$5:$L$250,MATCH("NA"&amp;$A78,'[153]2019_11_nove'!$V$5:$V$250,0),1)</f>
        <v>164</v>
      </c>
      <c r="E78">
        <f>INDEX('[153]2019_11_nove'!$J$5:$L$250,MATCH("NA"&amp;$A78,'[153]2019_11_nove'!$V$5:$V$250,0),2)</f>
        <v>99</v>
      </c>
      <c r="F78">
        <f t="shared" si="5"/>
        <v>164</v>
      </c>
      <c r="G78">
        <f t="shared" si="6"/>
        <v>99</v>
      </c>
      <c r="H78">
        <v>0</v>
      </c>
      <c r="I78" t="s">
        <v>590</v>
      </c>
      <c r="J78" t="str">
        <f>VLOOKUP(A78,[154]KGJ!$C$2:$F$152,4,FALSE)</f>
        <v>859182400105749298</v>
      </c>
      <c r="K78" t="str">
        <f t="shared" si="7"/>
        <v>EG.D, a.s.</v>
      </c>
      <c r="L78">
        <v>1</v>
      </c>
    </row>
    <row r="79" spans="1:12" x14ac:dyDescent="0.25">
      <c r="A79">
        <v>2673</v>
      </c>
      <c r="B79" t="str">
        <f>INDEX('[153]2019_11_nove'!$G$5:$G$250,MATCH("NA"&amp;$A79,'[153]2019_11_nove'!$V$5:$V$250,0),1)</f>
        <v>KJ - Nové Město nad Metují, Družstevní</v>
      </c>
      <c r="C79" t="str">
        <f>INDEX('[153]2019_11_nove'!$F$5:$F$250,MATCH("NA"&amp;A79,'[153]2019_11_nove'!$V$5:$V$250,0))</f>
        <v>25615_T11</v>
      </c>
      <c r="D79">
        <f>INDEX('[153]2019_11_nove'!$J$5:$L$250,MATCH("NA"&amp;$A79,'[153]2019_11_nove'!$V$5:$V$250,0),1)</f>
        <v>472</v>
      </c>
      <c r="E79">
        <f>INDEX('[153]2019_11_nove'!$J$5:$L$250,MATCH("NA"&amp;$A79,'[153]2019_11_nove'!$V$5:$V$250,0),2)</f>
        <v>400</v>
      </c>
      <c r="F79">
        <f t="shared" si="5"/>
        <v>472</v>
      </c>
      <c r="G79">
        <f t="shared" si="6"/>
        <v>400</v>
      </c>
      <c r="H79">
        <v>0</v>
      </c>
      <c r="I79" t="s">
        <v>890</v>
      </c>
      <c r="J79" t="str">
        <f>VLOOKUP(A79,[154]KGJ!$C$2:$F$152,4,FALSE)</f>
        <v>859182400707789777</v>
      </c>
      <c r="K79" t="str">
        <f t="shared" si="7"/>
        <v>ČEZ Distribuce, a.s.</v>
      </c>
      <c r="L79">
        <v>7</v>
      </c>
    </row>
    <row r="80" spans="1:12" x14ac:dyDescent="0.25">
      <c r="A80">
        <v>2672</v>
      </c>
      <c r="B80" t="str">
        <f>INDEX('[153]2019_11_nove'!$G$5:$G$250,MATCH("NA"&amp;$A80,'[153]2019_11_nove'!$V$5:$V$250,0),1)</f>
        <v>KJ - Nové Město nad Metují, Sokolská</v>
      </c>
      <c r="C80" t="str">
        <f>INDEX('[153]2019_11_nove'!$F$5:$F$250,MATCH("NA"&amp;A80,'[153]2019_11_nove'!$V$5:$V$250,0))</f>
        <v>25614_T11</v>
      </c>
      <c r="D80">
        <f>INDEX('[153]2019_11_nove'!$J$5:$L$250,MATCH("NA"&amp;$A80,'[153]2019_11_nove'!$V$5:$V$250,0),1)</f>
        <v>472</v>
      </c>
      <c r="E80">
        <f>INDEX('[153]2019_11_nove'!$J$5:$L$250,MATCH("NA"&amp;$A80,'[153]2019_11_nove'!$V$5:$V$250,0),2)</f>
        <v>400</v>
      </c>
      <c r="F80">
        <f t="shared" si="5"/>
        <v>472</v>
      </c>
      <c r="G80">
        <f t="shared" si="6"/>
        <v>400</v>
      </c>
      <c r="H80">
        <v>0</v>
      </c>
      <c r="I80" t="s">
        <v>890</v>
      </c>
      <c r="J80" t="str">
        <f>VLOOKUP(A80,[154]KGJ!$C$2:$F$152,4,FALSE)</f>
        <v>859182400707790421</v>
      </c>
      <c r="K80" t="str">
        <f t="shared" si="7"/>
        <v>ČEZ Distribuce, a.s.</v>
      </c>
      <c r="L80">
        <v>7</v>
      </c>
    </row>
    <row r="81" spans="1:12" x14ac:dyDescent="0.25">
      <c r="A81">
        <v>2449</v>
      </c>
      <c r="B81" t="str">
        <f>INDEX('[153]2019_11_nove'!$G$5:$G$250,MATCH("NA"&amp;$A81,'[153]2019_11_nove'!$V$5:$V$250,0),1)</f>
        <v>KJ - Nové Strašecí</v>
      </c>
      <c r="C81" t="str">
        <f>INDEX('[153]2019_11_nove'!$F$5:$F$250,MATCH("NA"&amp;A81,'[153]2019_11_nove'!$V$5:$V$250,0))</f>
        <v>31853_T11</v>
      </c>
      <c r="D81">
        <f>INDEX('[153]2019_11_nove'!$J$5:$L$250,MATCH("NA"&amp;$A81,'[153]2019_11_nove'!$V$5:$V$250,0),1)</f>
        <v>723</v>
      </c>
      <c r="E81">
        <f>INDEX('[153]2019_11_nove'!$J$5:$L$250,MATCH("NA"&amp;$A81,'[153]2019_11_nove'!$V$5:$V$250,0),2)</f>
        <v>600</v>
      </c>
      <c r="F81">
        <f t="shared" si="5"/>
        <v>723</v>
      </c>
      <c r="G81">
        <f t="shared" si="6"/>
        <v>600</v>
      </c>
      <c r="H81">
        <v>0</v>
      </c>
      <c r="I81" t="s">
        <v>572</v>
      </c>
      <c r="J81" t="str">
        <f>VLOOKUP(A81,[154]KGJ!$C$2:$F$152,4,FALSE)</f>
        <v>859182400609457910</v>
      </c>
      <c r="K81" t="str">
        <f t="shared" si="7"/>
        <v>ČEZ Distribuce, a.s.</v>
      </c>
      <c r="L81">
        <v>6</v>
      </c>
    </row>
    <row r="82" spans="1:12" x14ac:dyDescent="0.25">
      <c r="A82">
        <v>4632</v>
      </c>
      <c r="B82" t="str">
        <f>INDEX('[153]2019_11_nove'!$G$5:$G$250,MATCH("NA"&amp;$A82,'[153]2019_11_nove'!$V$5:$V$250,0),1)</f>
        <v>KJ - Nové Zákupy</v>
      </c>
      <c r="C82" t="str">
        <f>INDEX('[153]2019_11_nove'!$F$5:$F$250,MATCH("NA"&amp;A82,'[153]2019_11_nove'!$V$5:$V$250,0))</f>
        <v>34621_T11</v>
      </c>
      <c r="D82">
        <f>INDEX('[153]2019_11_nove'!$J$5:$L$250,MATCH("NA"&amp;$A82,'[153]2019_11_nove'!$V$5:$V$250,0),1)</f>
        <v>300</v>
      </c>
      <c r="E82">
        <f>INDEX('[153]2019_11_nove'!$J$5:$L$250,MATCH("NA"&amp;$A82,'[153]2019_11_nove'!$V$5:$V$250,0),2)</f>
        <v>200</v>
      </c>
      <c r="F82">
        <f t="shared" si="5"/>
        <v>300</v>
      </c>
      <c r="G82">
        <f t="shared" si="6"/>
        <v>200</v>
      </c>
      <c r="H82">
        <v>0</v>
      </c>
      <c r="I82" t="s">
        <v>586</v>
      </c>
      <c r="J82" t="e">
        <f>VLOOKUP(A82,[154]KGJ!$C$2:$F$152,4,FALSE)</f>
        <v>#N/A</v>
      </c>
      <c r="K82" t="str">
        <f t="shared" si="7"/>
        <v>ČEZ Distribuce, a.s.</v>
      </c>
      <c r="L82">
        <v>4</v>
      </c>
    </row>
    <row r="83" spans="1:12" x14ac:dyDescent="0.25">
      <c r="A83">
        <v>3940</v>
      </c>
      <c r="B83" t="str">
        <f>INDEX('[153]2019_11_nove'!$G$5:$G$250,MATCH("NA"&amp;$A83,'[153]2019_11_nove'!$V$5:$V$250,0),1)</f>
        <v>KJ - Nový Bor, Rumburských hrdinů</v>
      </c>
      <c r="C83" t="str">
        <f>INDEX('[153]2019_11_nove'!$F$5:$F$250,MATCH("NA"&amp;A83,'[153]2019_11_nove'!$V$5:$V$250,0))</f>
        <v>32875_T11</v>
      </c>
      <c r="D83">
        <f>INDEX('[153]2019_11_nove'!$J$5:$L$250,MATCH("NA"&amp;$A83,'[153]2019_11_nove'!$V$5:$V$250,0),1)</f>
        <v>286</v>
      </c>
      <c r="E83">
        <f>INDEX('[153]2019_11_nove'!$J$5:$L$250,MATCH("NA"&amp;$A83,'[153]2019_11_nove'!$V$5:$V$250,0),2)</f>
        <v>200</v>
      </c>
      <c r="F83">
        <f t="shared" si="5"/>
        <v>286</v>
      </c>
      <c r="G83">
        <f t="shared" si="6"/>
        <v>200</v>
      </c>
      <c r="H83">
        <v>0</v>
      </c>
      <c r="I83" t="s">
        <v>586</v>
      </c>
      <c r="J83" t="str">
        <f>VLOOKUP(A83,[154]KGJ!$C$2:$F$152,4,FALSE)</f>
        <v>859182400408444159</v>
      </c>
      <c r="K83" t="str">
        <f t="shared" si="7"/>
        <v>ČEZ Distribuce, a.s.</v>
      </c>
      <c r="L83">
        <v>4</v>
      </c>
    </row>
    <row r="84" spans="1:12" x14ac:dyDescent="0.25">
      <c r="A84">
        <v>3977</v>
      </c>
      <c r="B84" t="str">
        <f>INDEX('[153]2019_11_nove'!$G$5:$G$250,MATCH("NA"&amp;$A84,'[153]2019_11_nove'!$V$5:$V$250,0),1)</f>
        <v>KJ - Nový Bor, Wolkerova</v>
      </c>
      <c r="C84" t="str">
        <f>INDEX('[153]2019_11_nove'!$F$5:$F$250,MATCH("NA"&amp;A84,'[153]2019_11_nove'!$V$5:$V$250,0))</f>
        <v>32908_T11</v>
      </c>
      <c r="D84">
        <f>INDEX('[153]2019_11_nove'!$J$5:$L$250,MATCH("NA"&amp;$A84,'[153]2019_11_nove'!$V$5:$V$250,0),1)</f>
        <v>2400</v>
      </c>
      <c r="E84">
        <f>INDEX('[153]2019_11_nove'!$J$5:$L$250,MATCH("NA"&amp;$A84,'[153]2019_11_nove'!$V$5:$V$250,0),2)</f>
        <v>2000</v>
      </c>
      <c r="F84">
        <f t="shared" si="5"/>
        <v>2400</v>
      </c>
      <c r="G84">
        <f t="shared" si="6"/>
        <v>2000</v>
      </c>
      <c r="H84">
        <v>0</v>
      </c>
      <c r="I84" t="s">
        <v>586</v>
      </c>
      <c r="J84" t="str">
        <f>VLOOKUP(A84,[154]KGJ!$C$2:$F$152,4,FALSE)</f>
        <v>859182400408402548</v>
      </c>
      <c r="K84" t="str">
        <f t="shared" si="7"/>
        <v>ČEZ Distribuce, a.s.</v>
      </c>
      <c r="L84">
        <v>4</v>
      </c>
    </row>
    <row r="85" spans="1:12" x14ac:dyDescent="0.25">
      <c r="A85">
        <v>2643</v>
      </c>
      <c r="B85" t="str">
        <f>INDEX('[153]2019_11_nove'!$G$5:$G$250,MATCH("NA"&amp;$A85,'[153]2019_11_nove'!$V$5:$V$250,0),1)</f>
        <v>KJ - Nymburk</v>
      </c>
      <c r="C85" t="str">
        <f>INDEX('[153]2019_11_nove'!$F$5:$F$250,MATCH("NA"&amp;A85,'[153]2019_11_nove'!$V$5:$V$250,0))</f>
        <v>32017_T11</v>
      </c>
      <c r="D85">
        <f>INDEX('[153]2019_11_nove'!$J$5:$L$250,MATCH("NA"&amp;$A85,'[153]2019_11_nove'!$V$5:$V$250,0),1)</f>
        <v>2664</v>
      </c>
      <c r="E85">
        <f>INDEX('[153]2019_11_nove'!$J$5:$L$250,MATCH("NA"&amp;$A85,'[153]2019_11_nove'!$V$5:$V$250,0),2)</f>
        <v>2000</v>
      </c>
      <c r="F85">
        <f t="shared" si="5"/>
        <v>5328</v>
      </c>
      <c r="G85">
        <f t="shared" si="6"/>
        <v>4000</v>
      </c>
      <c r="H85">
        <v>0</v>
      </c>
      <c r="I85" s="56" t="s">
        <v>572</v>
      </c>
      <c r="J85" t="str">
        <f>VLOOKUP(A85,[154]KGJ!$C$2:$F$152,4,FALSE)</f>
        <v>859182400609428804</v>
      </c>
      <c r="K85" t="str">
        <f t="shared" si="7"/>
        <v>ČEZ Distribuce, a.s.</v>
      </c>
      <c r="L85">
        <v>6</v>
      </c>
    </row>
    <row r="86" spans="1:12" x14ac:dyDescent="0.25">
      <c r="A86">
        <v>2644</v>
      </c>
      <c r="B86" t="str">
        <f>INDEX('[153]2019_11_nove'!$G$5:$G$250,MATCH("NA"&amp;$A86,'[153]2019_11_nove'!$V$5:$V$250,0),1)</f>
        <v>KJ - Nymburk</v>
      </c>
      <c r="C86" t="str">
        <f>INDEX('[153]2019_11_nove'!$F$5:$F$250,MATCH("NA"&amp;A86,'[153]2019_11_nove'!$V$5:$V$250,0))</f>
        <v>32017_T11</v>
      </c>
      <c r="D86">
        <f>INDEX('[153]2019_11_nove'!$J$5:$L$250,MATCH("NA"&amp;$A86,'[153]2019_11_nove'!$V$5:$V$250,0),1)</f>
        <v>2664</v>
      </c>
      <c r="E86">
        <f>INDEX('[153]2019_11_nove'!$J$5:$L$250,MATCH("NA"&amp;$A86,'[153]2019_11_nove'!$V$5:$V$250,0),2)</f>
        <v>2000</v>
      </c>
      <c r="F86">
        <f t="shared" si="5"/>
        <v>5328</v>
      </c>
      <c r="G86">
        <f t="shared" si="6"/>
        <v>4000</v>
      </c>
      <c r="H86">
        <v>0</v>
      </c>
      <c r="I86" s="56" t="s">
        <v>572</v>
      </c>
      <c r="J86" t="str">
        <f>VLOOKUP(A86,[154]KGJ!$C$2:$F$152,4,FALSE)</f>
        <v>859182400609428804</v>
      </c>
      <c r="K86" t="str">
        <f t="shared" si="7"/>
        <v>ČEZ Distribuce, a.s.</v>
      </c>
      <c r="L86">
        <v>6</v>
      </c>
    </row>
    <row r="87" spans="1:12" x14ac:dyDescent="0.25">
      <c r="A87">
        <v>2802</v>
      </c>
      <c r="B87" t="str">
        <f>INDEX('[153]2019_11_nove'!$G$5:$G$250,MATCH("NA"&amp;$A87,'[153]2019_11_nove'!$V$5:$V$250,0),1)</f>
        <v>KJ - Nýřany, Komenského</v>
      </c>
      <c r="C87" t="str">
        <f>INDEX('[153]2019_11_nove'!$F$5:$F$250,MATCH("NA"&amp;A87,'[153]2019_11_nove'!$V$5:$V$250,0))</f>
        <v>28953_T11</v>
      </c>
      <c r="D87">
        <f>INDEX('[153]2019_11_nove'!$J$5:$L$250,MATCH("NA"&amp;$A87,'[153]2019_11_nove'!$V$5:$V$250,0),1)</f>
        <v>723</v>
      </c>
      <c r="E87">
        <f>INDEX('[153]2019_11_nove'!$J$5:$L$250,MATCH("NA"&amp;$A87,'[153]2019_11_nove'!$V$5:$V$250,0),2)</f>
        <v>600</v>
      </c>
      <c r="F87">
        <f t="shared" si="5"/>
        <v>723</v>
      </c>
      <c r="G87">
        <f t="shared" si="6"/>
        <v>600</v>
      </c>
      <c r="H87">
        <v>0</v>
      </c>
      <c r="I87" t="s">
        <v>588</v>
      </c>
      <c r="J87" t="str">
        <f>VLOOKUP(A87,[154]KGJ!$C$2:$F$152,4,FALSE)</f>
        <v>859182400800815137</v>
      </c>
      <c r="K87" t="str">
        <f t="shared" si="7"/>
        <v>ČEZ Distribuce, a.s.</v>
      </c>
      <c r="L87">
        <v>8</v>
      </c>
    </row>
    <row r="88" spans="1:12" x14ac:dyDescent="0.25">
      <c r="A88">
        <v>2803</v>
      </c>
      <c r="B88" t="str">
        <f>INDEX('[153]2019_11_nove'!$G$5:$G$250,MATCH("NA"&amp;$A88,'[153]2019_11_nove'!$V$5:$V$250,0),1)</f>
        <v>KJ - Nýřany, Luční</v>
      </c>
      <c r="C88" t="str">
        <f>INDEX('[153]2019_11_nove'!$F$5:$F$250,MATCH("NA"&amp;A88,'[153]2019_11_nove'!$V$5:$V$250,0))</f>
        <v>28954_T11</v>
      </c>
      <c r="D88">
        <f>INDEX('[153]2019_11_nove'!$J$5:$L$250,MATCH("NA"&amp;$A88,'[153]2019_11_nove'!$V$5:$V$250,0),1)</f>
        <v>952</v>
      </c>
      <c r="E88">
        <f>INDEX('[153]2019_11_nove'!$J$5:$L$250,MATCH("NA"&amp;$A88,'[153]2019_11_nove'!$V$5:$V$250,0),2)</f>
        <v>800</v>
      </c>
      <c r="F88">
        <f t="shared" si="5"/>
        <v>952</v>
      </c>
      <c r="G88">
        <f t="shared" si="6"/>
        <v>800</v>
      </c>
      <c r="H88">
        <v>0</v>
      </c>
      <c r="I88" t="s">
        <v>588</v>
      </c>
      <c r="J88" t="str">
        <f>VLOOKUP(A88,[154]KGJ!$C$2:$F$152,4,FALSE)</f>
        <v>859182400800854433</v>
      </c>
      <c r="K88" t="str">
        <f t="shared" si="7"/>
        <v>ČEZ Distribuce, a.s.</v>
      </c>
      <c r="L88">
        <v>8</v>
      </c>
    </row>
    <row r="89" spans="1:12" x14ac:dyDescent="0.25">
      <c r="A89">
        <v>3560</v>
      </c>
      <c r="B89" t="str">
        <f>INDEX('[153]2019_11_nove'!$G$5:$G$250,MATCH("NA"&amp;$A89,'[153]2019_11_nove'!$V$5:$V$250,0),1)</f>
        <v>KJ - Odolena Voda (areál AERO Vodochody)</v>
      </c>
      <c r="C89" t="str">
        <f>INDEX('[153]2019_11_nove'!$F$5:$F$250,MATCH("NA"&amp;A89,'[153]2019_11_nove'!$V$5:$V$250,0))</f>
        <v>32588_T11</v>
      </c>
      <c r="D89">
        <f>INDEX('[153]2019_11_nove'!$J$5:$L$250,MATCH("NA"&amp;$A89,'[153]2019_11_nove'!$V$5:$V$250,0),1)</f>
        <v>2473</v>
      </c>
      <c r="E89">
        <f>INDEX('[153]2019_11_nove'!$J$5:$L$250,MATCH("NA"&amp;$A89,'[153]2019_11_nove'!$V$5:$V$250,0),2)</f>
        <v>2000</v>
      </c>
      <c r="F89">
        <f t="shared" si="5"/>
        <v>2473</v>
      </c>
      <c r="G89">
        <f t="shared" si="6"/>
        <v>2000</v>
      </c>
      <c r="H89">
        <v>0</v>
      </c>
      <c r="I89" t="s">
        <v>572</v>
      </c>
      <c r="J89" t="str">
        <f>VLOOKUP(A89,[154]KGJ!$C$2:$F$152,4,FALSE)</f>
        <v>859182400609721332</v>
      </c>
      <c r="K89" t="str">
        <f t="shared" si="7"/>
        <v>ČEZ Distribuce, a.s.</v>
      </c>
      <c r="L89">
        <v>6</v>
      </c>
    </row>
    <row r="90" spans="1:12" x14ac:dyDescent="0.25">
      <c r="A90">
        <v>4507</v>
      </c>
      <c r="B90" t="str">
        <f>INDEX('[153]2019_11_nove'!$G$5:$G$250,MATCH("NA"&amp;$A90,'[153]2019_11_nove'!$V$5:$V$250,0),1)</f>
        <v>KJ - Osek</v>
      </c>
      <c r="C90" t="str">
        <f>INDEX('[153]2019_11_nove'!$F$5:$F$250,MATCH("NA"&amp;A90,'[153]2019_11_nove'!$V$5:$V$250,0))</f>
        <v>31854_T11</v>
      </c>
      <c r="D90">
        <f>INDEX('[153]2019_11_nove'!$J$5:$L$250,MATCH("NA"&amp;$A90,'[153]2019_11_nove'!$V$5:$V$250,0),1)</f>
        <v>242</v>
      </c>
      <c r="E90">
        <f>INDEX('[153]2019_11_nove'!$J$5:$L$250,MATCH("NA"&amp;$A90,'[153]2019_11_nove'!$V$5:$V$250,0),2)</f>
        <v>164</v>
      </c>
      <c r="F90">
        <f t="shared" si="5"/>
        <v>242</v>
      </c>
      <c r="G90">
        <f t="shared" si="6"/>
        <v>164</v>
      </c>
      <c r="H90">
        <v>0</v>
      </c>
      <c r="I90" t="s">
        <v>585</v>
      </c>
      <c r="J90" t="str">
        <f>VLOOKUP(A90,[154]KGJ!$C$2:$F$152,4,FALSE)</f>
        <v>859182400408099434</v>
      </c>
      <c r="K90" t="str">
        <f t="shared" si="7"/>
        <v>ČEZ Distribuce, a.s.</v>
      </c>
      <c r="L90">
        <v>4</v>
      </c>
    </row>
    <row r="91" spans="1:12" x14ac:dyDescent="0.25">
      <c r="A91">
        <v>4524</v>
      </c>
      <c r="B91" t="str">
        <f>INDEX('[153]2019_11_nove'!$G$5:$G$250,MATCH("NA"&amp;$A91,'[153]2019_11_nove'!$V$5:$V$250,0),1)</f>
        <v>KJ - Poděbrady</v>
      </c>
      <c r="C91" t="str">
        <f>INDEX('[153]2019_11_nove'!$F$5:$F$250,MATCH("NA"&amp;A91,'[153]2019_11_nove'!$V$5:$V$250,0))</f>
        <v>34102_T11</v>
      </c>
      <c r="D91">
        <f>INDEX('[153]2019_11_nove'!$J$5:$L$250,MATCH("NA"&amp;$A91,'[153]2019_11_nove'!$V$5:$V$250,0),1)</f>
        <v>478</v>
      </c>
      <c r="E91">
        <f>INDEX('[153]2019_11_nove'!$J$5:$L$250,MATCH("NA"&amp;$A91,'[153]2019_11_nove'!$V$5:$V$250,0),2)</f>
        <v>400</v>
      </c>
      <c r="F91">
        <f t="shared" si="5"/>
        <v>478</v>
      </c>
      <c r="G91">
        <f t="shared" si="6"/>
        <v>400</v>
      </c>
      <c r="H91">
        <v>0</v>
      </c>
      <c r="I91" t="s">
        <v>572</v>
      </c>
      <c r="J91" t="e">
        <f>VLOOKUP(A91,[154]KGJ!$C$2:$F$152,4,FALSE)</f>
        <v>#N/A</v>
      </c>
      <c r="K91" t="str">
        <f t="shared" si="7"/>
        <v>ČEZ Distribuce, a.s.</v>
      </c>
      <c r="L91">
        <v>6</v>
      </c>
    </row>
    <row r="92" spans="1:12" x14ac:dyDescent="0.25">
      <c r="A92">
        <v>4536</v>
      </c>
      <c r="B92" t="str">
        <f>INDEX('[153]2019_11_nove'!$G$5:$G$250,MATCH("NA"&amp;$A92,'[153]2019_11_nove'!$V$5:$V$250,0),1)</f>
        <v>KJ - Police nad Metují</v>
      </c>
      <c r="C92" t="str">
        <f>INDEX('[153]2019_11_nove'!$F$5:$F$250,MATCH("NA"&amp;A92,'[153]2019_11_nove'!$V$5:$V$250,0))</f>
        <v>33982_T11</v>
      </c>
      <c r="D92">
        <f>INDEX('[153]2019_11_nove'!$J$5:$L$250,MATCH("NA"&amp;$A92,'[153]2019_11_nove'!$V$5:$V$250,0),1)</f>
        <v>478</v>
      </c>
      <c r="E92">
        <f>INDEX('[153]2019_11_nove'!$J$5:$L$250,MATCH("NA"&amp;$A92,'[153]2019_11_nove'!$V$5:$V$250,0),2)</f>
        <v>400</v>
      </c>
      <c r="F92">
        <f t="shared" si="5"/>
        <v>478</v>
      </c>
      <c r="G92">
        <f t="shared" si="6"/>
        <v>400</v>
      </c>
      <c r="H92">
        <v>0</v>
      </c>
      <c r="I92" t="s">
        <v>890</v>
      </c>
      <c r="J92" t="e">
        <f>VLOOKUP(A92,[154]KGJ!$C$2:$F$152,4,FALSE)</f>
        <v>#N/A</v>
      </c>
      <c r="K92" t="str">
        <f t="shared" si="7"/>
        <v>ČEZ Distribuce, a.s.</v>
      </c>
      <c r="L92">
        <v>7</v>
      </c>
    </row>
    <row r="93" spans="1:12" x14ac:dyDescent="0.25">
      <c r="A93">
        <v>2886</v>
      </c>
      <c r="B93" t="str">
        <f>INDEX('[153]2019_11_nove'!$G$5:$G$250,MATCH("NA"&amp;$A93,'[153]2019_11_nove'!$V$5:$V$250,0),1)</f>
        <v>KJ - Polička, Hegerova</v>
      </c>
      <c r="C93" t="str">
        <f>INDEX('[153]2019_11_nove'!$F$5:$F$250,MATCH("NA"&amp;A93,'[153]2019_11_nove'!$V$5:$V$250,0))</f>
        <v>30787_T11</v>
      </c>
      <c r="D93">
        <f>INDEX('[153]2019_11_nove'!$J$5:$L$250,MATCH("NA"&amp;$A93,'[153]2019_11_nove'!$V$5:$V$250,0),1)</f>
        <v>472</v>
      </c>
      <c r="E93">
        <f>INDEX('[153]2019_11_nove'!$J$5:$L$250,MATCH("NA"&amp;$A93,'[153]2019_11_nove'!$V$5:$V$250,0),2)</f>
        <v>400</v>
      </c>
      <c r="F93">
        <f t="shared" si="5"/>
        <v>472</v>
      </c>
      <c r="G93">
        <f t="shared" si="6"/>
        <v>400</v>
      </c>
      <c r="H93">
        <v>0</v>
      </c>
      <c r="I93" t="s">
        <v>584</v>
      </c>
      <c r="J93" t="str">
        <f>VLOOKUP(A93,[154]KGJ!$C$2:$F$152,4,FALSE)</f>
        <v>859182400707791480</v>
      </c>
      <c r="K93" t="str">
        <f t="shared" si="7"/>
        <v>ČEZ Distribuce, a.s.</v>
      </c>
      <c r="L93">
        <v>7</v>
      </c>
    </row>
    <row r="94" spans="1:12" x14ac:dyDescent="0.25">
      <c r="A94">
        <v>3280</v>
      </c>
      <c r="B94" t="str">
        <f>INDEX('[153]2019_11_nove'!$G$5:$G$250,MATCH("NA"&amp;$A94,'[153]2019_11_nove'!$V$5:$V$250,0),1)</f>
        <v>KJ - Polička, Jiráskova</v>
      </c>
      <c r="C94" t="str">
        <f>INDEX('[153]2019_11_nove'!$F$5:$F$250,MATCH("NA"&amp;A94,'[153]2019_11_nove'!$V$5:$V$250,0))</f>
        <v>32325_T11</v>
      </c>
      <c r="D94">
        <f>INDEX('[153]2019_11_nove'!$J$5:$L$250,MATCH("NA"&amp;$A94,'[153]2019_11_nove'!$V$5:$V$250,0),1)</f>
        <v>291</v>
      </c>
      <c r="E94">
        <f>INDEX('[153]2019_11_nove'!$J$5:$L$250,MATCH("NA"&amp;$A94,'[153]2019_11_nove'!$V$5:$V$250,0),2)</f>
        <v>200</v>
      </c>
      <c r="F94">
        <f t="shared" si="5"/>
        <v>291</v>
      </c>
      <c r="G94">
        <f t="shared" si="6"/>
        <v>200</v>
      </c>
      <c r="H94">
        <v>0</v>
      </c>
      <c r="I94" t="s">
        <v>584</v>
      </c>
      <c r="J94" t="str">
        <f>VLOOKUP(A94,[154]KGJ!$C$2:$F$152,4,FALSE)</f>
        <v>859182400707965218</v>
      </c>
      <c r="K94" t="str">
        <f t="shared" si="7"/>
        <v>ČEZ Distribuce, a.s.</v>
      </c>
      <c r="L94">
        <v>7</v>
      </c>
    </row>
    <row r="95" spans="1:12" x14ac:dyDescent="0.25">
      <c r="A95">
        <v>2885</v>
      </c>
      <c r="B95" t="str">
        <f>INDEX('[153]2019_11_nove'!$G$5:$G$250,MATCH("NA"&amp;$A95,'[153]2019_11_nove'!$V$5:$V$250,0),1)</f>
        <v>KJ - Polička, Svépomoc</v>
      </c>
      <c r="C95" t="str">
        <f>INDEX('[153]2019_11_nove'!$F$5:$F$250,MATCH("NA"&amp;A95,'[153]2019_11_nove'!$V$5:$V$250,0))</f>
        <v>30790_T11</v>
      </c>
      <c r="D95">
        <f>INDEX('[153]2019_11_nove'!$J$5:$L$250,MATCH("NA"&amp;$A95,'[153]2019_11_nove'!$V$5:$V$250,0),1)</f>
        <v>472</v>
      </c>
      <c r="E95">
        <f>INDEX('[153]2019_11_nove'!$J$5:$L$250,MATCH("NA"&amp;$A95,'[153]2019_11_nove'!$V$5:$V$250,0),2)</f>
        <v>400</v>
      </c>
      <c r="F95">
        <f t="shared" si="5"/>
        <v>472</v>
      </c>
      <c r="G95">
        <f t="shared" si="6"/>
        <v>400</v>
      </c>
      <c r="H95">
        <v>0</v>
      </c>
      <c r="I95" t="s">
        <v>584</v>
      </c>
      <c r="J95" t="str">
        <f>VLOOKUP(A95,[154]KGJ!$C$2:$F$152,4,FALSE)</f>
        <v>859182400707791442</v>
      </c>
      <c r="K95" t="str">
        <f t="shared" si="7"/>
        <v>ČEZ Distribuce, a.s.</v>
      </c>
      <c r="L95">
        <v>7</v>
      </c>
    </row>
    <row r="96" spans="1:12" x14ac:dyDescent="0.25">
      <c r="A96">
        <v>2696</v>
      </c>
      <c r="B96" t="str">
        <f>INDEX('[153]2019_11_nove'!$G$5:$G$250,MATCH("NA"&amp;$A96,'[153]2019_11_nove'!$V$5:$V$250,0),1)</f>
        <v>KJ - Postoloprty, Draguš</v>
      </c>
      <c r="C96" t="str">
        <f>INDEX('[153]2019_11_nove'!$F$5:$F$250,MATCH("NA"&amp;A96,'[153]2019_11_nove'!$V$5:$V$250,0))</f>
        <v>29922_T11</v>
      </c>
      <c r="D96">
        <f>INDEX('[153]2019_11_nove'!$J$5:$L$250,MATCH("NA"&amp;$A96,'[153]2019_11_nove'!$V$5:$V$250,0),1)</f>
        <v>286</v>
      </c>
      <c r="E96">
        <f>INDEX('[153]2019_11_nove'!$J$5:$L$250,MATCH("NA"&amp;$A96,'[153]2019_11_nove'!$V$5:$V$250,0),2)</f>
        <v>200</v>
      </c>
      <c r="F96">
        <f t="shared" si="5"/>
        <v>286</v>
      </c>
      <c r="G96">
        <f t="shared" si="6"/>
        <v>200</v>
      </c>
      <c r="H96">
        <v>0</v>
      </c>
      <c r="I96" t="s">
        <v>585</v>
      </c>
      <c r="J96" t="str">
        <f>VLOOKUP(A96,[154]KGJ!$C$2:$F$152,4,FALSE)</f>
        <v>859182400407980399</v>
      </c>
      <c r="K96" t="str">
        <f t="shared" si="7"/>
        <v>ČEZ Distribuce, a.s.</v>
      </c>
      <c r="L96">
        <v>4</v>
      </c>
    </row>
    <row r="97" spans="1:12" x14ac:dyDescent="0.25">
      <c r="A97">
        <v>2804</v>
      </c>
      <c r="B97" t="str">
        <f>INDEX('[153]2019_11_nove'!$G$5:$G$250,MATCH("NA"&amp;$A97,'[153]2019_11_nove'!$V$5:$V$250,0),1)</f>
        <v>KJ - Postoloprty, Dvořákova</v>
      </c>
      <c r="C97" t="str">
        <f>INDEX('[153]2019_11_nove'!$F$5:$F$250,MATCH("NA"&amp;A97,'[153]2019_11_nove'!$V$5:$V$250,0))</f>
        <v>31801_T11</v>
      </c>
      <c r="D97">
        <f>INDEX('[153]2019_11_nove'!$J$5:$L$250,MATCH("NA"&amp;$A97,'[153]2019_11_nove'!$V$5:$V$250,0),1)</f>
        <v>1063</v>
      </c>
      <c r="E97">
        <f>INDEX('[153]2019_11_nove'!$J$5:$L$250,MATCH("NA"&amp;$A97,'[153]2019_11_nove'!$V$5:$V$250,0),2)</f>
        <v>800</v>
      </c>
      <c r="F97">
        <f t="shared" si="5"/>
        <v>1063</v>
      </c>
      <c r="G97">
        <f t="shared" si="6"/>
        <v>800</v>
      </c>
      <c r="H97">
        <v>0</v>
      </c>
      <c r="I97" t="s">
        <v>585</v>
      </c>
      <c r="J97" t="str">
        <f>VLOOKUP(A97,[154]KGJ!$C$2:$F$152,4,FALSE)</f>
        <v>859182400407980412</v>
      </c>
      <c r="K97" t="str">
        <f t="shared" si="7"/>
        <v>ČEZ Distribuce, a.s.</v>
      </c>
      <c r="L97">
        <v>4</v>
      </c>
    </row>
    <row r="98" spans="1:12" x14ac:dyDescent="0.25">
      <c r="A98">
        <v>4492</v>
      </c>
      <c r="B98" t="str">
        <f>INDEX('[153]2019_11_nove'!$G$5:$G$250,MATCH("NA"&amp;$A98,'[153]2019_11_nove'!$V$5:$V$250,0),1)</f>
        <v>KJ - Prostějov Anglická</v>
      </c>
      <c r="C98" t="str">
        <f>INDEX('[153]2019_11_nove'!$F$5:$F$250,MATCH("NA"&amp;A98,'[153]2019_11_nove'!$V$5:$V$250,0))</f>
        <v>33859_T11</v>
      </c>
      <c r="D98">
        <f>INDEX('[153]2019_11_nove'!$J$5:$L$250,MATCH("NA"&amp;$A98,'[153]2019_11_nove'!$V$5:$V$250,0),1)</f>
        <v>465</v>
      </c>
      <c r="E98">
        <f>INDEX('[153]2019_11_nove'!$J$5:$L$250,MATCH("NA"&amp;$A98,'[153]2019_11_nove'!$V$5:$V$250,0),2)</f>
        <v>326</v>
      </c>
      <c r="F98">
        <f t="shared" ref="F98:F129" si="8">SUMIFS($D$2:$D$180,$C$2:$C$180,C98)</f>
        <v>465</v>
      </c>
      <c r="G98">
        <f t="shared" ref="G98:G129" si="9">SUMIFS($E$2:$E$180,$C$2:$C$180,C98)</f>
        <v>326</v>
      </c>
      <c r="H98">
        <v>0</v>
      </c>
      <c r="I98" t="s">
        <v>589</v>
      </c>
      <c r="J98" t="str">
        <f>VLOOKUP(A98,[154]KGJ!$C$2:$F$152,4,FALSE)</f>
        <v>859182400220135266</v>
      </c>
      <c r="K98" t="str">
        <f t="shared" si="7"/>
        <v>EG.D, a.s.</v>
      </c>
      <c r="L98">
        <v>2</v>
      </c>
    </row>
    <row r="99" spans="1:12" x14ac:dyDescent="0.25">
      <c r="A99">
        <v>3314</v>
      </c>
      <c r="B99" t="str">
        <f>INDEX('[153]2019_11_nove'!$G$5:$G$250,MATCH("NA"&amp;$A99,'[153]2019_11_nove'!$V$5:$V$250,0),1)</f>
        <v>KJ - Prostějov nemocnice</v>
      </c>
      <c r="C99" t="str">
        <f>INDEX('[153]2019_11_nove'!$F$5:$F$250,MATCH("NA"&amp;A99,'[153]2019_11_nove'!$V$5:$V$250,0))</f>
        <v>32354_T11</v>
      </c>
      <c r="D99">
        <f>INDEX('[153]2019_11_nove'!$J$5:$L$250,MATCH("NA"&amp;$A99,'[153]2019_11_nove'!$V$5:$V$250,0),1)</f>
        <v>1995</v>
      </c>
      <c r="E99">
        <f>INDEX('[153]2019_11_nove'!$J$5:$L$250,MATCH("NA"&amp;$A99,'[153]2019_11_nove'!$V$5:$V$250,0),2)</f>
        <v>1560</v>
      </c>
      <c r="F99">
        <f t="shared" si="8"/>
        <v>1995</v>
      </c>
      <c r="G99">
        <f t="shared" si="9"/>
        <v>1560</v>
      </c>
      <c r="H99">
        <v>0</v>
      </c>
      <c r="I99" t="s">
        <v>589</v>
      </c>
      <c r="J99" t="str">
        <f>VLOOKUP(A99,[154]KGJ!$C$2:$F$152,4,FALSE)</f>
        <v>859182400211982121</v>
      </c>
      <c r="K99" t="str">
        <f t="shared" si="7"/>
        <v>EG.D, a.s.</v>
      </c>
      <c r="L99">
        <v>2</v>
      </c>
    </row>
    <row r="100" spans="1:12" x14ac:dyDescent="0.25">
      <c r="A100">
        <v>3315</v>
      </c>
      <c r="B100" t="str">
        <f>INDEX('[153]2019_11_nove'!$G$5:$G$250,MATCH("NA"&amp;$A100,'[153]2019_11_nove'!$V$5:$V$250,0),1)</f>
        <v>KJ - Prostějov sladovny</v>
      </c>
      <c r="C100" t="str">
        <f>INDEX('[153]2019_11_nove'!$F$5:$F$250,MATCH("NA"&amp;A100,'[153]2019_11_nove'!$V$5:$V$250,0))</f>
        <v>32374_T11</v>
      </c>
      <c r="D100">
        <f>INDEX('[153]2019_11_nove'!$J$5:$L$250,MATCH("NA"&amp;$A100,'[153]2019_11_nove'!$V$5:$V$250,0),1)</f>
        <v>2513</v>
      </c>
      <c r="E100">
        <f>INDEX('[153]2019_11_nove'!$J$5:$L$250,MATCH("NA"&amp;$A100,'[153]2019_11_nove'!$V$5:$V$250,0),2)</f>
        <v>2000</v>
      </c>
      <c r="F100">
        <f t="shared" si="8"/>
        <v>2513</v>
      </c>
      <c r="G100">
        <f t="shared" si="9"/>
        <v>2000</v>
      </c>
      <c r="H100">
        <v>0</v>
      </c>
      <c r="I100" t="s">
        <v>589</v>
      </c>
      <c r="J100" t="str">
        <f>VLOOKUP(A100,[154]KGJ!$C$2:$F$152,4,FALSE)</f>
        <v>859182400211908947</v>
      </c>
      <c r="K100" t="str">
        <f t="shared" si="7"/>
        <v>EG.D, a.s.</v>
      </c>
      <c r="L100">
        <v>2</v>
      </c>
    </row>
    <row r="101" spans="1:12" x14ac:dyDescent="0.25">
      <c r="A101">
        <v>3614</v>
      </c>
      <c r="B101" t="str">
        <f>INDEX('[153]2019_11_nove'!$G$5:$G$250,MATCH("NA"&amp;$A101,'[153]2019_11_nove'!$V$5:$V$250,0),1)</f>
        <v>KJ - Prostějov, B. Šmerala</v>
      </c>
      <c r="C101" t="str">
        <f>INDEX('[153]2019_11_nove'!$F$5:$F$250,MATCH("NA"&amp;A101,'[153]2019_11_nove'!$V$5:$V$250,0))</f>
        <v>32646_T11</v>
      </c>
      <c r="D101">
        <f>INDEX('[153]2019_11_nove'!$J$5:$L$250,MATCH("NA"&amp;$A101,'[153]2019_11_nove'!$V$5:$V$250,0),1)</f>
        <v>1964</v>
      </c>
      <c r="E101">
        <f>INDEX('[153]2019_11_nove'!$J$5:$L$250,MATCH("NA"&amp;$A101,'[153]2019_11_nove'!$V$5:$V$250,0),2)</f>
        <v>1560</v>
      </c>
      <c r="F101">
        <f t="shared" si="8"/>
        <v>1964</v>
      </c>
      <c r="G101">
        <f t="shared" si="9"/>
        <v>1560</v>
      </c>
      <c r="H101">
        <v>0</v>
      </c>
      <c r="I101" t="s">
        <v>589</v>
      </c>
      <c r="J101" t="str">
        <f>VLOOKUP(A101,[154]KGJ!$C$2:$F$152,4,FALSE)</f>
        <v>859182400212274263</v>
      </c>
      <c r="K101" t="str">
        <f t="shared" si="7"/>
        <v>EG.D, a.s.</v>
      </c>
      <c r="L101">
        <v>2</v>
      </c>
    </row>
    <row r="102" spans="1:12" x14ac:dyDescent="0.25">
      <c r="A102">
        <v>3611</v>
      </c>
      <c r="B102" t="str">
        <f>INDEX('[153]2019_11_nove'!$G$5:$G$250,MATCH("NA"&amp;$A102,'[153]2019_11_nove'!$V$5:$V$250,0),1)</f>
        <v>KJ - Prostějov, Moravská</v>
      </c>
      <c r="C102" t="str">
        <f>INDEX('[153]2019_11_nove'!$F$5:$F$250,MATCH("NA"&amp;A102,'[153]2019_11_nove'!$V$5:$V$250,0))</f>
        <v>32648_T11</v>
      </c>
      <c r="D102">
        <f>INDEX('[153]2019_11_nove'!$J$5:$L$250,MATCH("NA"&amp;$A102,'[153]2019_11_nove'!$V$5:$V$250,0),1)</f>
        <v>797</v>
      </c>
      <c r="E102">
        <f>INDEX('[153]2019_11_nove'!$J$5:$L$250,MATCH("NA"&amp;$A102,'[153]2019_11_nove'!$V$5:$V$250,0),2)</f>
        <v>600</v>
      </c>
      <c r="F102">
        <f t="shared" si="8"/>
        <v>797</v>
      </c>
      <c r="G102">
        <f t="shared" si="9"/>
        <v>600</v>
      </c>
      <c r="H102">
        <v>0</v>
      </c>
      <c r="I102" t="s">
        <v>589</v>
      </c>
      <c r="J102" t="str">
        <f>VLOOKUP(A102,[154]KGJ!$C$2:$F$152,4,FALSE)</f>
        <v>859182400212274188</v>
      </c>
      <c r="K102" t="str">
        <f t="shared" si="7"/>
        <v>EG.D, a.s.</v>
      </c>
      <c r="L102">
        <v>2</v>
      </c>
    </row>
    <row r="103" spans="1:12" x14ac:dyDescent="0.25">
      <c r="A103">
        <v>3613</v>
      </c>
      <c r="B103" t="str">
        <f>INDEX('[153]2019_11_nove'!$G$5:$G$250,MATCH("NA"&amp;$A103,'[153]2019_11_nove'!$V$5:$V$250,0),1)</f>
        <v>KJ - Prostějov, S. Manharda</v>
      </c>
      <c r="C103" t="str">
        <f>INDEX('[153]2019_11_nove'!$F$5:$F$250,MATCH("NA"&amp;A103,'[153]2019_11_nove'!$V$5:$V$250,0))</f>
        <v>32647_T11</v>
      </c>
      <c r="D103">
        <f>INDEX('[153]2019_11_nove'!$J$5:$L$250,MATCH("NA"&amp;$A103,'[153]2019_11_nove'!$V$5:$V$250,0),1)</f>
        <v>1964</v>
      </c>
      <c r="E103">
        <f>INDEX('[153]2019_11_nove'!$J$5:$L$250,MATCH("NA"&amp;$A103,'[153]2019_11_nove'!$V$5:$V$250,0),2)</f>
        <v>1560</v>
      </c>
      <c r="F103">
        <f t="shared" si="8"/>
        <v>1964</v>
      </c>
      <c r="G103">
        <f t="shared" si="9"/>
        <v>1560</v>
      </c>
      <c r="H103">
        <v>0</v>
      </c>
      <c r="I103" t="s">
        <v>589</v>
      </c>
      <c r="J103" t="str">
        <f>VLOOKUP(A103,[154]KGJ!$C$2:$F$152,4,FALSE)</f>
        <v>859182400212274218</v>
      </c>
      <c r="K103" t="str">
        <f t="shared" si="7"/>
        <v>EG.D, a.s.</v>
      </c>
      <c r="L103">
        <v>2</v>
      </c>
    </row>
    <row r="104" spans="1:12" x14ac:dyDescent="0.25">
      <c r="A104">
        <v>3612</v>
      </c>
      <c r="B104" t="str">
        <f>INDEX('[153]2019_11_nove'!$G$5:$G$250,MATCH("NA"&amp;$A104,'[153]2019_11_nove'!$V$5:$V$250,0),1)</f>
        <v>KJ - Prostějov, Tylova</v>
      </c>
      <c r="C104" t="str">
        <f>INDEX('[153]2019_11_nove'!$F$5:$F$250,MATCH("NA"&amp;A104,'[153]2019_11_nove'!$V$5:$V$250,0))</f>
        <v>32645_T11</v>
      </c>
      <c r="D104">
        <f>INDEX('[153]2019_11_nove'!$J$5:$L$250,MATCH("NA"&amp;$A104,'[153]2019_11_nove'!$V$5:$V$250,0),1)</f>
        <v>1274</v>
      </c>
      <c r="E104">
        <f>INDEX('[153]2019_11_nove'!$J$5:$L$250,MATCH("NA"&amp;$A104,'[153]2019_11_nove'!$V$5:$V$250,0),2)</f>
        <v>999</v>
      </c>
      <c r="F104">
        <f t="shared" si="8"/>
        <v>1274</v>
      </c>
      <c r="G104">
        <f t="shared" si="9"/>
        <v>999</v>
      </c>
      <c r="H104">
        <v>0</v>
      </c>
      <c r="I104" t="s">
        <v>589</v>
      </c>
      <c r="J104" t="str">
        <f>VLOOKUP(A104,[154]KGJ!$C$2:$F$152,4,FALSE)</f>
        <v>859182400212275574</v>
      </c>
      <c r="K104" t="str">
        <f t="shared" si="7"/>
        <v>EG.D, a.s.</v>
      </c>
      <c r="L104">
        <v>2</v>
      </c>
    </row>
    <row r="105" spans="1:12" x14ac:dyDescent="0.25">
      <c r="A105">
        <v>3279</v>
      </c>
      <c r="B105" t="str">
        <f>INDEX('[153]2019_11_nove'!$G$5:$G$250,MATCH("NA"&amp;$A105,'[153]2019_11_nove'!$V$5:$V$250,0),1)</f>
        <v>KJ - Přelouč, 17. listopadu</v>
      </c>
      <c r="C105" t="str">
        <f>INDEX('[153]2019_11_nove'!$F$5:$F$250,MATCH("NA"&amp;A105,'[153]2019_11_nove'!$V$5:$V$250,0))</f>
        <v>32327_T11</v>
      </c>
      <c r="D105">
        <f>INDEX('[153]2019_11_nove'!$J$5:$L$250,MATCH("NA"&amp;$A105,'[153]2019_11_nove'!$V$5:$V$250,0),1)</f>
        <v>291</v>
      </c>
      <c r="E105">
        <f>INDEX('[153]2019_11_nove'!$J$5:$L$250,MATCH("NA"&amp;$A105,'[153]2019_11_nove'!$V$5:$V$250,0),2)</f>
        <v>200</v>
      </c>
      <c r="F105">
        <f t="shared" si="8"/>
        <v>291</v>
      </c>
      <c r="G105">
        <f t="shared" si="9"/>
        <v>200</v>
      </c>
      <c r="H105">
        <v>0</v>
      </c>
      <c r="I105" t="s">
        <v>584</v>
      </c>
      <c r="J105" t="str">
        <f>VLOOKUP(A105,[154]KGJ!$C$2:$F$152,4,FALSE)</f>
        <v>859182400707990845</v>
      </c>
      <c r="K105" t="str">
        <f t="shared" si="7"/>
        <v>ČEZ Distribuce, a.s.</v>
      </c>
      <c r="L105">
        <v>7</v>
      </c>
    </row>
    <row r="106" spans="1:12" x14ac:dyDescent="0.25">
      <c r="A106">
        <v>4109</v>
      </c>
      <c r="B106" t="str">
        <f>INDEX('[153]2019_11_nove'!$G$5:$G$250,MATCH("NA"&amp;$A106,'[153]2019_11_nove'!$V$5:$V$250,0),1)</f>
        <v>KJ - Příbor</v>
      </c>
      <c r="C106" t="str">
        <f>INDEX('[153]2019_11_nove'!$F$5:$F$250,MATCH("NA"&amp;A106,'[153]2019_11_nove'!$V$5:$V$250,0))</f>
        <v>33016_T11</v>
      </c>
      <c r="D106">
        <f>INDEX('[153]2019_11_nove'!$J$5:$L$250,MATCH("NA"&amp;$A106,'[153]2019_11_nove'!$V$5:$V$250,0),1)</f>
        <v>801</v>
      </c>
      <c r="E106">
        <f>INDEX('[153]2019_11_nove'!$J$5:$L$250,MATCH("NA"&amp;$A106,'[153]2019_11_nove'!$V$5:$V$250,0),2)</f>
        <v>600</v>
      </c>
      <c r="F106">
        <f t="shared" si="8"/>
        <v>801</v>
      </c>
      <c r="G106">
        <f t="shared" si="9"/>
        <v>600</v>
      </c>
      <c r="H106">
        <v>0</v>
      </c>
      <c r="I106" t="s">
        <v>587</v>
      </c>
      <c r="J106" t="str">
        <f>VLOOKUP(A106,[154]KGJ!$C$2:$F$152,4,FALSE)</f>
        <v>859182400511655770</v>
      </c>
      <c r="K106" t="str">
        <f t="shared" si="7"/>
        <v>ČEZ Distribuce, a.s.</v>
      </c>
      <c r="L106">
        <v>5</v>
      </c>
    </row>
    <row r="107" spans="1:12" x14ac:dyDescent="0.25">
      <c r="A107">
        <v>4110</v>
      </c>
      <c r="B107" t="str">
        <f>INDEX('[153]2019_11_nove'!$G$5:$G$250,MATCH("NA"&amp;$A107,'[153]2019_11_nove'!$V$5:$V$250,0),1)</f>
        <v>KJ - Rakovník</v>
      </c>
      <c r="C107" t="str">
        <f>INDEX('[153]2019_11_nove'!$F$5:$F$250,MATCH("NA"&amp;A107,'[153]2019_11_nove'!$V$5:$V$250,0))</f>
        <v>33049_T11</v>
      </c>
      <c r="D107">
        <f>INDEX('[153]2019_11_nove'!$J$5:$L$250,MATCH("NA"&amp;$A107,'[153]2019_11_nove'!$V$5:$V$250,0),1)</f>
        <v>1268</v>
      </c>
      <c r="E107">
        <f>INDEX('[153]2019_11_nove'!$J$5:$L$250,MATCH("NA"&amp;$A107,'[153]2019_11_nove'!$V$5:$V$250,0),2)</f>
        <v>999</v>
      </c>
      <c r="F107">
        <f t="shared" si="8"/>
        <v>1268</v>
      </c>
      <c r="G107">
        <f t="shared" si="9"/>
        <v>999</v>
      </c>
      <c r="H107">
        <v>0</v>
      </c>
      <c r="I107" t="s">
        <v>572</v>
      </c>
      <c r="J107" t="str">
        <f>VLOOKUP(A107,[154]KGJ!$C$2:$F$152,4,FALSE)</f>
        <v>859182400610077916</v>
      </c>
      <c r="K107" t="str">
        <f t="shared" si="7"/>
        <v>ČEZ Distribuce, a.s.</v>
      </c>
      <c r="L107">
        <v>6</v>
      </c>
    </row>
    <row r="108" spans="1:12" x14ac:dyDescent="0.25">
      <c r="A108">
        <v>2882</v>
      </c>
      <c r="B108" t="str">
        <f>INDEX('[153]2019_11_nove'!$G$5:$G$250,MATCH("NA"&amp;$A108,'[153]2019_11_nove'!$V$5:$V$250,0),1)</f>
        <v>KJ - Rokycany</v>
      </c>
      <c r="C108" t="str">
        <f>INDEX('[153]2019_11_nove'!$F$5:$F$250,MATCH("NA"&amp;A108,'[153]2019_11_nove'!$V$5:$V$250,0))</f>
        <v>31302_T11</v>
      </c>
      <c r="D108">
        <f>INDEX('[153]2019_11_nove'!$J$5:$L$250,MATCH("NA"&amp;$A108,'[153]2019_11_nove'!$V$5:$V$250,0),1)</f>
        <v>1791</v>
      </c>
      <c r="E108">
        <f>INDEX('[153]2019_11_nove'!$J$5:$L$250,MATCH("NA"&amp;$A108,'[153]2019_11_nove'!$V$5:$V$250,0),2)</f>
        <v>1560</v>
      </c>
      <c r="F108">
        <f t="shared" si="8"/>
        <v>1791</v>
      </c>
      <c r="G108">
        <f t="shared" si="9"/>
        <v>1560</v>
      </c>
      <c r="H108">
        <v>0</v>
      </c>
      <c r="I108" t="s">
        <v>588</v>
      </c>
      <c r="J108" t="str">
        <f>VLOOKUP(A108,[154]KGJ!$C$2:$F$152,4,FALSE)</f>
        <v>859182400800794654</v>
      </c>
      <c r="K108" t="str">
        <f t="shared" si="7"/>
        <v>ČEZ Distribuce, a.s.</v>
      </c>
      <c r="L108">
        <v>8</v>
      </c>
    </row>
    <row r="109" spans="1:12" x14ac:dyDescent="0.25">
      <c r="A109">
        <v>3221</v>
      </c>
      <c r="B109" t="str">
        <f>INDEX('[153]2019_11_nove'!$G$5:$G$250,MATCH("NA"&amp;$A109,'[153]2019_11_nove'!$V$5:$V$250,0),1)</f>
        <v>KJ - Roudnice nad Labem</v>
      </c>
      <c r="C109" t="str">
        <f>INDEX('[153]2019_11_nove'!$F$5:$F$250,MATCH("NA"&amp;A109,'[153]2019_11_nove'!$V$5:$V$250,0))</f>
        <v>32353_T11</v>
      </c>
      <c r="D109">
        <f>INDEX('[153]2019_11_nove'!$J$5:$L$250,MATCH("NA"&amp;$A109,'[153]2019_11_nove'!$V$5:$V$250,0),1)</f>
        <v>291</v>
      </c>
      <c r="E109">
        <f>INDEX('[153]2019_11_nove'!$J$5:$L$250,MATCH("NA"&amp;$A109,'[153]2019_11_nove'!$V$5:$V$250,0),2)</f>
        <v>200</v>
      </c>
      <c r="F109">
        <f t="shared" si="8"/>
        <v>291</v>
      </c>
      <c r="G109">
        <f t="shared" si="9"/>
        <v>200</v>
      </c>
      <c r="H109">
        <v>0</v>
      </c>
      <c r="I109" t="s">
        <v>585</v>
      </c>
      <c r="J109" t="str">
        <f>VLOOKUP(A109,[154]KGJ!$C$2:$F$152,4,FALSE)</f>
        <v>859182400408102479</v>
      </c>
      <c r="K109" t="str">
        <f t="shared" si="7"/>
        <v>ČEZ Distribuce, a.s.</v>
      </c>
      <c r="L109">
        <v>4</v>
      </c>
    </row>
    <row r="110" spans="1:12" x14ac:dyDescent="0.25">
      <c r="A110">
        <v>4296</v>
      </c>
      <c r="B110" t="str">
        <f>INDEX('[153]2019_11_nove'!$G$5:$G$250,MATCH("NA"&amp;$A110,'[153]2019_11_nove'!$V$5:$V$250,0),1)</f>
        <v>KJ - Rýmařov</v>
      </c>
      <c r="C110" t="str">
        <f>INDEX('[153]2019_11_nove'!$F$5:$F$250,MATCH("NA"&amp;A110,'[153]2019_11_nove'!$V$5:$V$250,0))</f>
        <v>33380_T11</v>
      </c>
      <c r="D110">
        <f>INDEX('[153]2019_11_nove'!$J$5:$L$250,MATCH("NA"&amp;$A110,'[153]2019_11_nove'!$V$5:$V$250,0),1)</f>
        <v>1269</v>
      </c>
      <c r="E110">
        <f>INDEX('[153]2019_11_nove'!$J$5:$L$250,MATCH("NA"&amp;$A110,'[153]2019_11_nove'!$V$5:$V$250,0),2)</f>
        <v>999</v>
      </c>
      <c r="F110">
        <f t="shared" si="8"/>
        <v>1269</v>
      </c>
      <c r="G110">
        <f t="shared" si="9"/>
        <v>999</v>
      </c>
      <c r="H110">
        <v>0</v>
      </c>
      <c r="I110" s="56" t="s">
        <v>587</v>
      </c>
      <c r="J110" t="str">
        <f>VLOOKUP(A110,[154]KGJ!$C$2:$F$152,4,FALSE)</f>
        <v>859182400511804406</v>
      </c>
      <c r="K110" t="str">
        <f t="shared" si="7"/>
        <v>ČEZ Distribuce, a.s.</v>
      </c>
      <c r="L110">
        <v>5</v>
      </c>
    </row>
    <row r="111" spans="1:12" x14ac:dyDescent="0.25">
      <c r="A111">
        <v>3867</v>
      </c>
      <c r="B111" t="str">
        <f>INDEX('[153]2019_11_nove'!$G$5:$G$250,MATCH("NA"&amp;$A111,'[153]2019_11_nove'!$V$5:$V$250,0),1)</f>
        <v>KJ - Sedlčany, Na Severním sídlišti</v>
      </c>
      <c r="C111" t="str">
        <f>INDEX('[153]2019_11_nove'!$F$5:$F$250,MATCH("NA"&amp;A111,'[153]2019_11_nove'!$V$5:$V$250,0))</f>
        <v>32802_T11</v>
      </c>
      <c r="D111">
        <f>INDEX('[153]2019_11_nove'!$J$5:$L$250,MATCH("NA"&amp;$A111,'[153]2019_11_nove'!$V$5:$V$250,0),1)</f>
        <v>773</v>
      </c>
      <c r="E111">
        <f>INDEX('[153]2019_11_nove'!$J$5:$L$250,MATCH("NA"&amp;$A111,'[153]2019_11_nove'!$V$5:$V$250,0),2)</f>
        <v>600</v>
      </c>
      <c r="F111">
        <f t="shared" si="8"/>
        <v>773</v>
      </c>
      <c r="G111">
        <f t="shared" si="9"/>
        <v>600</v>
      </c>
      <c r="H111">
        <v>0</v>
      </c>
      <c r="I111" t="s">
        <v>572</v>
      </c>
      <c r="J111" t="str">
        <f>VLOOKUP(A111,[154]KGJ!$C$2:$F$152,4,FALSE)</f>
        <v>859182400610020608</v>
      </c>
      <c r="K111" t="str">
        <f t="shared" si="7"/>
        <v>ČEZ Distribuce, a.s.</v>
      </c>
      <c r="L111">
        <v>6</v>
      </c>
    </row>
    <row r="112" spans="1:12" x14ac:dyDescent="0.25">
      <c r="A112">
        <v>3869</v>
      </c>
      <c r="B112" t="str">
        <f>INDEX('[153]2019_11_nove'!$G$5:$G$250,MATCH("NA"&amp;$A112,'[153]2019_11_nove'!$V$5:$V$250,0),1)</f>
        <v>KJ - Sedlčany, Žižkova</v>
      </c>
      <c r="C112" t="str">
        <f>INDEX('[153]2019_11_nove'!$F$5:$F$250,MATCH("NA"&amp;A112,'[153]2019_11_nove'!$V$5:$V$250,0))</f>
        <v>32942_T11</v>
      </c>
      <c r="D112">
        <f>INDEX('[153]2019_11_nove'!$J$5:$L$250,MATCH("NA"&amp;$A112,'[153]2019_11_nove'!$V$5:$V$250,0),1)</f>
        <v>801</v>
      </c>
      <c r="E112">
        <f>INDEX('[153]2019_11_nove'!$J$5:$L$250,MATCH("NA"&amp;$A112,'[153]2019_11_nove'!$V$5:$V$250,0),2)</f>
        <v>600</v>
      </c>
      <c r="F112">
        <f t="shared" si="8"/>
        <v>801</v>
      </c>
      <c r="G112">
        <f t="shared" si="9"/>
        <v>600</v>
      </c>
      <c r="H112">
        <v>0</v>
      </c>
      <c r="I112" t="s">
        <v>572</v>
      </c>
      <c r="J112" t="str">
        <f>VLOOKUP(A112,[154]KGJ!$C$2:$F$152,4,FALSE)</f>
        <v>859182400610088615</v>
      </c>
      <c r="K112" t="str">
        <f t="shared" si="7"/>
        <v>ČEZ Distribuce, a.s.</v>
      </c>
      <c r="L112">
        <v>6</v>
      </c>
    </row>
    <row r="113" spans="1:12" x14ac:dyDescent="0.25">
      <c r="A113">
        <v>4581</v>
      </c>
      <c r="B113" t="str">
        <f>INDEX('[153]2019_11_nove'!$G$5:$G$250,MATCH("NA"&amp;$A113,'[153]2019_11_nove'!$V$5:$V$250,0),1)</f>
        <v>KJ - Sušice, Na Hrázi</v>
      </c>
      <c r="C113" t="str">
        <f>INDEX('[153]2019_11_nove'!$F$5:$F$250,MATCH("NA"&amp;A113,'[153]2019_11_nove'!$V$5:$V$250,0))</f>
        <v>16219_T11</v>
      </c>
      <c r="D113">
        <f>INDEX('[153]2019_11_nove'!$J$5:$L$250,MATCH("NA"&amp;$A113,'[153]2019_11_nove'!$V$5:$V$250,0),1)</f>
        <v>748</v>
      </c>
      <c r="E113">
        <f>INDEX('[153]2019_11_nove'!$J$5:$L$250,MATCH("NA"&amp;$A113,'[153]2019_11_nove'!$V$5:$V$250,0),2)</f>
        <v>600</v>
      </c>
      <c r="F113">
        <f t="shared" si="8"/>
        <v>1039</v>
      </c>
      <c r="G113">
        <f t="shared" si="9"/>
        <v>800</v>
      </c>
      <c r="H113">
        <v>0</v>
      </c>
      <c r="I113" t="s">
        <v>588</v>
      </c>
      <c r="J113" t="e">
        <f>VLOOKUP(A113,[154]KGJ!$C$2:$F$152,4,FALSE)</f>
        <v>#N/A</v>
      </c>
      <c r="K113" t="str">
        <f t="shared" si="7"/>
        <v>ČEZ Distribuce, a.s.</v>
      </c>
      <c r="L113">
        <v>8</v>
      </c>
    </row>
    <row r="114" spans="1:12" x14ac:dyDescent="0.25">
      <c r="A114">
        <v>4582</v>
      </c>
      <c r="B114" t="str">
        <f>INDEX('[153]2019_11_nove'!$G$5:$G$250,MATCH("NA"&amp;$A114,'[153]2019_11_nove'!$V$5:$V$250,0),1)</f>
        <v>KJ - Sušice, Kaštanová</v>
      </c>
      <c r="C114" t="str">
        <f>INDEX('[153]2019_11_nove'!$F$5:$F$250,MATCH("NA"&amp;A114,'[153]2019_11_nove'!$V$5:$V$250,0))</f>
        <v>12647_T11</v>
      </c>
      <c r="D114">
        <f>INDEX('[153]2019_11_nove'!$J$5:$L$250,MATCH("NA"&amp;$A114,'[153]2019_11_nove'!$V$5:$V$250,0),1)</f>
        <v>663</v>
      </c>
      <c r="E114">
        <f>INDEX('[153]2019_11_nove'!$J$5:$L$250,MATCH("NA"&amp;$A114,'[153]2019_11_nove'!$V$5:$V$250,0),2)</f>
        <v>515</v>
      </c>
      <c r="F114">
        <f t="shared" si="8"/>
        <v>663</v>
      </c>
      <c r="G114">
        <f t="shared" si="9"/>
        <v>515</v>
      </c>
      <c r="H114">
        <v>0</v>
      </c>
      <c r="I114" t="s">
        <v>588</v>
      </c>
      <c r="J114" t="e">
        <f>VLOOKUP(A114,[154]KGJ!$C$2:$F$152,4,FALSE)</f>
        <v>#N/A</v>
      </c>
      <c r="K114" t="str">
        <f t="shared" si="7"/>
        <v>ČEZ Distribuce, a.s.</v>
      </c>
      <c r="L114">
        <v>8</v>
      </c>
    </row>
    <row r="115" spans="1:12" x14ac:dyDescent="0.25">
      <c r="A115">
        <v>3615</v>
      </c>
      <c r="B115" t="str">
        <f>INDEX('[153]2019_11_nove'!$G$5:$G$250,MATCH("NA"&amp;$A115,'[153]2019_11_nove'!$V$5:$V$250,0),1)</f>
        <v>KJ - Sušice, Na Hrázi</v>
      </c>
      <c r="C115" t="str">
        <f>INDEX('[153]2019_11_nove'!$F$5:$F$250,MATCH("NA"&amp;A115,'[153]2019_11_nove'!$V$5:$V$250,0))</f>
        <v>16219_T11</v>
      </c>
      <c r="D115">
        <f>INDEX('[153]2019_11_nove'!$J$5:$L$250,MATCH("NA"&amp;$A115,'[153]2019_11_nove'!$V$5:$V$250,0),1)</f>
        <v>291</v>
      </c>
      <c r="E115">
        <f>INDEX('[153]2019_11_nove'!$J$5:$L$250,MATCH("NA"&amp;$A115,'[153]2019_11_nove'!$V$5:$V$250,0),2)</f>
        <v>200</v>
      </c>
      <c r="F115">
        <f t="shared" si="8"/>
        <v>1039</v>
      </c>
      <c r="G115">
        <f t="shared" si="9"/>
        <v>800</v>
      </c>
      <c r="H115">
        <v>0</v>
      </c>
      <c r="I115" t="s">
        <v>588</v>
      </c>
      <c r="J115" t="str">
        <f>VLOOKUP(A115,[154]KGJ!$C$2:$F$152,4,FALSE)</f>
        <v>859182400800720080</v>
      </c>
      <c r="K115" t="str">
        <f t="shared" si="7"/>
        <v>ČEZ Distribuce, a.s.</v>
      </c>
      <c r="L115">
        <v>8</v>
      </c>
    </row>
    <row r="116" spans="1:12" x14ac:dyDescent="0.25">
      <c r="A116">
        <v>4583</v>
      </c>
      <c r="B116" t="str">
        <f>INDEX('[153]2019_11_nove'!$G$5:$G$250,MATCH("NA"&amp;$A116,'[153]2019_11_nove'!$V$5:$V$250,0),1)</f>
        <v>KJ - Sušice, Pravdova</v>
      </c>
      <c r="C116" t="str">
        <f>INDEX('[153]2019_11_nove'!$F$5:$F$250,MATCH("NA"&amp;A116,'[153]2019_11_nove'!$V$5:$V$250,0))</f>
        <v>16157_T11</v>
      </c>
      <c r="D116">
        <f>INDEX('[153]2019_11_nove'!$J$5:$L$250,MATCH("NA"&amp;$A116,'[153]2019_11_nove'!$V$5:$V$250,0),1)</f>
        <v>663</v>
      </c>
      <c r="E116">
        <f>INDEX('[153]2019_11_nove'!$J$5:$L$250,MATCH("NA"&amp;$A116,'[153]2019_11_nove'!$V$5:$V$250,0),2)</f>
        <v>515</v>
      </c>
      <c r="F116">
        <f t="shared" si="8"/>
        <v>663</v>
      </c>
      <c r="G116">
        <f t="shared" si="9"/>
        <v>515</v>
      </c>
      <c r="H116">
        <v>0</v>
      </c>
      <c r="I116" t="s">
        <v>588</v>
      </c>
      <c r="J116" t="e">
        <f>VLOOKUP(A116,[154]KGJ!$C$2:$F$152,4,FALSE)</f>
        <v>#N/A</v>
      </c>
      <c r="K116" t="str">
        <f t="shared" si="7"/>
        <v>ČEZ Distribuce, a.s.</v>
      </c>
      <c r="L116">
        <v>8</v>
      </c>
    </row>
    <row r="117" spans="1:12" x14ac:dyDescent="0.25">
      <c r="A117">
        <v>4580</v>
      </c>
      <c r="B117" t="str">
        <f>INDEX('[153]2019_11_nove'!$G$5:$G$250,MATCH("NA"&amp;$A117,'[153]2019_11_nove'!$V$5:$V$250,0),1)</f>
        <v>KJ - Sušice, Sirkařská</v>
      </c>
      <c r="C117" t="str">
        <f>INDEX('[153]2019_11_nove'!$F$5:$F$250,MATCH("NA"&amp;A117,'[153]2019_11_nove'!$V$5:$V$250,0))</f>
        <v>11687_T11</v>
      </c>
      <c r="D117">
        <f>INDEX('[153]2019_11_nove'!$J$5:$L$250,MATCH("NA"&amp;$A117,'[153]2019_11_nove'!$V$5:$V$250,0),1)</f>
        <v>748</v>
      </c>
      <c r="E117">
        <f>INDEX('[153]2019_11_nove'!$J$5:$L$250,MATCH("NA"&amp;$A117,'[153]2019_11_nove'!$V$5:$V$250,0),2)</f>
        <v>600</v>
      </c>
      <c r="F117">
        <f t="shared" si="8"/>
        <v>748</v>
      </c>
      <c r="G117">
        <f t="shared" si="9"/>
        <v>600</v>
      </c>
      <c r="H117">
        <v>0</v>
      </c>
      <c r="I117" t="s">
        <v>588</v>
      </c>
      <c r="J117" t="e">
        <f>VLOOKUP(A117,[154]KGJ!$C$2:$F$152,4,FALSE)</f>
        <v>#N/A</v>
      </c>
      <c r="K117" t="str">
        <f t="shared" si="7"/>
        <v>ČEZ Distribuce, a.s.</v>
      </c>
      <c r="L117">
        <v>8</v>
      </c>
    </row>
    <row r="118" spans="1:12" x14ac:dyDescent="0.25">
      <c r="A118">
        <v>3631</v>
      </c>
      <c r="B118" t="str">
        <f>INDEX('[153]2019_11_nove'!$G$5:$G$250,MATCH("NA"&amp;$A118,'[153]2019_11_nove'!$V$5:$V$250,0),1)</f>
        <v>KJ - Sušice, Studentská</v>
      </c>
      <c r="C118" t="str">
        <f>INDEX('[153]2019_11_nove'!$F$5:$F$250,MATCH("NA"&amp;A118,'[153]2019_11_nove'!$V$5:$V$250,0))</f>
        <v>32708_T11</v>
      </c>
      <c r="D118">
        <f>INDEX('[153]2019_11_nove'!$J$5:$L$250,MATCH("NA"&amp;$A118,'[153]2019_11_nove'!$V$5:$V$250,0),1)</f>
        <v>286</v>
      </c>
      <c r="E118">
        <f>INDEX('[153]2019_11_nove'!$J$5:$L$250,MATCH("NA"&amp;$A118,'[153]2019_11_nove'!$V$5:$V$250,0),2)</f>
        <v>200</v>
      </c>
      <c r="F118">
        <f t="shared" si="8"/>
        <v>286</v>
      </c>
      <c r="G118">
        <f t="shared" si="9"/>
        <v>200</v>
      </c>
      <c r="H118">
        <v>0</v>
      </c>
      <c r="I118" t="s">
        <v>588</v>
      </c>
      <c r="J118" t="str">
        <f>VLOOKUP(A118,[154]KGJ!$C$2:$F$152,4,FALSE)</f>
        <v>859182400801044901</v>
      </c>
      <c r="K118" t="str">
        <f t="shared" si="7"/>
        <v>ČEZ Distribuce, a.s.</v>
      </c>
      <c r="L118">
        <v>8</v>
      </c>
    </row>
    <row r="119" spans="1:12" x14ac:dyDescent="0.25">
      <c r="A119">
        <v>3868</v>
      </c>
      <c r="B119" t="str">
        <f>INDEX('[153]2019_11_nove'!$G$5:$G$250,MATCH("NA"&amp;$A119,'[153]2019_11_nove'!$V$5:$V$250,0),1)</f>
        <v>KJ - Světlá nad Sázavou, Zámecká (areál sklárny)</v>
      </c>
      <c r="C119" t="str">
        <f>INDEX('[153]2019_11_nove'!$F$5:$F$250,MATCH("NA"&amp;A119,'[153]2019_11_nove'!$V$5:$V$250,0))</f>
        <v>32834_T11</v>
      </c>
      <c r="D119">
        <f>INDEX('[153]2019_11_nove'!$J$5:$L$250,MATCH("NA"&amp;$A119,'[153]2019_11_nove'!$V$5:$V$250,0),1)</f>
        <v>1245</v>
      </c>
      <c r="E119">
        <f>INDEX('[153]2019_11_nove'!$J$5:$L$250,MATCH("NA"&amp;$A119,'[153]2019_11_nove'!$V$5:$V$250,0),2)</f>
        <v>999</v>
      </c>
      <c r="F119">
        <f t="shared" si="8"/>
        <v>1245</v>
      </c>
      <c r="G119">
        <f t="shared" si="9"/>
        <v>999</v>
      </c>
      <c r="H119">
        <v>0</v>
      </c>
      <c r="I119" s="56" t="s">
        <v>583</v>
      </c>
      <c r="J119" t="str">
        <f>VLOOKUP(A119,[154]KGJ!$C$2:$F$152,4,FALSE)</f>
        <v>859182400708328982</v>
      </c>
      <c r="K119" t="str">
        <f t="shared" si="7"/>
        <v>ČEZ Distribuce, a.s.</v>
      </c>
      <c r="L119">
        <v>7</v>
      </c>
    </row>
    <row r="120" spans="1:12" x14ac:dyDescent="0.25">
      <c r="A120">
        <v>4404</v>
      </c>
      <c r="B120" t="str">
        <f>INDEX('[153]2019_11_nove'!$G$5:$G$250,MATCH("NA"&amp;$A120,'[153]2019_11_nove'!$V$5:$V$250,0),1)</f>
        <v>KJ - Špindlerův mlýn</v>
      </c>
      <c r="C120" t="str">
        <f>INDEX('[153]2019_11_nove'!$F$5:$F$250,MATCH("NA"&amp;A120,'[153]2019_11_nove'!$V$5:$V$250,0))</f>
        <v>33657_T11</v>
      </c>
      <c r="D120">
        <f>INDEX('[153]2019_11_nove'!$J$5:$L$250,MATCH("NA"&amp;$A120,'[153]2019_11_nove'!$V$5:$V$250,0),1)</f>
        <v>283</v>
      </c>
      <c r="E120">
        <f>INDEX('[153]2019_11_nove'!$J$5:$L$250,MATCH("NA"&amp;$A120,'[153]2019_11_nove'!$V$5:$V$250,0),2)</f>
        <v>189</v>
      </c>
      <c r="F120">
        <f t="shared" si="8"/>
        <v>283</v>
      </c>
      <c r="G120">
        <f t="shared" si="9"/>
        <v>189</v>
      </c>
      <c r="H120">
        <v>0</v>
      </c>
      <c r="I120" s="56" t="s">
        <v>890</v>
      </c>
      <c r="J120" t="str">
        <f>VLOOKUP(A120,[154]KGJ!$C$2:$F$152,4,FALSE)</f>
        <v>859182400708552332</v>
      </c>
      <c r="K120" t="str">
        <f t="shared" si="7"/>
        <v>ČEZ Distribuce, a.s.</v>
      </c>
      <c r="L120">
        <v>7</v>
      </c>
    </row>
    <row r="121" spans="1:12" x14ac:dyDescent="0.25">
      <c r="A121">
        <v>3531</v>
      </c>
      <c r="B121" t="str">
        <f>INDEX('[153]2019_11_nove'!$G$5:$G$250,MATCH("NA"&amp;$A121,'[153]2019_11_nove'!$V$5:$V$250,0),1)</f>
        <v>KJ - Šternberk</v>
      </c>
      <c r="C121" t="str">
        <f>INDEX('[153]2019_11_nove'!$F$5:$F$250,MATCH("NA"&amp;A121,'[153]2019_11_nove'!$V$5:$V$250,0))</f>
        <v>32522_T11</v>
      </c>
      <c r="D121">
        <f>INDEX('[153]2019_11_nove'!$J$5:$L$250,MATCH("NA"&amp;$A121,'[153]2019_11_nove'!$V$5:$V$250,0),1)</f>
        <v>723</v>
      </c>
      <c r="E121">
        <f>INDEX('[153]2019_11_nove'!$J$5:$L$250,MATCH("NA"&amp;$A121,'[153]2019_11_nove'!$V$5:$V$250,0),2)</f>
        <v>600</v>
      </c>
      <c r="F121">
        <f t="shared" si="8"/>
        <v>723</v>
      </c>
      <c r="G121">
        <f t="shared" si="9"/>
        <v>600</v>
      </c>
      <c r="H121">
        <v>0</v>
      </c>
      <c r="I121" t="s">
        <v>589</v>
      </c>
      <c r="J121" t="str">
        <f>VLOOKUP(A121,[154]KGJ!$C$2:$F$152,4,FALSE)</f>
        <v>859182400511229612</v>
      </c>
      <c r="K121" t="str">
        <f t="shared" si="7"/>
        <v>ČEZ Distribuce, a.s.</v>
      </c>
      <c r="L121">
        <v>5</v>
      </c>
    </row>
    <row r="122" spans="1:12" x14ac:dyDescent="0.25">
      <c r="A122">
        <v>2857</v>
      </c>
      <c r="B122" t="str">
        <f>INDEX('[153]2019_11_nove'!$G$5:$G$250,MATCH("NA"&amp;$A122,'[153]2019_11_nove'!$V$5:$V$250,0),1)</f>
        <v>KJ - Šumperk</v>
      </c>
      <c r="C122" t="str">
        <f>INDEX('[153]2019_11_nove'!$F$5:$F$250,MATCH("NA"&amp;A122,'[153]2019_11_nove'!$V$5:$V$250,0))</f>
        <v>32085_T11</v>
      </c>
      <c r="D122">
        <f>INDEX('[153]2019_11_nove'!$J$5:$L$250,MATCH("NA"&amp;$A122,'[153]2019_11_nove'!$V$5:$V$250,0),1)</f>
        <v>1162</v>
      </c>
      <c r="E122">
        <f>INDEX('[153]2019_11_nove'!$J$5:$L$250,MATCH("NA"&amp;$A122,'[153]2019_11_nove'!$V$5:$V$250,0),2)</f>
        <v>999</v>
      </c>
      <c r="F122">
        <f t="shared" si="8"/>
        <v>1162</v>
      </c>
      <c r="G122">
        <f t="shared" si="9"/>
        <v>999</v>
      </c>
      <c r="H122">
        <v>0</v>
      </c>
      <c r="I122" t="s">
        <v>589</v>
      </c>
      <c r="J122" t="str">
        <f>VLOOKUP(A122,[154]KGJ!$C$2:$F$152,4,FALSE)</f>
        <v>859182400510995570</v>
      </c>
      <c r="K122" t="str">
        <f t="shared" si="7"/>
        <v>ČEZ Distribuce, a.s.</v>
      </c>
      <c r="L122">
        <v>5</v>
      </c>
    </row>
    <row r="123" spans="1:12" x14ac:dyDescent="0.25">
      <c r="A123">
        <v>4027</v>
      </c>
      <c r="B123" t="str">
        <f>INDEX('[153]2019_11_nove'!$G$5:$G$250,MATCH("NA"&amp;$A123,'[153]2019_11_nove'!$V$5:$V$250,0),1)</f>
        <v>KJ - Šumperk K2</v>
      </c>
      <c r="C123" t="str">
        <f>INDEX('[153]2019_11_nove'!$F$5:$F$250,MATCH("NA"&amp;A123,'[153]2019_11_nove'!$V$5:$V$250,0))</f>
        <v>33150_T11</v>
      </c>
      <c r="D123">
        <f>INDEX('[153]2019_11_nove'!$J$5:$L$250,MATCH("NA"&amp;$A123,'[153]2019_11_nove'!$V$5:$V$250,0),1)</f>
        <v>1268</v>
      </c>
      <c r="E123">
        <f>INDEX('[153]2019_11_nove'!$J$5:$L$250,MATCH("NA"&amp;$A123,'[153]2019_11_nove'!$V$5:$V$250,0),2)</f>
        <v>999</v>
      </c>
      <c r="F123">
        <f t="shared" si="8"/>
        <v>1268</v>
      </c>
      <c r="G123">
        <f t="shared" si="9"/>
        <v>999</v>
      </c>
      <c r="H123">
        <v>0</v>
      </c>
      <c r="I123" t="s">
        <v>589</v>
      </c>
      <c r="J123" t="str">
        <f>VLOOKUP(A123,[154]KGJ!$C$2:$F$152,4,FALSE)</f>
        <v>859182400511616122</v>
      </c>
      <c r="K123" t="str">
        <f t="shared" si="7"/>
        <v>ČEZ Distribuce, a.s.</v>
      </c>
      <c r="L123">
        <v>5</v>
      </c>
    </row>
    <row r="124" spans="1:12" x14ac:dyDescent="0.25">
      <c r="A124">
        <v>4028</v>
      </c>
      <c r="B124" t="str">
        <f>INDEX('[153]2019_11_nove'!$G$5:$G$250,MATCH("NA"&amp;$A124,'[153]2019_11_nove'!$V$5:$V$250,0),1)</f>
        <v>KJ - Šumperk K3</v>
      </c>
      <c r="C124" t="str">
        <f>INDEX('[153]2019_11_nove'!$F$5:$F$250,MATCH("NA"&amp;A124,'[153]2019_11_nove'!$V$5:$V$250,0))</f>
        <v>33050_T11</v>
      </c>
      <c r="D124">
        <f>INDEX('[153]2019_11_nove'!$J$5:$L$250,MATCH("NA"&amp;$A124,'[153]2019_11_nove'!$V$5:$V$250,0),1)</f>
        <v>1268</v>
      </c>
      <c r="E124">
        <f>INDEX('[153]2019_11_nove'!$J$5:$L$250,MATCH("NA"&amp;$A124,'[153]2019_11_nove'!$V$5:$V$250,0),2)</f>
        <v>999</v>
      </c>
      <c r="F124">
        <f t="shared" si="8"/>
        <v>1268</v>
      </c>
      <c r="G124">
        <f t="shared" si="9"/>
        <v>999</v>
      </c>
      <c r="H124">
        <v>0</v>
      </c>
      <c r="I124" t="s">
        <v>589</v>
      </c>
      <c r="J124" t="str">
        <f>VLOOKUP(A124,[154]KGJ!$C$2:$F$152,4,FALSE)</f>
        <v>859182400511614807</v>
      </c>
      <c r="K124" t="str">
        <f t="shared" si="7"/>
        <v>ČEZ Distribuce, a.s.</v>
      </c>
      <c r="L124">
        <v>5</v>
      </c>
    </row>
    <row r="125" spans="1:12" x14ac:dyDescent="0.25">
      <c r="A125">
        <v>3082</v>
      </c>
      <c r="B125" t="str">
        <f>INDEX('[153]2019_11_nove'!$G$5:$G$250,MATCH("NA"&amp;$A125,'[153]2019_11_nove'!$V$5:$V$250,0),1)</f>
        <v>KJ - Tanvald</v>
      </c>
      <c r="C125" t="str">
        <f>INDEX('[153]2019_11_nove'!$F$5:$F$250,MATCH("NA"&amp;A125,'[153]2019_11_nove'!$V$5:$V$250,0))</f>
        <v>32229_T11</v>
      </c>
      <c r="D125">
        <f>INDEX('[153]2019_11_nove'!$J$5:$L$250,MATCH("NA"&amp;$A125,'[153]2019_11_nove'!$V$5:$V$250,0),1)</f>
        <v>2254</v>
      </c>
      <c r="E125">
        <f>INDEX('[153]2019_11_nove'!$J$5:$L$250,MATCH("NA"&amp;$A125,'[153]2019_11_nove'!$V$5:$V$250,0),2)</f>
        <v>2000</v>
      </c>
      <c r="F125">
        <f t="shared" si="8"/>
        <v>2254</v>
      </c>
      <c r="G125">
        <f t="shared" si="9"/>
        <v>2000</v>
      </c>
      <c r="H125">
        <v>0</v>
      </c>
      <c r="I125" t="s">
        <v>586</v>
      </c>
      <c r="J125" t="str">
        <f>VLOOKUP(A125,[154]KGJ!$C$2:$F$152,4,FALSE)</f>
        <v>859182400408085246</v>
      </c>
      <c r="K125" t="str">
        <f t="shared" si="7"/>
        <v>ČEZ Distribuce, a.s.</v>
      </c>
      <c r="L125">
        <v>4</v>
      </c>
    </row>
    <row r="126" spans="1:12" x14ac:dyDescent="0.25">
      <c r="A126">
        <v>3928</v>
      </c>
      <c r="B126" t="str">
        <f>INDEX('[153]2019_11_nove'!$G$5:$G$250,MATCH("NA"&amp;$A126,'[153]2019_11_nove'!$V$5:$V$250,0),1)</f>
        <v>KJ - Tanvald ul. Vítězná</v>
      </c>
      <c r="C126" t="str">
        <f>INDEX('[153]2019_11_nove'!$F$5:$F$250,MATCH("NA"&amp;A126,'[153]2019_11_nove'!$V$5:$V$250,0))</f>
        <v>33093_T11</v>
      </c>
      <c r="D126">
        <f>INDEX('[153]2019_11_nove'!$J$5:$L$250,MATCH("NA"&amp;$A126,'[153]2019_11_nove'!$V$5:$V$250,0),1)</f>
        <v>300</v>
      </c>
      <c r="E126">
        <f>INDEX('[153]2019_11_nove'!$J$5:$L$250,MATCH("NA"&amp;$A126,'[153]2019_11_nove'!$V$5:$V$250,0),2)</f>
        <v>200</v>
      </c>
      <c r="F126">
        <f t="shared" si="8"/>
        <v>300</v>
      </c>
      <c r="G126">
        <f t="shared" si="9"/>
        <v>200</v>
      </c>
      <c r="H126">
        <v>0</v>
      </c>
      <c r="I126" t="s">
        <v>586</v>
      </c>
      <c r="J126" t="str">
        <f>VLOOKUP(A126,[154]KGJ!$C$2:$F$152,4,FALSE)</f>
        <v>859182400408555558</v>
      </c>
      <c r="K126" t="str">
        <f t="shared" si="7"/>
        <v>ČEZ Distribuce, a.s.</v>
      </c>
      <c r="L126">
        <v>4</v>
      </c>
    </row>
    <row r="127" spans="1:12" x14ac:dyDescent="0.25">
      <c r="A127">
        <v>4026</v>
      </c>
      <c r="B127" t="str">
        <f>INDEX('[153]2019_11_nove'!$G$5:$G$250,MATCH("NA"&amp;$A127,'[153]2019_11_nove'!$V$5:$V$250,0),1)</f>
        <v>KJ - ÚJV Řež</v>
      </c>
      <c r="C127" t="str">
        <f>INDEX('[153]2019_11_nove'!$F$5:$F$250,MATCH("NA"&amp;A127,'[153]2019_11_nove'!$V$5:$V$250,0))</f>
        <v>33114_T11</v>
      </c>
      <c r="D127">
        <f>INDEX('[153]2019_11_nove'!$J$5:$L$250,MATCH("NA"&amp;$A127,'[153]2019_11_nove'!$V$5:$V$250,0),1)</f>
        <v>1268</v>
      </c>
      <c r="E127">
        <f>INDEX('[153]2019_11_nove'!$J$5:$L$250,MATCH("NA"&amp;$A127,'[153]2019_11_nove'!$V$5:$V$250,0),2)</f>
        <v>999</v>
      </c>
      <c r="F127">
        <f t="shared" si="8"/>
        <v>1268</v>
      </c>
      <c r="G127">
        <f t="shared" si="9"/>
        <v>999</v>
      </c>
      <c r="H127">
        <v>0</v>
      </c>
      <c r="I127" t="s">
        <v>572</v>
      </c>
      <c r="J127" t="str">
        <f>VLOOKUP(A127,[154]KGJ!$C$2:$F$152,4,FALSE)</f>
        <v>859182400609618953</v>
      </c>
      <c r="K127" t="str">
        <f t="shared" si="7"/>
        <v>ČEZ Distribuce, a.s.</v>
      </c>
      <c r="L127">
        <v>6</v>
      </c>
    </row>
    <row r="128" spans="1:12" x14ac:dyDescent="0.25">
      <c r="A128">
        <v>2881</v>
      </c>
      <c r="B128" t="str">
        <f>INDEX('[153]2019_11_nove'!$G$5:$G$250,MATCH("NA"&amp;$A128,'[153]2019_11_nove'!$V$5:$V$250,0),1)</f>
        <v>KJ - Ústí nad Orlicí</v>
      </c>
      <c r="C128" t="str">
        <f>INDEX('[153]2019_11_nove'!$F$5:$F$250,MATCH("NA"&amp;A128,'[153]2019_11_nove'!$V$5:$V$250,0))</f>
        <v>31301_T11</v>
      </c>
      <c r="D128">
        <f>INDEX('[153]2019_11_nove'!$J$5:$L$250,MATCH("NA"&amp;$A128,'[153]2019_11_nove'!$V$5:$V$250,0),1)</f>
        <v>1791</v>
      </c>
      <c r="E128">
        <f>INDEX('[153]2019_11_nove'!$J$5:$L$250,MATCH("NA"&amp;$A128,'[153]2019_11_nove'!$V$5:$V$250,0),2)</f>
        <v>1560</v>
      </c>
      <c r="F128">
        <f t="shared" si="8"/>
        <v>1791</v>
      </c>
      <c r="G128">
        <f t="shared" si="9"/>
        <v>1560</v>
      </c>
      <c r="H128">
        <v>0</v>
      </c>
      <c r="I128" t="s">
        <v>584</v>
      </c>
      <c r="J128" t="str">
        <f>VLOOKUP(A128,[154]KGJ!$C$2:$F$152,4,FALSE)</f>
        <v>859182400707785489</v>
      </c>
      <c r="K128" t="str">
        <f t="shared" si="7"/>
        <v>ČEZ Distribuce, a.s.</v>
      </c>
      <c r="L128">
        <v>7</v>
      </c>
    </row>
    <row r="129" spans="1:12" x14ac:dyDescent="0.25">
      <c r="A129">
        <v>3081</v>
      </c>
      <c r="B129" t="str">
        <f>INDEX('[153]2019_11_nove'!$G$5:$G$250,MATCH("NA"&amp;$A129,'[153]2019_11_nove'!$V$5:$V$250,0),1)</f>
        <v>KJ - Ústí nad Orlicí, Okružní</v>
      </c>
      <c r="C129" t="str">
        <f>INDEX('[153]2019_11_nove'!$F$5:$F$250,MATCH("NA"&amp;A129,'[153]2019_11_nove'!$V$5:$V$250,0))</f>
        <v>32133_T11</v>
      </c>
      <c r="D129">
        <f>INDEX('[153]2019_11_nove'!$J$5:$L$250,MATCH("NA"&amp;$A129,'[153]2019_11_nove'!$V$5:$V$250,0),1)</f>
        <v>723</v>
      </c>
      <c r="E129">
        <f>INDEX('[153]2019_11_nove'!$J$5:$L$250,MATCH("NA"&amp;$A129,'[153]2019_11_nove'!$V$5:$V$250,0),2)</f>
        <v>600</v>
      </c>
      <c r="F129">
        <f t="shared" si="8"/>
        <v>723</v>
      </c>
      <c r="G129">
        <f t="shared" si="9"/>
        <v>600</v>
      </c>
      <c r="H129">
        <v>0</v>
      </c>
      <c r="I129" t="s">
        <v>584</v>
      </c>
      <c r="J129" t="str">
        <f>VLOOKUP(A129,[154]KGJ!$C$2:$F$152,4,FALSE)</f>
        <v>859182400707906143</v>
      </c>
      <c r="K129" t="str">
        <f t="shared" si="7"/>
        <v>ČEZ Distribuce, a.s.</v>
      </c>
      <c r="L129">
        <v>7</v>
      </c>
    </row>
    <row r="130" spans="1:12" x14ac:dyDescent="0.25">
      <c r="A130">
        <v>2880</v>
      </c>
      <c r="B130" t="str">
        <f>INDEX('[153]2019_11_nove'!$G$5:$G$250,MATCH("NA"&amp;$A130,'[153]2019_11_nove'!$V$5:$V$250,0),1)</f>
        <v>KJ - Vamberk</v>
      </c>
      <c r="C130" t="str">
        <f>INDEX('[153]2019_11_nove'!$F$5:$F$250,MATCH("NA"&amp;A130,'[153]2019_11_nove'!$V$5:$V$250,0))</f>
        <v>30786_T11</v>
      </c>
      <c r="D130">
        <f>INDEX('[153]2019_11_nove'!$J$5:$L$250,MATCH("NA"&amp;$A130,'[153]2019_11_nove'!$V$5:$V$250,0),1)</f>
        <v>1791</v>
      </c>
      <c r="E130">
        <f>INDEX('[153]2019_11_nove'!$J$5:$L$250,MATCH("NA"&amp;$A130,'[153]2019_11_nove'!$V$5:$V$250,0),2)</f>
        <v>1560</v>
      </c>
      <c r="F130">
        <f t="shared" ref="F130:F157" si="10">SUMIFS($D$2:$D$180,$C$2:$C$180,C130)</f>
        <v>1791</v>
      </c>
      <c r="G130">
        <f t="shared" ref="G130:G157" si="11">SUMIFS($E$2:$E$180,$C$2:$C$180,C130)</f>
        <v>1560</v>
      </c>
      <c r="H130">
        <v>0</v>
      </c>
      <c r="I130" t="s">
        <v>890</v>
      </c>
      <c r="J130" t="str">
        <f>VLOOKUP(A130,[154]KGJ!$C$2:$F$152,4,FALSE)</f>
        <v>859182400707752221</v>
      </c>
      <c r="K130" t="str">
        <f t="shared" si="7"/>
        <v>ČEZ Distribuce, a.s.</v>
      </c>
      <c r="L130">
        <v>7</v>
      </c>
    </row>
    <row r="131" spans="1:12" x14ac:dyDescent="0.25">
      <c r="A131">
        <v>4243</v>
      </c>
      <c r="B131" t="str">
        <f>INDEX('[153]2019_11_nove'!$G$5:$G$250,MATCH("NA"&amp;$A131,'[153]2019_11_nove'!$V$5:$V$250,0),1)</f>
        <v>KJ - Veselí nad Lužnicí</v>
      </c>
      <c r="C131" t="str">
        <f>INDEX('[153]2019_11_nove'!$F$5:$F$250,MATCH("NA"&amp;A131,'[153]2019_11_nove'!$V$5:$V$250,0))</f>
        <v>33346_T11</v>
      </c>
      <c r="D131">
        <f>INDEX('[153]2019_11_nove'!$J$5:$L$250,MATCH("NA"&amp;$A131,'[153]2019_11_nove'!$V$5:$V$250,0),1)</f>
        <v>945</v>
      </c>
      <c r="E131">
        <f>INDEX('[153]2019_11_nove'!$J$5:$L$250,MATCH("NA"&amp;$A131,'[153]2019_11_nove'!$V$5:$V$250,0),2)</f>
        <v>800</v>
      </c>
      <c r="F131">
        <f t="shared" si="10"/>
        <v>945</v>
      </c>
      <c r="G131">
        <f t="shared" si="11"/>
        <v>800</v>
      </c>
      <c r="H131">
        <v>0</v>
      </c>
      <c r="I131" t="s">
        <v>590</v>
      </c>
      <c r="J131" t="str">
        <f>VLOOKUP(A131,[154]KGJ!$C$2:$F$152,4,FALSE)</f>
        <v>859182400106112329</v>
      </c>
      <c r="K131" t="str">
        <f t="shared" ref="K131:K171" si="12">IF(L131&lt;3,"EG.D, a.s.",IF(L131=3,"PRE distribuce, a.s.","ČEZ Distribuce, a.s."))</f>
        <v>EG.D, a.s.</v>
      </c>
      <c r="L131">
        <v>1</v>
      </c>
    </row>
    <row r="132" spans="1:12" x14ac:dyDescent="0.25">
      <c r="A132">
        <v>2641</v>
      </c>
      <c r="B132" t="str">
        <f>INDEX('[153]2019_11_nove'!$G$5:$G$250,MATCH("NA"&amp;$A132,'[153]2019_11_nove'!$V$5:$V$250,0),1)</f>
        <v>KJ - Vrchlabí, připojení Liščí kopec</v>
      </c>
      <c r="C132" t="str">
        <f>INDEX('[153]2019_11_nove'!$F$5:$F$250,MATCH("NA"&amp;A132,'[153]2019_11_nove'!$V$5:$V$250,0))</f>
        <v>23715_T11</v>
      </c>
      <c r="D132">
        <f>INDEX('[153]2019_11_nove'!$J$5:$L$250,MATCH("NA"&amp;$A132,'[153]2019_11_nove'!$V$5:$V$250,0),1)</f>
        <v>1995</v>
      </c>
      <c r="E132">
        <f>INDEX('[153]2019_11_nove'!$J$5:$L$250,MATCH("NA"&amp;$A132,'[153]2019_11_nove'!$V$5:$V$250,0),2)</f>
        <v>1560</v>
      </c>
      <c r="F132">
        <f t="shared" si="10"/>
        <v>1995</v>
      </c>
      <c r="G132">
        <f t="shared" si="11"/>
        <v>1560</v>
      </c>
      <c r="H132">
        <v>0</v>
      </c>
      <c r="I132" t="s">
        <v>890</v>
      </c>
      <c r="J132" t="str">
        <f>VLOOKUP(A132,[154]KGJ!$C$2:$F$152,4,FALSE)</f>
        <v>859182400707765207</v>
      </c>
      <c r="K132" t="str">
        <f t="shared" si="12"/>
        <v>ČEZ Distribuce, a.s.</v>
      </c>
      <c r="L132">
        <v>7</v>
      </c>
    </row>
    <row r="133" spans="1:12" x14ac:dyDescent="0.25">
      <c r="A133">
        <v>2642</v>
      </c>
      <c r="B133" t="str">
        <f>INDEX('[153]2019_11_nove'!$G$5:$G$250,MATCH("NA"&amp;$A133,'[153]2019_11_nove'!$V$5:$V$250,0),1)</f>
        <v>KJ - Vrchlabí, připojení Liščí kopec</v>
      </c>
      <c r="C133" t="str">
        <f>INDEX('[153]2019_11_nove'!$F$5:$F$250,MATCH("NA"&amp;A133,'[153]2019_11_nove'!$V$5:$V$250,0))</f>
        <v>23721_T11</v>
      </c>
      <c r="D133">
        <f>INDEX('[153]2019_11_nove'!$J$5:$L$250,MATCH("NA"&amp;$A133,'[153]2019_11_nove'!$V$5:$V$250,0),1)</f>
        <v>1791</v>
      </c>
      <c r="E133">
        <f>INDEX('[153]2019_11_nove'!$J$5:$L$250,MATCH("NA"&amp;$A133,'[153]2019_11_nove'!$V$5:$V$250,0),2)</f>
        <v>1560</v>
      </c>
      <c r="F133">
        <f t="shared" si="10"/>
        <v>1791</v>
      </c>
      <c r="G133">
        <f t="shared" si="11"/>
        <v>1560</v>
      </c>
      <c r="H133">
        <v>0</v>
      </c>
      <c r="I133" t="s">
        <v>890</v>
      </c>
      <c r="J133" t="str">
        <f>VLOOKUP(A133,[154]KGJ!$C$2:$F$152,4,FALSE)</f>
        <v>859182400707765306</v>
      </c>
      <c r="K133" t="str">
        <f t="shared" si="12"/>
        <v>ČEZ Distribuce, a.s.</v>
      </c>
      <c r="L133">
        <v>7</v>
      </c>
    </row>
    <row r="134" spans="1:12" x14ac:dyDescent="0.25">
      <c r="A134">
        <v>2703</v>
      </c>
      <c r="B134" t="str">
        <f>INDEX('[153]2019_11_nove'!$G$5:$G$250,MATCH("NA"&amp;$A134,'[153]2019_11_nove'!$V$5:$V$250,0),1)</f>
        <v>KJ - Vysoké Mýto, Generála Svatoně (kotelna Vanice)</v>
      </c>
      <c r="C134" t="str">
        <f>INDEX('[153]2019_11_nove'!$F$5:$F$250,MATCH("NA"&amp;A134,'[153]2019_11_nove'!$V$5:$V$250,0))</f>
        <v>25668_T11</v>
      </c>
      <c r="D134">
        <f>INDEX('[153]2019_11_nove'!$J$5:$L$250,MATCH("NA"&amp;$A134,'[153]2019_11_nove'!$V$5:$V$250,0),1)</f>
        <v>808</v>
      </c>
      <c r="E134">
        <f>INDEX('[153]2019_11_nove'!$J$5:$L$250,MATCH("NA"&amp;$A134,'[153]2019_11_nove'!$V$5:$V$250,0),2)</f>
        <v>600</v>
      </c>
      <c r="F134">
        <f t="shared" si="10"/>
        <v>808</v>
      </c>
      <c r="G134">
        <f t="shared" si="11"/>
        <v>600</v>
      </c>
      <c r="H134">
        <v>0</v>
      </c>
      <c r="I134" t="s">
        <v>584</v>
      </c>
      <c r="J134" t="str">
        <f>VLOOKUP(A134,[154]KGJ!$C$2:$F$152,4,FALSE)</f>
        <v>859182400707792340</v>
      </c>
      <c r="K134" t="str">
        <f t="shared" si="12"/>
        <v>ČEZ Distribuce, a.s.</v>
      </c>
      <c r="L134">
        <v>7</v>
      </c>
    </row>
    <row r="135" spans="1:12" x14ac:dyDescent="0.25">
      <c r="A135">
        <v>2704</v>
      </c>
      <c r="B135" t="str">
        <f>INDEX('[153]2019_11_nove'!$G$5:$G$250,MATCH("NA"&amp;$A135,'[153]2019_11_nove'!$V$5:$V$250,0),1)</f>
        <v>KJ - Vysoké Mýto, Prokopa Velikého (kotelna Družba)</v>
      </c>
      <c r="C135" t="str">
        <f>INDEX('[153]2019_11_nove'!$F$5:$F$250,MATCH("NA"&amp;A135,'[153]2019_11_nove'!$V$5:$V$250,0))</f>
        <v>25669_T11</v>
      </c>
      <c r="D135">
        <f>INDEX('[153]2019_11_nove'!$J$5:$L$250,MATCH("NA"&amp;$A135,'[153]2019_11_nove'!$V$5:$V$250,0),1)</f>
        <v>529</v>
      </c>
      <c r="E135">
        <f>INDEX('[153]2019_11_nove'!$J$5:$L$250,MATCH("NA"&amp;$A135,'[153]2019_11_nove'!$V$5:$V$250,0),2)</f>
        <v>400</v>
      </c>
      <c r="F135">
        <f t="shared" si="10"/>
        <v>529</v>
      </c>
      <c r="G135">
        <f t="shared" si="11"/>
        <v>400</v>
      </c>
      <c r="H135">
        <v>0</v>
      </c>
      <c r="I135" t="s">
        <v>584</v>
      </c>
      <c r="J135" t="str">
        <f>VLOOKUP(A135,[154]KGJ!$C$2:$F$152,4,FALSE)</f>
        <v>859182400707814950</v>
      </c>
      <c r="K135" t="str">
        <f t="shared" si="12"/>
        <v>ČEZ Distribuce, a.s.</v>
      </c>
      <c r="L135">
        <v>7</v>
      </c>
    </row>
    <row r="136" spans="1:12" x14ac:dyDescent="0.25">
      <c r="A136">
        <v>3939</v>
      </c>
      <c r="B136" t="str">
        <f>INDEX('[153]2019_11_nove'!$G$5:$G$250,MATCH("NA"&amp;$A136,'[153]2019_11_nove'!$V$5:$V$250,0),1)</f>
        <v>KJ - Zákupy</v>
      </c>
      <c r="C136" t="str">
        <f>INDEX('[153]2019_11_nove'!$F$5:$F$250,MATCH("NA"&amp;A136,'[153]2019_11_nove'!$V$5:$V$250,0))</f>
        <v>32812_T11</v>
      </c>
      <c r="D136">
        <f>INDEX('[153]2019_11_nove'!$J$5:$L$250,MATCH("NA"&amp;$A136,'[153]2019_11_nove'!$V$5:$V$250,0),1)</f>
        <v>286</v>
      </c>
      <c r="E136">
        <f>INDEX('[153]2019_11_nove'!$J$5:$L$250,MATCH("NA"&amp;$A136,'[153]2019_11_nove'!$V$5:$V$250,0),2)</f>
        <v>200</v>
      </c>
      <c r="F136">
        <f t="shared" si="10"/>
        <v>286</v>
      </c>
      <c r="G136">
        <f t="shared" si="11"/>
        <v>200</v>
      </c>
      <c r="H136">
        <v>0</v>
      </c>
      <c r="I136" s="56" t="s">
        <v>586</v>
      </c>
      <c r="J136" t="str">
        <f>VLOOKUP(A136,[154]KGJ!$C$2:$F$152,4,FALSE)</f>
        <v>859182400408400223</v>
      </c>
      <c r="K136" t="str">
        <f t="shared" si="12"/>
        <v>ČEZ Distribuce, a.s.</v>
      </c>
      <c r="L136">
        <v>4</v>
      </c>
    </row>
    <row r="137" spans="1:12" x14ac:dyDescent="0.25">
      <c r="A137">
        <v>2381</v>
      </c>
      <c r="B137" t="str">
        <f>INDEX('[153]2019_11_nove'!$G$5:$G$250,MATCH("NA"&amp;$A137,'[153]2019_11_nove'!$V$5:$V$250,0),1)</f>
        <v>Kotelna - ZŠ Velká Chuchle</v>
      </c>
      <c r="C137" t="str">
        <f>INDEX('[153]2019_11_nove'!$F$5:$F$250,MATCH("NA"&amp;A137,'[153]2019_11_nove'!$V$5:$V$250,0))</f>
        <v>15947_T11</v>
      </c>
      <c r="D137">
        <f>INDEX('[153]2019_11_nove'!$J$5:$L$250,MATCH("NA"&amp;$A137,'[153]2019_11_nove'!$V$5:$V$250,0),1)</f>
        <v>62</v>
      </c>
      <c r="E137">
        <f>INDEX('[153]2019_11_nove'!$J$5:$L$250,MATCH("NA"&amp;$A137,'[153]2019_11_nove'!$V$5:$V$250,0),2)</f>
        <v>30</v>
      </c>
      <c r="F137">
        <f t="shared" si="10"/>
        <v>62</v>
      </c>
      <c r="G137">
        <f t="shared" si="11"/>
        <v>30</v>
      </c>
      <c r="H137">
        <v>1</v>
      </c>
      <c r="I137" t="s">
        <v>1118</v>
      </c>
      <c r="J137" t="str">
        <f>VLOOKUP(A137,[154]KGJ!$C$2:$F$152,4,FALSE)</f>
        <v>859182400310962253</v>
      </c>
      <c r="K137" t="str">
        <f>IF(L137&lt;3,"EG.D, a.s.",IF(L137=3,"PREdistribuce, a.s.","ČEZ Distribuce, a.s."))</f>
        <v>PREdistribuce, a.s.</v>
      </c>
      <c r="L137">
        <v>3</v>
      </c>
    </row>
    <row r="138" spans="1:12" x14ac:dyDescent="0.25">
      <c r="A138">
        <v>2157</v>
      </c>
      <c r="B138" t="str">
        <f>INDEX('[153]2019_11_nove'!$G$5:$G$250,MATCH("NA"&amp;$A138,'[153]2019_11_nove'!$V$5:$V$250,0),1)</f>
        <v>Kotelna Frýdlant</v>
      </c>
      <c r="C138" t="str">
        <f>INDEX('[153]2019_11_nove'!$F$5:$F$250,MATCH("NA"&amp;A138,'[153]2019_11_nove'!$V$5:$V$250,0))</f>
        <v>09439_T11</v>
      </c>
      <c r="D138">
        <f>INDEX('[153]2019_11_nove'!$J$5:$L$250,MATCH("NA"&amp;$A138,'[153]2019_11_nove'!$V$5:$V$250,0),1)</f>
        <v>1243</v>
      </c>
      <c r="E138">
        <f>INDEX('[153]2019_11_nove'!$J$5:$L$250,MATCH("NA"&amp;$A138,'[153]2019_11_nove'!$V$5:$V$250,0),2)</f>
        <v>1169</v>
      </c>
      <c r="F138">
        <f t="shared" si="10"/>
        <v>1497</v>
      </c>
      <c r="G138">
        <f t="shared" si="11"/>
        <v>1349</v>
      </c>
      <c r="H138">
        <v>1</v>
      </c>
      <c r="I138" t="s">
        <v>586</v>
      </c>
      <c r="J138" t="str">
        <f>VLOOKUP(A138,[154]KGJ!$C$2:$F$152,4,FALSE)</f>
        <v>859182400408107597</v>
      </c>
      <c r="K138" t="str">
        <f t="shared" si="12"/>
        <v>ČEZ Distribuce, a.s.</v>
      </c>
      <c r="L138">
        <v>4</v>
      </c>
    </row>
    <row r="139" spans="1:12" x14ac:dyDescent="0.25">
      <c r="A139">
        <v>1747</v>
      </c>
      <c r="B139" t="str">
        <f>INDEX('[153]2019_11_nove'!$G$5:$G$250,MATCH("NA"&amp;$A139,'[153]2019_11_nove'!$V$5:$V$250,0),1)</f>
        <v>Kotelna Govorova - Smiřice</v>
      </c>
      <c r="C139" t="str">
        <f>INDEX('[153]2019_11_nove'!$F$5:$F$250,MATCH("NA"&amp;A139,'[153]2019_11_nove'!$V$5:$V$250,0))</f>
        <v>02791_T11</v>
      </c>
      <c r="D139">
        <f>INDEX('[153]2019_11_nove'!$J$5:$L$250,MATCH("NA"&amp;$A139,'[153]2019_11_nove'!$V$5:$V$250,0),1)</f>
        <v>234</v>
      </c>
      <c r="E139">
        <f>INDEX('[153]2019_11_nove'!$J$5:$L$250,MATCH("NA"&amp;$A139,'[153]2019_11_nove'!$V$5:$V$250,0),2)</f>
        <v>170</v>
      </c>
      <c r="F139">
        <f t="shared" si="10"/>
        <v>234</v>
      </c>
      <c r="G139">
        <f t="shared" si="11"/>
        <v>170</v>
      </c>
      <c r="H139">
        <v>1</v>
      </c>
      <c r="I139" t="s">
        <v>890</v>
      </c>
      <c r="J139" t="str">
        <f>VLOOKUP(A139,[154]KGJ!$C$2:$F$152,4,FALSE)</f>
        <v>859182400707311480</v>
      </c>
      <c r="K139" t="str">
        <f t="shared" si="12"/>
        <v>ČEZ Distribuce, a.s.</v>
      </c>
      <c r="L139">
        <v>7</v>
      </c>
    </row>
    <row r="140" spans="1:12" x14ac:dyDescent="0.25">
      <c r="A140">
        <v>2947</v>
      </c>
      <c r="B140" t="str">
        <f>INDEX('[153]2019_11_nove'!$G$5:$G$250,MATCH("NA"&amp;$A140,'[153]2019_11_nove'!$V$5:$V$250,0),1)</f>
        <v>Kotelna Humpolec</v>
      </c>
      <c r="C140" t="str">
        <f>INDEX('[153]2019_11_nove'!$F$5:$F$250,MATCH("NA"&amp;A140,'[153]2019_11_nove'!$V$5:$V$250,0))</f>
        <v>00328_T11</v>
      </c>
      <c r="D140">
        <f>INDEX('[153]2019_11_nove'!$J$5:$L$250,MATCH("NA"&amp;$A140,'[153]2019_11_nove'!$V$5:$V$250,0),1)</f>
        <v>184</v>
      </c>
      <c r="E140">
        <f>INDEX('[153]2019_11_nove'!$J$5:$L$250,MATCH("NA"&amp;$A140,'[153]2019_11_nove'!$V$5:$V$250,0),2)</f>
        <v>125</v>
      </c>
      <c r="F140">
        <f t="shared" si="10"/>
        <v>184</v>
      </c>
      <c r="G140">
        <f t="shared" si="11"/>
        <v>125</v>
      </c>
      <c r="H140">
        <v>1</v>
      </c>
      <c r="I140" t="s">
        <v>583</v>
      </c>
      <c r="J140" t="str">
        <f>VLOOKUP(A140,[154]KGJ!$C$2:$F$152,4,FALSE)</f>
        <v>859182400105435023</v>
      </c>
      <c r="K140" t="str">
        <f t="shared" si="12"/>
        <v>EG.D, a.s.</v>
      </c>
      <c r="L140">
        <v>1</v>
      </c>
    </row>
    <row r="141" spans="1:12" x14ac:dyDescent="0.25">
      <c r="A141">
        <v>1780</v>
      </c>
      <c r="B141" t="str">
        <f>INDEX('[153]2019_11_nove'!$G$5:$G$250,MATCH("NA"&amp;$A141,'[153]2019_11_nove'!$V$5:$V$250,0),1)</f>
        <v>Kotelna Krátká - Železná Ruda</v>
      </c>
      <c r="C141" t="str">
        <f>INDEX('[153]2019_11_nove'!$F$5:$F$250,MATCH("NA"&amp;A141,'[153]2019_11_nove'!$V$5:$V$250,0))</f>
        <v>02966_T11</v>
      </c>
      <c r="D141">
        <f>INDEX('[153]2019_11_nove'!$J$5:$L$250,MATCH("NA"&amp;$A141,'[153]2019_11_nove'!$V$5:$V$250,0),1)</f>
        <v>19</v>
      </c>
      <c r="E141">
        <f>INDEX('[153]2019_11_nove'!$J$5:$L$250,MATCH("NA"&amp;$A141,'[153]2019_11_nove'!$V$5:$V$250,0),2)</f>
        <v>8</v>
      </c>
      <c r="F141">
        <f t="shared" si="10"/>
        <v>253</v>
      </c>
      <c r="G141">
        <f t="shared" si="11"/>
        <v>178</v>
      </c>
      <c r="H141">
        <v>1</v>
      </c>
      <c r="I141" t="s">
        <v>588</v>
      </c>
      <c r="J141" t="str">
        <f>VLOOKUP(A141,[154]KGJ!$C$2:$F$152,4,FALSE)</f>
        <v>859182400800579046</v>
      </c>
      <c r="K141" t="str">
        <f t="shared" si="12"/>
        <v>ČEZ Distribuce, a.s.</v>
      </c>
      <c r="L141">
        <v>8</v>
      </c>
    </row>
    <row r="142" spans="1:12" x14ac:dyDescent="0.25">
      <c r="A142">
        <v>1746</v>
      </c>
      <c r="B142" t="str">
        <f>INDEX('[153]2019_11_nove'!$G$5:$G$250,MATCH("NA"&amp;$A142,'[153]2019_11_nove'!$V$5:$V$250,0),1)</f>
        <v>Kotelna Krátká - Železná Ruda</v>
      </c>
      <c r="C142" t="str">
        <f>INDEX('[153]2019_11_nove'!$F$5:$F$250,MATCH("NA"&amp;A142,'[153]2019_11_nove'!$V$5:$V$250,0))</f>
        <v>02966_T11</v>
      </c>
      <c r="D142">
        <f>INDEX('[153]2019_11_nove'!$J$5:$L$250,MATCH("NA"&amp;$A142,'[153]2019_11_nove'!$V$5:$V$250,0),1)</f>
        <v>234</v>
      </c>
      <c r="E142">
        <f>INDEX('[153]2019_11_nove'!$J$5:$L$250,MATCH("NA"&amp;$A142,'[153]2019_11_nove'!$V$5:$V$250,0),2)</f>
        <v>170</v>
      </c>
      <c r="F142">
        <f t="shared" si="10"/>
        <v>253</v>
      </c>
      <c r="G142">
        <f t="shared" si="11"/>
        <v>178</v>
      </c>
      <c r="H142">
        <v>1</v>
      </c>
      <c r="I142" t="s">
        <v>588</v>
      </c>
      <c r="J142" t="str">
        <f>VLOOKUP(A142,[154]KGJ!$C$2:$F$152,4,FALSE)</f>
        <v>859182400800922224</v>
      </c>
      <c r="K142" t="str">
        <f t="shared" si="12"/>
        <v>ČEZ Distribuce, a.s.</v>
      </c>
      <c r="L142">
        <v>8</v>
      </c>
    </row>
    <row r="143" spans="1:12" x14ac:dyDescent="0.25">
      <c r="A143">
        <v>1777</v>
      </c>
      <c r="B143" t="str">
        <f>INDEX('[153]2019_11_nove'!$G$5:$G$250,MATCH("NA"&amp;$A143,'[153]2019_11_nove'!$V$5:$V$250,0),1)</f>
        <v>Kotelna Smiřice ZŠ Micro 8</v>
      </c>
      <c r="C143" t="str">
        <f>INDEX('[153]2019_11_nove'!$F$5:$F$250,MATCH("NA"&amp;A143,'[153]2019_11_nove'!$V$5:$V$250,0))</f>
        <v>13691_T11</v>
      </c>
      <c r="D143">
        <f>INDEX('[153]2019_11_nove'!$J$5:$L$250,MATCH("NA"&amp;$A143,'[153]2019_11_nove'!$V$5:$V$250,0),1)</f>
        <v>19</v>
      </c>
      <c r="E143">
        <f>INDEX('[153]2019_11_nove'!$J$5:$L$250,MATCH("NA"&amp;$A143,'[153]2019_11_nove'!$V$5:$V$250,0),2)</f>
        <v>8</v>
      </c>
      <c r="F143">
        <f t="shared" si="10"/>
        <v>19</v>
      </c>
      <c r="G143">
        <f t="shared" si="11"/>
        <v>8</v>
      </c>
      <c r="H143">
        <v>1</v>
      </c>
      <c r="I143" t="s">
        <v>890</v>
      </c>
      <c r="J143" t="str">
        <f>VLOOKUP(A143,[154]KGJ!$C$2:$F$152,4,FALSE)</f>
        <v>859182400707578715</v>
      </c>
      <c r="K143" t="str">
        <f t="shared" si="12"/>
        <v>ČEZ Distribuce, a.s.</v>
      </c>
      <c r="L143">
        <v>7</v>
      </c>
    </row>
    <row r="144" spans="1:12" x14ac:dyDescent="0.25">
      <c r="A144">
        <v>2043</v>
      </c>
      <c r="B144" t="str">
        <f>INDEX('[153]2019_11_nove'!$G$5:$G$250,MATCH("NA"&amp;$A144,'[153]2019_11_nove'!$V$5:$V$250,0),1)</f>
        <v>Kotelna Světlá - Bradlo</v>
      </c>
      <c r="C144" t="str">
        <f>INDEX('[153]2019_11_nove'!$F$5:$F$250,MATCH("NA"&amp;A144,'[153]2019_11_nove'!$V$5:$V$250,0))</f>
        <v>00317_T11</v>
      </c>
      <c r="D144">
        <f>INDEX('[153]2019_11_nove'!$J$5:$L$250,MATCH("NA"&amp;$A144,'[153]2019_11_nove'!$V$5:$V$250,0),1)</f>
        <v>2161</v>
      </c>
      <c r="E144">
        <f>INDEX('[153]2019_11_nove'!$J$5:$L$250,MATCH("NA"&amp;$A144,'[153]2019_11_nove'!$V$5:$V$250,0),2)</f>
        <v>2014</v>
      </c>
      <c r="F144">
        <f t="shared" si="10"/>
        <v>2161</v>
      </c>
      <c r="G144">
        <f t="shared" si="11"/>
        <v>2014</v>
      </c>
      <c r="H144">
        <v>1</v>
      </c>
      <c r="I144" t="s">
        <v>583</v>
      </c>
      <c r="J144" t="str">
        <f>VLOOKUP(A144,[154]KGJ!$C$2:$F$152,4,FALSE)</f>
        <v>859182400707934900</v>
      </c>
      <c r="K144" t="str">
        <f t="shared" si="12"/>
        <v>ČEZ Distribuce, a.s.</v>
      </c>
      <c r="L144">
        <v>7</v>
      </c>
    </row>
    <row r="145" spans="1:12" x14ac:dyDescent="0.25">
      <c r="A145">
        <v>4421</v>
      </c>
      <c r="B145" t="str">
        <f>INDEX('[153]2019_11_nove'!$G$5:$G$250,MATCH("NA"&amp;$A145,'[153]2019_11_nove'!$V$5:$V$250,0),1)</f>
        <v>Kotelna Svitavy - Dimitrovova/Lázeňská</v>
      </c>
      <c r="C145" t="str">
        <f>INDEX('[153]2019_11_nove'!$F$5:$F$250,MATCH("NA"&amp;A145,'[153]2019_11_nove'!$V$5:$V$250,0))</f>
        <v>00316_T11</v>
      </c>
      <c r="D145">
        <f>INDEX('[153]2019_11_nove'!$J$5:$L$250,MATCH("NA"&amp;$A145,'[153]2019_11_nove'!$V$5:$V$250,0),1)</f>
        <v>280</v>
      </c>
      <c r="E145">
        <f>INDEX('[153]2019_11_nove'!$J$5:$L$250,MATCH("NA"&amp;$A145,'[153]2019_11_nove'!$V$5:$V$250,0),2)</f>
        <v>200</v>
      </c>
      <c r="F145">
        <f t="shared" si="10"/>
        <v>280</v>
      </c>
      <c r="G145">
        <f t="shared" si="11"/>
        <v>200</v>
      </c>
      <c r="H145">
        <v>1</v>
      </c>
      <c r="I145" t="s">
        <v>584</v>
      </c>
      <c r="J145" t="str">
        <f>VLOOKUP(A145,[154]KGJ!$C$2:$F$152,4,FALSE)</f>
        <v>859182400707935259</v>
      </c>
      <c r="K145" t="str">
        <f t="shared" si="12"/>
        <v>ČEZ Distribuce, a.s.</v>
      </c>
      <c r="L145">
        <v>7</v>
      </c>
    </row>
    <row r="146" spans="1:12" x14ac:dyDescent="0.25">
      <c r="A146">
        <v>4380</v>
      </c>
      <c r="B146" t="str">
        <f>INDEX('[153]2019_11_nove'!$G$5:$G$250,MATCH("NA"&amp;$A146,'[153]2019_11_nove'!$V$5:$V$250,0),1)</f>
        <v>Kotelna Svitavy - Tovární</v>
      </c>
      <c r="C146" t="str">
        <f>INDEX('[153]2019_11_nove'!$F$5:$F$250,MATCH("NA"&amp;A146,'[153]2019_11_nove'!$V$5:$V$250,0))</f>
        <v>00315_T11</v>
      </c>
      <c r="D146">
        <f>INDEX('[153]2019_11_nove'!$J$5:$L$250,MATCH("NA"&amp;$A146,'[153]2019_11_nove'!$V$5:$V$250,0),1)</f>
        <v>748</v>
      </c>
      <c r="E146">
        <f>INDEX('[153]2019_11_nove'!$J$5:$L$250,MATCH("NA"&amp;$A146,'[153]2019_11_nove'!$V$5:$V$250,0),2)</f>
        <v>600</v>
      </c>
      <c r="F146">
        <f t="shared" si="10"/>
        <v>748</v>
      </c>
      <c r="G146">
        <f t="shared" si="11"/>
        <v>600</v>
      </c>
      <c r="H146">
        <v>1</v>
      </c>
      <c r="I146" t="s">
        <v>584</v>
      </c>
      <c r="J146" t="str">
        <f>VLOOKUP(A146,[154]KGJ!$C$2:$F$152,4,FALSE)</f>
        <v>859182400708551878</v>
      </c>
      <c r="K146" t="str">
        <f t="shared" si="12"/>
        <v>ČEZ Distribuce, a.s.</v>
      </c>
      <c r="L146">
        <v>7</v>
      </c>
    </row>
    <row r="147" spans="1:12" x14ac:dyDescent="0.25">
      <c r="A147">
        <v>2658</v>
      </c>
      <c r="B147" t="str">
        <f>INDEX('[153]2019_11_nove'!$G$5:$G$250,MATCH("NA"&amp;$A147,'[153]2019_11_nove'!$V$5:$V$250,0),1)</f>
        <v>Kotelna Svitavy - Větrná</v>
      </c>
      <c r="C147" t="str">
        <f>INDEX('[153]2019_11_nove'!$F$5:$F$250,MATCH("NA"&amp;A147,'[153]2019_11_nove'!$V$5:$V$250,0))</f>
        <v>00314_T11</v>
      </c>
      <c r="D147">
        <f>INDEX('[153]2019_11_nove'!$J$5:$L$250,MATCH("NA"&amp;$A147,'[153]2019_11_nove'!$V$5:$V$250,0),1)</f>
        <v>2254</v>
      </c>
      <c r="E147">
        <f>INDEX('[153]2019_11_nove'!$J$5:$L$250,MATCH("NA"&amp;$A147,'[153]2019_11_nove'!$V$5:$V$250,0),2)</f>
        <v>2000</v>
      </c>
      <c r="F147">
        <f t="shared" si="10"/>
        <v>2254</v>
      </c>
      <c r="G147">
        <f t="shared" si="11"/>
        <v>2000</v>
      </c>
      <c r="H147">
        <v>1</v>
      </c>
      <c r="I147" t="s">
        <v>584</v>
      </c>
      <c r="J147" t="str">
        <f>VLOOKUP(A147,[154]KGJ!$C$2:$F$152,4,FALSE)</f>
        <v>859182400707934894</v>
      </c>
      <c r="K147" t="str">
        <f t="shared" si="12"/>
        <v>ČEZ Distribuce, a.s.</v>
      </c>
      <c r="L147">
        <v>7</v>
      </c>
    </row>
    <row r="148" spans="1:12" x14ac:dyDescent="0.25">
      <c r="A148">
        <v>3934</v>
      </c>
      <c r="B148" t="str">
        <f>INDEX('[153]2019_11_nove'!$G$5:$G$250,MATCH("NA"&amp;$A148,'[153]2019_11_nove'!$V$5:$V$250,0),1)</f>
        <v>Kotelna Vítkovice</v>
      </c>
      <c r="C148" t="str">
        <f>INDEX('[153]2019_11_nove'!$F$5:$F$250,MATCH("NA"&amp;A148,'[153]2019_11_nove'!$V$5:$V$250,0))</f>
        <v>31867_T11</v>
      </c>
      <c r="D148">
        <f>INDEX('[153]2019_11_nove'!$J$5:$L$250,MATCH("NA"&amp;$A148,'[153]2019_11_nove'!$V$5:$V$250,0),1)</f>
        <v>1216</v>
      </c>
      <c r="E148">
        <f>INDEX('[153]2019_11_nove'!$J$5:$L$250,MATCH("NA"&amp;$A148,'[153]2019_11_nove'!$V$5:$V$250,0),2)</f>
        <v>999</v>
      </c>
      <c r="F148">
        <f t="shared" si="10"/>
        <v>4990</v>
      </c>
      <c r="G148">
        <f t="shared" si="11"/>
        <v>4119</v>
      </c>
      <c r="H148">
        <v>1</v>
      </c>
      <c r="I148" t="s">
        <v>587</v>
      </c>
      <c r="J148" t="str">
        <f>VLOOKUP(A148,[154]KGJ!$C$2:$F$152,4,FALSE)</f>
        <v>859182412540505025</v>
      </c>
      <c r="K148" t="str">
        <f t="shared" si="12"/>
        <v>ČEZ Distribuce, a.s.</v>
      </c>
      <c r="L148">
        <v>5</v>
      </c>
    </row>
    <row r="149" spans="1:12" x14ac:dyDescent="0.25">
      <c r="A149">
        <v>2539</v>
      </c>
      <c r="B149" t="str">
        <f>INDEX('[153]2019_11_nove'!$G$5:$G$250,MATCH("NA"&amp;$A149,'[153]2019_11_nove'!$V$5:$V$250,0),1)</f>
        <v>Kotelna Vítkovice</v>
      </c>
      <c r="C149" t="str">
        <f>INDEX('[153]2019_11_nove'!$F$5:$F$250,MATCH("NA"&amp;A149,'[153]2019_11_nove'!$V$5:$V$250,0))</f>
        <v>31867_T11</v>
      </c>
      <c r="D149">
        <f>INDEX('[153]2019_11_nove'!$J$5:$L$250,MATCH("NA"&amp;$A149,'[153]2019_11_nove'!$V$5:$V$250,0),1)</f>
        <v>1887</v>
      </c>
      <c r="E149">
        <f>INDEX('[153]2019_11_nove'!$J$5:$L$250,MATCH("NA"&amp;$A149,'[153]2019_11_nove'!$V$5:$V$250,0),2)</f>
        <v>1560</v>
      </c>
      <c r="F149">
        <f t="shared" si="10"/>
        <v>4990</v>
      </c>
      <c r="G149">
        <f t="shared" si="11"/>
        <v>4119</v>
      </c>
      <c r="H149">
        <v>1</v>
      </c>
      <c r="I149" t="s">
        <v>587</v>
      </c>
      <c r="J149" t="str">
        <f>VLOOKUP(A149,[154]KGJ!$C$2:$F$152,4,FALSE)</f>
        <v>859182412540505025</v>
      </c>
      <c r="K149" t="str">
        <f t="shared" si="12"/>
        <v>ČEZ Distribuce, a.s.</v>
      </c>
      <c r="L149">
        <v>5</v>
      </c>
    </row>
    <row r="150" spans="1:12" x14ac:dyDescent="0.25">
      <c r="A150">
        <v>2540</v>
      </c>
      <c r="B150" t="str">
        <f>INDEX('[153]2019_11_nove'!$G$5:$G$250,MATCH("NA"&amp;$A150,'[153]2019_11_nove'!$V$5:$V$250,0),1)</f>
        <v>Kotelna Vítkovice</v>
      </c>
      <c r="C150" t="str">
        <f>INDEX('[153]2019_11_nove'!$F$5:$F$250,MATCH("NA"&amp;A150,'[153]2019_11_nove'!$V$5:$V$250,0))</f>
        <v>31867_T11</v>
      </c>
      <c r="D150">
        <f>INDEX('[153]2019_11_nove'!$J$5:$L$250,MATCH("NA"&amp;$A150,'[153]2019_11_nove'!$V$5:$V$250,0),1)</f>
        <v>1887</v>
      </c>
      <c r="E150">
        <f>INDEX('[153]2019_11_nove'!$J$5:$L$250,MATCH("NA"&amp;$A150,'[153]2019_11_nove'!$V$5:$V$250,0),2)</f>
        <v>1560</v>
      </c>
      <c r="F150">
        <f t="shared" si="10"/>
        <v>4990</v>
      </c>
      <c r="G150">
        <f t="shared" si="11"/>
        <v>4119</v>
      </c>
      <c r="H150">
        <v>1</v>
      </c>
      <c r="I150" t="s">
        <v>587</v>
      </c>
      <c r="J150" t="str">
        <f>VLOOKUP(A150,[154]KGJ!$C$2:$F$152,4,FALSE)</f>
        <v>859182412540505025</v>
      </c>
      <c r="K150" t="str">
        <f t="shared" si="12"/>
        <v>ČEZ Distribuce, a.s.</v>
      </c>
      <c r="L150">
        <v>5</v>
      </c>
    </row>
    <row r="151" spans="1:12" x14ac:dyDescent="0.25">
      <c r="A151">
        <v>1059</v>
      </c>
      <c r="B151" t="str">
        <f>INDEX('[153]2019_11_nove'!$G$5:$G$250,MATCH("NA"&amp;$A151,'[153]2019_11_nove'!$V$5:$V$250,0),1)</f>
        <v>Kotelna Volyně</v>
      </c>
      <c r="C151" t="str">
        <f>INDEX('[153]2019_11_nove'!$F$5:$F$250,MATCH("NA"&amp;A151,'[153]2019_11_nove'!$V$5:$V$250,0))</f>
        <v>00329_T11</v>
      </c>
      <c r="D151">
        <f>INDEX('[153]2019_11_nove'!$J$5:$L$250,MATCH("NA"&amp;$A151,'[153]2019_11_nove'!$V$5:$V$250,0),1)</f>
        <v>67</v>
      </c>
      <c r="E151">
        <f>INDEX('[153]2019_11_nove'!$J$5:$L$250,MATCH("NA"&amp;$A151,'[153]2019_11_nove'!$V$5:$V$250,0),2)</f>
        <v>35</v>
      </c>
      <c r="F151">
        <f t="shared" si="10"/>
        <v>790</v>
      </c>
      <c r="G151">
        <f t="shared" si="11"/>
        <v>635</v>
      </c>
      <c r="H151">
        <v>1</v>
      </c>
      <c r="I151" t="s">
        <v>590</v>
      </c>
      <c r="J151" t="str">
        <f>VLOOKUP(A151,[154]KGJ!$C$2:$F$152,4,FALSE)</f>
        <v>859182400105430998</v>
      </c>
      <c r="K151" t="str">
        <f t="shared" si="12"/>
        <v>EG.D, a.s.</v>
      </c>
      <c r="L151">
        <v>1</v>
      </c>
    </row>
    <row r="152" spans="1:12" x14ac:dyDescent="0.25">
      <c r="A152">
        <v>3282</v>
      </c>
      <c r="B152" t="str">
        <f>INDEX('[153]2019_11_nove'!$G$5:$G$250,MATCH("NA"&amp;$A152,'[153]2019_11_nove'!$V$5:$V$250,0),1)</f>
        <v>Kotelna Volyně</v>
      </c>
      <c r="C152" t="str">
        <f>INDEX('[153]2019_11_nove'!$F$5:$F$250,MATCH("NA"&amp;A152,'[153]2019_11_nove'!$V$5:$V$250,0))</f>
        <v>00329_T11</v>
      </c>
      <c r="D152">
        <f>INDEX('[153]2019_11_nove'!$J$5:$L$250,MATCH("NA"&amp;$A152,'[153]2019_11_nove'!$V$5:$V$250,0),1)</f>
        <v>723</v>
      </c>
      <c r="E152">
        <f>INDEX('[153]2019_11_nove'!$J$5:$L$250,MATCH("NA"&amp;$A152,'[153]2019_11_nove'!$V$5:$V$250,0),2)</f>
        <v>600</v>
      </c>
      <c r="F152">
        <f t="shared" si="10"/>
        <v>790</v>
      </c>
      <c r="G152">
        <f t="shared" si="11"/>
        <v>635</v>
      </c>
      <c r="H152">
        <v>1</v>
      </c>
      <c r="I152" t="s">
        <v>590</v>
      </c>
      <c r="J152" t="str">
        <f>VLOOKUP(A152,[154]KGJ!$C$2:$F$152,4,FALSE)</f>
        <v>859182400105776492</v>
      </c>
      <c r="K152" t="str">
        <f t="shared" si="12"/>
        <v>EG.D, a.s.</v>
      </c>
      <c r="L152">
        <v>1</v>
      </c>
    </row>
    <row r="153" spans="1:12" x14ac:dyDescent="0.25">
      <c r="A153" s="55">
        <v>4598</v>
      </c>
      <c r="B153" t="str">
        <f>INDEX('[153]2019_11_nove'!$G$5:$G$250,MATCH("NA"&amp;$A153,'[153]2019_11_nove'!$V$5:$V$250,0),1)</f>
        <v>Kotelna Votice</v>
      </c>
      <c r="C153" t="str">
        <f>INDEX('[153]2019_11_nove'!$F$5:$F$250,MATCH("NA"&amp;A153,'[153]2019_11_nove'!$V$5:$V$250,0))</f>
        <v>00313_T11</v>
      </c>
      <c r="D153">
        <f>INDEX('[153]2019_11_nove'!$J$5:$L$250,MATCH("NA"&amp;$A153,'[153]2019_11_nove'!$V$5:$V$250,0),1)</f>
        <v>280</v>
      </c>
      <c r="E153">
        <f>INDEX('[153]2019_11_nove'!$J$5:$L$250,MATCH("NA"&amp;$A153,'[153]2019_11_nove'!$V$5:$V$250,0),2)</f>
        <v>200</v>
      </c>
      <c r="F153">
        <f t="shared" si="10"/>
        <v>280</v>
      </c>
      <c r="G153">
        <f t="shared" si="11"/>
        <v>200</v>
      </c>
      <c r="H153">
        <v>1</v>
      </c>
      <c r="I153" t="s">
        <v>572</v>
      </c>
      <c r="J153" t="str">
        <f>VLOOKUP(A153,'[155]Seznam KJ'!$H$2:$K$166,4,FALSE)</f>
        <v>859182400609619400</v>
      </c>
      <c r="K153" t="str">
        <f t="shared" si="12"/>
        <v>ČEZ Distribuce, a.s.</v>
      </c>
      <c r="L153">
        <v>6</v>
      </c>
    </row>
    <row r="154" spans="1:12" x14ac:dyDescent="0.25">
      <c r="A154">
        <v>3468</v>
      </c>
      <c r="B154" t="str">
        <f>INDEX('[153]2019_11_nove'!$G$5:$G$250,MATCH("NA"&amp;$A154,'[153]2019_11_nove'!$V$5:$V$250,0),1)</f>
        <v>Kotelna Zruč -Sázavan</v>
      </c>
      <c r="C154" t="str">
        <f>INDEX('[153]2019_11_nove'!$F$5:$F$250,MATCH("NA"&amp;A154,'[153]2019_11_nove'!$V$5:$V$250,0))</f>
        <v>02076_T11</v>
      </c>
      <c r="D154">
        <f>INDEX('[153]2019_11_nove'!$J$5:$L$250,MATCH("NA"&amp;$A154,'[153]2019_11_nove'!$V$5:$V$250,0),1)</f>
        <v>1063</v>
      </c>
      <c r="E154">
        <f>INDEX('[153]2019_11_nove'!$J$5:$L$250,MATCH("NA"&amp;$A154,'[153]2019_11_nove'!$V$5:$V$250,0),2)</f>
        <v>800</v>
      </c>
      <c r="F154">
        <f t="shared" si="10"/>
        <v>1063</v>
      </c>
      <c r="G154">
        <f t="shared" si="11"/>
        <v>800</v>
      </c>
      <c r="H154">
        <v>1</v>
      </c>
      <c r="I154" t="s">
        <v>572</v>
      </c>
      <c r="J154" t="str">
        <f>VLOOKUP(A154,'[155]Seznam KJ'!$H$2:$K$166,4,FALSE)</f>
        <v>859182400609921459</v>
      </c>
      <c r="K154" t="str">
        <f t="shared" si="12"/>
        <v>ČEZ Distribuce, a.s.</v>
      </c>
      <c r="L154">
        <v>6</v>
      </c>
    </row>
    <row r="155" spans="1:12" x14ac:dyDescent="0.25">
      <c r="A155">
        <v>4630</v>
      </c>
      <c r="B155" t="str">
        <f>INDEX('[153]2019_11_nove'!$G$5:$G$250,MATCH("NA"&amp;$A155,'[153]2019_11_nove'!$V$5:$V$250,0),1)</f>
        <v>KJ  -Jihlava SAPELI</v>
      </c>
      <c r="C155" t="str">
        <f>INDEX('[153]2019_11_nove'!$F$5:$F$250,MATCH("NA"&amp;A155,'[153]2019_11_nove'!$V$5:$V$250,0))</f>
        <v>34942_T11</v>
      </c>
      <c r="D155">
        <f>INDEX('[153]2019_11_nove'!$J$5:$L$250,MATCH("NA"&amp;$A155,'[153]2019_11_nove'!$V$5:$V$250,0),1)</f>
        <v>280</v>
      </c>
      <c r="E155">
        <f>INDEX('[153]2019_11_nove'!$J$5:$L$250,MATCH("NA"&amp;$A155,'[153]2019_11_nove'!$V$5:$V$250,0),2)</f>
        <v>200</v>
      </c>
      <c r="F155">
        <f t="shared" si="10"/>
        <v>280</v>
      </c>
      <c r="G155">
        <f t="shared" si="11"/>
        <v>200</v>
      </c>
      <c r="H155">
        <v>0</v>
      </c>
      <c r="I155" t="s">
        <v>583</v>
      </c>
      <c r="J155" t="str">
        <f>VLOOKUP(A155,'[155]Seznam KJ'!$H$2:$K$166,4,FALSE)</f>
        <v>859182400220514047</v>
      </c>
      <c r="K155" t="str">
        <f t="shared" si="12"/>
        <v>EG.D, a.s.</v>
      </c>
      <c r="L155">
        <v>2</v>
      </c>
    </row>
    <row r="156" spans="1:12" x14ac:dyDescent="0.25">
      <c r="A156">
        <v>4475</v>
      </c>
      <c r="B156" t="str">
        <f>INDEX('[153]2019_11_nove'!$G$5:$G$250,MATCH("NA"&amp;$A156,'[153]2019_11_nove'!$V$5:$V$250,0),1)</f>
        <v>KJ - Rokycany</v>
      </c>
      <c r="C156" t="str">
        <f>INDEX('[153]2019_11_nove'!$F$5:$F$250,MATCH("NA"&amp;A156,'[153]2019_11_nove'!$V$5:$V$250,0))</f>
        <v>35161_T11</v>
      </c>
      <c r="D156">
        <f>INDEX('[153]2019_11_nove'!$J$5:$L$250,MATCH("NA"&amp;$A156,'[153]2019_11_nove'!$V$5:$V$250,0),1)</f>
        <v>478</v>
      </c>
      <c r="E156">
        <f>INDEX('[153]2019_11_nove'!$J$5:$L$250,MATCH("NA"&amp;$A156,'[153]2019_11_nove'!$V$5:$V$250,0),2)</f>
        <v>400</v>
      </c>
      <c r="F156">
        <f t="shared" si="10"/>
        <v>478</v>
      </c>
      <c r="G156">
        <f t="shared" si="11"/>
        <v>400</v>
      </c>
      <c r="H156">
        <v>0</v>
      </c>
      <c r="I156" t="s">
        <v>588</v>
      </c>
      <c r="J156" t="str">
        <f>VLOOKUP(A156,'[155]Seznam KJ'!$H$2:$K$166,4,FALSE)</f>
        <v>859182400801519737</v>
      </c>
      <c r="K156" t="str">
        <f t="shared" si="12"/>
        <v>ČEZ Distribuce, a.s.</v>
      </c>
      <c r="L156">
        <v>8</v>
      </c>
    </row>
    <row r="157" spans="1:12" x14ac:dyDescent="0.25">
      <c r="A157">
        <v>4579</v>
      </c>
      <c r="B157" t="str">
        <f>INDEX('[153]2019_11_nove'!$G$5:$G$250,MATCH("NA"&amp;$A157,'[153]2019_11_nove'!$V$5:$V$250,0),1)</f>
        <v>KJ - COLORLAK</v>
      </c>
      <c r="C157" t="str">
        <f>INDEX('[153]2019_11_nove'!$F$5:$F$250,MATCH("NA"&amp;A157,'[153]2019_11_nove'!$V$5:$V$250,0))</f>
        <v>35423_T11</v>
      </c>
      <c r="D157">
        <f>INDEX('[153]2019_11_nove'!$J$5:$L$250,MATCH("NA"&amp;$A157,'[153]2019_11_nove'!$V$5:$V$250,0),1)</f>
        <v>478</v>
      </c>
      <c r="E157">
        <f>INDEX('[153]2019_11_nove'!$J$5:$L$250,MATCH("NA"&amp;$A157,'[153]2019_11_nove'!$V$5:$V$250,0),2)</f>
        <v>400</v>
      </c>
      <c r="F157">
        <f t="shared" si="10"/>
        <v>478</v>
      </c>
      <c r="G157">
        <f t="shared" si="11"/>
        <v>400</v>
      </c>
      <c r="H157">
        <v>0</v>
      </c>
      <c r="I157" t="s">
        <v>582</v>
      </c>
      <c r="J157" t="str">
        <f>VLOOKUP(A157,'[155]Seznam KJ'!$H$2:$K$166,4,FALSE)</f>
        <v>859182400220277713</v>
      </c>
      <c r="K157" t="str">
        <f t="shared" si="12"/>
        <v>EG.D, a.s.</v>
      </c>
      <c r="L157">
        <f>VALUE(MID(J157,10,1))</f>
        <v>2</v>
      </c>
    </row>
    <row r="158" spans="1:12" x14ac:dyDescent="0.25">
      <c r="A158">
        <v>4627</v>
      </c>
      <c r="B158" s="50" t="s">
        <v>894</v>
      </c>
      <c r="C158" t="str">
        <f>INDEX('[153]2019_11_nove'!$F$5:$F$250,MATCH("NA"&amp;A158,'[153]2019_11_nove'!$V$5:$V$250,0))</f>
        <v>35788_T11</v>
      </c>
      <c r="D158">
        <f>INDEX('[153]2019_11_nove'!$J$5:$L$250,MATCH("NA"&amp;$A158,'[153]2019_11_nove'!$V$5:$V$250,0),1)</f>
        <v>280</v>
      </c>
      <c r="E158">
        <f>INDEX('[153]2019_11_nove'!$J$5:$L$250,MATCH("NA"&amp;$A158,'[153]2019_11_nove'!$V$5:$V$250,0),2)</f>
        <v>200</v>
      </c>
      <c r="F158">
        <f t="shared" ref="F158:F163" si="13">SUMIFS($D$2:$D$180,$C$2:$C$180,C158)</f>
        <v>280</v>
      </c>
      <c r="G158">
        <f t="shared" ref="G158:G163" si="14">SUMIFS($E$2:$E$180,$C$2:$C$180,C158)</f>
        <v>200</v>
      </c>
      <c r="H158">
        <v>0</v>
      </c>
      <c r="I158" t="s">
        <v>591</v>
      </c>
      <c r="J158" t="str">
        <f>VLOOKUP(A158,'[155]Seznam KJ'!$H$2:$K$166,4,FALSE)</f>
        <v>859182400801295693</v>
      </c>
      <c r="K158" t="str">
        <f t="shared" si="12"/>
        <v>ČEZ Distribuce, a.s.</v>
      </c>
      <c r="L158">
        <f t="shared" ref="L158:L171" si="15">VALUE(MID(J158,10,1))</f>
        <v>8</v>
      </c>
    </row>
    <row r="159" spans="1:12" x14ac:dyDescent="0.25">
      <c r="A159">
        <v>4928</v>
      </c>
      <c r="B159" s="50" t="s">
        <v>896</v>
      </c>
      <c r="C159" t="str">
        <f>INDEX('[153]2019_11_nove'!$F$5:$F$250,MATCH("NA"&amp;A159,'[153]2019_11_nove'!$V$5:$V$250,0))</f>
        <v>35818_T11</v>
      </c>
      <c r="D159">
        <f>INDEX('[153]2019_11_nove'!$J$5:$L$250,MATCH("NA"&amp;$A159,'[153]2019_11_nove'!$V$5:$V$250,0),1)</f>
        <v>993</v>
      </c>
      <c r="E159">
        <f>INDEX('[153]2019_11_nove'!$J$5:$L$250,MATCH("NA"&amp;$A159,'[153]2019_11_nove'!$V$5:$V$250,0),2)</f>
        <v>800</v>
      </c>
      <c r="F159">
        <f t="shared" si="13"/>
        <v>993</v>
      </c>
      <c r="G159">
        <f t="shared" si="14"/>
        <v>800</v>
      </c>
      <c r="H159">
        <v>0</v>
      </c>
      <c r="I159" t="s">
        <v>588</v>
      </c>
      <c r="J159" t="str">
        <f>VLOOKUP(A159,'[155]Seznam KJ'!$H$2:$K$166,4,FALSE)</f>
        <v>859182400801705895</v>
      </c>
      <c r="K159" t="str">
        <f t="shared" si="12"/>
        <v>ČEZ Distribuce, a.s.</v>
      </c>
      <c r="L159">
        <f t="shared" si="15"/>
        <v>8</v>
      </c>
    </row>
    <row r="160" spans="1:12" x14ac:dyDescent="0.25">
      <c r="A160">
        <v>4723</v>
      </c>
      <c r="B160" s="50" t="s">
        <v>951</v>
      </c>
      <c r="C160" t="str">
        <f>INDEX('[153]2019_11_nove'!$F$5:$F$250,MATCH("NA"&amp;A160,'[153]2019_11_nove'!$V$5:$V$250,0))</f>
        <v>01515_T11</v>
      </c>
      <c r="D160">
        <f>INDEX('[153]2019_11_nove'!$J$5:$L$250,MATCH("NA"&amp;$A160,'[153]2019_11_nove'!$V$5:$V$250,0),1)</f>
        <v>221</v>
      </c>
      <c r="E160">
        <f>INDEX('[153]2019_11_nove'!$J$5:$L$250,MATCH("NA"&amp;$A160,'[153]2019_11_nove'!$V$5:$V$250,0),2)</f>
        <v>127.5</v>
      </c>
      <c r="F160">
        <f t="shared" si="13"/>
        <v>221</v>
      </c>
      <c r="G160">
        <f t="shared" si="14"/>
        <v>127.5</v>
      </c>
      <c r="H160">
        <v>0</v>
      </c>
      <c r="I160" t="s">
        <v>588</v>
      </c>
      <c r="J160" t="str">
        <f>VLOOKUP(A160,'[155]Seznam KJ'!$H$2:$K$166,4,FALSE)</f>
        <v>859182400801894391</v>
      </c>
      <c r="K160" t="str">
        <f t="shared" si="12"/>
        <v>ČEZ Distribuce, a.s.</v>
      </c>
      <c r="L160">
        <f t="shared" si="15"/>
        <v>8</v>
      </c>
    </row>
    <row r="161" spans="1:12" x14ac:dyDescent="0.25">
      <c r="A161">
        <v>4600</v>
      </c>
      <c r="B161" s="50" t="s">
        <v>952</v>
      </c>
      <c r="C161" t="str">
        <f>INDEX('[153]2019_11_nove'!$F$5:$F$250,MATCH("NA"&amp;A161,'[153]2019_11_nove'!$V$5:$V$250,0))</f>
        <v>36067_T11</v>
      </c>
      <c r="D161">
        <f>INDEX('[153]2019_11_nove'!$J$5:$L$250,MATCH("NA"&amp;$A161,'[153]2019_11_nove'!$V$5:$V$250,0),1)</f>
        <v>993</v>
      </c>
      <c r="E161">
        <f>INDEX('[153]2019_11_nove'!$J$5:$L$250,MATCH("NA"&amp;$A161,'[153]2019_11_nove'!$V$5:$V$250,0),2)</f>
        <v>800</v>
      </c>
      <c r="F161">
        <f t="shared" si="13"/>
        <v>993</v>
      </c>
      <c r="G161">
        <f t="shared" si="14"/>
        <v>800</v>
      </c>
      <c r="H161">
        <v>0</v>
      </c>
      <c r="I161" t="s">
        <v>590</v>
      </c>
      <c r="J161" t="str">
        <f>VLOOKUP(A161,'[155]Seznam KJ'!$H$2:$K$166,4,FALSE)</f>
        <v>859182400110221970</v>
      </c>
      <c r="K161" t="str">
        <f t="shared" si="12"/>
        <v>EG.D, a.s.</v>
      </c>
      <c r="L161">
        <f t="shared" si="15"/>
        <v>1</v>
      </c>
    </row>
    <row r="162" spans="1:12" x14ac:dyDescent="0.25">
      <c r="A162">
        <v>4906</v>
      </c>
      <c r="B162" s="50" t="s">
        <v>953</v>
      </c>
      <c r="C162" t="str">
        <f>INDEX('[153]2019_11_nove'!$F$5:$F$250,MATCH("NA"&amp;A162,'[153]2019_11_nove'!$V$5:$V$250,0))</f>
        <v>36068_T11</v>
      </c>
      <c r="D162">
        <f>INDEX('[153]2019_11_nove'!$J$5:$L$250,MATCH("NA"&amp;$A162,'[153]2019_11_nove'!$V$5:$V$250,0),1)</f>
        <v>221</v>
      </c>
      <c r="E162">
        <f>INDEX('[153]2019_11_nove'!$J$5:$L$250,MATCH("NA"&amp;$A162,'[153]2019_11_nove'!$V$5:$V$250,0),2)</f>
        <v>127.5</v>
      </c>
      <c r="F162">
        <f t="shared" si="13"/>
        <v>221</v>
      </c>
      <c r="G162">
        <f t="shared" si="14"/>
        <v>127.5</v>
      </c>
      <c r="H162">
        <v>0</v>
      </c>
      <c r="I162" t="s">
        <v>584</v>
      </c>
      <c r="J162" t="str">
        <f>VLOOKUP(A162,'[155]Seznam KJ'!$H$2:$K$166,4,FALSE)</f>
        <v>859182400708342476</v>
      </c>
      <c r="K162" t="str">
        <f t="shared" si="12"/>
        <v>ČEZ Distribuce, a.s.</v>
      </c>
      <c r="L162">
        <f t="shared" si="15"/>
        <v>7</v>
      </c>
    </row>
    <row r="163" spans="1:12" x14ac:dyDescent="0.25">
      <c r="A163">
        <v>4626</v>
      </c>
      <c r="B163" s="50" t="s">
        <v>950</v>
      </c>
      <c r="C163" t="str">
        <f>INDEX('[153]2019_11_nove'!$F$5:$F$250,MATCH("NA"&amp;A163,'[153]2019_11_nove'!$V$5:$V$250,0))</f>
        <v>36069_T11</v>
      </c>
      <c r="D163">
        <f>INDEX('[153]2019_11_nove'!$J$5:$L$250,MATCH("NA"&amp;$A163,'[153]2019_11_nove'!$V$5:$V$250,0),1)</f>
        <v>156</v>
      </c>
      <c r="E163">
        <f>INDEX('[153]2019_11_nove'!$J$5:$L$250,MATCH("NA"&amp;$A163,'[153]2019_11_nove'!$V$5:$V$250,0),2)</f>
        <v>104</v>
      </c>
      <c r="F163">
        <f t="shared" si="13"/>
        <v>156</v>
      </c>
      <c r="G163">
        <f t="shared" si="14"/>
        <v>104</v>
      </c>
      <c r="H163">
        <v>0</v>
      </c>
      <c r="I163" t="s">
        <v>890</v>
      </c>
      <c r="J163" t="str">
        <f>VLOOKUP(A163,'[155]Seznam KJ'!$H$2:$K$166,4,FALSE)</f>
        <v>859182400708697545</v>
      </c>
      <c r="K163" t="str">
        <f t="shared" si="12"/>
        <v>ČEZ Distribuce, a.s.</v>
      </c>
      <c r="L163">
        <f t="shared" si="15"/>
        <v>7</v>
      </c>
    </row>
    <row r="164" spans="1:12" x14ac:dyDescent="0.25">
      <c r="A164">
        <v>4910</v>
      </c>
      <c r="B164" s="14" t="s">
        <v>1146</v>
      </c>
      <c r="C164" t="s">
        <v>1145</v>
      </c>
      <c r="D164">
        <f>INDEX('[153]2019_11_nove'!$J$5:$L$250,MATCH("NA"&amp;$A164,'[153]2019_11_nove'!$V$5:$V$250,0),1)</f>
        <v>280</v>
      </c>
      <c r="E164">
        <f>INDEX('[153]2019_11_nove'!$J$5:$L$250,MATCH("NA"&amp;$A164,'[153]2019_11_nove'!$V$5:$V$250,0),2)</f>
        <v>200</v>
      </c>
      <c r="F164">
        <f t="shared" ref="F164:F165" si="16">SUMIFS($D$2:$D$180,$C$2:$C$180,C164)</f>
        <v>280</v>
      </c>
      <c r="G164">
        <f t="shared" ref="G164:G165" si="17">SUMIFS($E$2:$E$180,$C$2:$C$180,C164)</f>
        <v>200</v>
      </c>
      <c r="H164">
        <v>0</v>
      </c>
      <c r="I164" t="s">
        <v>890</v>
      </c>
      <c r="J164" t="str">
        <f>VLOOKUP(A164,'[155]Seznam KJ'!$H$2:$K$166,4,FALSE)</f>
        <v>859182400708777131</v>
      </c>
      <c r="K164" t="str">
        <f t="shared" si="12"/>
        <v>ČEZ Distribuce, a.s.</v>
      </c>
      <c r="L164">
        <f t="shared" si="15"/>
        <v>7</v>
      </c>
    </row>
    <row r="165" spans="1:12" x14ac:dyDescent="0.25">
      <c r="A165">
        <v>4585</v>
      </c>
      <c r="B165" s="14" t="s">
        <v>1148</v>
      </c>
      <c r="C165" t="s">
        <v>1147</v>
      </c>
      <c r="D165">
        <f>INDEX('[153]2019_11_nove'!$J$5:$L$250,MATCH("NA"&amp;$A165,'[153]2019_11_nove'!$V$5:$V$250,0),1)</f>
        <v>465</v>
      </c>
      <c r="E165">
        <f>INDEX('[153]2019_11_nove'!$J$5:$L$250,MATCH("NA"&amp;$A165,'[153]2019_11_nove'!$V$5:$V$250,0),2)</f>
        <v>326</v>
      </c>
      <c r="F165">
        <f t="shared" si="16"/>
        <v>465</v>
      </c>
      <c r="G165">
        <f t="shared" si="17"/>
        <v>326</v>
      </c>
      <c r="H165">
        <v>0</v>
      </c>
      <c r="I165" t="s">
        <v>589</v>
      </c>
      <c r="J165" t="str">
        <f>VLOOKUP(A165,'[155]Seznam KJ'!$H$2:$K$166,4,FALSE)</f>
        <v>859182400220283196</v>
      </c>
      <c r="K165" t="str">
        <f t="shared" si="12"/>
        <v>EG.D, a.s.</v>
      </c>
      <c r="L165">
        <f t="shared" si="15"/>
        <v>2</v>
      </c>
    </row>
    <row r="166" spans="1:12" x14ac:dyDescent="0.25">
      <c r="A166">
        <v>4724</v>
      </c>
      <c r="B166" s="14" t="s">
        <v>1180</v>
      </c>
      <c r="C166" s="15" t="s">
        <v>1183</v>
      </c>
      <c r="D166">
        <f>INDEX('[153]2019_11_nove'!$J$5:$L$250,MATCH("NA"&amp;$A166,'[153]2019_11_nove'!$V$5:$V$250,0),1)</f>
        <v>242</v>
      </c>
      <c r="E166">
        <f>INDEX('[153]2019_11_nove'!$J$5:$L$250,MATCH("NA"&amp;$A166,'[153]2019_11_nove'!$V$5:$V$250,0),2)</f>
        <v>164</v>
      </c>
      <c r="F166">
        <f t="shared" ref="F166:F167" si="18">SUMIFS($D$2:$D$180,$C$2:$C$180,C166)</f>
        <v>242</v>
      </c>
      <c r="G166">
        <f t="shared" ref="G166:G167" si="19">SUMIFS($E$2:$E$180,$C$2:$C$180,C166)</f>
        <v>164</v>
      </c>
      <c r="H166">
        <v>0</v>
      </c>
      <c r="I166" t="s">
        <v>584</v>
      </c>
      <c r="J166" t="str">
        <f>VLOOKUP(A166,'[155]Seznam KJ'!$H$2:$K$166,4,FALSE)</f>
        <v>859182400708802796</v>
      </c>
      <c r="K166" t="str">
        <f t="shared" si="12"/>
        <v>ČEZ Distribuce, a.s.</v>
      </c>
      <c r="L166">
        <f t="shared" si="15"/>
        <v>7</v>
      </c>
    </row>
    <row r="167" spans="1:12" x14ac:dyDescent="0.25">
      <c r="A167">
        <v>4601</v>
      </c>
      <c r="B167" s="14" t="s">
        <v>1181</v>
      </c>
      <c r="C167" s="15" t="s">
        <v>1182</v>
      </c>
      <c r="D167">
        <f>INDEX('[153]2019_11_nove'!$J$5:$L$250,MATCH("NA"&amp;$A167,'[153]2019_11_nove'!$V$5:$V$250,0),1)</f>
        <v>1268</v>
      </c>
      <c r="E167">
        <f>INDEX('[153]2019_11_nove'!$J$5:$L$250,MATCH("NA"&amp;$A167,'[153]2019_11_nove'!$V$5:$V$250,0),2)</f>
        <v>999</v>
      </c>
      <c r="F167">
        <f t="shared" si="18"/>
        <v>1268</v>
      </c>
      <c r="G167">
        <f t="shared" si="19"/>
        <v>999</v>
      </c>
      <c r="H167">
        <v>0</v>
      </c>
      <c r="I167" t="s">
        <v>582</v>
      </c>
      <c r="J167" t="str">
        <f>VLOOKUP(A167,'[155]Seznam KJ'!$H$2:$K$166,4,FALSE)</f>
        <v>859182400220400272</v>
      </c>
      <c r="K167" t="str">
        <f t="shared" si="12"/>
        <v>EG.D, a.s.</v>
      </c>
      <c r="L167">
        <f t="shared" si="15"/>
        <v>2</v>
      </c>
    </row>
    <row r="168" spans="1:12" x14ac:dyDescent="0.25">
      <c r="A168">
        <v>4602</v>
      </c>
      <c r="B168" s="14" t="s">
        <v>1184</v>
      </c>
      <c r="C168" s="15" t="s">
        <v>1188</v>
      </c>
      <c r="D168">
        <f>INDEX('[153]2019_11_nove'!$J$5:$L$250,MATCH("NA"&amp;$A168,'[153]2019_11_nove'!$V$5:$V$250,0),1)</f>
        <v>748</v>
      </c>
      <c r="E168">
        <f>INDEX('[153]2019_11_nove'!$J$5:$L$250,MATCH("NA"&amp;$A168,'[153]2019_11_nove'!$V$5:$V$250,0),2)</f>
        <v>600</v>
      </c>
      <c r="F168">
        <f t="shared" ref="F168:F171" si="20">SUMIFS($D$2:$D$180,$C$2:$C$180,C168)</f>
        <v>748</v>
      </c>
      <c r="G168">
        <f t="shared" ref="G168:G171" si="21">SUMIFS($E$2:$E$180,$C$2:$C$180,C168)</f>
        <v>600</v>
      </c>
      <c r="H168">
        <v>0</v>
      </c>
      <c r="I168" t="s">
        <v>572</v>
      </c>
      <c r="J168" t="str">
        <f>VLOOKUP(A168,'[155]Seznam KJ'!$H$2:$K$166,4,FALSE)</f>
        <v>859182400610967712</v>
      </c>
      <c r="K168" t="str">
        <f t="shared" si="12"/>
        <v>ČEZ Distribuce, a.s.</v>
      </c>
      <c r="L168">
        <f t="shared" si="15"/>
        <v>6</v>
      </c>
    </row>
    <row r="169" spans="1:12" x14ac:dyDescent="0.25">
      <c r="A169">
        <v>3585</v>
      </c>
      <c r="B169" s="14" t="s">
        <v>1185</v>
      </c>
      <c r="C169" s="15" t="s">
        <v>1189</v>
      </c>
      <c r="D169">
        <f>INDEX('[153]2019_11_nove'!$J$5:$L$250,MATCH("NA"&amp;$A169,'[153]2019_11_nove'!$V$5:$V$250,0),1)</f>
        <v>147</v>
      </c>
      <c r="E169">
        <f>INDEX('[153]2019_11_nove'!$J$5:$L$250,MATCH("NA"&amp;$A169,'[153]2019_11_nove'!$V$5:$V$250,0),2)</f>
        <v>103</v>
      </c>
      <c r="F169">
        <f t="shared" si="20"/>
        <v>147</v>
      </c>
      <c r="G169">
        <f t="shared" si="21"/>
        <v>103</v>
      </c>
      <c r="H169">
        <v>0</v>
      </c>
      <c r="I169" t="s">
        <v>587</v>
      </c>
      <c r="J169" t="str">
        <f>VLOOKUP(A169,'[155]Seznam KJ'!$H$2:$K$166,4,FALSE)</f>
        <v>859182402920000257</v>
      </c>
      <c r="K169" t="str">
        <f t="shared" si="12"/>
        <v>ČEZ Distribuce, a.s.</v>
      </c>
      <c r="L169">
        <f t="shared" si="15"/>
        <v>9</v>
      </c>
    </row>
    <row r="170" spans="1:12" x14ac:dyDescent="0.25">
      <c r="A170">
        <v>4599</v>
      </c>
      <c r="B170" s="14" t="s">
        <v>1186</v>
      </c>
      <c r="C170" s="15" t="s">
        <v>1190</v>
      </c>
      <c r="D170">
        <f>INDEX('[153]2019_11_nove'!$J$5:$L$250,MATCH("NA"&amp;$A170,'[153]2019_11_nove'!$V$5:$V$250,0),1)</f>
        <v>748</v>
      </c>
      <c r="E170">
        <f>INDEX('[153]2019_11_nove'!$J$5:$L$250,MATCH("NA"&amp;$A170,'[153]2019_11_nove'!$V$5:$V$250,0),2)</f>
        <v>600</v>
      </c>
      <c r="F170">
        <f t="shared" si="20"/>
        <v>748</v>
      </c>
      <c r="G170">
        <f t="shared" si="21"/>
        <v>600</v>
      </c>
      <c r="H170">
        <v>0</v>
      </c>
      <c r="I170" t="s">
        <v>587</v>
      </c>
      <c r="J170" t="str">
        <f>VLOOKUP(A170,'[155]Seznam KJ'!$H$2:$K$166,4,FALSE)</f>
        <v>859182400512224982</v>
      </c>
      <c r="K170" t="str">
        <f t="shared" si="12"/>
        <v>ČEZ Distribuce, a.s.</v>
      </c>
      <c r="L170">
        <f t="shared" si="15"/>
        <v>5</v>
      </c>
    </row>
    <row r="171" spans="1:12" x14ac:dyDescent="0.25">
      <c r="A171">
        <v>4628</v>
      </c>
      <c r="B171" s="14" t="s">
        <v>1187</v>
      </c>
      <c r="C171" s="15" t="s">
        <v>1191</v>
      </c>
      <c r="D171">
        <f>INDEX('[153]2019_11_nove'!$J$5:$L$250,MATCH("NA"&amp;$A171,'[153]2019_11_nove'!$V$5:$V$250,0),1)</f>
        <v>156</v>
      </c>
      <c r="E171">
        <f>INDEX('[153]2019_11_nove'!$J$5:$L$250,MATCH("NA"&amp;$A171,'[153]2019_11_nove'!$V$5:$V$250,0),2)</f>
        <v>104</v>
      </c>
      <c r="F171">
        <f t="shared" si="20"/>
        <v>156</v>
      </c>
      <c r="G171">
        <f t="shared" si="21"/>
        <v>104</v>
      </c>
      <c r="H171">
        <v>0</v>
      </c>
      <c r="I171" t="s">
        <v>890</v>
      </c>
      <c r="J171" t="str">
        <f>VLOOKUP(A171,'[155]Seznam KJ'!$H$2:$K$166,4,FALSE)</f>
        <v>859182400708877237</v>
      </c>
      <c r="K171" t="str">
        <f t="shared" si="12"/>
        <v>ČEZ Distribuce, a.s.</v>
      </c>
      <c r="L171">
        <f t="shared" si="15"/>
        <v>7</v>
      </c>
    </row>
  </sheetData>
  <autoFilter ref="A1:M165" xr:uid="{8415C360-A15A-4A60-97AE-D66C7009D2E2}"/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BC38-83DB-4899-A21D-BDD850DF6400}">
  <dimension ref="B1:Z1650"/>
  <sheetViews>
    <sheetView topLeftCell="E1" workbookViewId="0">
      <selection activeCell="Y1" sqref="R1:Y1048576"/>
    </sheetView>
  </sheetViews>
  <sheetFormatPr defaultColWidth="8.85546875" defaultRowHeight="15" x14ac:dyDescent="0.25"/>
  <cols>
    <col min="2" max="2" width="9.28515625" bestFit="1" customWidth="1"/>
    <col min="3" max="3" width="22" style="65" bestFit="1" customWidth="1"/>
    <col min="4" max="4" width="37.7109375" style="72" customWidth="1"/>
    <col min="5" max="5" width="41" style="72" customWidth="1"/>
    <col min="6" max="6" width="36" style="72" customWidth="1"/>
    <col min="7" max="7" width="32.140625" style="72" customWidth="1"/>
    <col min="8" max="8" width="38" style="72" customWidth="1"/>
    <col min="9" max="9" width="33.85546875" style="72" customWidth="1"/>
    <col min="10" max="10" width="29.85546875" style="72" customWidth="1"/>
    <col min="11" max="11" width="36.7109375" style="72" customWidth="1"/>
    <col min="12" max="12" width="35.140625" style="72" customWidth="1"/>
    <col min="13" max="13" width="10.7109375" style="72" customWidth="1"/>
    <col min="14" max="14" width="34.5703125" style="1" bestFit="1" customWidth="1"/>
    <col min="15" max="15" width="20.140625" bestFit="1" customWidth="1"/>
    <col min="16" max="16" width="10.5703125" customWidth="1"/>
    <col min="17" max="17" width="11.85546875" bestFit="1" customWidth="1"/>
    <col min="18" max="18" width="11.85546875" customWidth="1"/>
    <col min="19" max="19" width="16.85546875" bestFit="1" customWidth="1"/>
    <col min="20" max="20" width="16.28515625" bestFit="1" customWidth="1"/>
    <col min="21" max="21" width="14.28515625" bestFit="1" customWidth="1"/>
    <col min="22" max="22" width="14.140625" bestFit="1" customWidth="1"/>
    <col min="23" max="23" width="11.42578125" bestFit="1" customWidth="1"/>
    <col min="24" max="24" width="11.28515625" bestFit="1" customWidth="1"/>
    <col min="25" max="25" width="10.85546875" bestFit="1" customWidth="1"/>
    <col min="26" max="26" width="18.5703125" bestFit="1" customWidth="1"/>
    <col min="27" max="27" width="16.28515625" bestFit="1" customWidth="1"/>
  </cols>
  <sheetData>
    <row r="1" spans="2:26" x14ac:dyDescent="0.25">
      <c r="R1">
        <v>1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Y1">
        <v>8</v>
      </c>
      <c r="Z1">
        <v>9</v>
      </c>
    </row>
    <row r="2" spans="2:26" x14ac:dyDescent="0.25">
      <c r="B2" t="s">
        <v>958</v>
      </c>
      <c r="C2" t="s">
        <v>959</v>
      </c>
      <c r="D2" s="72" t="s">
        <v>1153</v>
      </c>
      <c r="E2" s="72" t="s">
        <v>1154</v>
      </c>
      <c r="F2" s="72" t="s">
        <v>1155</v>
      </c>
      <c r="G2" s="72" t="s">
        <v>1156</v>
      </c>
      <c r="H2" s="72" t="s">
        <v>1157</v>
      </c>
      <c r="I2" s="72" t="s">
        <v>1158</v>
      </c>
      <c r="J2" s="72" t="s">
        <v>1159</v>
      </c>
      <c r="K2" s="72" t="s">
        <v>1160</v>
      </c>
      <c r="L2" s="72" t="s">
        <v>1161</v>
      </c>
      <c r="M2" s="72" t="s">
        <v>960</v>
      </c>
      <c r="O2" t="s">
        <v>961</v>
      </c>
      <c r="Q2" t="s">
        <v>962</v>
      </c>
      <c r="R2" t="s">
        <v>971</v>
      </c>
      <c r="S2" t="s">
        <v>963</v>
      </c>
      <c r="T2" t="s">
        <v>964</v>
      </c>
      <c r="U2" t="s">
        <v>965</v>
      </c>
      <c r="V2" t="s">
        <v>966</v>
      </c>
      <c r="W2" t="s">
        <v>967</v>
      </c>
      <c r="X2" t="s">
        <v>968</v>
      </c>
      <c r="Y2" t="s">
        <v>969</v>
      </c>
      <c r="Z2" t="s">
        <v>970</v>
      </c>
    </row>
    <row r="3" spans="2:26" x14ac:dyDescent="0.25">
      <c r="B3">
        <v>2548</v>
      </c>
      <c r="C3" s="70" t="s">
        <v>1200</v>
      </c>
      <c r="D3" s="72">
        <v>160426</v>
      </c>
      <c r="E3" s="72">
        <v>638147</v>
      </c>
      <c r="F3" s="72">
        <v>2452</v>
      </c>
      <c r="G3" s="72">
        <v>0</v>
      </c>
      <c r="H3" s="72">
        <v>2452</v>
      </c>
      <c r="I3" s="72">
        <v>0</v>
      </c>
      <c r="J3" s="72">
        <v>627739</v>
      </c>
      <c r="K3" s="72">
        <v>2014</v>
      </c>
      <c r="L3" s="72">
        <v>0</v>
      </c>
      <c r="M3" s="1">
        <v>0</v>
      </c>
      <c r="N3" s="1" t="s">
        <v>972</v>
      </c>
      <c r="O3">
        <f>IFERROR(AVERAGEIFS($M$3:$M$1650,$B$3:$B$1650,MID($Q3,1,4),$M$3:$M$1650,"&gt;0"),10.88)</f>
        <v>10.88</v>
      </c>
      <c r="P3" s="1"/>
      <c r="Q3" t="str">
        <f>B3&amp;"#"&amp;MID(C3,6,2)</f>
        <v>2548#12</v>
      </c>
      <c r="R3">
        <f>IF(OR(L3=0,M3=0),ROUND(D3*O3/1000,3),ROUND(L3*M3*0.9/1000,3))</f>
        <v>1745.4349999999999</v>
      </c>
      <c r="S3">
        <f>IF(OR(L3=0,M3=0),ROUND(D3*O3*0.9/1000,3),ROUND(L3*M3*0.9/1000,3))</f>
        <v>1570.8910000000001</v>
      </c>
      <c r="T3">
        <f>IF(OR(L3=0,M3=0),O3*0.9*3.6,M3*0.9*3.6)</f>
        <v>35.251200000000004</v>
      </c>
      <c r="U3">
        <f>IF(H3=0,ROUND(F3+G3,3),ROUND(H3,3))</f>
        <v>2452</v>
      </c>
      <c r="V3" s="66">
        <f>H3</f>
        <v>2452</v>
      </c>
      <c r="W3">
        <f>ROUND(E3/1000,3)</f>
        <v>638.14700000000005</v>
      </c>
      <c r="X3">
        <f t="shared" ref="X3:X66" si="0">ROUND(J3/1000,3)</f>
        <v>627.73900000000003</v>
      </c>
      <c r="Y3">
        <f t="shared" ref="Y3:Y66" si="1">ROUND(K3/1000,3)</f>
        <v>2.0139999999999998</v>
      </c>
      <c r="Z3">
        <f>ROUND(I3/1000,3)</f>
        <v>0</v>
      </c>
    </row>
    <row r="4" spans="2:26" x14ac:dyDescent="0.25">
      <c r="B4">
        <v>3375</v>
      </c>
      <c r="C4" s="70" t="s">
        <v>1200</v>
      </c>
      <c r="D4" s="72">
        <v>37620</v>
      </c>
      <c r="E4" s="72">
        <v>151800</v>
      </c>
      <c r="F4" s="72">
        <v>443</v>
      </c>
      <c r="G4" s="72">
        <v>18</v>
      </c>
      <c r="H4" s="72">
        <v>566</v>
      </c>
      <c r="I4" s="72">
        <v>0</v>
      </c>
      <c r="J4" s="72">
        <v>149124</v>
      </c>
      <c r="K4" s="72">
        <v>3889</v>
      </c>
      <c r="L4" s="72">
        <v>37452</v>
      </c>
      <c r="M4" s="1">
        <v>10.8978</v>
      </c>
      <c r="N4" s="1" t="s">
        <v>973</v>
      </c>
      <c r="O4">
        <f t="shared" ref="O4:O67" si="2">IFERROR(AVERAGEIFS($M$3:$M$1650,$B$3:$B$1650,MID($Q4,1,4),$M$3:$M$1650,"&gt;0"),10.88)</f>
        <v>10.8978</v>
      </c>
      <c r="P4" s="1"/>
      <c r="Q4" t="str">
        <f t="shared" ref="Q4:Q67" si="3">B4&amp;"#"&amp;MID(C4,6,2)</f>
        <v>3375#12</v>
      </c>
      <c r="R4">
        <f t="shared" ref="R4:R67" si="4">IF(OR(L4=0,M4=0),ROUND(D4*O4/1000,3),ROUND(L4*M4*0.9/1000,3))</f>
        <v>367.33</v>
      </c>
      <c r="S4">
        <f t="shared" ref="S4:S67" si="5">IF(OR(L4=0,M4=0),ROUND(D4*O4*0.9/1000,3),ROUND(L4*M4*0.9/1000,3))</f>
        <v>367.33</v>
      </c>
      <c r="T4">
        <f t="shared" ref="T4:T67" si="6">IF(OR(L4=0,M4=0),O4*0.9*3.6,M4*0.9*3.6)</f>
        <v>35.308872000000001</v>
      </c>
      <c r="U4">
        <f t="shared" ref="U4:U67" si="7">IF(H4=0,ROUND(F4+G4,3),ROUND(H4,3))</f>
        <v>566</v>
      </c>
      <c r="V4" s="66">
        <f t="shared" ref="V4:V67" si="8">H4</f>
        <v>566</v>
      </c>
      <c r="W4">
        <f t="shared" ref="W4:W67" si="9">ROUND(E4/1000,3)</f>
        <v>151.80000000000001</v>
      </c>
      <c r="X4">
        <f t="shared" si="0"/>
        <v>149.124</v>
      </c>
      <c r="Y4">
        <f t="shared" si="1"/>
        <v>3.8889999999999998</v>
      </c>
      <c r="Z4">
        <f t="shared" ref="Z4:Z67" si="10">ROUND(I4/1000,3)</f>
        <v>0</v>
      </c>
    </row>
    <row r="5" spans="2:26" x14ac:dyDescent="0.25">
      <c r="B5">
        <v>3435</v>
      </c>
      <c r="C5" s="70" t="s">
        <v>1200</v>
      </c>
      <c r="D5" s="72">
        <v>93534</v>
      </c>
      <c r="E5" s="72">
        <v>378670</v>
      </c>
      <c r="F5" s="72">
        <v>1502</v>
      </c>
      <c r="G5" s="72">
        <v>0</v>
      </c>
      <c r="H5" s="72">
        <v>1502</v>
      </c>
      <c r="I5" s="72">
        <v>0</v>
      </c>
      <c r="J5" s="72">
        <v>366899</v>
      </c>
      <c r="K5" s="72">
        <v>762</v>
      </c>
      <c r="L5" s="72">
        <v>0</v>
      </c>
      <c r="M5" s="1">
        <v>0</v>
      </c>
      <c r="N5" s="1" t="s">
        <v>1195</v>
      </c>
      <c r="O5">
        <f t="shared" si="2"/>
        <v>10.88</v>
      </c>
      <c r="P5" s="1"/>
      <c r="Q5" t="str">
        <f t="shared" si="3"/>
        <v>3435#12</v>
      </c>
      <c r="R5">
        <f t="shared" si="4"/>
        <v>1017.65</v>
      </c>
      <c r="S5">
        <f t="shared" si="5"/>
        <v>915.88499999999999</v>
      </c>
      <c r="T5">
        <f t="shared" si="6"/>
        <v>35.251200000000004</v>
      </c>
      <c r="U5">
        <f t="shared" si="7"/>
        <v>1502</v>
      </c>
      <c r="V5" s="66">
        <f t="shared" si="8"/>
        <v>1502</v>
      </c>
      <c r="W5">
        <f t="shared" si="9"/>
        <v>378.67</v>
      </c>
      <c r="X5">
        <f t="shared" si="0"/>
        <v>366.899</v>
      </c>
      <c r="Y5">
        <f t="shared" si="1"/>
        <v>0.76200000000000001</v>
      </c>
      <c r="Z5">
        <f t="shared" si="10"/>
        <v>0</v>
      </c>
    </row>
    <row r="6" spans="2:26" x14ac:dyDescent="0.25">
      <c r="B6">
        <v>3520</v>
      </c>
      <c r="C6" s="70" t="s">
        <v>1200</v>
      </c>
      <c r="D6" s="72">
        <v>88919</v>
      </c>
      <c r="E6" s="72">
        <v>368120</v>
      </c>
      <c r="F6" s="72">
        <v>1420</v>
      </c>
      <c r="G6" s="72">
        <v>106</v>
      </c>
      <c r="H6" s="72">
        <v>1526</v>
      </c>
      <c r="I6" s="72">
        <v>0</v>
      </c>
      <c r="J6" s="72">
        <v>357696</v>
      </c>
      <c r="K6" s="72">
        <v>1212</v>
      </c>
      <c r="L6" s="72">
        <v>0</v>
      </c>
      <c r="M6" s="1">
        <v>0</v>
      </c>
      <c r="N6" s="1" t="s">
        <v>974</v>
      </c>
      <c r="O6">
        <f t="shared" si="2"/>
        <v>10.88</v>
      </c>
      <c r="P6" s="1"/>
      <c r="Q6" t="str">
        <f t="shared" si="3"/>
        <v>3520#12</v>
      </c>
      <c r="R6">
        <f t="shared" si="4"/>
        <v>967.43899999999996</v>
      </c>
      <c r="S6">
        <f t="shared" si="5"/>
        <v>870.69500000000005</v>
      </c>
      <c r="T6">
        <f t="shared" si="6"/>
        <v>35.251200000000004</v>
      </c>
      <c r="U6">
        <f t="shared" si="7"/>
        <v>1526</v>
      </c>
      <c r="V6" s="66">
        <f t="shared" si="8"/>
        <v>1526</v>
      </c>
      <c r="W6">
        <f t="shared" si="9"/>
        <v>368.12</v>
      </c>
      <c r="X6">
        <f t="shared" si="0"/>
        <v>357.69600000000003</v>
      </c>
      <c r="Y6">
        <f t="shared" si="1"/>
        <v>1.212</v>
      </c>
      <c r="Z6">
        <f t="shared" si="10"/>
        <v>0</v>
      </c>
    </row>
    <row r="7" spans="2:26" x14ac:dyDescent="0.25">
      <c r="B7">
        <v>3943</v>
      </c>
      <c r="C7" s="70" t="s">
        <v>1200</v>
      </c>
      <c r="D7" s="72">
        <v>18029</v>
      </c>
      <c r="E7" s="72">
        <v>68962</v>
      </c>
      <c r="F7" s="72">
        <v>302</v>
      </c>
      <c r="G7" s="72">
        <v>0</v>
      </c>
      <c r="H7" s="72">
        <v>300</v>
      </c>
      <c r="I7" s="72">
        <v>0</v>
      </c>
      <c r="J7" s="72">
        <v>68185</v>
      </c>
      <c r="K7" s="72">
        <v>53</v>
      </c>
      <c r="L7" s="72">
        <v>18029</v>
      </c>
      <c r="M7" s="1">
        <v>10.885400000000001</v>
      </c>
      <c r="N7" s="1" t="s">
        <v>975</v>
      </c>
      <c r="O7">
        <f t="shared" si="2"/>
        <v>10.885400000000001</v>
      </c>
      <c r="P7" s="1"/>
      <c r="Q7" t="str">
        <f t="shared" si="3"/>
        <v>3943#12</v>
      </c>
      <c r="R7">
        <f t="shared" si="4"/>
        <v>176.62799999999999</v>
      </c>
      <c r="S7">
        <f t="shared" si="5"/>
        <v>176.62799999999999</v>
      </c>
      <c r="T7">
        <f t="shared" si="6"/>
        <v>35.268696000000006</v>
      </c>
      <c r="U7">
        <f t="shared" si="7"/>
        <v>300</v>
      </c>
      <c r="V7" s="66">
        <f t="shared" si="8"/>
        <v>300</v>
      </c>
      <c r="W7">
        <f t="shared" si="9"/>
        <v>68.962000000000003</v>
      </c>
      <c r="X7">
        <f t="shared" si="0"/>
        <v>68.185000000000002</v>
      </c>
      <c r="Y7">
        <f t="shared" si="1"/>
        <v>5.2999999999999999E-2</v>
      </c>
      <c r="Z7">
        <f t="shared" si="10"/>
        <v>0</v>
      </c>
    </row>
    <row r="8" spans="2:26" x14ac:dyDescent="0.25">
      <c r="B8">
        <v>2967</v>
      </c>
      <c r="C8" s="70" t="s">
        <v>1200</v>
      </c>
      <c r="D8" s="72">
        <v>108311</v>
      </c>
      <c r="E8" s="72">
        <v>439904</v>
      </c>
      <c r="F8" s="72">
        <v>1814</v>
      </c>
      <c r="G8" s="72">
        <v>0</v>
      </c>
      <c r="H8" s="72">
        <v>1814</v>
      </c>
      <c r="I8" s="72">
        <v>0</v>
      </c>
      <c r="J8" s="72">
        <v>424645</v>
      </c>
      <c r="K8" s="72">
        <v>1184</v>
      </c>
      <c r="L8" s="72">
        <v>119412</v>
      </c>
      <c r="M8" s="1">
        <v>10.8939</v>
      </c>
      <c r="N8" s="1" t="s">
        <v>976</v>
      </c>
      <c r="O8">
        <f t="shared" si="2"/>
        <v>10.8939</v>
      </c>
      <c r="P8" s="1"/>
      <c r="Q8" t="str">
        <f t="shared" si="3"/>
        <v>2967#12</v>
      </c>
      <c r="R8">
        <f t="shared" si="4"/>
        <v>1170.7760000000001</v>
      </c>
      <c r="S8">
        <f t="shared" si="5"/>
        <v>1170.7760000000001</v>
      </c>
      <c r="T8">
        <f t="shared" si="6"/>
        <v>35.296236</v>
      </c>
      <c r="U8">
        <f t="shared" si="7"/>
        <v>1814</v>
      </c>
      <c r="V8" s="66">
        <f t="shared" si="8"/>
        <v>1814</v>
      </c>
      <c r="W8">
        <f t="shared" si="9"/>
        <v>439.904</v>
      </c>
      <c r="X8">
        <f t="shared" si="0"/>
        <v>424.64499999999998</v>
      </c>
      <c r="Y8">
        <f t="shared" si="1"/>
        <v>1.1839999999999999</v>
      </c>
      <c r="Z8">
        <f t="shared" si="10"/>
        <v>0</v>
      </c>
    </row>
    <row r="9" spans="2:26" x14ac:dyDescent="0.25">
      <c r="B9">
        <v>2448</v>
      </c>
      <c r="C9" s="70" t="s">
        <v>1200</v>
      </c>
      <c r="D9" s="72">
        <v>54017</v>
      </c>
      <c r="E9" s="72">
        <v>216684</v>
      </c>
      <c r="F9" s="72">
        <v>910</v>
      </c>
      <c r="G9" s="72">
        <v>49</v>
      </c>
      <c r="H9" s="72">
        <v>959</v>
      </c>
      <c r="I9" s="72">
        <v>0</v>
      </c>
      <c r="J9" s="72">
        <v>212158</v>
      </c>
      <c r="K9" s="72">
        <v>845</v>
      </c>
      <c r="L9" s="72">
        <v>53681</v>
      </c>
      <c r="M9" s="1">
        <v>10.8962</v>
      </c>
      <c r="N9" s="1" t="s">
        <v>977</v>
      </c>
      <c r="O9">
        <f t="shared" si="2"/>
        <v>10.8962</v>
      </c>
      <c r="P9" s="1"/>
      <c r="Q9" t="str">
        <f t="shared" si="3"/>
        <v>2448#12</v>
      </c>
      <c r="R9">
        <f t="shared" si="4"/>
        <v>526.42700000000002</v>
      </c>
      <c r="S9">
        <f t="shared" si="5"/>
        <v>526.42700000000002</v>
      </c>
      <c r="T9">
        <f t="shared" si="6"/>
        <v>35.303688000000001</v>
      </c>
      <c r="U9">
        <f t="shared" si="7"/>
        <v>959</v>
      </c>
      <c r="V9" s="66">
        <f t="shared" si="8"/>
        <v>959</v>
      </c>
      <c r="W9">
        <f t="shared" si="9"/>
        <v>216.684</v>
      </c>
      <c r="X9">
        <f t="shared" si="0"/>
        <v>212.15799999999999</v>
      </c>
      <c r="Y9">
        <f t="shared" si="1"/>
        <v>0.84499999999999997</v>
      </c>
      <c r="Z9">
        <f t="shared" si="10"/>
        <v>0</v>
      </c>
    </row>
    <row r="10" spans="2:26" x14ac:dyDescent="0.25">
      <c r="B10">
        <v>4626</v>
      </c>
      <c r="C10" s="70" t="s">
        <v>1200</v>
      </c>
      <c r="D10" s="72">
        <v>12877</v>
      </c>
      <c r="E10" s="72">
        <v>45243</v>
      </c>
      <c r="F10" s="72">
        <v>232</v>
      </c>
      <c r="G10" s="72">
        <v>0</v>
      </c>
      <c r="H10" s="72">
        <v>228</v>
      </c>
      <c r="I10" s="72">
        <v>0</v>
      </c>
      <c r="J10" s="72">
        <v>44313</v>
      </c>
      <c r="K10" s="72">
        <v>84</v>
      </c>
      <c r="L10" s="72">
        <v>13002</v>
      </c>
      <c r="M10" s="1">
        <v>10.8963</v>
      </c>
      <c r="N10" s="1" t="s">
        <v>1103</v>
      </c>
      <c r="O10">
        <f t="shared" si="2"/>
        <v>10.8963</v>
      </c>
      <c r="P10" s="1"/>
      <c r="Q10" t="str">
        <f t="shared" si="3"/>
        <v>4626#12</v>
      </c>
      <c r="R10">
        <f t="shared" si="4"/>
        <v>127.506</v>
      </c>
      <c r="S10">
        <f t="shared" si="5"/>
        <v>127.506</v>
      </c>
      <c r="T10">
        <f t="shared" si="6"/>
        <v>35.304012</v>
      </c>
      <c r="U10">
        <f t="shared" si="7"/>
        <v>228</v>
      </c>
      <c r="V10" s="66">
        <f t="shared" si="8"/>
        <v>228</v>
      </c>
      <c r="W10">
        <f t="shared" si="9"/>
        <v>45.243000000000002</v>
      </c>
      <c r="X10">
        <f t="shared" si="0"/>
        <v>44.313000000000002</v>
      </c>
      <c r="Y10">
        <f t="shared" si="1"/>
        <v>8.4000000000000005E-2</v>
      </c>
      <c r="Z10">
        <f t="shared" si="10"/>
        <v>0</v>
      </c>
    </row>
    <row r="11" spans="2:26" x14ac:dyDescent="0.25">
      <c r="B11">
        <v>4628</v>
      </c>
      <c r="C11" s="70" t="s">
        <v>1200</v>
      </c>
      <c r="D11" s="72">
        <v>12489</v>
      </c>
      <c r="E11" s="72">
        <v>43440</v>
      </c>
      <c r="F11" s="72">
        <v>227</v>
      </c>
      <c r="G11" s="72">
        <v>0</v>
      </c>
      <c r="H11" s="72">
        <v>221</v>
      </c>
      <c r="I11" s="72">
        <v>0</v>
      </c>
      <c r="J11" s="72">
        <v>42343</v>
      </c>
      <c r="K11" s="72">
        <v>234</v>
      </c>
      <c r="L11" s="72">
        <v>12669</v>
      </c>
      <c r="M11" s="1">
        <v>10.8963</v>
      </c>
      <c r="N11" s="1" t="s">
        <v>1192</v>
      </c>
      <c r="O11">
        <f t="shared" si="2"/>
        <v>10.8963</v>
      </c>
      <c r="P11" s="1"/>
      <c r="Q11" t="str">
        <f t="shared" si="3"/>
        <v>4628#12</v>
      </c>
      <c r="R11">
        <f t="shared" si="4"/>
        <v>124.241</v>
      </c>
      <c r="S11">
        <f t="shared" si="5"/>
        <v>124.241</v>
      </c>
      <c r="T11">
        <f t="shared" si="6"/>
        <v>35.304012</v>
      </c>
      <c r="U11">
        <f t="shared" si="7"/>
        <v>221</v>
      </c>
      <c r="V11" s="66">
        <f t="shared" si="8"/>
        <v>221</v>
      </c>
      <c r="W11">
        <f t="shared" si="9"/>
        <v>43.44</v>
      </c>
      <c r="X11">
        <f t="shared" si="0"/>
        <v>42.343000000000004</v>
      </c>
      <c r="Y11">
        <f t="shared" si="1"/>
        <v>0.23400000000000001</v>
      </c>
      <c r="Z11">
        <f t="shared" si="10"/>
        <v>0</v>
      </c>
    </row>
    <row r="12" spans="2:26" x14ac:dyDescent="0.25">
      <c r="B12">
        <v>2477</v>
      </c>
      <c r="C12" s="70" t="s">
        <v>1200</v>
      </c>
      <c r="D12" s="72">
        <v>152038</v>
      </c>
      <c r="E12" s="72">
        <v>611085</v>
      </c>
      <c r="F12" s="72">
        <v>2423</v>
      </c>
      <c r="G12" s="72">
        <v>0</v>
      </c>
      <c r="H12" s="72">
        <v>2423</v>
      </c>
      <c r="I12" s="72">
        <v>0</v>
      </c>
      <c r="J12" s="72">
        <v>598661</v>
      </c>
      <c r="K12" s="72">
        <v>1305</v>
      </c>
      <c r="L12" s="72">
        <v>152051</v>
      </c>
      <c r="M12" s="1">
        <v>1.0938600000000001</v>
      </c>
      <c r="N12" s="1" t="s">
        <v>978</v>
      </c>
      <c r="O12">
        <f t="shared" si="2"/>
        <v>1.0938600000000001</v>
      </c>
      <c r="P12" s="1"/>
      <c r="Q12" t="str">
        <f t="shared" si="3"/>
        <v>2477#12</v>
      </c>
      <c r="R12">
        <f t="shared" si="4"/>
        <v>149.69</v>
      </c>
      <c r="S12">
        <f t="shared" si="5"/>
        <v>149.69</v>
      </c>
      <c r="T12">
        <f t="shared" si="6"/>
        <v>3.5441064000000004</v>
      </c>
      <c r="U12">
        <f t="shared" si="7"/>
        <v>2423</v>
      </c>
      <c r="V12" s="66">
        <f t="shared" si="8"/>
        <v>2423</v>
      </c>
      <c r="W12">
        <f t="shared" si="9"/>
        <v>611.08500000000004</v>
      </c>
      <c r="X12">
        <f t="shared" si="0"/>
        <v>598.66099999999994</v>
      </c>
      <c r="Y12">
        <f t="shared" si="1"/>
        <v>1.3049999999999999</v>
      </c>
      <c r="Z12">
        <f t="shared" si="10"/>
        <v>0</v>
      </c>
    </row>
    <row r="13" spans="2:26" x14ac:dyDescent="0.25">
      <c r="B13">
        <v>3040</v>
      </c>
      <c r="C13" s="70" t="s">
        <v>1200</v>
      </c>
      <c r="D13" s="72">
        <v>195612</v>
      </c>
      <c r="E13" s="72">
        <v>803372</v>
      </c>
      <c r="F13" s="72">
        <v>3155</v>
      </c>
      <c r="G13" s="72">
        <v>51</v>
      </c>
      <c r="H13" s="72">
        <v>3206</v>
      </c>
      <c r="I13" s="72">
        <v>0</v>
      </c>
      <c r="J13" s="72">
        <v>786320</v>
      </c>
      <c r="K13" s="72">
        <v>1119</v>
      </c>
      <c r="L13" s="72">
        <v>250812</v>
      </c>
      <c r="M13" s="1">
        <v>10.893800000000001</v>
      </c>
      <c r="N13" s="1" t="s">
        <v>979</v>
      </c>
      <c r="O13">
        <f t="shared" si="2"/>
        <v>10.893800000000001</v>
      </c>
      <c r="P13" s="1"/>
      <c r="Q13" t="str">
        <f t="shared" si="3"/>
        <v>3040#12</v>
      </c>
      <c r="R13">
        <f t="shared" si="4"/>
        <v>2459.0659999999998</v>
      </c>
      <c r="S13">
        <f t="shared" si="5"/>
        <v>2459.0659999999998</v>
      </c>
      <c r="T13">
        <f t="shared" si="6"/>
        <v>35.295912000000001</v>
      </c>
      <c r="U13">
        <f t="shared" si="7"/>
        <v>3206</v>
      </c>
      <c r="V13" s="66">
        <f t="shared" si="8"/>
        <v>3206</v>
      </c>
      <c r="W13">
        <f t="shared" si="9"/>
        <v>803.37199999999996</v>
      </c>
      <c r="X13">
        <f t="shared" si="0"/>
        <v>786.32</v>
      </c>
      <c r="Y13">
        <f t="shared" si="1"/>
        <v>1.119</v>
      </c>
      <c r="Z13">
        <f t="shared" si="10"/>
        <v>0</v>
      </c>
    </row>
    <row r="14" spans="2:26" x14ac:dyDescent="0.25">
      <c r="B14">
        <v>3974</v>
      </c>
      <c r="C14" s="70" t="s">
        <v>1200</v>
      </c>
      <c r="D14" s="72">
        <v>57</v>
      </c>
      <c r="E14" s="72">
        <v>210</v>
      </c>
      <c r="F14" s="72">
        <v>0</v>
      </c>
      <c r="G14" s="72">
        <v>0</v>
      </c>
      <c r="H14" s="72">
        <v>0</v>
      </c>
      <c r="I14" s="72">
        <v>0</v>
      </c>
      <c r="J14" s="72">
        <v>203</v>
      </c>
      <c r="K14" s="72">
        <v>4712</v>
      </c>
      <c r="L14" s="72">
        <v>57</v>
      </c>
      <c r="M14" s="1">
        <v>10.8596</v>
      </c>
      <c r="N14" s="1" t="s">
        <v>980</v>
      </c>
      <c r="O14">
        <f t="shared" si="2"/>
        <v>10.8596</v>
      </c>
      <c r="P14" s="1"/>
      <c r="Q14" t="str">
        <f t="shared" si="3"/>
        <v>3974#12</v>
      </c>
      <c r="R14">
        <f t="shared" si="4"/>
        <v>0.55700000000000005</v>
      </c>
      <c r="S14">
        <f t="shared" si="5"/>
        <v>0.55700000000000005</v>
      </c>
      <c r="T14">
        <f t="shared" si="6"/>
        <v>35.185104000000003</v>
      </c>
      <c r="U14">
        <f t="shared" si="7"/>
        <v>0</v>
      </c>
      <c r="V14" s="66">
        <f t="shared" si="8"/>
        <v>0</v>
      </c>
      <c r="W14">
        <f t="shared" si="9"/>
        <v>0.21</v>
      </c>
      <c r="X14">
        <f t="shared" si="0"/>
        <v>0.20300000000000001</v>
      </c>
      <c r="Y14">
        <f t="shared" si="1"/>
        <v>4.7119999999999997</v>
      </c>
      <c r="Z14">
        <f t="shared" si="10"/>
        <v>0</v>
      </c>
    </row>
    <row r="15" spans="2:26" x14ac:dyDescent="0.25">
      <c r="B15">
        <v>2698</v>
      </c>
      <c r="C15" s="70" t="s">
        <v>1200</v>
      </c>
      <c r="D15" s="72">
        <v>192839</v>
      </c>
      <c r="E15" s="72">
        <v>767542</v>
      </c>
      <c r="F15" s="72">
        <v>2902</v>
      </c>
      <c r="G15" s="72">
        <v>0</v>
      </c>
      <c r="H15" s="72">
        <v>2902</v>
      </c>
      <c r="I15" s="72">
        <v>0</v>
      </c>
      <c r="J15" s="72">
        <v>749201</v>
      </c>
      <c r="K15" s="72">
        <v>897</v>
      </c>
      <c r="L15" s="72">
        <v>195324</v>
      </c>
      <c r="M15" s="1">
        <v>10.8939</v>
      </c>
      <c r="N15" s="1" t="s">
        <v>981</v>
      </c>
      <c r="O15">
        <f t="shared" si="2"/>
        <v>10.8939</v>
      </c>
      <c r="P15" s="1"/>
      <c r="Q15" t="str">
        <f t="shared" si="3"/>
        <v>2698#12</v>
      </c>
      <c r="R15">
        <f t="shared" si="4"/>
        <v>1915.056</v>
      </c>
      <c r="S15">
        <f t="shared" si="5"/>
        <v>1915.056</v>
      </c>
      <c r="T15">
        <f t="shared" si="6"/>
        <v>35.296236</v>
      </c>
      <c r="U15">
        <f t="shared" si="7"/>
        <v>2902</v>
      </c>
      <c r="V15" s="66">
        <f t="shared" si="8"/>
        <v>2902</v>
      </c>
      <c r="W15">
        <f t="shared" si="9"/>
        <v>767.54200000000003</v>
      </c>
      <c r="X15">
        <f t="shared" si="0"/>
        <v>749.20100000000002</v>
      </c>
      <c r="Y15">
        <f t="shared" si="1"/>
        <v>0.89700000000000002</v>
      </c>
      <c r="Z15">
        <f t="shared" si="10"/>
        <v>0</v>
      </c>
    </row>
    <row r="16" spans="2:26" x14ac:dyDescent="0.25">
      <c r="B16">
        <v>4277</v>
      </c>
      <c r="C16" s="70" t="s">
        <v>1200</v>
      </c>
      <c r="D16" s="72">
        <v>17302</v>
      </c>
      <c r="E16" s="72">
        <v>63053</v>
      </c>
      <c r="F16" s="72">
        <v>316</v>
      </c>
      <c r="G16" s="72">
        <v>0</v>
      </c>
      <c r="H16" s="72">
        <v>318</v>
      </c>
      <c r="I16" s="72">
        <v>0</v>
      </c>
      <c r="J16" s="72">
        <v>58398</v>
      </c>
      <c r="K16" s="72">
        <v>102</v>
      </c>
      <c r="L16" s="72">
        <v>17247</v>
      </c>
      <c r="M16" s="1">
        <v>10.7</v>
      </c>
      <c r="N16" s="1" t="s">
        <v>982</v>
      </c>
      <c r="O16">
        <f t="shared" si="2"/>
        <v>10.7</v>
      </c>
      <c r="P16" s="1"/>
      <c r="Q16" t="str">
        <f t="shared" si="3"/>
        <v>4277#12</v>
      </c>
      <c r="R16">
        <f t="shared" si="4"/>
        <v>166.089</v>
      </c>
      <c r="S16">
        <f t="shared" si="5"/>
        <v>166.089</v>
      </c>
      <c r="T16">
        <f t="shared" si="6"/>
        <v>34.667999999999999</v>
      </c>
      <c r="U16">
        <f t="shared" si="7"/>
        <v>318</v>
      </c>
      <c r="V16" s="66">
        <f t="shared" si="8"/>
        <v>318</v>
      </c>
      <c r="W16">
        <f t="shared" si="9"/>
        <v>63.052999999999997</v>
      </c>
      <c r="X16">
        <f t="shared" si="0"/>
        <v>58.398000000000003</v>
      </c>
      <c r="Y16">
        <f t="shared" si="1"/>
        <v>0.10199999999999999</v>
      </c>
      <c r="Z16">
        <f t="shared" si="10"/>
        <v>0</v>
      </c>
    </row>
    <row r="17" spans="2:26" x14ac:dyDescent="0.25">
      <c r="B17">
        <v>3503</v>
      </c>
      <c r="C17" s="70" t="s">
        <v>1200</v>
      </c>
      <c r="D17" s="72">
        <v>51640</v>
      </c>
      <c r="E17" s="72">
        <v>202799</v>
      </c>
      <c r="F17" s="72">
        <v>842</v>
      </c>
      <c r="G17" s="72">
        <v>0</v>
      </c>
      <c r="H17" s="72">
        <v>556</v>
      </c>
      <c r="I17" s="72">
        <v>0</v>
      </c>
      <c r="J17" s="72">
        <v>197343</v>
      </c>
      <c r="K17" s="72">
        <v>2263</v>
      </c>
      <c r="L17" s="72">
        <v>0</v>
      </c>
      <c r="M17" s="1">
        <v>0</v>
      </c>
      <c r="N17" s="1" t="s">
        <v>983</v>
      </c>
      <c r="O17">
        <f t="shared" si="2"/>
        <v>10.88</v>
      </c>
      <c r="P17" s="1"/>
      <c r="Q17" t="str">
        <f t="shared" si="3"/>
        <v>3503#12</v>
      </c>
      <c r="R17">
        <f t="shared" si="4"/>
        <v>561.84299999999996</v>
      </c>
      <c r="S17">
        <f t="shared" si="5"/>
        <v>505.65899999999999</v>
      </c>
      <c r="T17">
        <f t="shared" si="6"/>
        <v>35.251200000000004</v>
      </c>
      <c r="U17">
        <f t="shared" si="7"/>
        <v>556</v>
      </c>
      <c r="V17" s="66">
        <f t="shared" si="8"/>
        <v>556</v>
      </c>
      <c r="W17">
        <f t="shared" si="9"/>
        <v>202.79900000000001</v>
      </c>
      <c r="X17">
        <f t="shared" si="0"/>
        <v>197.34299999999999</v>
      </c>
      <c r="Y17">
        <f t="shared" si="1"/>
        <v>2.2629999999999999</v>
      </c>
      <c r="Z17">
        <f t="shared" si="10"/>
        <v>0</v>
      </c>
    </row>
    <row r="18" spans="2:26" x14ac:dyDescent="0.25">
      <c r="B18">
        <v>4352</v>
      </c>
      <c r="C18" s="70" t="s">
        <v>1200</v>
      </c>
      <c r="D18" s="72">
        <v>96124</v>
      </c>
      <c r="E18" s="72">
        <v>387820</v>
      </c>
      <c r="F18" s="72">
        <v>1706</v>
      </c>
      <c r="G18" s="72">
        <v>0</v>
      </c>
      <c r="H18" s="72">
        <v>1682</v>
      </c>
      <c r="I18" s="72">
        <v>0</v>
      </c>
      <c r="J18" s="72">
        <v>383063</v>
      </c>
      <c r="K18" s="72">
        <v>985</v>
      </c>
      <c r="L18" s="72">
        <v>96124</v>
      </c>
      <c r="M18" s="1">
        <v>10.8962</v>
      </c>
      <c r="N18" s="1" t="s">
        <v>984</v>
      </c>
      <c r="O18">
        <f t="shared" si="2"/>
        <v>10.8962</v>
      </c>
      <c r="P18" s="1"/>
      <c r="Q18" t="str">
        <f t="shared" si="3"/>
        <v>4352#12</v>
      </c>
      <c r="R18">
        <f t="shared" si="4"/>
        <v>942.64800000000002</v>
      </c>
      <c r="S18">
        <f t="shared" si="5"/>
        <v>942.64800000000002</v>
      </c>
      <c r="T18">
        <f t="shared" si="6"/>
        <v>35.303688000000001</v>
      </c>
      <c r="U18">
        <f t="shared" si="7"/>
        <v>1682</v>
      </c>
      <c r="V18" s="66">
        <f t="shared" si="8"/>
        <v>1682</v>
      </c>
      <c r="W18">
        <f t="shared" si="9"/>
        <v>387.82</v>
      </c>
      <c r="X18">
        <f t="shared" si="0"/>
        <v>383.06299999999999</v>
      </c>
      <c r="Y18">
        <f t="shared" si="1"/>
        <v>0.98499999999999999</v>
      </c>
      <c r="Z18">
        <f t="shared" si="10"/>
        <v>0</v>
      </c>
    </row>
    <row r="19" spans="2:26" x14ac:dyDescent="0.25">
      <c r="B19">
        <v>3515</v>
      </c>
      <c r="C19" s="70" t="s">
        <v>1200</v>
      </c>
      <c r="D19" s="72">
        <v>21026</v>
      </c>
      <c r="E19" s="72">
        <v>78238</v>
      </c>
      <c r="F19" s="72">
        <v>341</v>
      </c>
      <c r="G19" s="72">
        <v>0</v>
      </c>
      <c r="H19" s="72">
        <v>341</v>
      </c>
      <c r="I19" s="72">
        <v>0</v>
      </c>
      <c r="J19" s="72">
        <v>73613</v>
      </c>
      <c r="K19" s="72">
        <v>52</v>
      </c>
      <c r="L19" s="72">
        <v>0</v>
      </c>
      <c r="M19" s="1">
        <v>0</v>
      </c>
      <c r="N19" s="1" t="s">
        <v>985</v>
      </c>
      <c r="O19">
        <f t="shared" si="2"/>
        <v>10.88</v>
      </c>
      <c r="P19" s="1"/>
      <c r="Q19" t="str">
        <f t="shared" si="3"/>
        <v>3515#12</v>
      </c>
      <c r="R19">
        <f t="shared" si="4"/>
        <v>228.76300000000001</v>
      </c>
      <c r="S19">
        <f t="shared" si="5"/>
        <v>205.887</v>
      </c>
      <c r="T19">
        <f t="shared" si="6"/>
        <v>35.251200000000004</v>
      </c>
      <c r="U19">
        <f t="shared" si="7"/>
        <v>341</v>
      </c>
      <c r="V19" s="66">
        <f t="shared" si="8"/>
        <v>341</v>
      </c>
      <c r="W19">
        <f t="shared" si="9"/>
        <v>78.238</v>
      </c>
      <c r="X19">
        <f t="shared" si="0"/>
        <v>73.613</v>
      </c>
      <c r="Y19">
        <f t="shared" si="1"/>
        <v>5.1999999999999998E-2</v>
      </c>
      <c r="Z19">
        <f t="shared" si="10"/>
        <v>0</v>
      </c>
    </row>
    <row r="20" spans="2:26" x14ac:dyDescent="0.25">
      <c r="B20">
        <v>2681</v>
      </c>
      <c r="C20" s="70" t="s">
        <v>1200</v>
      </c>
      <c r="D20" s="72">
        <v>39454</v>
      </c>
      <c r="E20" s="72">
        <v>158204</v>
      </c>
      <c r="F20" s="72">
        <v>653</v>
      </c>
      <c r="G20" s="72">
        <v>0</v>
      </c>
      <c r="H20" s="72">
        <v>653</v>
      </c>
      <c r="I20" s="72">
        <v>0</v>
      </c>
      <c r="J20" s="72">
        <v>154576</v>
      </c>
      <c r="K20" s="72">
        <v>1796</v>
      </c>
      <c r="L20" s="72">
        <v>0</v>
      </c>
      <c r="M20" s="1">
        <v>0</v>
      </c>
      <c r="N20" s="1" t="s">
        <v>986</v>
      </c>
      <c r="O20">
        <f t="shared" si="2"/>
        <v>10.88</v>
      </c>
      <c r="P20" s="1"/>
      <c r="Q20" t="str">
        <f t="shared" si="3"/>
        <v>2681#12</v>
      </c>
      <c r="R20">
        <f t="shared" si="4"/>
        <v>429.26</v>
      </c>
      <c r="S20">
        <f t="shared" si="5"/>
        <v>386.334</v>
      </c>
      <c r="T20">
        <f t="shared" si="6"/>
        <v>35.251200000000004</v>
      </c>
      <c r="U20">
        <f t="shared" si="7"/>
        <v>653</v>
      </c>
      <c r="V20" s="66">
        <f t="shared" si="8"/>
        <v>653</v>
      </c>
      <c r="W20">
        <f t="shared" si="9"/>
        <v>158.20400000000001</v>
      </c>
      <c r="X20">
        <f t="shared" si="0"/>
        <v>154.57599999999999</v>
      </c>
      <c r="Y20">
        <f t="shared" si="1"/>
        <v>1.796</v>
      </c>
      <c r="Z20">
        <f t="shared" si="10"/>
        <v>0</v>
      </c>
    </row>
    <row r="21" spans="2:26" x14ac:dyDescent="0.25">
      <c r="B21">
        <v>2683</v>
      </c>
      <c r="C21" s="70" t="s">
        <v>1200</v>
      </c>
      <c r="D21" s="72">
        <v>32033</v>
      </c>
      <c r="E21" s="72">
        <v>129220</v>
      </c>
      <c r="F21" s="72">
        <v>490</v>
      </c>
      <c r="G21" s="72">
        <v>0</v>
      </c>
      <c r="H21" s="72">
        <v>490</v>
      </c>
      <c r="I21" s="72">
        <v>0</v>
      </c>
      <c r="J21" s="72">
        <v>126454</v>
      </c>
      <c r="K21" s="72">
        <v>1004</v>
      </c>
      <c r="L21" s="72">
        <v>0</v>
      </c>
      <c r="M21" s="1">
        <v>0</v>
      </c>
      <c r="N21" s="1" t="s">
        <v>987</v>
      </c>
      <c r="O21">
        <f t="shared" si="2"/>
        <v>10.88</v>
      </c>
      <c r="P21" s="1"/>
      <c r="Q21" t="str">
        <f t="shared" si="3"/>
        <v>2683#12</v>
      </c>
      <c r="R21">
        <f t="shared" si="4"/>
        <v>348.51900000000001</v>
      </c>
      <c r="S21">
        <f t="shared" si="5"/>
        <v>313.66699999999997</v>
      </c>
      <c r="T21">
        <f t="shared" si="6"/>
        <v>35.251200000000004</v>
      </c>
      <c r="U21">
        <f t="shared" si="7"/>
        <v>490</v>
      </c>
      <c r="V21" s="66">
        <f t="shared" si="8"/>
        <v>490</v>
      </c>
      <c r="W21">
        <f t="shared" si="9"/>
        <v>129.22</v>
      </c>
      <c r="X21">
        <f t="shared" si="0"/>
        <v>126.45399999999999</v>
      </c>
      <c r="Y21">
        <f t="shared" si="1"/>
        <v>1.004</v>
      </c>
      <c r="Z21">
        <f t="shared" si="10"/>
        <v>0</v>
      </c>
    </row>
    <row r="22" spans="2:26" x14ac:dyDescent="0.25">
      <c r="B22">
        <v>4278</v>
      </c>
      <c r="C22" s="70" t="s">
        <v>1200</v>
      </c>
      <c r="D22" s="72">
        <v>19385</v>
      </c>
      <c r="E22" s="72">
        <v>68120</v>
      </c>
      <c r="F22" s="72">
        <v>352</v>
      </c>
      <c r="G22" s="72">
        <v>0</v>
      </c>
      <c r="H22" s="72">
        <v>345</v>
      </c>
      <c r="I22" s="72">
        <v>0</v>
      </c>
      <c r="J22" s="72">
        <v>64796</v>
      </c>
      <c r="K22" s="72">
        <v>829</v>
      </c>
      <c r="L22" s="72">
        <v>19385</v>
      </c>
      <c r="M22" s="1">
        <v>10.8969</v>
      </c>
      <c r="N22" s="1" t="s">
        <v>988</v>
      </c>
      <c r="O22">
        <f t="shared" si="2"/>
        <v>10.8969</v>
      </c>
      <c r="P22" s="1"/>
      <c r="Q22" t="str">
        <f t="shared" si="3"/>
        <v>4278#12</v>
      </c>
      <c r="R22">
        <f t="shared" si="4"/>
        <v>190.113</v>
      </c>
      <c r="S22">
        <f t="shared" si="5"/>
        <v>190.113</v>
      </c>
      <c r="T22">
        <f t="shared" si="6"/>
        <v>35.305956000000009</v>
      </c>
      <c r="U22">
        <f t="shared" si="7"/>
        <v>345</v>
      </c>
      <c r="V22" s="66">
        <f t="shared" si="8"/>
        <v>345</v>
      </c>
      <c r="W22">
        <f t="shared" si="9"/>
        <v>68.12</v>
      </c>
      <c r="X22">
        <f t="shared" si="0"/>
        <v>64.796000000000006</v>
      </c>
      <c r="Y22">
        <f t="shared" si="1"/>
        <v>0.82899999999999996</v>
      </c>
      <c r="Z22">
        <f t="shared" si="10"/>
        <v>0</v>
      </c>
    </row>
    <row r="23" spans="2:26" x14ac:dyDescent="0.25">
      <c r="B23">
        <v>4631</v>
      </c>
      <c r="C23" s="70" t="s">
        <v>1200</v>
      </c>
      <c r="D23" s="72">
        <v>14436</v>
      </c>
      <c r="E23" s="72">
        <v>52491</v>
      </c>
      <c r="F23" s="72">
        <v>244</v>
      </c>
      <c r="G23" s="72">
        <v>0</v>
      </c>
      <c r="H23" s="72">
        <v>242</v>
      </c>
      <c r="I23" s="72">
        <v>0</v>
      </c>
      <c r="J23" s="72">
        <v>51659</v>
      </c>
      <c r="K23" s="72">
        <v>255</v>
      </c>
      <c r="L23" s="72">
        <v>14436</v>
      </c>
      <c r="M23" s="1">
        <v>10.8963</v>
      </c>
      <c r="N23" s="1" t="s">
        <v>989</v>
      </c>
      <c r="O23">
        <f t="shared" si="2"/>
        <v>10.8963</v>
      </c>
      <c r="P23" s="1"/>
      <c r="Q23" t="str">
        <f t="shared" si="3"/>
        <v>4631#12</v>
      </c>
      <c r="R23">
        <f t="shared" si="4"/>
        <v>141.56899999999999</v>
      </c>
      <c r="S23">
        <f t="shared" si="5"/>
        <v>141.56899999999999</v>
      </c>
      <c r="T23">
        <f t="shared" si="6"/>
        <v>35.304012</v>
      </c>
      <c r="U23">
        <f t="shared" si="7"/>
        <v>242</v>
      </c>
      <c r="V23" s="66">
        <f t="shared" si="8"/>
        <v>242</v>
      </c>
      <c r="W23">
        <f t="shared" si="9"/>
        <v>52.491</v>
      </c>
      <c r="X23">
        <f t="shared" si="0"/>
        <v>51.658999999999999</v>
      </c>
      <c r="Y23">
        <f t="shared" si="1"/>
        <v>0.255</v>
      </c>
      <c r="Z23">
        <f t="shared" si="10"/>
        <v>0</v>
      </c>
    </row>
    <row r="24" spans="2:26" x14ac:dyDescent="0.25">
      <c r="B24">
        <v>4629</v>
      </c>
      <c r="C24" s="70" t="s">
        <v>1200</v>
      </c>
      <c r="D24" s="72">
        <v>13164</v>
      </c>
      <c r="E24" s="72">
        <v>48081</v>
      </c>
      <c r="F24" s="72">
        <v>220</v>
      </c>
      <c r="G24" s="72">
        <v>0</v>
      </c>
      <c r="H24" s="72">
        <v>215</v>
      </c>
      <c r="I24" s="72">
        <v>0</v>
      </c>
      <c r="J24" s="72">
        <v>47451</v>
      </c>
      <c r="K24" s="72">
        <v>80</v>
      </c>
      <c r="L24" s="72">
        <v>13164</v>
      </c>
      <c r="M24" s="1">
        <v>10.8962</v>
      </c>
      <c r="N24" s="1" t="s">
        <v>990</v>
      </c>
      <c r="O24">
        <f t="shared" si="2"/>
        <v>10.8962</v>
      </c>
      <c r="P24" s="1"/>
      <c r="Q24" t="str">
        <f t="shared" si="3"/>
        <v>4629#12</v>
      </c>
      <c r="R24">
        <f t="shared" si="4"/>
        <v>129.09399999999999</v>
      </c>
      <c r="S24">
        <f t="shared" si="5"/>
        <v>129.09399999999999</v>
      </c>
      <c r="T24">
        <f t="shared" si="6"/>
        <v>35.303688000000001</v>
      </c>
      <c r="U24">
        <f t="shared" si="7"/>
        <v>215</v>
      </c>
      <c r="V24" s="66">
        <f t="shared" si="8"/>
        <v>215</v>
      </c>
      <c r="W24">
        <f t="shared" si="9"/>
        <v>48.081000000000003</v>
      </c>
      <c r="X24">
        <f t="shared" si="0"/>
        <v>47.451000000000001</v>
      </c>
      <c r="Y24">
        <f t="shared" si="1"/>
        <v>0.08</v>
      </c>
      <c r="Z24">
        <f t="shared" si="10"/>
        <v>0</v>
      </c>
    </row>
    <row r="25" spans="2:26" x14ac:dyDescent="0.25">
      <c r="B25">
        <v>2879</v>
      </c>
      <c r="C25" s="70" t="s">
        <v>1200</v>
      </c>
      <c r="D25" s="72">
        <v>128133</v>
      </c>
      <c r="E25" s="72">
        <v>508758</v>
      </c>
      <c r="F25" s="72">
        <v>2032</v>
      </c>
      <c r="G25" s="72">
        <v>0</v>
      </c>
      <c r="H25" s="72">
        <v>2032</v>
      </c>
      <c r="I25" s="72">
        <v>0</v>
      </c>
      <c r="J25" s="72">
        <v>492699</v>
      </c>
      <c r="K25" s="72">
        <v>1665</v>
      </c>
      <c r="L25" s="72">
        <v>0</v>
      </c>
      <c r="M25" s="1">
        <v>0</v>
      </c>
      <c r="N25" s="1" t="s">
        <v>991</v>
      </c>
      <c r="O25">
        <f t="shared" si="2"/>
        <v>10.88</v>
      </c>
      <c r="P25" s="1"/>
      <c r="Q25" t="str">
        <f t="shared" si="3"/>
        <v>2879#12</v>
      </c>
      <c r="R25">
        <f t="shared" si="4"/>
        <v>1394.087</v>
      </c>
      <c r="S25">
        <f t="shared" si="5"/>
        <v>1254.6780000000001</v>
      </c>
      <c r="T25">
        <f t="shared" si="6"/>
        <v>35.251200000000004</v>
      </c>
      <c r="U25">
        <f t="shared" si="7"/>
        <v>2032</v>
      </c>
      <c r="V25" s="66">
        <f t="shared" si="8"/>
        <v>2032</v>
      </c>
      <c r="W25">
        <f t="shared" si="9"/>
        <v>508.75799999999998</v>
      </c>
      <c r="X25">
        <f t="shared" si="0"/>
        <v>492.69900000000001</v>
      </c>
      <c r="Y25">
        <f t="shared" si="1"/>
        <v>1.665</v>
      </c>
      <c r="Z25">
        <f t="shared" si="10"/>
        <v>0</v>
      </c>
    </row>
    <row r="26" spans="2:26" x14ac:dyDescent="0.25">
      <c r="B26">
        <v>2856</v>
      </c>
      <c r="C26" s="70" t="s">
        <v>1200</v>
      </c>
      <c r="D26" s="72">
        <v>74386</v>
      </c>
      <c r="E26" s="72">
        <v>304902</v>
      </c>
      <c r="F26" s="72">
        <v>1195</v>
      </c>
      <c r="G26" s="72">
        <v>0</v>
      </c>
      <c r="H26" s="72">
        <v>1195</v>
      </c>
      <c r="I26" s="72">
        <v>0</v>
      </c>
      <c r="J26" s="72">
        <v>297208</v>
      </c>
      <c r="K26" s="72">
        <v>1146</v>
      </c>
      <c r="L26" s="72">
        <v>0</v>
      </c>
      <c r="M26" s="1">
        <v>0</v>
      </c>
      <c r="N26" s="1" t="s">
        <v>992</v>
      </c>
      <c r="O26">
        <f t="shared" si="2"/>
        <v>10.88</v>
      </c>
      <c r="P26" s="1"/>
      <c r="Q26" t="str">
        <f t="shared" si="3"/>
        <v>2856#12</v>
      </c>
      <c r="R26">
        <f t="shared" si="4"/>
        <v>809.32</v>
      </c>
      <c r="S26">
        <f t="shared" si="5"/>
        <v>728.38800000000003</v>
      </c>
      <c r="T26">
        <f t="shared" si="6"/>
        <v>35.251200000000004</v>
      </c>
      <c r="U26">
        <f t="shared" si="7"/>
        <v>1195</v>
      </c>
      <c r="V26" s="66">
        <f t="shared" si="8"/>
        <v>1195</v>
      </c>
      <c r="W26">
        <f t="shared" si="9"/>
        <v>304.90199999999999</v>
      </c>
      <c r="X26">
        <f t="shared" si="0"/>
        <v>297.20800000000003</v>
      </c>
      <c r="Y26">
        <f t="shared" si="1"/>
        <v>1.1459999999999999</v>
      </c>
      <c r="Z26">
        <f t="shared" si="10"/>
        <v>0</v>
      </c>
    </row>
    <row r="27" spans="2:26" x14ac:dyDescent="0.25">
      <c r="B27">
        <v>3434</v>
      </c>
      <c r="C27" s="70" t="s">
        <v>1200</v>
      </c>
      <c r="D27" s="72">
        <v>243530</v>
      </c>
      <c r="E27" s="72">
        <v>990600</v>
      </c>
      <c r="F27" s="72">
        <v>4009</v>
      </c>
      <c r="G27" s="72">
        <v>175</v>
      </c>
      <c r="H27" s="72">
        <v>4054</v>
      </c>
      <c r="I27" s="72">
        <v>0</v>
      </c>
      <c r="J27" s="72">
        <v>968613</v>
      </c>
      <c r="K27" s="72">
        <v>4803</v>
      </c>
      <c r="L27" s="72">
        <v>243541</v>
      </c>
      <c r="M27" s="1"/>
      <c r="N27" s="1" t="s">
        <v>993</v>
      </c>
      <c r="O27">
        <f t="shared" si="2"/>
        <v>10.88</v>
      </c>
      <c r="P27" s="1"/>
      <c r="Q27" t="str">
        <f t="shared" si="3"/>
        <v>3434#12</v>
      </c>
      <c r="R27">
        <f t="shared" si="4"/>
        <v>2649.6060000000002</v>
      </c>
      <c r="S27">
        <f t="shared" si="5"/>
        <v>2384.6460000000002</v>
      </c>
      <c r="T27">
        <f t="shared" si="6"/>
        <v>35.251200000000004</v>
      </c>
      <c r="U27">
        <f t="shared" si="7"/>
        <v>4054</v>
      </c>
      <c r="V27" s="66">
        <f t="shared" si="8"/>
        <v>4054</v>
      </c>
      <c r="W27">
        <f t="shared" si="9"/>
        <v>990.6</v>
      </c>
      <c r="X27">
        <f t="shared" si="0"/>
        <v>968.61300000000006</v>
      </c>
      <c r="Y27">
        <f t="shared" si="1"/>
        <v>4.8029999999999999</v>
      </c>
      <c r="Z27">
        <f t="shared" si="10"/>
        <v>0</v>
      </c>
    </row>
    <row r="28" spans="2:26" x14ac:dyDescent="0.25">
      <c r="B28">
        <v>4928</v>
      </c>
      <c r="C28" s="70" t="s">
        <v>1200</v>
      </c>
      <c r="D28" s="72">
        <v>64068</v>
      </c>
      <c r="E28" s="72">
        <v>258940</v>
      </c>
      <c r="F28" s="72">
        <v>1200</v>
      </c>
      <c r="G28" s="72">
        <v>0</v>
      </c>
      <c r="H28" s="72">
        <v>1172</v>
      </c>
      <c r="I28" s="72">
        <v>0</v>
      </c>
      <c r="J28" s="72">
        <v>250174</v>
      </c>
      <c r="K28" s="72">
        <v>1302</v>
      </c>
      <c r="L28" s="72">
        <v>0</v>
      </c>
      <c r="M28" s="1">
        <v>0</v>
      </c>
      <c r="N28" s="1" t="s">
        <v>994</v>
      </c>
      <c r="O28">
        <f t="shared" si="2"/>
        <v>10.88</v>
      </c>
      <c r="P28" s="1"/>
      <c r="Q28" t="str">
        <f t="shared" si="3"/>
        <v>4928#12</v>
      </c>
      <c r="R28">
        <f t="shared" si="4"/>
        <v>697.06</v>
      </c>
      <c r="S28">
        <f t="shared" si="5"/>
        <v>627.35400000000004</v>
      </c>
      <c r="T28">
        <f t="shared" si="6"/>
        <v>35.251200000000004</v>
      </c>
      <c r="U28">
        <f t="shared" si="7"/>
        <v>1172</v>
      </c>
      <c r="V28" s="66">
        <f t="shared" si="8"/>
        <v>1172</v>
      </c>
      <c r="W28">
        <f t="shared" si="9"/>
        <v>258.94</v>
      </c>
      <c r="X28">
        <f t="shared" si="0"/>
        <v>250.17400000000001</v>
      </c>
      <c r="Y28">
        <f t="shared" si="1"/>
        <v>1.302</v>
      </c>
      <c r="Z28">
        <f t="shared" si="10"/>
        <v>0</v>
      </c>
    </row>
    <row r="29" spans="2:26" x14ac:dyDescent="0.25">
      <c r="B29">
        <v>4723</v>
      </c>
      <c r="C29" s="70" t="s">
        <v>1200</v>
      </c>
      <c r="D29" s="72">
        <v>10054</v>
      </c>
      <c r="E29" s="72">
        <v>35195</v>
      </c>
      <c r="F29" s="72">
        <v>170</v>
      </c>
      <c r="G29" s="72">
        <v>0</v>
      </c>
      <c r="H29" s="72">
        <v>162</v>
      </c>
      <c r="I29" s="72">
        <v>0</v>
      </c>
      <c r="J29" s="72">
        <v>18208</v>
      </c>
      <c r="K29" s="72">
        <v>22673</v>
      </c>
      <c r="L29" s="72">
        <v>0</v>
      </c>
      <c r="M29" s="1">
        <v>0</v>
      </c>
      <c r="N29" s="1" t="s">
        <v>1173</v>
      </c>
      <c r="O29">
        <f t="shared" si="2"/>
        <v>10.88</v>
      </c>
      <c r="P29" s="1"/>
      <c r="Q29" t="str">
        <f t="shared" si="3"/>
        <v>4723#12</v>
      </c>
      <c r="R29">
        <f t="shared" si="4"/>
        <v>109.38800000000001</v>
      </c>
      <c r="S29">
        <f t="shared" si="5"/>
        <v>98.448999999999998</v>
      </c>
      <c r="T29">
        <f t="shared" si="6"/>
        <v>35.251200000000004</v>
      </c>
      <c r="U29">
        <f t="shared" si="7"/>
        <v>162</v>
      </c>
      <c r="V29" s="66">
        <f t="shared" si="8"/>
        <v>162</v>
      </c>
      <c r="W29">
        <f t="shared" si="9"/>
        <v>35.195</v>
      </c>
      <c r="X29">
        <f t="shared" si="0"/>
        <v>18.207999999999998</v>
      </c>
      <c r="Y29">
        <f t="shared" si="1"/>
        <v>22.672999999999998</v>
      </c>
      <c r="Z29">
        <f t="shared" si="10"/>
        <v>0</v>
      </c>
    </row>
    <row r="30" spans="2:26" x14ac:dyDescent="0.25">
      <c r="B30">
        <v>3333</v>
      </c>
      <c r="C30" s="70" t="s">
        <v>1200</v>
      </c>
      <c r="D30" s="72">
        <v>50360</v>
      </c>
      <c r="E30" s="72">
        <v>191800</v>
      </c>
      <c r="F30" s="72">
        <v>796</v>
      </c>
      <c r="G30" s="72">
        <v>92</v>
      </c>
      <c r="H30" s="72">
        <v>888</v>
      </c>
      <c r="I30" s="72">
        <v>0</v>
      </c>
      <c r="J30" s="72">
        <v>169340</v>
      </c>
      <c r="K30" s="72">
        <v>29892</v>
      </c>
      <c r="L30" s="72">
        <v>52081</v>
      </c>
      <c r="M30" s="1">
        <v>10.8851</v>
      </c>
      <c r="N30" s="1" t="s">
        <v>995</v>
      </c>
      <c r="O30">
        <f t="shared" si="2"/>
        <v>10.8851</v>
      </c>
      <c r="P30" s="1"/>
      <c r="Q30" t="str">
        <f t="shared" si="3"/>
        <v>3333#12</v>
      </c>
      <c r="R30">
        <f t="shared" si="4"/>
        <v>510.21600000000001</v>
      </c>
      <c r="S30">
        <f t="shared" si="5"/>
        <v>510.21600000000001</v>
      </c>
      <c r="T30">
        <f t="shared" si="6"/>
        <v>35.267724000000001</v>
      </c>
      <c r="U30">
        <f t="shared" si="7"/>
        <v>888</v>
      </c>
      <c r="V30" s="66">
        <f t="shared" si="8"/>
        <v>888</v>
      </c>
      <c r="W30">
        <f t="shared" si="9"/>
        <v>191.8</v>
      </c>
      <c r="X30">
        <f t="shared" si="0"/>
        <v>169.34</v>
      </c>
      <c r="Y30">
        <f t="shared" si="1"/>
        <v>29.891999999999999</v>
      </c>
      <c r="Z30">
        <f t="shared" si="10"/>
        <v>0</v>
      </c>
    </row>
    <row r="31" spans="2:26" x14ac:dyDescent="0.25">
      <c r="B31">
        <v>4078</v>
      </c>
      <c r="C31" s="70" t="s">
        <v>1200</v>
      </c>
      <c r="D31" s="72">
        <v>480002</v>
      </c>
      <c r="E31" s="72">
        <v>1996100</v>
      </c>
      <c r="F31" s="72">
        <v>7782</v>
      </c>
      <c r="G31" s="72">
        <v>0</v>
      </c>
      <c r="H31" s="72">
        <v>7601</v>
      </c>
      <c r="I31" s="72">
        <v>0</v>
      </c>
      <c r="J31" s="72">
        <v>1944398</v>
      </c>
      <c r="K31" s="72">
        <v>3595</v>
      </c>
      <c r="L31" s="72">
        <v>480002</v>
      </c>
      <c r="M31" s="1">
        <v>10.8843</v>
      </c>
      <c r="N31" s="1" t="s">
        <v>996</v>
      </c>
      <c r="O31">
        <f t="shared" si="2"/>
        <v>10.8843</v>
      </c>
      <c r="P31" s="1"/>
      <c r="Q31" t="str">
        <f t="shared" si="3"/>
        <v>4078#12</v>
      </c>
      <c r="R31">
        <f t="shared" si="4"/>
        <v>4702.0370000000003</v>
      </c>
      <c r="S31">
        <f t="shared" si="5"/>
        <v>4702.0370000000003</v>
      </c>
      <c r="T31">
        <f t="shared" si="6"/>
        <v>35.265132000000001</v>
      </c>
      <c r="U31">
        <f t="shared" si="7"/>
        <v>7601</v>
      </c>
      <c r="V31" s="66">
        <f t="shared" si="8"/>
        <v>7601</v>
      </c>
      <c r="W31">
        <f t="shared" si="9"/>
        <v>1996.1</v>
      </c>
      <c r="X31">
        <f t="shared" si="0"/>
        <v>1944.3979999999999</v>
      </c>
      <c r="Y31">
        <f t="shared" si="1"/>
        <v>3.5950000000000002</v>
      </c>
      <c r="Z31">
        <f t="shared" si="10"/>
        <v>0</v>
      </c>
    </row>
    <row r="32" spans="2:26" x14ac:dyDescent="0.25">
      <c r="B32">
        <v>2883</v>
      </c>
      <c r="C32" s="70" t="s">
        <v>1200</v>
      </c>
      <c r="D32" s="72">
        <v>48951</v>
      </c>
      <c r="E32" s="72">
        <v>198699</v>
      </c>
      <c r="F32" s="72">
        <v>787</v>
      </c>
      <c r="G32" s="72">
        <v>0</v>
      </c>
      <c r="H32" s="72">
        <v>787</v>
      </c>
      <c r="I32" s="72">
        <v>0</v>
      </c>
      <c r="J32" s="72">
        <v>189651</v>
      </c>
      <c r="K32" s="72">
        <v>1112</v>
      </c>
      <c r="L32" s="72">
        <v>0</v>
      </c>
      <c r="M32" s="1">
        <v>0</v>
      </c>
      <c r="N32" s="1" t="s">
        <v>997</v>
      </c>
      <c r="O32">
        <f t="shared" si="2"/>
        <v>10.88</v>
      </c>
      <c r="P32" s="1"/>
      <c r="Q32" t="str">
        <f t="shared" si="3"/>
        <v>2883#12</v>
      </c>
      <c r="R32">
        <f t="shared" si="4"/>
        <v>532.58699999999999</v>
      </c>
      <c r="S32">
        <f t="shared" si="5"/>
        <v>479.32799999999997</v>
      </c>
      <c r="T32">
        <f t="shared" si="6"/>
        <v>35.251200000000004</v>
      </c>
      <c r="U32">
        <f t="shared" si="7"/>
        <v>787</v>
      </c>
      <c r="V32" s="66">
        <f t="shared" si="8"/>
        <v>787</v>
      </c>
      <c r="W32">
        <f t="shared" si="9"/>
        <v>198.69900000000001</v>
      </c>
      <c r="X32">
        <f t="shared" si="0"/>
        <v>189.65100000000001</v>
      </c>
      <c r="Y32">
        <f t="shared" si="1"/>
        <v>1.1120000000000001</v>
      </c>
      <c r="Z32">
        <f t="shared" si="10"/>
        <v>0</v>
      </c>
    </row>
    <row r="33" spans="2:26" x14ac:dyDescent="0.25">
      <c r="B33">
        <v>3386</v>
      </c>
      <c r="C33" s="70" t="s">
        <v>1200</v>
      </c>
      <c r="D33" s="72">
        <v>142988</v>
      </c>
      <c r="E33" s="72">
        <v>566270</v>
      </c>
      <c r="F33" s="72">
        <v>2216</v>
      </c>
      <c r="G33" s="72">
        <v>0</v>
      </c>
      <c r="H33" s="72">
        <v>2216</v>
      </c>
      <c r="I33" s="72">
        <v>0</v>
      </c>
      <c r="J33" s="72">
        <v>550047</v>
      </c>
      <c r="K33" s="72">
        <v>1580</v>
      </c>
      <c r="L33" s="72">
        <v>141675</v>
      </c>
      <c r="M33" s="1">
        <v>10.8627</v>
      </c>
      <c r="N33" s="1" t="s">
        <v>998</v>
      </c>
      <c r="O33">
        <f t="shared" si="2"/>
        <v>10.8627</v>
      </c>
      <c r="P33" s="1"/>
      <c r="Q33" t="str">
        <f t="shared" si="3"/>
        <v>3386#12</v>
      </c>
      <c r="R33">
        <f t="shared" si="4"/>
        <v>1385.076</v>
      </c>
      <c r="S33">
        <f t="shared" si="5"/>
        <v>1385.076</v>
      </c>
      <c r="T33">
        <f t="shared" si="6"/>
        <v>35.195148000000003</v>
      </c>
      <c r="U33">
        <f t="shared" si="7"/>
        <v>2216</v>
      </c>
      <c r="V33" s="66">
        <f t="shared" si="8"/>
        <v>2216</v>
      </c>
      <c r="W33">
        <f t="shared" si="9"/>
        <v>566.27</v>
      </c>
      <c r="X33">
        <f t="shared" si="0"/>
        <v>550.04700000000003</v>
      </c>
      <c r="Y33">
        <f t="shared" si="1"/>
        <v>1.58</v>
      </c>
      <c r="Z33">
        <f t="shared" si="10"/>
        <v>0</v>
      </c>
    </row>
    <row r="34" spans="2:26" x14ac:dyDescent="0.25">
      <c r="B34">
        <v>2947</v>
      </c>
      <c r="C34" s="70" t="s">
        <v>1200</v>
      </c>
      <c r="D34" s="72">
        <v>12037</v>
      </c>
      <c r="E34" s="72">
        <v>41609</v>
      </c>
      <c r="F34" s="72">
        <v>211</v>
      </c>
      <c r="G34" s="72">
        <v>0</v>
      </c>
      <c r="H34" s="72">
        <v>211</v>
      </c>
      <c r="I34" s="72">
        <v>0</v>
      </c>
      <c r="J34" s="72">
        <v>40758</v>
      </c>
      <c r="K34" s="72">
        <v>70</v>
      </c>
      <c r="L34" s="72">
        <v>12098</v>
      </c>
      <c r="M34" s="1">
        <v>10.881</v>
      </c>
      <c r="N34" s="1" t="s">
        <v>999</v>
      </c>
      <c r="O34">
        <f t="shared" si="2"/>
        <v>10.881</v>
      </c>
      <c r="P34" s="1"/>
      <c r="Q34" t="str">
        <f t="shared" si="3"/>
        <v>2947#12</v>
      </c>
      <c r="R34">
        <f t="shared" si="4"/>
        <v>118.47499999999999</v>
      </c>
      <c r="S34">
        <f t="shared" si="5"/>
        <v>118.47499999999999</v>
      </c>
      <c r="T34">
        <f t="shared" si="6"/>
        <v>35.254440000000002</v>
      </c>
      <c r="U34">
        <f t="shared" si="7"/>
        <v>211</v>
      </c>
      <c r="V34" s="66">
        <f t="shared" si="8"/>
        <v>211</v>
      </c>
      <c r="W34">
        <f t="shared" si="9"/>
        <v>41.609000000000002</v>
      </c>
      <c r="X34">
        <f t="shared" si="0"/>
        <v>40.758000000000003</v>
      </c>
      <c r="Y34">
        <f t="shared" si="1"/>
        <v>7.0000000000000007E-2</v>
      </c>
      <c r="Z34">
        <f t="shared" si="10"/>
        <v>0</v>
      </c>
    </row>
    <row r="35" spans="2:26" x14ac:dyDescent="0.25">
      <c r="B35">
        <v>3546</v>
      </c>
      <c r="C35" s="70" t="s">
        <v>1200</v>
      </c>
      <c r="D35" s="72">
        <v>49901</v>
      </c>
      <c r="E35" s="72">
        <v>194280</v>
      </c>
      <c r="F35" s="72">
        <v>852</v>
      </c>
      <c r="G35" s="72">
        <v>0</v>
      </c>
      <c r="H35" s="72">
        <v>852</v>
      </c>
      <c r="I35" s="72">
        <v>0</v>
      </c>
      <c r="J35" s="72">
        <v>182183</v>
      </c>
      <c r="K35" s="72">
        <v>39</v>
      </c>
      <c r="L35" s="72">
        <v>50273</v>
      </c>
      <c r="M35" s="1">
        <v>10.8811</v>
      </c>
      <c r="N35" s="1" t="s">
        <v>1000</v>
      </c>
      <c r="O35">
        <f t="shared" si="2"/>
        <v>10.8811</v>
      </c>
      <c r="P35" s="1"/>
      <c r="Q35" t="str">
        <f t="shared" si="3"/>
        <v>3546#12</v>
      </c>
      <c r="R35">
        <f t="shared" si="4"/>
        <v>492.32299999999998</v>
      </c>
      <c r="S35">
        <f t="shared" si="5"/>
        <v>492.32299999999998</v>
      </c>
      <c r="T35">
        <f t="shared" si="6"/>
        <v>35.254764000000002</v>
      </c>
      <c r="U35">
        <f t="shared" si="7"/>
        <v>852</v>
      </c>
      <c r="V35" s="66">
        <f t="shared" si="8"/>
        <v>852</v>
      </c>
      <c r="W35">
        <f t="shared" si="9"/>
        <v>194.28</v>
      </c>
      <c r="X35">
        <f t="shared" si="0"/>
        <v>182.18299999999999</v>
      </c>
      <c r="Y35">
        <f t="shared" si="1"/>
        <v>3.9E-2</v>
      </c>
      <c r="Z35">
        <f t="shared" si="10"/>
        <v>0</v>
      </c>
    </row>
    <row r="36" spans="2:26" x14ac:dyDescent="0.25">
      <c r="B36">
        <v>2806</v>
      </c>
      <c r="C36" s="70" t="s">
        <v>1200</v>
      </c>
      <c r="D36" s="72">
        <v>64910</v>
      </c>
      <c r="E36" s="72">
        <v>257071</v>
      </c>
      <c r="F36" s="72">
        <v>1080</v>
      </c>
      <c r="G36" s="72">
        <v>75</v>
      </c>
      <c r="H36" s="72">
        <v>1155</v>
      </c>
      <c r="I36" s="72">
        <v>0</v>
      </c>
      <c r="J36" s="72">
        <v>247454</v>
      </c>
      <c r="K36" s="72">
        <v>690</v>
      </c>
      <c r="L36" s="72">
        <v>64911</v>
      </c>
      <c r="M36" s="1">
        <v>10.880699999999999</v>
      </c>
      <c r="N36" s="1" t="s">
        <v>1001</v>
      </c>
      <c r="O36">
        <f t="shared" si="2"/>
        <v>10.880699999999999</v>
      </c>
      <c r="P36" s="1"/>
      <c r="Q36" t="str">
        <f t="shared" si="3"/>
        <v>2806#12</v>
      </c>
      <c r="R36">
        <f t="shared" si="4"/>
        <v>635.649</v>
      </c>
      <c r="S36">
        <f t="shared" si="5"/>
        <v>635.649</v>
      </c>
      <c r="T36">
        <f t="shared" si="6"/>
        <v>35.253467999999998</v>
      </c>
      <c r="U36">
        <f t="shared" si="7"/>
        <v>1155</v>
      </c>
      <c r="V36" s="66">
        <f t="shared" si="8"/>
        <v>1155</v>
      </c>
      <c r="W36">
        <f t="shared" si="9"/>
        <v>257.07100000000003</v>
      </c>
      <c r="X36">
        <f t="shared" si="0"/>
        <v>247.45400000000001</v>
      </c>
      <c r="Y36">
        <f t="shared" si="1"/>
        <v>0.69</v>
      </c>
      <c r="Z36">
        <f t="shared" si="10"/>
        <v>0</v>
      </c>
    </row>
    <row r="37" spans="2:26" x14ac:dyDescent="0.25">
      <c r="B37">
        <v>3290</v>
      </c>
      <c r="C37" s="70" t="s">
        <v>1200</v>
      </c>
      <c r="D37" s="72">
        <v>105911</v>
      </c>
      <c r="E37" s="72">
        <v>417920</v>
      </c>
      <c r="F37" s="72">
        <v>1747</v>
      </c>
      <c r="G37" s="72">
        <v>98</v>
      </c>
      <c r="H37" s="72">
        <v>1845</v>
      </c>
      <c r="I37" s="72">
        <v>0</v>
      </c>
      <c r="J37" s="72">
        <v>405289</v>
      </c>
      <c r="K37" s="72">
        <v>16089</v>
      </c>
      <c r="L37" s="72">
        <v>105911</v>
      </c>
      <c r="M37" s="1">
        <v>10.889699999999999</v>
      </c>
      <c r="N37" s="1" t="s">
        <v>1002</v>
      </c>
      <c r="O37">
        <f t="shared" si="2"/>
        <v>10.889699999999999</v>
      </c>
      <c r="P37" s="1"/>
      <c r="Q37" t="str">
        <f t="shared" si="3"/>
        <v>3290#12</v>
      </c>
      <c r="R37">
        <f t="shared" si="4"/>
        <v>1038.0050000000001</v>
      </c>
      <c r="S37">
        <f t="shared" si="5"/>
        <v>1038.0050000000001</v>
      </c>
      <c r="T37">
        <f t="shared" si="6"/>
        <v>35.282628000000003</v>
      </c>
      <c r="U37">
        <f t="shared" si="7"/>
        <v>1845</v>
      </c>
      <c r="V37" s="66">
        <f t="shared" si="8"/>
        <v>1845</v>
      </c>
      <c r="W37">
        <f t="shared" si="9"/>
        <v>417.92</v>
      </c>
      <c r="X37">
        <f t="shared" si="0"/>
        <v>405.28899999999999</v>
      </c>
      <c r="Y37">
        <f t="shared" si="1"/>
        <v>16.088999999999999</v>
      </c>
      <c r="Z37">
        <f t="shared" si="10"/>
        <v>0</v>
      </c>
    </row>
    <row r="38" spans="2:26" x14ac:dyDescent="0.25">
      <c r="B38">
        <v>4276</v>
      </c>
      <c r="C38" s="70" t="s">
        <v>1200</v>
      </c>
      <c r="D38" s="72">
        <v>36357</v>
      </c>
      <c r="E38" s="72">
        <v>130089</v>
      </c>
      <c r="F38" s="72">
        <v>685</v>
      </c>
      <c r="G38" s="72">
        <v>0</v>
      </c>
      <c r="H38" s="72">
        <v>677</v>
      </c>
      <c r="I38" s="72">
        <v>0</v>
      </c>
      <c r="J38" s="72">
        <v>120712</v>
      </c>
      <c r="K38" s="72">
        <v>121</v>
      </c>
      <c r="L38" s="72">
        <v>36357</v>
      </c>
      <c r="M38" s="1">
        <v>10.8939</v>
      </c>
      <c r="N38" s="1" t="s">
        <v>1003</v>
      </c>
      <c r="O38">
        <f t="shared" si="2"/>
        <v>10.8939</v>
      </c>
      <c r="P38" s="1"/>
      <c r="Q38" t="str">
        <f t="shared" si="3"/>
        <v>4276#12</v>
      </c>
      <c r="R38">
        <f t="shared" si="4"/>
        <v>356.46300000000002</v>
      </c>
      <c r="S38">
        <f t="shared" si="5"/>
        <v>356.46300000000002</v>
      </c>
      <c r="T38">
        <f t="shared" si="6"/>
        <v>35.296236</v>
      </c>
      <c r="U38">
        <f t="shared" si="7"/>
        <v>677</v>
      </c>
      <c r="V38" s="66">
        <f t="shared" si="8"/>
        <v>677</v>
      </c>
      <c r="W38">
        <f t="shared" si="9"/>
        <v>130.089</v>
      </c>
      <c r="X38">
        <f t="shared" si="0"/>
        <v>120.712</v>
      </c>
      <c r="Y38">
        <f t="shared" si="1"/>
        <v>0.121</v>
      </c>
      <c r="Z38">
        <f t="shared" si="10"/>
        <v>0</v>
      </c>
    </row>
    <row r="39" spans="2:26" x14ac:dyDescent="0.25">
      <c r="B39">
        <v>4265</v>
      </c>
      <c r="C39" s="70" t="s">
        <v>1200</v>
      </c>
      <c r="D39" s="72">
        <v>96562</v>
      </c>
      <c r="E39" s="72">
        <v>381210</v>
      </c>
      <c r="F39" s="72">
        <v>1669</v>
      </c>
      <c r="G39" s="72">
        <v>0</v>
      </c>
      <c r="H39" s="72">
        <v>1624</v>
      </c>
      <c r="I39" s="72">
        <v>0</v>
      </c>
      <c r="J39" s="72">
        <v>368500</v>
      </c>
      <c r="K39" s="72">
        <v>6075</v>
      </c>
      <c r="L39" s="72">
        <v>96562</v>
      </c>
      <c r="M39" s="1">
        <v>10.894</v>
      </c>
      <c r="N39" s="1" t="s">
        <v>1004</v>
      </c>
      <c r="O39">
        <f t="shared" si="2"/>
        <v>10.894</v>
      </c>
      <c r="P39" s="1"/>
      <c r="Q39" t="str">
        <f t="shared" si="3"/>
        <v>4265#12</v>
      </c>
      <c r="R39">
        <f t="shared" si="4"/>
        <v>946.75199999999995</v>
      </c>
      <c r="S39">
        <f t="shared" si="5"/>
        <v>946.75199999999995</v>
      </c>
      <c r="T39">
        <f t="shared" si="6"/>
        <v>35.296560000000007</v>
      </c>
      <c r="U39">
        <f t="shared" si="7"/>
        <v>1624</v>
      </c>
      <c r="V39" s="66">
        <f t="shared" si="8"/>
        <v>1624</v>
      </c>
      <c r="W39">
        <f t="shared" si="9"/>
        <v>381.21</v>
      </c>
      <c r="X39">
        <f t="shared" si="0"/>
        <v>368.5</v>
      </c>
      <c r="Y39">
        <f t="shared" si="1"/>
        <v>6.0750000000000002</v>
      </c>
      <c r="Z39">
        <f t="shared" si="10"/>
        <v>0</v>
      </c>
    </row>
    <row r="40" spans="2:26" x14ac:dyDescent="0.25">
      <c r="B40">
        <v>4274</v>
      </c>
      <c r="C40" s="70" t="s">
        <v>1200</v>
      </c>
      <c r="D40" s="72">
        <v>20290</v>
      </c>
      <c r="E40" s="72">
        <v>77199</v>
      </c>
      <c r="F40" s="72">
        <v>366</v>
      </c>
      <c r="G40" s="72">
        <v>0</v>
      </c>
      <c r="H40" s="72">
        <v>353</v>
      </c>
      <c r="I40" s="72">
        <v>0</v>
      </c>
      <c r="J40" s="72">
        <v>75013</v>
      </c>
      <c r="K40" s="72">
        <v>72</v>
      </c>
      <c r="L40" s="72">
        <v>20290</v>
      </c>
      <c r="M40" s="1">
        <v>10.8939</v>
      </c>
      <c r="N40" s="1" t="s">
        <v>1178</v>
      </c>
      <c r="O40">
        <f t="shared" si="2"/>
        <v>10.8939</v>
      </c>
      <c r="P40" s="1"/>
      <c r="Q40" t="str">
        <f t="shared" si="3"/>
        <v>4274#12</v>
      </c>
      <c r="R40">
        <f t="shared" si="4"/>
        <v>198.934</v>
      </c>
      <c r="S40">
        <f t="shared" si="5"/>
        <v>198.934</v>
      </c>
      <c r="T40">
        <f t="shared" si="6"/>
        <v>35.296236</v>
      </c>
      <c r="U40">
        <f t="shared" si="7"/>
        <v>353</v>
      </c>
      <c r="V40" s="66">
        <f t="shared" si="8"/>
        <v>353</v>
      </c>
      <c r="W40">
        <f t="shared" si="9"/>
        <v>77.198999999999998</v>
      </c>
      <c r="X40">
        <f t="shared" si="0"/>
        <v>75.013000000000005</v>
      </c>
      <c r="Y40">
        <f t="shared" si="1"/>
        <v>7.1999999999999995E-2</v>
      </c>
      <c r="Z40">
        <f t="shared" si="10"/>
        <v>0</v>
      </c>
    </row>
    <row r="41" spans="2:26" x14ac:dyDescent="0.25">
      <c r="B41">
        <v>4154</v>
      </c>
      <c r="C41" s="70" t="s">
        <v>1200</v>
      </c>
      <c r="D41" s="72">
        <v>93603</v>
      </c>
      <c r="E41" s="72">
        <v>363600</v>
      </c>
      <c r="F41" s="72">
        <v>1692</v>
      </c>
      <c r="G41" s="72">
        <v>0</v>
      </c>
      <c r="H41" s="72">
        <v>1648</v>
      </c>
      <c r="I41" s="72">
        <v>0</v>
      </c>
      <c r="J41" s="72">
        <v>355671</v>
      </c>
      <c r="K41" s="72">
        <v>4609</v>
      </c>
      <c r="L41" s="72">
        <v>93603</v>
      </c>
      <c r="M41" s="1">
        <v>10.8939</v>
      </c>
      <c r="N41" s="1" t="s">
        <v>1005</v>
      </c>
      <c r="O41">
        <f t="shared" si="2"/>
        <v>10.8939</v>
      </c>
      <c r="P41" s="1"/>
      <c r="Q41" t="str">
        <f t="shared" si="3"/>
        <v>4154#12</v>
      </c>
      <c r="R41">
        <f t="shared" si="4"/>
        <v>917.73199999999997</v>
      </c>
      <c r="S41">
        <f t="shared" si="5"/>
        <v>917.73199999999997</v>
      </c>
      <c r="T41">
        <f t="shared" si="6"/>
        <v>35.296236</v>
      </c>
      <c r="U41">
        <f t="shared" si="7"/>
        <v>1648</v>
      </c>
      <c r="V41" s="66">
        <f t="shared" si="8"/>
        <v>1648</v>
      </c>
      <c r="W41">
        <f t="shared" si="9"/>
        <v>363.6</v>
      </c>
      <c r="X41">
        <f t="shared" si="0"/>
        <v>355.67099999999999</v>
      </c>
      <c r="Y41">
        <f t="shared" si="1"/>
        <v>4.609</v>
      </c>
      <c r="Z41">
        <f t="shared" si="10"/>
        <v>0</v>
      </c>
    </row>
    <row r="42" spans="2:26" x14ac:dyDescent="0.25">
      <c r="B42">
        <v>3941</v>
      </c>
      <c r="C42" s="70" t="s">
        <v>1200</v>
      </c>
      <c r="D42" s="72">
        <v>23515</v>
      </c>
      <c r="E42" s="72">
        <v>87087</v>
      </c>
      <c r="F42" s="72">
        <v>415</v>
      </c>
      <c r="G42" s="72">
        <v>0</v>
      </c>
      <c r="H42" s="72">
        <v>405</v>
      </c>
      <c r="I42" s="72">
        <v>0</v>
      </c>
      <c r="J42" s="72">
        <v>85833</v>
      </c>
      <c r="K42" s="72">
        <v>105</v>
      </c>
      <c r="L42" s="72">
        <v>23515</v>
      </c>
      <c r="M42" s="1">
        <v>10.8963</v>
      </c>
      <c r="N42" s="1" t="s">
        <v>1006</v>
      </c>
      <c r="O42">
        <f t="shared" si="2"/>
        <v>10.8963</v>
      </c>
      <c r="P42" s="1"/>
      <c r="Q42" t="str">
        <f t="shared" si="3"/>
        <v>3941#12</v>
      </c>
      <c r="R42">
        <f t="shared" si="4"/>
        <v>230.60400000000001</v>
      </c>
      <c r="S42">
        <f t="shared" si="5"/>
        <v>230.60400000000001</v>
      </c>
      <c r="T42">
        <f t="shared" si="6"/>
        <v>35.304012</v>
      </c>
      <c r="U42">
        <f t="shared" si="7"/>
        <v>405</v>
      </c>
      <c r="V42" s="66">
        <f t="shared" si="8"/>
        <v>405</v>
      </c>
      <c r="W42">
        <f t="shared" si="9"/>
        <v>87.087000000000003</v>
      </c>
      <c r="X42">
        <f t="shared" si="0"/>
        <v>85.832999999999998</v>
      </c>
      <c r="Y42">
        <f t="shared" si="1"/>
        <v>0.105</v>
      </c>
      <c r="Z42">
        <f t="shared" si="10"/>
        <v>0</v>
      </c>
    </row>
    <row r="43" spans="2:26" x14ac:dyDescent="0.25">
      <c r="B43">
        <v>2042</v>
      </c>
      <c r="C43" s="70" t="s">
        <v>1200</v>
      </c>
      <c r="D43" s="72">
        <v>165814</v>
      </c>
      <c r="E43" s="72">
        <v>664606</v>
      </c>
      <c r="F43" s="72">
        <v>2626</v>
      </c>
      <c r="G43" s="72">
        <v>0</v>
      </c>
      <c r="H43" s="72">
        <v>2626</v>
      </c>
      <c r="I43" s="72">
        <v>0</v>
      </c>
      <c r="J43" s="72">
        <v>651429</v>
      </c>
      <c r="K43" s="72">
        <v>2845</v>
      </c>
      <c r="L43" s="72">
        <v>165814</v>
      </c>
      <c r="M43" s="1">
        <v>10.892799999999999</v>
      </c>
      <c r="N43" s="1" t="s">
        <v>1007</v>
      </c>
      <c r="O43">
        <f t="shared" si="2"/>
        <v>10.892799999999999</v>
      </c>
      <c r="P43" s="1"/>
      <c r="Q43" t="str">
        <f t="shared" si="3"/>
        <v>2042#12</v>
      </c>
      <c r="R43">
        <f t="shared" si="4"/>
        <v>1625.5609999999999</v>
      </c>
      <c r="S43">
        <f t="shared" si="5"/>
        <v>1625.5609999999999</v>
      </c>
      <c r="T43">
        <f t="shared" si="6"/>
        <v>35.292671999999996</v>
      </c>
      <c r="U43">
        <f t="shared" si="7"/>
        <v>2626</v>
      </c>
      <c r="V43" s="66">
        <f t="shared" si="8"/>
        <v>2626</v>
      </c>
      <c r="W43">
        <f t="shared" si="9"/>
        <v>664.60599999999999</v>
      </c>
      <c r="X43">
        <f t="shared" si="0"/>
        <v>651.42899999999997</v>
      </c>
      <c r="Y43">
        <f t="shared" si="1"/>
        <v>2.8450000000000002</v>
      </c>
      <c r="Z43">
        <f t="shared" si="10"/>
        <v>0</v>
      </c>
    </row>
    <row r="44" spans="2:26" x14ac:dyDescent="0.25">
      <c r="B44">
        <v>4630</v>
      </c>
      <c r="C44" s="70" t="s">
        <v>1200</v>
      </c>
      <c r="D44" s="72">
        <v>9164</v>
      </c>
      <c r="E44" s="72">
        <v>33986</v>
      </c>
      <c r="F44" s="72">
        <v>167</v>
      </c>
      <c r="G44" s="72">
        <v>0</v>
      </c>
      <c r="H44" s="72">
        <v>165</v>
      </c>
      <c r="I44" s="72">
        <v>0</v>
      </c>
      <c r="J44" s="72">
        <v>7126</v>
      </c>
      <c r="K44" s="72">
        <v>114584</v>
      </c>
      <c r="L44" s="72">
        <v>0</v>
      </c>
      <c r="M44" s="1">
        <v>0</v>
      </c>
      <c r="N44" s="1" t="s">
        <v>1008</v>
      </c>
      <c r="O44">
        <f t="shared" si="2"/>
        <v>10.88</v>
      </c>
      <c r="P44" s="1"/>
      <c r="Q44" t="str">
        <f t="shared" si="3"/>
        <v>4630#12</v>
      </c>
      <c r="R44">
        <f t="shared" si="4"/>
        <v>99.703999999999994</v>
      </c>
      <c r="S44">
        <f t="shared" si="5"/>
        <v>89.733999999999995</v>
      </c>
      <c r="T44">
        <f t="shared" si="6"/>
        <v>35.251200000000004</v>
      </c>
      <c r="U44">
        <f t="shared" si="7"/>
        <v>165</v>
      </c>
      <c r="V44" s="66">
        <f t="shared" si="8"/>
        <v>165</v>
      </c>
      <c r="W44">
        <f t="shared" si="9"/>
        <v>33.985999999999997</v>
      </c>
      <c r="X44">
        <f t="shared" si="0"/>
        <v>7.1260000000000003</v>
      </c>
      <c r="Y44">
        <f t="shared" si="1"/>
        <v>114.584</v>
      </c>
      <c r="Z44">
        <f t="shared" si="10"/>
        <v>0</v>
      </c>
    </row>
    <row r="45" spans="2:26" x14ac:dyDescent="0.25">
      <c r="B45">
        <v>4108</v>
      </c>
      <c r="C45" s="70" t="s">
        <v>1200</v>
      </c>
      <c r="D45" s="72">
        <v>46082</v>
      </c>
      <c r="E45" s="72">
        <v>173130</v>
      </c>
      <c r="F45" s="72">
        <v>790</v>
      </c>
      <c r="G45" s="72">
        <v>0</v>
      </c>
      <c r="H45" s="72">
        <v>779</v>
      </c>
      <c r="I45" s="72">
        <v>0</v>
      </c>
      <c r="J45" s="72">
        <v>169849</v>
      </c>
      <c r="K45" s="72">
        <v>1169</v>
      </c>
      <c r="L45" s="72">
        <v>0</v>
      </c>
      <c r="M45" s="1">
        <v>0</v>
      </c>
      <c r="N45" s="1" t="s">
        <v>1009</v>
      </c>
      <c r="O45">
        <f t="shared" si="2"/>
        <v>10.88</v>
      </c>
      <c r="P45" s="1"/>
      <c r="Q45" t="str">
        <f t="shared" si="3"/>
        <v>4108#12</v>
      </c>
      <c r="R45">
        <f t="shared" si="4"/>
        <v>501.37200000000001</v>
      </c>
      <c r="S45">
        <f t="shared" si="5"/>
        <v>451.23500000000001</v>
      </c>
      <c r="T45">
        <f t="shared" si="6"/>
        <v>35.251200000000004</v>
      </c>
      <c r="U45">
        <f t="shared" si="7"/>
        <v>779</v>
      </c>
      <c r="V45" s="66">
        <f t="shared" si="8"/>
        <v>779</v>
      </c>
      <c r="W45">
        <f t="shared" si="9"/>
        <v>173.13</v>
      </c>
      <c r="X45">
        <f t="shared" si="0"/>
        <v>169.84899999999999</v>
      </c>
      <c r="Y45">
        <f t="shared" si="1"/>
        <v>1.169</v>
      </c>
      <c r="Z45">
        <f t="shared" si="10"/>
        <v>0</v>
      </c>
    </row>
    <row r="46" spans="2:26" x14ac:dyDescent="0.25">
      <c r="B46">
        <v>3498</v>
      </c>
      <c r="C46" s="70" t="s">
        <v>1200</v>
      </c>
      <c r="D46" s="72">
        <v>144374</v>
      </c>
      <c r="E46" s="72">
        <v>584390</v>
      </c>
      <c r="F46" s="72">
        <v>2245</v>
      </c>
      <c r="G46" s="72">
        <v>0</v>
      </c>
      <c r="H46" s="72">
        <v>2245</v>
      </c>
      <c r="I46" s="72">
        <v>0</v>
      </c>
      <c r="J46" s="72">
        <v>574974</v>
      </c>
      <c r="K46" s="72">
        <v>1573</v>
      </c>
      <c r="L46" s="72">
        <v>144374</v>
      </c>
      <c r="M46" s="1">
        <v>10.894299999999999</v>
      </c>
      <c r="N46" s="1" t="s">
        <v>1010</v>
      </c>
      <c r="O46">
        <f t="shared" si="2"/>
        <v>10.894299999999999</v>
      </c>
      <c r="P46" s="1"/>
      <c r="Q46" t="str">
        <f t="shared" si="3"/>
        <v>3498#12</v>
      </c>
      <c r="R46">
        <f t="shared" si="4"/>
        <v>1415.568</v>
      </c>
      <c r="S46">
        <f t="shared" si="5"/>
        <v>1415.568</v>
      </c>
      <c r="T46">
        <f t="shared" si="6"/>
        <v>35.297531999999997</v>
      </c>
      <c r="U46">
        <f t="shared" si="7"/>
        <v>2245</v>
      </c>
      <c r="V46" s="66">
        <f t="shared" si="8"/>
        <v>2245</v>
      </c>
      <c r="W46">
        <f t="shared" si="9"/>
        <v>584.39</v>
      </c>
      <c r="X46">
        <f t="shared" si="0"/>
        <v>574.97400000000005</v>
      </c>
      <c r="Y46">
        <f t="shared" si="1"/>
        <v>1.573</v>
      </c>
      <c r="Z46">
        <f t="shared" si="10"/>
        <v>0</v>
      </c>
    </row>
    <row r="47" spans="2:26" x14ac:dyDescent="0.25">
      <c r="B47">
        <v>2884</v>
      </c>
      <c r="C47" s="70" t="s">
        <v>1200</v>
      </c>
      <c r="D47" s="72">
        <v>77141</v>
      </c>
      <c r="E47" s="72">
        <v>309694</v>
      </c>
      <c r="F47" s="72">
        <v>1179</v>
      </c>
      <c r="G47" s="72">
        <v>0</v>
      </c>
      <c r="H47" s="72">
        <v>1179</v>
      </c>
      <c r="I47" s="72">
        <v>0</v>
      </c>
      <c r="J47" s="72">
        <v>300787</v>
      </c>
      <c r="K47" s="72">
        <v>2070</v>
      </c>
      <c r="L47" s="72">
        <v>77141</v>
      </c>
      <c r="M47" s="1">
        <v>10.8856</v>
      </c>
      <c r="N47" s="1" t="s">
        <v>1011</v>
      </c>
      <c r="O47">
        <f t="shared" si="2"/>
        <v>10.8856</v>
      </c>
      <c r="P47" s="1"/>
      <c r="Q47" t="str">
        <f t="shared" si="3"/>
        <v>2884#12</v>
      </c>
      <c r="R47">
        <f t="shared" si="4"/>
        <v>755.75300000000004</v>
      </c>
      <c r="S47">
        <f t="shared" si="5"/>
        <v>755.75300000000004</v>
      </c>
      <c r="T47">
        <f t="shared" si="6"/>
        <v>35.269344000000004</v>
      </c>
      <c r="U47">
        <f t="shared" si="7"/>
        <v>1179</v>
      </c>
      <c r="V47" s="66">
        <f t="shared" si="8"/>
        <v>1179</v>
      </c>
      <c r="W47">
        <f t="shared" si="9"/>
        <v>309.69400000000002</v>
      </c>
      <c r="X47">
        <f t="shared" si="0"/>
        <v>300.78699999999998</v>
      </c>
      <c r="Y47">
        <f t="shared" si="1"/>
        <v>2.0699999999999998</v>
      </c>
      <c r="Z47">
        <f t="shared" si="10"/>
        <v>0</v>
      </c>
    </row>
    <row r="48" spans="2:26" x14ac:dyDescent="0.25">
      <c r="B48">
        <v>4153</v>
      </c>
      <c r="C48" s="70" t="s">
        <v>1200</v>
      </c>
      <c r="D48" s="72">
        <v>63623</v>
      </c>
      <c r="E48" s="72">
        <v>249820</v>
      </c>
      <c r="F48" s="72">
        <v>1027</v>
      </c>
      <c r="G48" s="72">
        <v>0</v>
      </c>
      <c r="H48" s="72">
        <v>1006</v>
      </c>
      <c r="I48" s="72">
        <v>0</v>
      </c>
      <c r="J48" s="72">
        <v>242826</v>
      </c>
      <c r="K48" s="72">
        <v>10224</v>
      </c>
      <c r="L48" s="72">
        <v>63807</v>
      </c>
      <c r="M48" s="1">
        <v>10.8896</v>
      </c>
      <c r="N48" s="1" t="s">
        <v>1012</v>
      </c>
      <c r="O48">
        <f t="shared" si="2"/>
        <v>10.8896</v>
      </c>
      <c r="P48" s="1"/>
      <c r="Q48" t="str">
        <f t="shared" si="3"/>
        <v>4153#12</v>
      </c>
      <c r="R48">
        <f t="shared" si="4"/>
        <v>625.34900000000005</v>
      </c>
      <c r="S48">
        <f t="shared" si="5"/>
        <v>625.34900000000005</v>
      </c>
      <c r="T48">
        <f t="shared" si="6"/>
        <v>35.282303999999996</v>
      </c>
      <c r="U48">
        <f t="shared" si="7"/>
        <v>1006</v>
      </c>
      <c r="V48" s="66">
        <f t="shared" si="8"/>
        <v>1006</v>
      </c>
      <c r="W48">
        <f t="shared" si="9"/>
        <v>249.82</v>
      </c>
      <c r="X48">
        <f t="shared" si="0"/>
        <v>242.82599999999999</v>
      </c>
      <c r="Y48">
        <f t="shared" si="1"/>
        <v>10.224</v>
      </c>
      <c r="Z48">
        <f t="shared" si="10"/>
        <v>0</v>
      </c>
    </row>
    <row r="49" spans="2:26" x14ac:dyDescent="0.25">
      <c r="B49">
        <v>2447</v>
      </c>
      <c r="C49" s="70" t="s">
        <v>1200</v>
      </c>
      <c r="D49" s="72">
        <v>82211</v>
      </c>
      <c r="E49" s="72">
        <v>327220</v>
      </c>
      <c r="F49" s="72">
        <v>1338</v>
      </c>
      <c r="G49" s="72">
        <v>0</v>
      </c>
      <c r="H49" s="72">
        <v>1338</v>
      </c>
      <c r="I49" s="72">
        <v>0</v>
      </c>
      <c r="J49" s="72">
        <v>315596</v>
      </c>
      <c r="K49" s="72">
        <v>1245</v>
      </c>
      <c r="L49" s="72">
        <v>96055</v>
      </c>
      <c r="M49" s="1">
        <v>10.886699999999999</v>
      </c>
      <c r="N49" s="1" t="s">
        <v>1013</v>
      </c>
      <c r="O49">
        <f t="shared" si="2"/>
        <v>10.886699999999999</v>
      </c>
      <c r="P49" s="1"/>
      <c r="Q49" t="str">
        <f t="shared" si="3"/>
        <v>2447#12</v>
      </c>
      <c r="R49">
        <f t="shared" si="4"/>
        <v>941.15</v>
      </c>
      <c r="S49">
        <f t="shared" si="5"/>
        <v>941.15</v>
      </c>
      <c r="T49">
        <f t="shared" si="6"/>
        <v>35.272907999999994</v>
      </c>
      <c r="U49">
        <f t="shared" si="7"/>
        <v>1338</v>
      </c>
      <c r="V49" s="66">
        <f t="shared" si="8"/>
        <v>1338</v>
      </c>
      <c r="W49">
        <f t="shared" si="9"/>
        <v>327.22000000000003</v>
      </c>
      <c r="X49">
        <f t="shared" si="0"/>
        <v>315.596</v>
      </c>
      <c r="Y49">
        <f t="shared" si="1"/>
        <v>1.2450000000000001</v>
      </c>
      <c r="Z49">
        <f t="shared" si="10"/>
        <v>0</v>
      </c>
    </row>
    <row r="50" spans="2:26" x14ac:dyDescent="0.25">
      <c r="B50">
        <v>4589</v>
      </c>
      <c r="C50" s="70" t="s">
        <v>1200</v>
      </c>
      <c r="D50" s="72">
        <v>82424</v>
      </c>
      <c r="E50" s="72">
        <v>336138</v>
      </c>
      <c r="F50" s="72">
        <v>1359</v>
      </c>
      <c r="G50" s="72">
        <v>0</v>
      </c>
      <c r="H50" s="72">
        <v>1359</v>
      </c>
      <c r="I50" s="72">
        <v>0</v>
      </c>
      <c r="J50" s="72">
        <v>339798</v>
      </c>
      <c r="K50" s="72">
        <v>908</v>
      </c>
      <c r="L50" s="72">
        <v>82424</v>
      </c>
      <c r="M50" s="1">
        <v>10.8843</v>
      </c>
      <c r="N50" s="1" t="s">
        <v>1014</v>
      </c>
      <c r="O50">
        <f t="shared" si="2"/>
        <v>10.8843</v>
      </c>
      <c r="P50" s="1"/>
      <c r="Q50" t="str">
        <f t="shared" si="3"/>
        <v>4589#12</v>
      </c>
      <c r="R50">
        <f t="shared" si="4"/>
        <v>807.41499999999996</v>
      </c>
      <c r="S50">
        <f t="shared" si="5"/>
        <v>807.41499999999996</v>
      </c>
      <c r="T50">
        <f t="shared" si="6"/>
        <v>35.265132000000001</v>
      </c>
      <c r="U50">
        <f t="shared" si="7"/>
        <v>1359</v>
      </c>
      <c r="V50" s="66">
        <f t="shared" si="8"/>
        <v>1359</v>
      </c>
      <c r="W50">
        <f t="shared" si="9"/>
        <v>336.13799999999998</v>
      </c>
      <c r="X50">
        <f t="shared" si="0"/>
        <v>339.798</v>
      </c>
      <c r="Y50">
        <f t="shared" si="1"/>
        <v>0.90800000000000003</v>
      </c>
      <c r="Z50">
        <f t="shared" si="10"/>
        <v>0</v>
      </c>
    </row>
    <row r="51" spans="2:26" x14ac:dyDescent="0.25">
      <c r="B51">
        <v>3608</v>
      </c>
      <c r="C51" s="70" t="s">
        <v>1200</v>
      </c>
      <c r="D51" s="72">
        <v>19225</v>
      </c>
      <c r="E51" s="72">
        <v>71635</v>
      </c>
      <c r="F51" s="72">
        <v>317</v>
      </c>
      <c r="G51" s="72">
        <v>0</v>
      </c>
      <c r="H51" s="72">
        <v>317</v>
      </c>
      <c r="I51" s="72">
        <v>0</v>
      </c>
      <c r="J51" s="72">
        <v>70628</v>
      </c>
      <c r="K51" s="72">
        <v>177</v>
      </c>
      <c r="L51" s="72">
        <v>19225</v>
      </c>
      <c r="M51" s="1">
        <v>10.863200000000001</v>
      </c>
      <c r="N51" s="1" t="s">
        <v>1015</v>
      </c>
      <c r="O51">
        <f t="shared" si="2"/>
        <v>10.863200000000001</v>
      </c>
      <c r="P51" s="1"/>
      <c r="Q51" t="str">
        <f t="shared" si="3"/>
        <v>3608#12</v>
      </c>
      <c r="R51">
        <f t="shared" si="4"/>
        <v>187.96100000000001</v>
      </c>
      <c r="S51">
        <f t="shared" si="5"/>
        <v>187.96100000000001</v>
      </c>
      <c r="T51">
        <f t="shared" si="6"/>
        <v>35.196767999999999</v>
      </c>
      <c r="U51">
        <f t="shared" si="7"/>
        <v>317</v>
      </c>
      <c r="V51" s="66">
        <f t="shared" si="8"/>
        <v>317</v>
      </c>
      <c r="W51">
        <f t="shared" si="9"/>
        <v>71.635000000000005</v>
      </c>
      <c r="X51">
        <f t="shared" si="0"/>
        <v>70.628</v>
      </c>
      <c r="Y51">
        <f t="shared" si="1"/>
        <v>0.17699999999999999</v>
      </c>
      <c r="Z51">
        <f t="shared" si="10"/>
        <v>0</v>
      </c>
    </row>
    <row r="52" spans="2:26" x14ac:dyDescent="0.25">
      <c r="B52">
        <v>4627</v>
      </c>
      <c r="C52" s="70" t="s">
        <v>1200</v>
      </c>
      <c r="D52" s="72">
        <v>19438</v>
      </c>
      <c r="E52" s="72">
        <v>72165</v>
      </c>
      <c r="F52" s="72">
        <v>365</v>
      </c>
      <c r="G52" s="72">
        <v>0</v>
      </c>
      <c r="H52" s="72">
        <v>353</v>
      </c>
      <c r="I52" s="72">
        <v>0</v>
      </c>
      <c r="J52" s="72">
        <v>69541</v>
      </c>
      <c r="K52" s="72">
        <v>13</v>
      </c>
      <c r="L52" s="72">
        <v>0</v>
      </c>
      <c r="M52" s="1">
        <v>0</v>
      </c>
      <c r="N52" s="1" t="s">
        <v>1104</v>
      </c>
      <c r="O52">
        <f t="shared" si="2"/>
        <v>10.88</v>
      </c>
      <c r="P52" s="1"/>
      <c r="Q52" t="str">
        <f t="shared" si="3"/>
        <v>4627#12</v>
      </c>
      <c r="R52">
        <f t="shared" si="4"/>
        <v>211.48500000000001</v>
      </c>
      <c r="S52">
        <f t="shared" si="5"/>
        <v>190.33699999999999</v>
      </c>
      <c r="T52">
        <f t="shared" si="6"/>
        <v>35.251200000000004</v>
      </c>
      <c r="U52">
        <f t="shared" si="7"/>
        <v>353</v>
      </c>
      <c r="V52" s="66">
        <f t="shared" si="8"/>
        <v>353</v>
      </c>
      <c r="W52">
        <f t="shared" si="9"/>
        <v>72.165000000000006</v>
      </c>
      <c r="X52">
        <f t="shared" si="0"/>
        <v>69.540999999999997</v>
      </c>
      <c r="Y52">
        <f t="shared" si="1"/>
        <v>1.2999999999999999E-2</v>
      </c>
      <c r="Z52">
        <f t="shared" si="10"/>
        <v>0</v>
      </c>
    </row>
    <row r="53" spans="2:26" x14ac:dyDescent="0.25">
      <c r="B53">
        <v>3522</v>
      </c>
      <c r="C53" s="70" t="s">
        <v>1200</v>
      </c>
      <c r="D53" s="72">
        <v>74737</v>
      </c>
      <c r="E53" s="72">
        <v>296000</v>
      </c>
      <c r="F53" s="72">
        <v>1251</v>
      </c>
      <c r="G53" s="72">
        <v>91</v>
      </c>
      <c r="H53" s="72">
        <v>1342</v>
      </c>
      <c r="I53" s="72">
        <v>0</v>
      </c>
      <c r="J53" s="72">
        <v>287873</v>
      </c>
      <c r="K53" s="72">
        <v>565</v>
      </c>
      <c r="L53" s="72">
        <v>0</v>
      </c>
      <c r="M53" s="1">
        <v>0</v>
      </c>
      <c r="N53" s="1" t="s">
        <v>1016</v>
      </c>
      <c r="O53">
        <f t="shared" si="2"/>
        <v>10.88</v>
      </c>
      <c r="P53" s="1"/>
      <c r="Q53" t="str">
        <f t="shared" si="3"/>
        <v>3522#12</v>
      </c>
      <c r="R53">
        <f t="shared" si="4"/>
        <v>813.13900000000001</v>
      </c>
      <c r="S53">
        <f t="shared" si="5"/>
        <v>731.82500000000005</v>
      </c>
      <c r="T53">
        <f t="shared" si="6"/>
        <v>35.251200000000004</v>
      </c>
      <c r="U53">
        <f t="shared" si="7"/>
        <v>1342</v>
      </c>
      <c r="V53" s="66">
        <f t="shared" si="8"/>
        <v>1342</v>
      </c>
      <c r="W53">
        <f t="shared" si="9"/>
        <v>296</v>
      </c>
      <c r="X53">
        <f t="shared" si="0"/>
        <v>287.87299999999999</v>
      </c>
      <c r="Y53">
        <f t="shared" si="1"/>
        <v>0.56499999999999995</v>
      </c>
      <c r="Z53">
        <f t="shared" si="10"/>
        <v>0</v>
      </c>
    </row>
    <row r="54" spans="2:26" x14ac:dyDescent="0.25">
      <c r="B54">
        <v>3521</v>
      </c>
      <c r="C54" s="70" t="s">
        <v>1200</v>
      </c>
      <c r="D54" s="72">
        <v>96918</v>
      </c>
      <c r="E54" s="72">
        <v>385000</v>
      </c>
      <c r="F54" s="72">
        <v>1576</v>
      </c>
      <c r="G54" s="72">
        <v>130</v>
      </c>
      <c r="H54" s="72">
        <v>1706</v>
      </c>
      <c r="I54" s="72">
        <v>0</v>
      </c>
      <c r="J54" s="72">
        <v>377234</v>
      </c>
      <c r="K54" s="72">
        <v>1701</v>
      </c>
      <c r="L54" s="72">
        <v>0</v>
      </c>
      <c r="M54" s="1">
        <v>0</v>
      </c>
      <c r="N54" s="1" t="s">
        <v>1017</v>
      </c>
      <c r="O54">
        <f t="shared" si="2"/>
        <v>10.88</v>
      </c>
      <c r="P54" s="1"/>
      <c r="Q54" t="str">
        <f t="shared" si="3"/>
        <v>3521#12</v>
      </c>
      <c r="R54">
        <f t="shared" si="4"/>
        <v>1054.4680000000001</v>
      </c>
      <c r="S54">
        <f t="shared" si="5"/>
        <v>949.02099999999996</v>
      </c>
      <c r="T54">
        <f t="shared" si="6"/>
        <v>35.251200000000004</v>
      </c>
      <c r="U54">
        <f t="shared" si="7"/>
        <v>1706</v>
      </c>
      <c r="V54" s="66">
        <f t="shared" si="8"/>
        <v>1706</v>
      </c>
      <c r="W54">
        <f t="shared" si="9"/>
        <v>385</v>
      </c>
      <c r="X54">
        <f t="shared" si="0"/>
        <v>377.23399999999998</v>
      </c>
      <c r="Y54">
        <f t="shared" si="1"/>
        <v>1.7010000000000001</v>
      </c>
      <c r="Z54">
        <f t="shared" si="10"/>
        <v>0</v>
      </c>
    </row>
    <row r="55" spans="2:26" x14ac:dyDescent="0.25">
      <c r="B55">
        <v>4601</v>
      </c>
      <c r="C55" s="70" t="s">
        <v>1200</v>
      </c>
      <c r="D55" s="72">
        <v>95029</v>
      </c>
      <c r="E55" s="72">
        <v>377930</v>
      </c>
      <c r="F55" s="72">
        <v>1731</v>
      </c>
      <c r="G55" s="72">
        <v>0</v>
      </c>
      <c r="H55" s="72">
        <v>1718</v>
      </c>
      <c r="I55" s="72">
        <v>0</v>
      </c>
      <c r="J55" s="72">
        <v>365341</v>
      </c>
      <c r="K55" s="72">
        <v>1910</v>
      </c>
      <c r="L55" s="72">
        <v>95027</v>
      </c>
      <c r="M55" s="1">
        <v>10.895</v>
      </c>
      <c r="N55" s="1" t="s">
        <v>1174</v>
      </c>
      <c r="O55">
        <f t="shared" si="2"/>
        <v>10.895</v>
      </c>
      <c r="P55" s="1"/>
      <c r="Q55" t="str">
        <f t="shared" si="3"/>
        <v>4601#12</v>
      </c>
      <c r="R55">
        <f t="shared" si="4"/>
        <v>931.78700000000003</v>
      </c>
      <c r="S55">
        <f t="shared" si="5"/>
        <v>931.78700000000003</v>
      </c>
      <c r="T55">
        <f t="shared" si="6"/>
        <v>35.299800000000005</v>
      </c>
      <c r="U55">
        <f t="shared" si="7"/>
        <v>1718</v>
      </c>
      <c r="V55" s="66">
        <f t="shared" si="8"/>
        <v>1718</v>
      </c>
      <c r="W55">
        <f t="shared" si="9"/>
        <v>377.93</v>
      </c>
      <c r="X55">
        <f t="shared" si="0"/>
        <v>365.34100000000001</v>
      </c>
      <c r="Y55">
        <f t="shared" si="1"/>
        <v>1.91</v>
      </c>
      <c r="Z55">
        <f t="shared" si="10"/>
        <v>0</v>
      </c>
    </row>
    <row r="56" spans="2:26" x14ac:dyDescent="0.25">
      <c r="B56">
        <v>3034</v>
      </c>
      <c r="C56" s="70" t="s">
        <v>1200</v>
      </c>
      <c r="D56" s="72">
        <v>157555</v>
      </c>
      <c r="E56" s="72">
        <v>648700</v>
      </c>
      <c r="F56" s="72">
        <v>2556</v>
      </c>
      <c r="G56" s="72">
        <v>248</v>
      </c>
      <c r="H56" s="72">
        <v>2804</v>
      </c>
      <c r="I56" s="72">
        <v>0</v>
      </c>
      <c r="J56" s="72">
        <v>636709</v>
      </c>
      <c r="K56" s="72">
        <v>1407</v>
      </c>
      <c r="L56" s="72">
        <v>192681</v>
      </c>
      <c r="M56" s="1">
        <v>10.8941</v>
      </c>
      <c r="N56" s="1" t="s">
        <v>1018</v>
      </c>
      <c r="O56">
        <f t="shared" si="2"/>
        <v>10.8941</v>
      </c>
      <c r="P56" s="1"/>
      <c r="Q56" t="str">
        <f t="shared" si="3"/>
        <v>3034#12</v>
      </c>
      <c r="R56">
        <f t="shared" si="4"/>
        <v>1889.1769999999999</v>
      </c>
      <c r="S56">
        <f t="shared" si="5"/>
        <v>1889.1769999999999</v>
      </c>
      <c r="T56">
        <f t="shared" si="6"/>
        <v>35.296884000000006</v>
      </c>
      <c r="U56">
        <f t="shared" si="7"/>
        <v>2804</v>
      </c>
      <c r="V56" s="66">
        <f t="shared" si="8"/>
        <v>2804</v>
      </c>
      <c r="W56">
        <f t="shared" si="9"/>
        <v>648.70000000000005</v>
      </c>
      <c r="X56">
        <f t="shared" si="0"/>
        <v>636.70899999999995</v>
      </c>
      <c r="Y56">
        <f t="shared" si="1"/>
        <v>1.407</v>
      </c>
      <c r="Z56">
        <f t="shared" si="10"/>
        <v>0</v>
      </c>
    </row>
    <row r="57" spans="2:26" x14ac:dyDescent="0.25">
      <c r="B57">
        <v>3849</v>
      </c>
      <c r="C57" s="70" t="s">
        <v>1200</v>
      </c>
      <c r="D57" s="72">
        <v>16165</v>
      </c>
      <c r="E57" s="72">
        <v>65815</v>
      </c>
      <c r="F57" s="72">
        <v>304</v>
      </c>
      <c r="G57" s="72">
        <v>0</v>
      </c>
      <c r="H57" s="72">
        <v>303</v>
      </c>
      <c r="I57" s="72">
        <v>0</v>
      </c>
      <c r="J57" s="72">
        <v>64223</v>
      </c>
      <c r="K57" s="72">
        <v>100</v>
      </c>
      <c r="L57" s="72">
        <v>16165</v>
      </c>
      <c r="M57" s="1">
        <v>10.8942</v>
      </c>
      <c r="N57" s="1" t="s">
        <v>1019</v>
      </c>
      <c r="O57">
        <f t="shared" si="2"/>
        <v>10.8942</v>
      </c>
      <c r="P57" s="1"/>
      <c r="Q57" t="str">
        <f t="shared" si="3"/>
        <v>3849#12</v>
      </c>
      <c r="R57">
        <f t="shared" si="4"/>
        <v>158.494</v>
      </c>
      <c r="S57">
        <f t="shared" si="5"/>
        <v>158.494</v>
      </c>
      <c r="T57">
        <f t="shared" si="6"/>
        <v>35.297207999999998</v>
      </c>
      <c r="U57">
        <f t="shared" si="7"/>
        <v>303</v>
      </c>
      <c r="V57" s="66">
        <f t="shared" si="8"/>
        <v>303</v>
      </c>
      <c r="W57">
        <f t="shared" si="9"/>
        <v>65.814999999999998</v>
      </c>
      <c r="X57">
        <f t="shared" si="0"/>
        <v>64.222999999999999</v>
      </c>
      <c r="Y57">
        <f t="shared" si="1"/>
        <v>0.1</v>
      </c>
      <c r="Z57">
        <f t="shared" si="10"/>
        <v>0</v>
      </c>
    </row>
    <row r="58" spans="2:26" x14ac:dyDescent="0.25">
      <c r="B58">
        <v>4405</v>
      </c>
      <c r="C58" s="70" t="s">
        <v>1200</v>
      </c>
      <c r="D58" s="72">
        <v>12356</v>
      </c>
      <c r="E58" s="72">
        <v>45800</v>
      </c>
      <c r="F58" s="72">
        <v>238</v>
      </c>
      <c r="G58" s="72">
        <v>0</v>
      </c>
      <c r="H58" s="72">
        <v>230</v>
      </c>
      <c r="I58" s="72">
        <v>0</v>
      </c>
      <c r="J58" s="72">
        <v>2784</v>
      </c>
      <c r="K58" s="72">
        <v>113613</v>
      </c>
      <c r="L58" s="72">
        <v>12356</v>
      </c>
      <c r="M58" s="1">
        <v>10.8969</v>
      </c>
      <c r="N58" s="1" t="s">
        <v>1196</v>
      </c>
      <c r="O58">
        <f t="shared" si="2"/>
        <v>10.8969</v>
      </c>
      <c r="P58" s="1"/>
      <c r="Q58" t="str">
        <f t="shared" si="3"/>
        <v>4405#12</v>
      </c>
      <c r="R58">
        <f t="shared" si="4"/>
        <v>121.178</v>
      </c>
      <c r="S58">
        <f t="shared" si="5"/>
        <v>121.178</v>
      </c>
      <c r="T58">
        <f t="shared" si="6"/>
        <v>35.305956000000009</v>
      </c>
      <c r="U58">
        <f t="shared" si="7"/>
        <v>230</v>
      </c>
      <c r="V58" s="66">
        <f t="shared" si="8"/>
        <v>230</v>
      </c>
      <c r="W58">
        <f t="shared" si="9"/>
        <v>45.8</v>
      </c>
      <c r="X58">
        <f t="shared" si="0"/>
        <v>2.7839999999999998</v>
      </c>
      <c r="Y58">
        <f t="shared" si="1"/>
        <v>113.613</v>
      </c>
      <c r="Z58">
        <f t="shared" si="10"/>
        <v>0</v>
      </c>
    </row>
    <row r="59" spans="2:26" x14ac:dyDescent="0.25">
      <c r="B59">
        <v>2927</v>
      </c>
      <c r="C59" s="70" t="s">
        <v>1200</v>
      </c>
      <c r="D59" s="72">
        <v>4552</v>
      </c>
      <c r="E59" s="72">
        <v>14284</v>
      </c>
      <c r="F59" s="72">
        <v>101</v>
      </c>
      <c r="G59" s="72">
        <v>0</v>
      </c>
      <c r="H59" s="72">
        <v>101</v>
      </c>
      <c r="I59" s="72">
        <v>0</v>
      </c>
      <c r="J59" s="72">
        <v>14284</v>
      </c>
      <c r="K59" s="72">
        <v>12</v>
      </c>
      <c r="L59" s="72">
        <v>4552</v>
      </c>
      <c r="M59" s="1">
        <v>10.862500000000001</v>
      </c>
      <c r="N59" s="1" t="s">
        <v>1020</v>
      </c>
      <c r="O59">
        <f t="shared" si="2"/>
        <v>10.862500000000001</v>
      </c>
      <c r="P59" s="1"/>
      <c r="Q59" t="str">
        <f t="shared" si="3"/>
        <v>2927#12</v>
      </c>
      <c r="R59">
        <f t="shared" si="4"/>
        <v>44.500999999999998</v>
      </c>
      <c r="S59">
        <f t="shared" si="5"/>
        <v>44.500999999999998</v>
      </c>
      <c r="T59">
        <f t="shared" si="6"/>
        <v>35.194500000000005</v>
      </c>
      <c r="U59">
        <f t="shared" si="7"/>
        <v>101</v>
      </c>
      <c r="V59" s="66">
        <f t="shared" si="8"/>
        <v>101</v>
      </c>
      <c r="W59">
        <f t="shared" si="9"/>
        <v>14.284000000000001</v>
      </c>
      <c r="X59">
        <f t="shared" si="0"/>
        <v>14.284000000000001</v>
      </c>
      <c r="Y59">
        <f t="shared" si="1"/>
        <v>1.2E-2</v>
      </c>
      <c r="Z59">
        <f t="shared" si="10"/>
        <v>0</v>
      </c>
    </row>
    <row r="60" spans="2:26" x14ac:dyDescent="0.25">
      <c r="B60">
        <v>2848</v>
      </c>
      <c r="C60" s="70" t="s">
        <v>1200</v>
      </c>
      <c r="D60" s="72">
        <v>103510</v>
      </c>
      <c r="E60" s="72">
        <v>413162</v>
      </c>
      <c r="F60" s="72">
        <v>1688</v>
      </c>
      <c r="G60" s="72">
        <v>0</v>
      </c>
      <c r="H60" s="72">
        <v>1688</v>
      </c>
      <c r="I60" s="72">
        <v>0</v>
      </c>
      <c r="J60" s="72">
        <v>399867</v>
      </c>
      <c r="K60" s="72">
        <v>1839</v>
      </c>
      <c r="L60" s="72">
        <v>103510</v>
      </c>
      <c r="M60" s="1">
        <v>10.8622</v>
      </c>
      <c r="N60" s="1" t="s">
        <v>1021</v>
      </c>
      <c r="O60">
        <f t="shared" si="2"/>
        <v>10.8622</v>
      </c>
      <c r="P60" s="1"/>
      <c r="Q60" t="str">
        <f t="shared" si="3"/>
        <v>2848#12</v>
      </c>
      <c r="R60">
        <f t="shared" si="4"/>
        <v>1011.912</v>
      </c>
      <c r="S60">
        <f t="shared" si="5"/>
        <v>1011.912</v>
      </c>
      <c r="T60">
        <f t="shared" si="6"/>
        <v>35.193528000000001</v>
      </c>
      <c r="U60">
        <f t="shared" si="7"/>
        <v>1688</v>
      </c>
      <c r="V60" s="66">
        <f t="shared" si="8"/>
        <v>1688</v>
      </c>
      <c r="W60">
        <f t="shared" si="9"/>
        <v>413.16199999999998</v>
      </c>
      <c r="X60">
        <f t="shared" si="0"/>
        <v>399.86700000000002</v>
      </c>
      <c r="Y60">
        <f t="shared" si="1"/>
        <v>1.839</v>
      </c>
      <c r="Z60">
        <f t="shared" si="10"/>
        <v>0</v>
      </c>
    </row>
    <row r="61" spans="2:26" x14ac:dyDescent="0.25">
      <c r="B61">
        <v>3942</v>
      </c>
      <c r="C61" s="70" t="s">
        <v>1200</v>
      </c>
      <c r="D61" s="72">
        <v>21467</v>
      </c>
      <c r="E61" s="72">
        <v>78990</v>
      </c>
      <c r="F61" s="72">
        <v>376</v>
      </c>
      <c r="G61" s="72">
        <v>0</v>
      </c>
      <c r="H61" s="72">
        <v>373</v>
      </c>
      <c r="I61" s="72">
        <v>0</v>
      </c>
      <c r="J61" s="72">
        <v>77932</v>
      </c>
      <c r="K61" s="72">
        <v>70</v>
      </c>
      <c r="L61" s="72">
        <v>42204</v>
      </c>
      <c r="M61" s="1">
        <v>10.8962</v>
      </c>
      <c r="N61" s="1" t="s">
        <v>1022</v>
      </c>
      <c r="O61">
        <f t="shared" si="2"/>
        <v>10.8962</v>
      </c>
      <c r="P61" s="1"/>
      <c r="Q61" t="str">
        <f t="shared" si="3"/>
        <v>3942#12</v>
      </c>
      <c r="R61">
        <f t="shared" si="4"/>
        <v>413.87700000000001</v>
      </c>
      <c r="S61">
        <f t="shared" si="5"/>
        <v>413.87700000000001</v>
      </c>
      <c r="T61">
        <f t="shared" si="6"/>
        <v>35.303688000000001</v>
      </c>
      <c r="U61">
        <f t="shared" si="7"/>
        <v>373</v>
      </c>
      <c r="V61" s="66">
        <f t="shared" si="8"/>
        <v>373</v>
      </c>
      <c r="W61">
        <f t="shared" si="9"/>
        <v>78.989999999999995</v>
      </c>
      <c r="X61">
        <f t="shared" si="0"/>
        <v>77.932000000000002</v>
      </c>
      <c r="Y61">
        <f t="shared" si="1"/>
        <v>7.0000000000000007E-2</v>
      </c>
      <c r="Z61">
        <f t="shared" si="10"/>
        <v>0</v>
      </c>
    </row>
    <row r="62" spans="2:26" x14ac:dyDescent="0.25">
      <c r="B62">
        <v>3972</v>
      </c>
      <c r="C62" s="70" t="s">
        <v>1200</v>
      </c>
      <c r="D62" s="72">
        <v>19317</v>
      </c>
      <c r="E62" s="72">
        <v>73940</v>
      </c>
      <c r="F62" s="72">
        <v>330</v>
      </c>
      <c r="G62" s="72">
        <v>0</v>
      </c>
      <c r="H62" s="72">
        <v>322</v>
      </c>
      <c r="I62" s="72">
        <v>0</v>
      </c>
      <c r="J62" s="72">
        <v>73170</v>
      </c>
      <c r="K62" s="72">
        <v>54</v>
      </c>
      <c r="L62" s="72">
        <v>19317</v>
      </c>
      <c r="M62" s="1">
        <v>10.885199999999999</v>
      </c>
      <c r="N62" s="1" t="s">
        <v>1023</v>
      </c>
      <c r="O62">
        <f t="shared" si="2"/>
        <v>10.885199999999999</v>
      </c>
      <c r="P62" s="1"/>
      <c r="Q62" t="str">
        <f t="shared" si="3"/>
        <v>3972#12</v>
      </c>
      <c r="R62">
        <f t="shared" si="4"/>
        <v>189.24199999999999</v>
      </c>
      <c r="S62">
        <f t="shared" si="5"/>
        <v>189.24199999999999</v>
      </c>
      <c r="T62">
        <f t="shared" si="6"/>
        <v>35.268048</v>
      </c>
      <c r="U62">
        <f t="shared" si="7"/>
        <v>322</v>
      </c>
      <c r="V62" s="66">
        <f t="shared" si="8"/>
        <v>322</v>
      </c>
      <c r="W62">
        <f t="shared" si="9"/>
        <v>73.94</v>
      </c>
      <c r="X62">
        <f t="shared" si="0"/>
        <v>73.17</v>
      </c>
      <c r="Y62">
        <f t="shared" si="1"/>
        <v>5.3999999999999999E-2</v>
      </c>
      <c r="Z62">
        <f t="shared" si="10"/>
        <v>0</v>
      </c>
    </row>
    <row r="63" spans="2:26" x14ac:dyDescent="0.25">
      <c r="B63">
        <v>3971</v>
      </c>
      <c r="C63" s="70" t="s">
        <v>1200</v>
      </c>
      <c r="D63" s="72">
        <v>19571</v>
      </c>
      <c r="E63" s="72">
        <v>71010</v>
      </c>
      <c r="F63" s="72">
        <v>345</v>
      </c>
      <c r="G63" s="72">
        <v>0</v>
      </c>
      <c r="H63" s="72">
        <v>341</v>
      </c>
      <c r="I63" s="72">
        <v>0</v>
      </c>
      <c r="J63" s="72">
        <v>70204</v>
      </c>
      <c r="K63" s="72">
        <v>42</v>
      </c>
      <c r="L63" s="72">
        <v>19571</v>
      </c>
      <c r="M63" s="1">
        <v>10.885400000000001</v>
      </c>
      <c r="N63" s="1" t="s">
        <v>1024</v>
      </c>
      <c r="O63">
        <f t="shared" si="2"/>
        <v>10.885400000000001</v>
      </c>
      <c r="P63" s="1"/>
      <c r="Q63" t="str">
        <f t="shared" si="3"/>
        <v>3971#12</v>
      </c>
      <c r="R63">
        <f t="shared" si="4"/>
        <v>191.73400000000001</v>
      </c>
      <c r="S63">
        <f t="shared" si="5"/>
        <v>191.73400000000001</v>
      </c>
      <c r="T63">
        <f t="shared" si="6"/>
        <v>35.268696000000006</v>
      </c>
      <c r="U63">
        <f t="shared" si="7"/>
        <v>341</v>
      </c>
      <c r="V63" s="66">
        <f t="shared" si="8"/>
        <v>341</v>
      </c>
      <c r="W63">
        <f t="shared" si="9"/>
        <v>71.010000000000005</v>
      </c>
      <c r="X63">
        <f t="shared" si="0"/>
        <v>70.203999999999994</v>
      </c>
      <c r="Y63">
        <f t="shared" si="1"/>
        <v>4.2000000000000003E-2</v>
      </c>
      <c r="Z63">
        <f t="shared" si="10"/>
        <v>0</v>
      </c>
    </row>
    <row r="64" spans="2:26" x14ac:dyDescent="0.25">
      <c r="B64">
        <v>3691</v>
      </c>
      <c r="C64" s="70" t="s">
        <v>1200</v>
      </c>
      <c r="D64" s="72">
        <v>86190</v>
      </c>
      <c r="E64" s="72">
        <v>345900</v>
      </c>
      <c r="F64" s="72">
        <v>1394</v>
      </c>
      <c r="G64" s="72">
        <v>0</v>
      </c>
      <c r="H64" s="72">
        <v>1394</v>
      </c>
      <c r="I64" s="72">
        <v>0</v>
      </c>
      <c r="J64" s="72">
        <v>341217</v>
      </c>
      <c r="K64" s="72">
        <v>1673</v>
      </c>
      <c r="L64" s="72">
        <v>0</v>
      </c>
      <c r="M64" s="1">
        <v>0</v>
      </c>
      <c r="N64" s="1" t="s">
        <v>1025</v>
      </c>
      <c r="O64">
        <f t="shared" si="2"/>
        <v>10.88</v>
      </c>
      <c r="P64" s="1"/>
      <c r="Q64" t="str">
        <f t="shared" si="3"/>
        <v>3691#12</v>
      </c>
      <c r="R64">
        <f t="shared" si="4"/>
        <v>937.74699999999996</v>
      </c>
      <c r="S64">
        <f t="shared" si="5"/>
        <v>843.97199999999998</v>
      </c>
      <c r="T64">
        <f t="shared" si="6"/>
        <v>35.251200000000004</v>
      </c>
      <c r="U64">
        <f t="shared" si="7"/>
        <v>1394</v>
      </c>
      <c r="V64" s="66">
        <f t="shared" si="8"/>
        <v>1394</v>
      </c>
      <c r="W64">
        <f t="shared" si="9"/>
        <v>345.9</v>
      </c>
      <c r="X64">
        <f t="shared" si="0"/>
        <v>341.21699999999998</v>
      </c>
      <c r="Y64">
        <f t="shared" si="1"/>
        <v>1.673</v>
      </c>
      <c r="Z64">
        <f t="shared" si="10"/>
        <v>0</v>
      </c>
    </row>
    <row r="65" spans="2:26" x14ac:dyDescent="0.25">
      <c r="B65">
        <v>4381</v>
      </c>
      <c r="C65" s="70" t="s">
        <v>1200</v>
      </c>
      <c r="D65" s="72">
        <v>81368</v>
      </c>
      <c r="E65" s="72">
        <v>326935</v>
      </c>
      <c r="F65" s="72">
        <v>1505</v>
      </c>
      <c r="G65" s="72">
        <v>0</v>
      </c>
      <c r="H65" s="72">
        <v>1495</v>
      </c>
      <c r="I65" s="72">
        <v>0</v>
      </c>
      <c r="J65" s="72">
        <v>314058</v>
      </c>
      <c r="K65" s="72">
        <v>1030</v>
      </c>
      <c r="L65" s="72">
        <v>81368</v>
      </c>
      <c r="M65" s="1">
        <v>10.891999999999999</v>
      </c>
      <c r="N65" s="1" t="s">
        <v>1026</v>
      </c>
      <c r="O65">
        <f t="shared" si="2"/>
        <v>10.891999999999999</v>
      </c>
      <c r="P65" s="1"/>
      <c r="Q65" t="str">
        <f t="shared" si="3"/>
        <v>4381#12</v>
      </c>
      <c r="R65">
        <f t="shared" si="4"/>
        <v>797.63400000000001</v>
      </c>
      <c r="S65">
        <f t="shared" si="5"/>
        <v>797.63400000000001</v>
      </c>
      <c r="T65">
        <f t="shared" si="6"/>
        <v>35.290079999999996</v>
      </c>
      <c r="U65">
        <f t="shared" si="7"/>
        <v>1495</v>
      </c>
      <c r="V65" s="66">
        <f t="shared" si="8"/>
        <v>1495</v>
      </c>
      <c r="W65">
        <f t="shared" si="9"/>
        <v>326.935</v>
      </c>
      <c r="X65">
        <f t="shared" si="0"/>
        <v>314.05799999999999</v>
      </c>
      <c r="Y65">
        <f t="shared" si="1"/>
        <v>1.03</v>
      </c>
      <c r="Z65">
        <f t="shared" si="10"/>
        <v>0</v>
      </c>
    </row>
    <row r="66" spans="2:26" x14ac:dyDescent="0.25">
      <c r="B66">
        <v>3339</v>
      </c>
      <c r="C66" s="70" t="s">
        <v>1200</v>
      </c>
      <c r="D66" s="72">
        <v>231816</v>
      </c>
      <c r="E66" s="72">
        <v>949110</v>
      </c>
      <c r="F66" s="72">
        <v>3761</v>
      </c>
      <c r="G66" s="72">
        <v>0</v>
      </c>
      <c r="H66" s="72">
        <v>3717</v>
      </c>
      <c r="I66" s="72">
        <v>0</v>
      </c>
      <c r="J66" s="72">
        <v>936759</v>
      </c>
      <c r="K66" s="72">
        <v>3497</v>
      </c>
      <c r="L66" s="72">
        <v>0</v>
      </c>
      <c r="M66" s="1"/>
      <c r="N66" s="1" t="s">
        <v>1027</v>
      </c>
      <c r="O66">
        <f t="shared" si="2"/>
        <v>10.88</v>
      </c>
      <c r="P66" s="1"/>
      <c r="Q66" t="str">
        <f t="shared" si="3"/>
        <v>3339#12</v>
      </c>
      <c r="R66">
        <f t="shared" si="4"/>
        <v>2522.1579999999999</v>
      </c>
      <c r="S66">
        <f t="shared" si="5"/>
        <v>2269.942</v>
      </c>
      <c r="T66">
        <f t="shared" si="6"/>
        <v>35.251200000000004</v>
      </c>
      <c r="U66">
        <f t="shared" si="7"/>
        <v>3717</v>
      </c>
      <c r="V66" s="66">
        <f t="shared" si="8"/>
        <v>3717</v>
      </c>
      <c r="W66">
        <f t="shared" si="9"/>
        <v>949.11</v>
      </c>
      <c r="X66">
        <f t="shared" si="0"/>
        <v>936.75900000000001</v>
      </c>
      <c r="Y66">
        <f t="shared" si="1"/>
        <v>3.4969999999999999</v>
      </c>
      <c r="Z66">
        <f t="shared" si="10"/>
        <v>0</v>
      </c>
    </row>
    <row r="67" spans="2:26" x14ac:dyDescent="0.25">
      <c r="B67">
        <v>3144</v>
      </c>
      <c r="C67" s="70" t="s">
        <v>1200</v>
      </c>
      <c r="D67" s="72">
        <v>63239</v>
      </c>
      <c r="E67" s="72">
        <v>239175</v>
      </c>
      <c r="F67" s="72">
        <v>1050</v>
      </c>
      <c r="G67" s="72">
        <v>0</v>
      </c>
      <c r="H67" s="72">
        <v>1050</v>
      </c>
      <c r="I67" s="72">
        <v>36065</v>
      </c>
      <c r="J67" s="72">
        <v>238641</v>
      </c>
      <c r="K67" s="72">
        <v>35360</v>
      </c>
      <c r="L67" s="72">
        <v>63239</v>
      </c>
      <c r="M67" s="1">
        <v>10.874499999999999</v>
      </c>
      <c r="N67" s="1" t="s">
        <v>1028</v>
      </c>
      <c r="O67">
        <f t="shared" si="2"/>
        <v>10.874499999999999</v>
      </c>
      <c r="P67" s="1"/>
      <c r="Q67" t="str">
        <f t="shared" si="3"/>
        <v>3144#12</v>
      </c>
      <c r="R67">
        <f t="shared" si="4"/>
        <v>618.923</v>
      </c>
      <c r="S67">
        <f t="shared" si="5"/>
        <v>618.923</v>
      </c>
      <c r="T67">
        <f t="shared" si="6"/>
        <v>35.233379999999997</v>
      </c>
      <c r="U67">
        <f t="shared" si="7"/>
        <v>1050</v>
      </c>
      <c r="V67" s="66">
        <f t="shared" si="8"/>
        <v>1050</v>
      </c>
      <c r="W67">
        <f t="shared" si="9"/>
        <v>239.17500000000001</v>
      </c>
      <c r="X67">
        <f t="shared" ref="X67:X130" si="11">ROUND(J67/1000,3)</f>
        <v>238.64099999999999</v>
      </c>
      <c r="Y67">
        <f t="shared" ref="Y67:Y130" si="12">ROUND(K67/1000,3)</f>
        <v>35.36</v>
      </c>
      <c r="Z67">
        <f t="shared" si="10"/>
        <v>36.064999999999998</v>
      </c>
    </row>
    <row r="68" spans="2:26" x14ac:dyDescent="0.25">
      <c r="B68">
        <v>3882</v>
      </c>
      <c r="C68" s="70" t="s">
        <v>1200</v>
      </c>
      <c r="D68" s="72">
        <v>94268</v>
      </c>
      <c r="E68" s="72">
        <v>378470</v>
      </c>
      <c r="F68" s="72">
        <v>1508</v>
      </c>
      <c r="G68" s="72">
        <v>0</v>
      </c>
      <c r="H68" s="72">
        <v>1508</v>
      </c>
      <c r="I68" s="72">
        <v>0</v>
      </c>
      <c r="J68" s="72">
        <v>371051</v>
      </c>
      <c r="K68" s="72">
        <v>1192</v>
      </c>
      <c r="L68" s="72">
        <v>94268</v>
      </c>
      <c r="M68" s="1">
        <v>10.8629</v>
      </c>
      <c r="N68" s="1" t="s">
        <v>1029</v>
      </c>
      <c r="O68">
        <f t="shared" ref="O68:O131" si="13">IFERROR(AVERAGEIFS($M$3:$M$1650,$B$3:$B$1650,MID($Q68,1,4),$M$3:$M$1650,"&gt;0"),10.88)</f>
        <v>10.8629</v>
      </c>
      <c r="P68" s="1"/>
      <c r="Q68" t="str">
        <f t="shared" ref="Q68:Q131" si="14">B68&amp;"#"&amp;MID(C68,6,2)</f>
        <v>3882#12</v>
      </c>
      <c r="R68">
        <f t="shared" ref="R68:R131" si="15">IF(OR(L68=0,M68=0),ROUND(D68*O68/1000,3),ROUND(L68*M68*0.9/1000,3))</f>
        <v>921.62099999999998</v>
      </c>
      <c r="S68">
        <f t="shared" ref="S68:S131" si="16">IF(OR(L68=0,M68=0),ROUND(D68*O68*0.9/1000,3),ROUND(L68*M68*0.9/1000,3))</f>
        <v>921.62099999999998</v>
      </c>
      <c r="T68">
        <f t="shared" ref="T68:T131" si="17">IF(OR(L68=0,M68=0),O68*0.9*3.6,M68*0.9*3.6)</f>
        <v>35.195796000000001</v>
      </c>
      <c r="U68">
        <f t="shared" ref="U68:U131" si="18">IF(H68=0,ROUND(F68+G68,3),ROUND(H68,3))</f>
        <v>1508</v>
      </c>
      <c r="V68" s="66">
        <f t="shared" ref="V68:V131" si="19">H68</f>
        <v>1508</v>
      </c>
      <c r="W68">
        <f t="shared" ref="W68:W131" si="20">ROUND(E68/1000,3)</f>
        <v>378.47</v>
      </c>
      <c r="X68">
        <f t="shared" si="11"/>
        <v>371.05099999999999</v>
      </c>
      <c r="Y68">
        <f t="shared" si="12"/>
        <v>1.1919999999999999</v>
      </c>
      <c r="Z68">
        <f t="shared" ref="Z68:Z131" si="21">ROUND(I68/1000,3)</f>
        <v>0</v>
      </c>
    </row>
    <row r="69" spans="2:26" x14ac:dyDescent="0.25">
      <c r="B69">
        <v>2598</v>
      </c>
      <c r="C69" s="70" t="s">
        <v>1200</v>
      </c>
      <c r="D69" s="72">
        <v>69520</v>
      </c>
      <c r="E69" s="72">
        <v>282079</v>
      </c>
      <c r="F69" s="72">
        <v>1172</v>
      </c>
      <c r="G69" s="72">
        <v>0</v>
      </c>
      <c r="H69" s="72">
        <v>1172</v>
      </c>
      <c r="I69" s="72">
        <v>0</v>
      </c>
      <c r="J69" s="72">
        <v>274840</v>
      </c>
      <c r="K69" s="72">
        <v>1534</v>
      </c>
      <c r="L69" s="72">
        <v>0</v>
      </c>
      <c r="M69" s="1">
        <v>0</v>
      </c>
      <c r="N69" s="1" t="s">
        <v>1030</v>
      </c>
      <c r="O69">
        <f t="shared" si="13"/>
        <v>10.88</v>
      </c>
      <c r="P69" s="1"/>
      <c r="Q69" t="str">
        <f t="shared" si="14"/>
        <v>2598#12</v>
      </c>
      <c r="R69">
        <f t="shared" si="15"/>
        <v>756.37800000000004</v>
      </c>
      <c r="S69">
        <f t="shared" si="16"/>
        <v>680.74</v>
      </c>
      <c r="T69">
        <f t="shared" si="17"/>
        <v>35.251200000000004</v>
      </c>
      <c r="U69">
        <f t="shared" si="18"/>
        <v>1172</v>
      </c>
      <c r="V69" s="66">
        <f t="shared" si="19"/>
        <v>1172</v>
      </c>
      <c r="W69">
        <f t="shared" si="20"/>
        <v>282.07900000000001</v>
      </c>
      <c r="X69">
        <f t="shared" si="11"/>
        <v>274.83999999999997</v>
      </c>
      <c r="Y69">
        <f t="shared" si="12"/>
        <v>1.534</v>
      </c>
      <c r="Z69">
        <f t="shared" si="21"/>
        <v>0</v>
      </c>
    </row>
    <row r="70" spans="2:26" x14ac:dyDescent="0.25">
      <c r="B70">
        <v>4410</v>
      </c>
      <c r="C70" s="70" t="s">
        <v>1200</v>
      </c>
      <c r="D70" s="72">
        <v>19915</v>
      </c>
      <c r="E70" s="72">
        <v>70204</v>
      </c>
      <c r="F70" s="72">
        <v>412</v>
      </c>
      <c r="G70" s="72">
        <v>0</v>
      </c>
      <c r="H70" s="72">
        <v>400</v>
      </c>
      <c r="I70" s="72">
        <v>0</v>
      </c>
      <c r="J70" s="72">
        <v>24578</v>
      </c>
      <c r="K70" s="72">
        <v>0</v>
      </c>
      <c r="L70" s="72">
        <v>0</v>
      </c>
      <c r="M70" s="1">
        <v>0</v>
      </c>
      <c r="N70" s="1" t="s">
        <v>1031</v>
      </c>
      <c r="O70">
        <f t="shared" si="13"/>
        <v>10.88</v>
      </c>
      <c r="P70" s="1"/>
      <c r="Q70" t="str">
        <f t="shared" si="14"/>
        <v>4410#12</v>
      </c>
      <c r="R70">
        <f t="shared" si="15"/>
        <v>216.67500000000001</v>
      </c>
      <c r="S70">
        <f t="shared" si="16"/>
        <v>195.00800000000001</v>
      </c>
      <c r="T70">
        <f t="shared" si="17"/>
        <v>35.251200000000004</v>
      </c>
      <c r="U70">
        <f t="shared" si="18"/>
        <v>400</v>
      </c>
      <c r="V70" s="66">
        <f t="shared" si="19"/>
        <v>400</v>
      </c>
      <c r="W70">
        <f t="shared" si="20"/>
        <v>70.203999999999994</v>
      </c>
      <c r="X70">
        <f t="shared" si="11"/>
        <v>24.577999999999999</v>
      </c>
      <c r="Y70">
        <f t="shared" si="12"/>
        <v>0</v>
      </c>
      <c r="Z70">
        <f t="shared" si="21"/>
        <v>0</v>
      </c>
    </row>
    <row r="71" spans="2:26" x14ac:dyDescent="0.25">
      <c r="B71">
        <v>3106</v>
      </c>
      <c r="C71" s="70" t="s">
        <v>1200</v>
      </c>
      <c r="D71" s="72">
        <v>14503</v>
      </c>
      <c r="E71" s="72">
        <v>46798</v>
      </c>
      <c r="F71" s="72">
        <v>273</v>
      </c>
      <c r="G71" s="72">
        <v>0</v>
      </c>
      <c r="H71" s="72">
        <v>273</v>
      </c>
      <c r="I71" s="72">
        <v>0</v>
      </c>
      <c r="J71" s="72">
        <v>43420</v>
      </c>
      <c r="K71" s="72">
        <v>36</v>
      </c>
      <c r="L71" s="72">
        <v>22092</v>
      </c>
      <c r="M71" s="1">
        <v>10.880599999999999</v>
      </c>
      <c r="N71" s="1" t="s">
        <v>1032</v>
      </c>
      <c r="O71">
        <f t="shared" si="13"/>
        <v>10.880599999999999</v>
      </c>
      <c r="P71" s="1"/>
      <c r="Q71" t="str">
        <f t="shared" si="14"/>
        <v>3106#12</v>
      </c>
      <c r="R71">
        <f t="shared" si="15"/>
        <v>216.33699999999999</v>
      </c>
      <c r="S71">
        <f t="shared" si="16"/>
        <v>216.33699999999999</v>
      </c>
      <c r="T71">
        <f t="shared" si="17"/>
        <v>35.253143999999999</v>
      </c>
      <c r="U71">
        <f t="shared" si="18"/>
        <v>273</v>
      </c>
      <c r="V71" s="66">
        <f t="shared" si="19"/>
        <v>273</v>
      </c>
      <c r="W71">
        <f t="shared" si="20"/>
        <v>46.798000000000002</v>
      </c>
      <c r="X71">
        <f t="shared" si="11"/>
        <v>43.42</v>
      </c>
      <c r="Y71">
        <f t="shared" si="12"/>
        <v>3.5999999999999997E-2</v>
      </c>
      <c r="Z71">
        <f t="shared" si="21"/>
        <v>0</v>
      </c>
    </row>
    <row r="72" spans="2:26" x14ac:dyDescent="0.25">
      <c r="B72">
        <v>2672</v>
      </c>
      <c r="C72" s="70" t="s">
        <v>1200</v>
      </c>
      <c r="D72" s="72">
        <v>32764</v>
      </c>
      <c r="E72" s="72">
        <v>130877</v>
      </c>
      <c r="F72" s="72">
        <v>563</v>
      </c>
      <c r="G72" s="72">
        <v>0</v>
      </c>
      <c r="H72" s="72">
        <v>563</v>
      </c>
      <c r="I72" s="72">
        <v>0</v>
      </c>
      <c r="J72" s="72">
        <v>127433</v>
      </c>
      <c r="K72" s="72">
        <v>1110</v>
      </c>
      <c r="L72" s="72">
        <v>32764</v>
      </c>
      <c r="M72" s="1">
        <v>10.8985</v>
      </c>
      <c r="N72" s="1" t="s">
        <v>1033</v>
      </c>
      <c r="O72">
        <f t="shared" si="13"/>
        <v>10.8985</v>
      </c>
      <c r="P72" s="1"/>
      <c r="Q72" t="str">
        <f t="shared" si="14"/>
        <v>2672#12</v>
      </c>
      <c r="R72">
        <f t="shared" si="15"/>
        <v>321.37099999999998</v>
      </c>
      <c r="S72">
        <f t="shared" si="16"/>
        <v>321.37099999999998</v>
      </c>
      <c r="T72">
        <f t="shared" si="17"/>
        <v>35.311140000000002</v>
      </c>
      <c r="U72">
        <f t="shared" si="18"/>
        <v>563</v>
      </c>
      <c r="V72" s="66">
        <f t="shared" si="19"/>
        <v>563</v>
      </c>
      <c r="W72">
        <f t="shared" si="20"/>
        <v>130.87700000000001</v>
      </c>
      <c r="X72">
        <f t="shared" si="11"/>
        <v>127.43300000000001</v>
      </c>
      <c r="Y72">
        <f t="shared" si="12"/>
        <v>1.1100000000000001</v>
      </c>
      <c r="Z72">
        <f t="shared" si="21"/>
        <v>0</v>
      </c>
    </row>
    <row r="73" spans="2:26" x14ac:dyDescent="0.25">
      <c r="B73">
        <v>2673</v>
      </c>
      <c r="C73" s="70" t="s">
        <v>1200</v>
      </c>
      <c r="D73" s="72">
        <v>45402</v>
      </c>
      <c r="E73" s="72">
        <v>180989</v>
      </c>
      <c r="F73" s="72">
        <v>735</v>
      </c>
      <c r="G73" s="72">
        <v>0</v>
      </c>
      <c r="H73" s="72">
        <v>735</v>
      </c>
      <c r="I73" s="72">
        <v>0</v>
      </c>
      <c r="J73" s="72">
        <v>176995</v>
      </c>
      <c r="K73" s="72">
        <v>758</v>
      </c>
      <c r="L73" s="72">
        <v>45402</v>
      </c>
      <c r="M73" s="1">
        <v>10.898300000000001</v>
      </c>
      <c r="N73" s="1" t="s">
        <v>1034</v>
      </c>
      <c r="O73">
        <f t="shared" si="13"/>
        <v>10.898300000000001</v>
      </c>
      <c r="P73" s="1"/>
      <c r="Q73" t="str">
        <f t="shared" si="14"/>
        <v>2673#12</v>
      </c>
      <c r="R73">
        <f t="shared" si="15"/>
        <v>445.32400000000001</v>
      </c>
      <c r="S73">
        <f t="shared" si="16"/>
        <v>445.32400000000001</v>
      </c>
      <c r="T73">
        <f t="shared" si="17"/>
        <v>35.310492000000004</v>
      </c>
      <c r="U73">
        <f t="shared" si="18"/>
        <v>735</v>
      </c>
      <c r="V73" s="66">
        <f t="shared" si="19"/>
        <v>735</v>
      </c>
      <c r="W73">
        <f t="shared" si="20"/>
        <v>180.989</v>
      </c>
      <c r="X73">
        <f t="shared" si="11"/>
        <v>176.995</v>
      </c>
      <c r="Y73">
        <f t="shared" si="12"/>
        <v>0.75800000000000001</v>
      </c>
      <c r="Z73">
        <f t="shared" si="21"/>
        <v>0</v>
      </c>
    </row>
    <row r="74" spans="2:26" x14ac:dyDescent="0.25">
      <c r="B74">
        <v>2449</v>
      </c>
      <c r="C74" s="70" t="s">
        <v>1200</v>
      </c>
      <c r="D74" s="72">
        <v>59077</v>
      </c>
      <c r="E74" s="72">
        <v>231806</v>
      </c>
      <c r="F74" s="72">
        <v>978</v>
      </c>
      <c r="G74" s="72">
        <v>0</v>
      </c>
      <c r="H74" s="72">
        <v>978</v>
      </c>
      <c r="I74" s="72">
        <v>0</v>
      </c>
      <c r="J74" s="72">
        <v>224835</v>
      </c>
      <c r="K74" s="72">
        <v>907</v>
      </c>
      <c r="L74" s="72">
        <v>0</v>
      </c>
      <c r="M74" s="1">
        <v>0</v>
      </c>
      <c r="N74" s="1" t="s">
        <v>1035</v>
      </c>
      <c r="O74">
        <f t="shared" si="13"/>
        <v>10.88</v>
      </c>
      <c r="P74" s="1"/>
      <c r="Q74" t="str">
        <f t="shared" si="14"/>
        <v>2449#12</v>
      </c>
      <c r="R74">
        <f t="shared" si="15"/>
        <v>642.75800000000004</v>
      </c>
      <c r="S74">
        <f t="shared" si="16"/>
        <v>578.48199999999997</v>
      </c>
      <c r="T74">
        <f t="shared" si="17"/>
        <v>35.251200000000004</v>
      </c>
      <c r="U74">
        <f t="shared" si="18"/>
        <v>978</v>
      </c>
      <c r="V74" s="66">
        <f t="shared" si="19"/>
        <v>978</v>
      </c>
      <c r="W74">
        <f t="shared" si="20"/>
        <v>231.80600000000001</v>
      </c>
      <c r="X74">
        <f t="shared" si="11"/>
        <v>224.83500000000001</v>
      </c>
      <c r="Y74">
        <f t="shared" si="12"/>
        <v>0.90700000000000003</v>
      </c>
      <c r="Z74">
        <f t="shared" si="21"/>
        <v>0</v>
      </c>
    </row>
    <row r="75" spans="2:26" x14ac:dyDescent="0.25">
      <c r="B75">
        <v>4632</v>
      </c>
      <c r="C75" s="70" t="s">
        <v>1200</v>
      </c>
      <c r="D75" s="72">
        <v>17167</v>
      </c>
      <c r="E75" s="72">
        <v>63366</v>
      </c>
      <c r="F75" s="72">
        <v>328</v>
      </c>
      <c r="G75" s="72">
        <v>0</v>
      </c>
      <c r="H75" s="72">
        <v>328</v>
      </c>
      <c r="I75" s="72">
        <v>0</v>
      </c>
      <c r="J75" s="72">
        <v>61378</v>
      </c>
      <c r="K75" s="72">
        <v>30</v>
      </c>
      <c r="L75" s="72">
        <v>0</v>
      </c>
      <c r="M75" s="1">
        <v>10.67</v>
      </c>
      <c r="N75" s="1" t="s">
        <v>1036</v>
      </c>
      <c r="O75">
        <f t="shared" si="13"/>
        <v>10.67</v>
      </c>
      <c r="P75" s="1"/>
      <c r="Q75" t="str">
        <f t="shared" si="14"/>
        <v>4632#12</v>
      </c>
      <c r="R75">
        <f t="shared" si="15"/>
        <v>183.172</v>
      </c>
      <c r="S75">
        <f t="shared" si="16"/>
        <v>164.85499999999999</v>
      </c>
      <c r="T75">
        <f t="shared" si="17"/>
        <v>34.570799999999998</v>
      </c>
      <c r="U75">
        <f t="shared" si="18"/>
        <v>328</v>
      </c>
      <c r="V75" s="66">
        <f t="shared" si="19"/>
        <v>328</v>
      </c>
      <c r="W75">
        <f t="shared" si="20"/>
        <v>63.366</v>
      </c>
      <c r="X75">
        <f t="shared" si="11"/>
        <v>61.378</v>
      </c>
      <c r="Y75">
        <f t="shared" si="12"/>
        <v>0.03</v>
      </c>
      <c r="Z75">
        <f t="shared" si="21"/>
        <v>0</v>
      </c>
    </row>
    <row r="76" spans="2:26" x14ac:dyDescent="0.25">
      <c r="B76">
        <v>3940</v>
      </c>
      <c r="C76" s="70" t="s">
        <v>1200</v>
      </c>
      <c r="D76" s="72">
        <v>19124</v>
      </c>
      <c r="E76" s="72">
        <v>70082</v>
      </c>
      <c r="F76" s="72">
        <v>331</v>
      </c>
      <c r="G76" s="72">
        <v>0</v>
      </c>
      <c r="H76" s="72">
        <v>331</v>
      </c>
      <c r="I76" s="72">
        <v>0</v>
      </c>
      <c r="J76" s="72">
        <v>69239</v>
      </c>
      <c r="K76" s="72">
        <v>106</v>
      </c>
      <c r="L76" s="72">
        <v>19124</v>
      </c>
      <c r="M76" s="1">
        <v>10.894299999999999</v>
      </c>
      <c r="N76" s="1" t="s">
        <v>1037</v>
      </c>
      <c r="O76">
        <f t="shared" si="13"/>
        <v>10.894299999999999</v>
      </c>
      <c r="P76" s="1"/>
      <c r="Q76" t="str">
        <f t="shared" si="14"/>
        <v>3940#12</v>
      </c>
      <c r="R76">
        <f t="shared" si="15"/>
        <v>187.50800000000001</v>
      </c>
      <c r="S76">
        <f t="shared" si="16"/>
        <v>187.50800000000001</v>
      </c>
      <c r="T76">
        <f t="shared" si="17"/>
        <v>35.297531999999997</v>
      </c>
      <c r="U76">
        <f t="shared" si="18"/>
        <v>331</v>
      </c>
      <c r="V76" s="66">
        <f t="shared" si="19"/>
        <v>331</v>
      </c>
      <c r="W76">
        <f t="shared" si="20"/>
        <v>70.081999999999994</v>
      </c>
      <c r="X76">
        <f t="shared" si="11"/>
        <v>69.239000000000004</v>
      </c>
      <c r="Y76">
        <f t="shared" si="12"/>
        <v>0.106</v>
      </c>
      <c r="Z76">
        <f t="shared" si="21"/>
        <v>0</v>
      </c>
    </row>
    <row r="77" spans="2:26" x14ac:dyDescent="0.25">
      <c r="B77">
        <v>3977</v>
      </c>
      <c r="C77" s="70" t="s">
        <v>1200</v>
      </c>
      <c r="D77" s="72">
        <v>172998</v>
      </c>
      <c r="E77" s="72">
        <v>737050</v>
      </c>
      <c r="F77" s="72">
        <v>2719</v>
      </c>
      <c r="G77" s="72">
        <v>0</v>
      </c>
      <c r="H77" s="72">
        <v>2748</v>
      </c>
      <c r="I77" s="72">
        <v>0</v>
      </c>
      <c r="J77" s="72">
        <v>708745</v>
      </c>
      <c r="K77" s="72">
        <v>6005</v>
      </c>
      <c r="L77" s="72">
        <v>172998</v>
      </c>
      <c r="M77" s="1">
        <v>10.894299999999999</v>
      </c>
      <c r="N77" s="1" t="s">
        <v>1038</v>
      </c>
      <c r="O77">
        <f t="shared" si="13"/>
        <v>10.894299999999999</v>
      </c>
      <c r="P77" s="1"/>
      <c r="Q77" t="str">
        <f t="shared" si="14"/>
        <v>3977#12</v>
      </c>
      <c r="R77">
        <f t="shared" si="15"/>
        <v>1696.223</v>
      </c>
      <c r="S77">
        <f t="shared" si="16"/>
        <v>1696.223</v>
      </c>
      <c r="T77">
        <f t="shared" si="17"/>
        <v>35.297531999999997</v>
      </c>
      <c r="U77">
        <f t="shared" si="18"/>
        <v>2748</v>
      </c>
      <c r="V77" s="66">
        <f t="shared" si="19"/>
        <v>2748</v>
      </c>
      <c r="W77">
        <f t="shared" si="20"/>
        <v>737.05</v>
      </c>
      <c r="X77">
        <f t="shared" si="11"/>
        <v>708.745</v>
      </c>
      <c r="Y77">
        <f t="shared" si="12"/>
        <v>6.0049999999999999</v>
      </c>
      <c r="Z77">
        <f t="shared" si="21"/>
        <v>0</v>
      </c>
    </row>
    <row r="78" spans="2:26" x14ac:dyDescent="0.25">
      <c r="B78">
        <v>2644</v>
      </c>
      <c r="C78" s="70" t="s">
        <v>1200</v>
      </c>
      <c r="D78" s="72">
        <v>320699</v>
      </c>
      <c r="E78" s="72">
        <v>1307470</v>
      </c>
      <c r="F78" s="72">
        <v>5628</v>
      </c>
      <c r="G78" s="72">
        <v>664</v>
      </c>
      <c r="H78" s="72">
        <v>6194</v>
      </c>
      <c r="I78" s="72">
        <v>0</v>
      </c>
      <c r="J78" s="72">
        <v>1244160</v>
      </c>
      <c r="K78" s="72">
        <v>2171</v>
      </c>
      <c r="L78" s="72">
        <v>319640</v>
      </c>
      <c r="M78" s="1"/>
      <c r="N78" s="1" t="s">
        <v>1039</v>
      </c>
      <c r="O78">
        <f t="shared" si="13"/>
        <v>10.88</v>
      </c>
      <c r="P78" s="1"/>
      <c r="Q78" t="str">
        <f t="shared" si="14"/>
        <v>2644#12</v>
      </c>
      <c r="R78">
        <f t="shared" si="15"/>
        <v>3489.2049999999999</v>
      </c>
      <c r="S78">
        <f t="shared" si="16"/>
        <v>3140.2849999999999</v>
      </c>
      <c r="T78">
        <f t="shared" si="17"/>
        <v>35.251200000000004</v>
      </c>
      <c r="U78">
        <f t="shared" si="18"/>
        <v>6194</v>
      </c>
      <c r="V78" s="66">
        <f t="shared" si="19"/>
        <v>6194</v>
      </c>
      <c r="W78">
        <f t="shared" si="20"/>
        <v>1307.47</v>
      </c>
      <c r="X78">
        <f t="shared" si="11"/>
        <v>1244.1600000000001</v>
      </c>
      <c r="Y78">
        <f t="shared" si="12"/>
        <v>2.1709999999999998</v>
      </c>
      <c r="Z78">
        <f t="shared" si="21"/>
        <v>0</v>
      </c>
    </row>
    <row r="79" spans="2:26" x14ac:dyDescent="0.25">
      <c r="B79">
        <v>2802</v>
      </c>
      <c r="C79" s="70" t="s">
        <v>1200</v>
      </c>
      <c r="D79" s="72">
        <v>49659</v>
      </c>
      <c r="E79" s="72">
        <v>196300</v>
      </c>
      <c r="F79" s="72">
        <v>740</v>
      </c>
      <c r="G79" s="72">
        <v>0</v>
      </c>
      <c r="H79" s="72">
        <v>740</v>
      </c>
      <c r="I79" s="72">
        <v>0</v>
      </c>
      <c r="J79" s="72">
        <v>190254</v>
      </c>
      <c r="K79" s="72">
        <v>1323</v>
      </c>
      <c r="L79" s="72">
        <v>49659</v>
      </c>
      <c r="M79" s="1">
        <v>10.884600000000001</v>
      </c>
      <c r="N79" s="1" t="s">
        <v>1040</v>
      </c>
      <c r="O79">
        <f t="shared" si="13"/>
        <v>10.884600000000001</v>
      </c>
      <c r="P79" s="1"/>
      <c r="Q79" t="str">
        <f t="shared" si="14"/>
        <v>2802#12</v>
      </c>
      <c r="R79">
        <f t="shared" si="15"/>
        <v>486.46699999999998</v>
      </c>
      <c r="S79">
        <f t="shared" si="16"/>
        <v>486.46699999999998</v>
      </c>
      <c r="T79">
        <f t="shared" si="17"/>
        <v>35.266104000000006</v>
      </c>
      <c r="U79">
        <f t="shared" si="18"/>
        <v>740</v>
      </c>
      <c r="V79" s="66">
        <f t="shared" si="19"/>
        <v>740</v>
      </c>
      <c r="W79">
        <f t="shared" si="20"/>
        <v>196.3</v>
      </c>
      <c r="X79">
        <f t="shared" si="11"/>
        <v>190.25399999999999</v>
      </c>
      <c r="Y79">
        <f t="shared" si="12"/>
        <v>1.323</v>
      </c>
      <c r="Z79">
        <f t="shared" si="21"/>
        <v>0</v>
      </c>
    </row>
    <row r="80" spans="2:26" x14ac:dyDescent="0.25">
      <c r="B80">
        <v>2803</v>
      </c>
      <c r="C80" s="70" t="s">
        <v>1200</v>
      </c>
      <c r="D80" s="72">
        <v>49704</v>
      </c>
      <c r="E80" s="72">
        <v>197221</v>
      </c>
      <c r="F80" s="72">
        <v>811</v>
      </c>
      <c r="G80" s="72">
        <v>0</v>
      </c>
      <c r="H80" s="72">
        <v>811</v>
      </c>
      <c r="I80" s="72">
        <v>0</v>
      </c>
      <c r="J80" s="72">
        <v>191733</v>
      </c>
      <c r="K80" s="72">
        <v>1515</v>
      </c>
      <c r="L80" s="72">
        <v>49704</v>
      </c>
      <c r="M80" s="1">
        <v>10.885400000000001</v>
      </c>
      <c r="N80" s="1" t="s">
        <v>1041</v>
      </c>
      <c r="O80">
        <f t="shared" si="13"/>
        <v>10.885400000000001</v>
      </c>
      <c r="P80" s="1"/>
      <c r="Q80" t="str">
        <f t="shared" si="14"/>
        <v>2803#12</v>
      </c>
      <c r="R80">
        <f t="shared" si="15"/>
        <v>486.94299999999998</v>
      </c>
      <c r="S80">
        <f t="shared" si="16"/>
        <v>486.94299999999998</v>
      </c>
      <c r="T80">
        <f t="shared" si="17"/>
        <v>35.268696000000006</v>
      </c>
      <c r="U80">
        <f t="shared" si="18"/>
        <v>811</v>
      </c>
      <c r="V80" s="66">
        <f t="shared" si="19"/>
        <v>811</v>
      </c>
      <c r="W80">
        <f t="shared" si="20"/>
        <v>197.221</v>
      </c>
      <c r="X80">
        <f t="shared" si="11"/>
        <v>191.733</v>
      </c>
      <c r="Y80">
        <f t="shared" si="12"/>
        <v>1.5149999999999999</v>
      </c>
      <c r="Z80">
        <f t="shared" si="21"/>
        <v>0</v>
      </c>
    </row>
    <row r="81" spans="2:26" x14ac:dyDescent="0.25">
      <c r="B81">
        <v>3560</v>
      </c>
      <c r="C81" s="70" t="s">
        <v>1200</v>
      </c>
      <c r="D81" s="72">
        <v>151711</v>
      </c>
      <c r="E81" s="72">
        <v>622000</v>
      </c>
      <c r="F81" s="72">
        <v>2444</v>
      </c>
      <c r="G81" s="72">
        <v>0</v>
      </c>
      <c r="H81" s="72">
        <v>2444</v>
      </c>
      <c r="I81" s="72">
        <v>0</v>
      </c>
      <c r="J81" s="72">
        <v>612573</v>
      </c>
      <c r="K81" s="72">
        <v>3215</v>
      </c>
      <c r="L81" s="72">
        <v>0</v>
      </c>
      <c r="M81" s="1">
        <v>0</v>
      </c>
      <c r="N81" s="1" t="s">
        <v>1199</v>
      </c>
      <c r="O81">
        <f t="shared" si="13"/>
        <v>10.88</v>
      </c>
      <c r="P81" s="1"/>
      <c r="Q81" t="str">
        <f t="shared" si="14"/>
        <v>3560#12</v>
      </c>
      <c r="R81">
        <f t="shared" si="15"/>
        <v>1650.616</v>
      </c>
      <c r="S81">
        <f t="shared" si="16"/>
        <v>1485.5540000000001</v>
      </c>
      <c r="T81">
        <f t="shared" si="17"/>
        <v>35.251200000000004</v>
      </c>
      <c r="U81">
        <f t="shared" si="18"/>
        <v>2444</v>
      </c>
      <c r="V81" s="66">
        <f t="shared" si="19"/>
        <v>2444</v>
      </c>
      <c r="W81">
        <f t="shared" si="20"/>
        <v>622</v>
      </c>
      <c r="X81">
        <f t="shared" si="11"/>
        <v>612.57299999999998</v>
      </c>
      <c r="Y81">
        <f t="shared" si="12"/>
        <v>3.2149999999999999</v>
      </c>
      <c r="Z81">
        <f t="shared" si="21"/>
        <v>0</v>
      </c>
    </row>
    <row r="82" spans="2:26" x14ac:dyDescent="0.25">
      <c r="B82">
        <v>4295</v>
      </c>
      <c r="C82" s="70" t="s">
        <v>1200</v>
      </c>
      <c r="D82" s="72">
        <v>49165</v>
      </c>
      <c r="E82" s="72">
        <v>198460</v>
      </c>
      <c r="F82" s="72">
        <v>817</v>
      </c>
      <c r="G82" s="72">
        <v>0</v>
      </c>
      <c r="H82" s="72">
        <v>805</v>
      </c>
      <c r="I82" s="72">
        <v>0</v>
      </c>
      <c r="J82" s="72">
        <v>195425</v>
      </c>
      <c r="K82" s="72">
        <v>2699</v>
      </c>
      <c r="L82" s="72">
        <v>0</v>
      </c>
      <c r="M82" s="1">
        <v>0</v>
      </c>
      <c r="N82" s="1" t="s">
        <v>1042</v>
      </c>
      <c r="O82">
        <f t="shared" si="13"/>
        <v>10.88</v>
      </c>
      <c r="P82" s="1"/>
      <c r="Q82" t="str">
        <f t="shared" si="14"/>
        <v>4295#12</v>
      </c>
      <c r="R82">
        <f t="shared" si="15"/>
        <v>534.91499999999996</v>
      </c>
      <c r="S82">
        <f t="shared" si="16"/>
        <v>481.42399999999998</v>
      </c>
      <c r="T82">
        <f t="shared" si="17"/>
        <v>35.251200000000004</v>
      </c>
      <c r="U82">
        <f t="shared" si="18"/>
        <v>805</v>
      </c>
      <c r="V82" s="66">
        <f t="shared" si="19"/>
        <v>805</v>
      </c>
      <c r="W82">
        <f t="shared" si="20"/>
        <v>198.46</v>
      </c>
      <c r="X82">
        <f t="shared" si="11"/>
        <v>195.42500000000001</v>
      </c>
      <c r="Y82">
        <f t="shared" si="12"/>
        <v>2.6989999999999998</v>
      </c>
      <c r="Z82">
        <f t="shared" si="21"/>
        <v>0</v>
      </c>
    </row>
    <row r="83" spans="2:26" x14ac:dyDescent="0.25">
      <c r="B83">
        <v>4507</v>
      </c>
      <c r="C83" s="70" t="s">
        <v>1200</v>
      </c>
      <c r="D83" s="72">
        <v>15817</v>
      </c>
      <c r="E83" s="72">
        <v>58097</v>
      </c>
      <c r="F83" s="72">
        <v>270</v>
      </c>
      <c r="G83" s="72">
        <v>15</v>
      </c>
      <c r="H83" s="72">
        <v>285</v>
      </c>
      <c r="I83" s="72">
        <v>0</v>
      </c>
      <c r="J83" s="72">
        <v>57247</v>
      </c>
      <c r="K83" s="72">
        <v>23</v>
      </c>
      <c r="L83" s="72">
        <v>27193</v>
      </c>
      <c r="M83" s="1">
        <v>10.894</v>
      </c>
      <c r="N83" s="1" t="s">
        <v>1043</v>
      </c>
      <c r="O83">
        <f t="shared" si="13"/>
        <v>10.894</v>
      </c>
      <c r="P83" s="1"/>
      <c r="Q83" t="str">
        <f t="shared" si="14"/>
        <v>4507#12</v>
      </c>
      <c r="R83">
        <f t="shared" si="15"/>
        <v>266.61599999999999</v>
      </c>
      <c r="S83">
        <f t="shared" si="16"/>
        <v>266.61599999999999</v>
      </c>
      <c r="T83">
        <f t="shared" si="17"/>
        <v>35.296560000000007</v>
      </c>
      <c r="U83">
        <f t="shared" si="18"/>
        <v>285</v>
      </c>
      <c r="V83" s="66">
        <f t="shared" si="19"/>
        <v>285</v>
      </c>
      <c r="W83">
        <f t="shared" si="20"/>
        <v>58.097000000000001</v>
      </c>
      <c r="X83">
        <f t="shared" si="11"/>
        <v>57.247</v>
      </c>
      <c r="Y83">
        <f t="shared" si="12"/>
        <v>2.3E-2</v>
      </c>
      <c r="Z83">
        <f t="shared" si="21"/>
        <v>0</v>
      </c>
    </row>
    <row r="84" spans="2:26" x14ac:dyDescent="0.25">
      <c r="B84">
        <v>4349</v>
      </c>
      <c r="C84" s="70" t="s">
        <v>1200</v>
      </c>
      <c r="D84" s="72">
        <v>97500</v>
      </c>
      <c r="E84" s="72">
        <v>395100</v>
      </c>
      <c r="F84" s="72">
        <v>1652</v>
      </c>
      <c r="G84" s="72">
        <v>0</v>
      </c>
      <c r="H84" s="72">
        <v>1655</v>
      </c>
      <c r="I84" s="72">
        <v>0</v>
      </c>
      <c r="J84" s="72">
        <v>389559</v>
      </c>
      <c r="K84" s="72">
        <v>1112</v>
      </c>
      <c r="L84" s="72">
        <v>97500</v>
      </c>
      <c r="M84" s="1">
        <v>10.881</v>
      </c>
      <c r="N84" s="1" t="s">
        <v>1044</v>
      </c>
      <c r="O84">
        <f t="shared" si="13"/>
        <v>10.881</v>
      </c>
      <c r="P84" s="1"/>
      <c r="Q84" t="str">
        <f t="shared" si="14"/>
        <v>4349#12</v>
      </c>
      <c r="R84">
        <f t="shared" si="15"/>
        <v>954.80799999999999</v>
      </c>
      <c r="S84">
        <f t="shared" si="16"/>
        <v>954.80799999999999</v>
      </c>
      <c r="T84">
        <f t="shared" si="17"/>
        <v>35.254440000000002</v>
      </c>
      <c r="U84">
        <f t="shared" si="18"/>
        <v>1655</v>
      </c>
      <c r="V84" s="66">
        <f t="shared" si="19"/>
        <v>1655</v>
      </c>
      <c r="W84">
        <f t="shared" si="20"/>
        <v>395.1</v>
      </c>
      <c r="X84">
        <f t="shared" si="11"/>
        <v>389.55900000000003</v>
      </c>
      <c r="Y84">
        <f t="shared" si="12"/>
        <v>1.1120000000000001</v>
      </c>
      <c r="Z84">
        <f t="shared" si="21"/>
        <v>0</v>
      </c>
    </row>
    <row r="85" spans="2:26" x14ac:dyDescent="0.25">
      <c r="B85">
        <v>4524</v>
      </c>
      <c r="C85" s="70" t="s">
        <v>1200</v>
      </c>
      <c r="D85" s="72">
        <v>37007</v>
      </c>
      <c r="E85" s="72">
        <v>148407</v>
      </c>
      <c r="F85" s="72">
        <v>618</v>
      </c>
      <c r="G85" s="72">
        <v>0</v>
      </c>
      <c r="H85" s="72">
        <v>626</v>
      </c>
      <c r="I85" s="72">
        <v>0</v>
      </c>
      <c r="J85" s="72">
        <v>150591</v>
      </c>
      <c r="K85" s="72">
        <v>937</v>
      </c>
      <c r="L85" s="72">
        <v>37007</v>
      </c>
      <c r="M85" s="1">
        <v>10.8919</v>
      </c>
      <c r="N85" s="1" t="s">
        <v>1045</v>
      </c>
      <c r="O85">
        <f t="shared" si="13"/>
        <v>10.8919</v>
      </c>
      <c r="P85" s="1"/>
      <c r="Q85" t="str">
        <f t="shared" si="14"/>
        <v>4524#12</v>
      </c>
      <c r="R85">
        <f t="shared" si="15"/>
        <v>362.76900000000001</v>
      </c>
      <c r="S85">
        <f t="shared" si="16"/>
        <v>362.76900000000001</v>
      </c>
      <c r="T85">
        <f t="shared" si="17"/>
        <v>35.289755999999997</v>
      </c>
      <c r="U85">
        <f t="shared" si="18"/>
        <v>626</v>
      </c>
      <c r="V85" s="66">
        <f t="shared" si="19"/>
        <v>626</v>
      </c>
      <c r="W85">
        <f t="shared" si="20"/>
        <v>148.40700000000001</v>
      </c>
      <c r="X85">
        <f t="shared" si="11"/>
        <v>150.59100000000001</v>
      </c>
      <c r="Y85">
        <f t="shared" si="12"/>
        <v>0.93700000000000006</v>
      </c>
      <c r="Z85">
        <f t="shared" si="21"/>
        <v>0</v>
      </c>
    </row>
    <row r="86" spans="2:26" x14ac:dyDescent="0.25">
      <c r="B86">
        <v>4536</v>
      </c>
      <c r="C86" s="70" t="s">
        <v>1200</v>
      </c>
      <c r="D86" s="72">
        <v>31361</v>
      </c>
      <c r="E86" s="72">
        <v>127044</v>
      </c>
      <c r="F86" s="72">
        <v>558</v>
      </c>
      <c r="G86" s="72">
        <v>0</v>
      </c>
      <c r="H86" s="72">
        <v>561</v>
      </c>
      <c r="I86" s="72">
        <v>0</v>
      </c>
      <c r="J86" s="72">
        <v>125157</v>
      </c>
      <c r="K86" s="72">
        <v>871</v>
      </c>
      <c r="L86" s="72">
        <v>31361</v>
      </c>
      <c r="M86" s="1">
        <v>10.896000000000001</v>
      </c>
      <c r="N86" s="1" t="s">
        <v>1046</v>
      </c>
      <c r="O86">
        <f t="shared" si="13"/>
        <v>10.896000000000001</v>
      </c>
      <c r="P86" s="1"/>
      <c r="Q86" t="str">
        <f t="shared" si="14"/>
        <v>4536#12</v>
      </c>
      <c r="R86">
        <f t="shared" si="15"/>
        <v>307.53899999999999</v>
      </c>
      <c r="S86">
        <f t="shared" si="16"/>
        <v>307.53899999999999</v>
      </c>
      <c r="T86">
        <f t="shared" si="17"/>
        <v>35.30304000000001</v>
      </c>
      <c r="U86">
        <f t="shared" si="18"/>
        <v>561</v>
      </c>
      <c r="V86" s="66">
        <f t="shared" si="19"/>
        <v>561</v>
      </c>
      <c r="W86">
        <f t="shared" si="20"/>
        <v>127.044</v>
      </c>
      <c r="X86">
        <f t="shared" si="11"/>
        <v>125.157</v>
      </c>
      <c r="Y86">
        <f t="shared" si="12"/>
        <v>0.871</v>
      </c>
      <c r="Z86">
        <f t="shared" si="21"/>
        <v>0</v>
      </c>
    </row>
    <row r="87" spans="2:26" x14ac:dyDescent="0.25">
      <c r="B87">
        <v>2886</v>
      </c>
      <c r="C87" s="70" t="s">
        <v>1200</v>
      </c>
      <c r="D87" s="72">
        <v>37592</v>
      </c>
      <c r="E87" s="72">
        <v>151306</v>
      </c>
      <c r="F87" s="72">
        <v>594</v>
      </c>
      <c r="G87" s="72">
        <v>0</v>
      </c>
      <c r="H87" s="72">
        <v>594</v>
      </c>
      <c r="I87" s="72">
        <v>0</v>
      </c>
      <c r="J87" s="72">
        <v>148171</v>
      </c>
      <c r="K87" s="72">
        <v>727</v>
      </c>
      <c r="L87" s="72">
        <v>0</v>
      </c>
      <c r="M87" s="1">
        <v>0</v>
      </c>
      <c r="N87" s="1" t="s">
        <v>1047</v>
      </c>
      <c r="O87">
        <f t="shared" si="13"/>
        <v>10.88</v>
      </c>
      <c r="P87" s="1"/>
      <c r="Q87" t="str">
        <f t="shared" si="14"/>
        <v>2886#12</v>
      </c>
      <c r="R87">
        <f t="shared" si="15"/>
        <v>409.00099999999998</v>
      </c>
      <c r="S87">
        <f t="shared" si="16"/>
        <v>368.101</v>
      </c>
      <c r="T87">
        <f t="shared" si="17"/>
        <v>35.251200000000004</v>
      </c>
      <c r="U87">
        <f t="shared" si="18"/>
        <v>594</v>
      </c>
      <c r="V87" s="66">
        <f t="shared" si="19"/>
        <v>594</v>
      </c>
      <c r="W87">
        <f t="shared" si="20"/>
        <v>151.30600000000001</v>
      </c>
      <c r="X87">
        <f t="shared" si="11"/>
        <v>148.17099999999999</v>
      </c>
      <c r="Y87">
        <f t="shared" si="12"/>
        <v>0.72699999999999998</v>
      </c>
      <c r="Z87">
        <f t="shared" si="21"/>
        <v>0</v>
      </c>
    </row>
    <row r="88" spans="2:26" x14ac:dyDescent="0.25">
      <c r="B88">
        <v>3280</v>
      </c>
      <c r="C88" s="70" t="s">
        <v>1200</v>
      </c>
      <c r="D88" s="72">
        <v>20650</v>
      </c>
      <c r="E88" s="72">
        <v>75968</v>
      </c>
      <c r="F88" s="72">
        <v>365</v>
      </c>
      <c r="G88" s="72">
        <v>0</v>
      </c>
      <c r="H88" s="72">
        <v>365</v>
      </c>
      <c r="I88" s="72">
        <v>0</v>
      </c>
      <c r="J88" s="72">
        <v>74736</v>
      </c>
      <c r="K88" s="72">
        <v>21</v>
      </c>
      <c r="L88" s="72">
        <v>0</v>
      </c>
      <c r="M88" s="1">
        <v>0</v>
      </c>
      <c r="N88" s="1" t="s">
        <v>1048</v>
      </c>
      <c r="O88">
        <f t="shared" si="13"/>
        <v>10.88</v>
      </c>
      <c r="P88" s="1"/>
      <c r="Q88" t="str">
        <f t="shared" si="14"/>
        <v>3280#12</v>
      </c>
      <c r="R88">
        <f t="shared" si="15"/>
        <v>224.672</v>
      </c>
      <c r="S88">
        <f t="shared" si="16"/>
        <v>202.20500000000001</v>
      </c>
      <c r="T88">
        <f t="shared" si="17"/>
        <v>35.251200000000004</v>
      </c>
      <c r="U88">
        <f t="shared" si="18"/>
        <v>365</v>
      </c>
      <c r="V88" s="66">
        <f t="shared" si="19"/>
        <v>365</v>
      </c>
      <c r="W88">
        <f t="shared" si="20"/>
        <v>75.968000000000004</v>
      </c>
      <c r="X88">
        <f t="shared" si="11"/>
        <v>74.736000000000004</v>
      </c>
      <c r="Y88">
        <f t="shared" si="12"/>
        <v>2.1000000000000001E-2</v>
      </c>
      <c r="Z88">
        <f t="shared" si="21"/>
        <v>0</v>
      </c>
    </row>
    <row r="89" spans="2:26" x14ac:dyDescent="0.25">
      <c r="B89">
        <v>2885</v>
      </c>
      <c r="C89" s="70" t="s">
        <v>1200</v>
      </c>
      <c r="D89" s="72">
        <v>29883</v>
      </c>
      <c r="E89" s="72">
        <v>119892</v>
      </c>
      <c r="F89" s="72">
        <v>482</v>
      </c>
      <c r="G89" s="72">
        <v>0</v>
      </c>
      <c r="H89" s="72">
        <v>482</v>
      </c>
      <c r="I89" s="72">
        <v>0</v>
      </c>
      <c r="J89" s="72">
        <v>116753</v>
      </c>
      <c r="K89" s="72">
        <v>2281</v>
      </c>
      <c r="L89" s="72">
        <v>0</v>
      </c>
      <c r="M89" s="1">
        <v>0</v>
      </c>
      <c r="N89" s="1" t="s">
        <v>1049</v>
      </c>
      <c r="O89">
        <f t="shared" si="13"/>
        <v>10.88</v>
      </c>
      <c r="P89" s="1"/>
      <c r="Q89" t="str">
        <f t="shared" si="14"/>
        <v>2885#12</v>
      </c>
      <c r="R89">
        <f t="shared" si="15"/>
        <v>325.12700000000001</v>
      </c>
      <c r="S89">
        <f t="shared" si="16"/>
        <v>292.61399999999998</v>
      </c>
      <c r="T89">
        <f t="shared" si="17"/>
        <v>35.251200000000004</v>
      </c>
      <c r="U89">
        <f t="shared" si="18"/>
        <v>482</v>
      </c>
      <c r="V89" s="66">
        <f t="shared" si="19"/>
        <v>482</v>
      </c>
      <c r="W89">
        <f t="shared" si="20"/>
        <v>119.892</v>
      </c>
      <c r="X89">
        <f t="shared" si="11"/>
        <v>116.753</v>
      </c>
      <c r="Y89">
        <f t="shared" si="12"/>
        <v>2.2810000000000001</v>
      </c>
      <c r="Z89">
        <f t="shared" si="21"/>
        <v>0</v>
      </c>
    </row>
    <row r="90" spans="2:26" x14ac:dyDescent="0.25">
      <c r="B90">
        <v>2696</v>
      </c>
      <c r="C90" s="70" t="s">
        <v>1200</v>
      </c>
      <c r="D90" s="72">
        <v>20153</v>
      </c>
      <c r="E90" s="72">
        <v>72091</v>
      </c>
      <c r="F90" s="72">
        <v>335</v>
      </c>
      <c r="G90" s="72">
        <v>0</v>
      </c>
      <c r="H90" s="72">
        <v>335</v>
      </c>
      <c r="I90" s="72">
        <v>0</v>
      </c>
      <c r="J90" s="72">
        <v>67089</v>
      </c>
      <c r="K90" s="72">
        <v>1320</v>
      </c>
      <c r="L90" s="72">
        <v>20153</v>
      </c>
      <c r="M90" s="1">
        <v>10.89</v>
      </c>
      <c r="N90" s="1" t="s">
        <v>1050</v>
      </c>
      <c r="O90">
        <f t="shared" si="13"/>
        <v>10.89</v>
      </c>
      <c r="P90" s="1"/>
      <c r="Q90" t="str">
        <f t="shared" si="14"/>
        <v>2696#12</v>
      </c>
      <c r="R90">
        <f t="shared" si="15"/>
        <v>197.52</v>
      </c>
      <c r="S90">
        <f t="shared" si="16"/>
        <v>197.52</v>
      </c>
      <c r="T90">
        <f t="shared" si="17"/>
        <v>35.2836</v>
      </c>
      <c r="U90">
        <f t="shared" si="18"/>
        <v>335</v>
      </c>
      <c r="V90" s="66">
        <f t="shared" si="19"/>
        <v>335</v>
      </c>
      <c r="W90">
        <f t="shared" si="20"/>
        <v>72.090999999999994</v>
      </c>
      <c r="X90">
        <f t="shared" si="11"/>
        <v>67.088999999999999</v>
      </c>
      <c r="Y90">
        <f t="shared" si="12"/>
        <v>1.32</v>
      </c>
      <c r="Z90">
        <f t="shared" si="21"/>
        <v>0</v>
      </c>
    </row>
    <row r="91" spans="2:26" x14ac:dyDescent="0.25">
      <c r="B91">
        <v>2804</v>
      </c>
      <c r="C91" s="70" t="s">
        <v>1200</v>
      </c>
      <c r="D91" s="72">
        <v>89051</v>
      </c>
      <c r="E91" s="72">
        <v>361444</v>
      </c>
      <c r="F91" s="72">
        <v>1437</v>
      </c>
      <c r="G91" s="72">
        <v>102</v>
      </c>
      <c r="H91" s="72">
        <v>1539</v>
      </c>
      <c r="I91" s="72">
        <v>0</v>
      </c>
      <c r="J91" s="72">
        <v>348596</v>
      </c>
      <c r="K91" s="72">
        <v>1075</v>
      </c>
      <c r="L91" s="72">
        <v>89051</v>
      </c>
      <c r="M91" s="1">
        <v>10.89</v>
      </c>
      <c r="N91" s="1" t="s">
        <v>1051</v>
      </c>
      <c r="O91">
        <f t="shared" si="13"/>
        <v>10.89</v>
      </c>
      <c r="P91" s="1"/>
      <c r="Q91" t="str">
        <f t="shared" si="14"/>
        <v>2804#12</v>
      </c>
      <c r="R91">
        <f t="shared" si="15"/>
        <v>872.78899999999999</v>
      </c>
      <c r="S91">
        <f t="shared" si="16"/>
        <v>872.78899999999999</v>
      </c>
      <c r="T91">
        <f t="shared" si="17"/>
        <v>35.2836</v>
      </c>
      <c r="U91">
        <f t="shared" si="18"/>
        <v>1539</v>
      </c>
      <c r="V91" s="66">
        <f t="shared" si="19"/>
        <v>1539</v>
      </c>
      <c r="W91">
        <f t="shared" si="20"/>
        <v>361.44400000000002</v>
      </c>
      <c r="X91">
        <f t="shared" si="11"/>
        <v>348.596</v>
      </c>
      <c r="Y91">
        <f t="shared" si="12"/>
        <v>1.075</v>
      </c>
      <c r="Z91">
        <f t="shared" si="21"/>
        <v>0</v>
      </c>
    </row>
    <row r="92" spans="2:26" x14ac:dyDescent="0.25">
      <c r="B92">
        <v>4492</v>
      </c>
      <c r="C92" s="70" t="s">
        <v>1200</v>
      </c>
      <c r="D92" s="72">
        <v>34291</v>
      </c>
      <c r="E92" s="72">
        <v>129994</v>
      </c>
      <c r="F92" s="72">
        <v>658</v>
      </c>
      <c r="G92" s="72">
        <v>0</v>
      </c>
      <c r="H92" s="72">
        <v>940</v>
      </c>
      <c r="I92" s="72">
        <v>0</v>
      </c>
      <c r="J92" s="72">
        <v>117907</v>
      </c>
      <c r="K92" s="72">
        <v>3290</v>
      </c>
      <c r="L92" s="72">
        <v>0</v>
      </c>
      <c r="M92" s="1">
        <v>0</v>
      </c>
      <c r="N92" s="1" t="s">
        <v>1052</v>
      </c>
      <c r="O92">
        <f t="shared" si="13"/>
        <v>10.88</v>
      </c>
      <c r="P92" s="1"/>
      <c r="Q92" t="str">
        <f t="shared" si="14"/>
        <v>4492#12</v>
      </c>
      <c r="R92">
        <f t="shared" si="15"/>
        <v>373.08600000000001</v>
      </c>
      <c r="S92">
        <f t="shared" si="16"/>
        <v>335.77699999999999</v>
      </c>
      <c r="T92">
        <f t="shared" si="17"/>
        <v>35.251200000000004</v>
      </c>
      <c r="U92">
        <f t="shared" si="18"/>
        <v>940</v>
      </c>
      <c r="V92" s="66">
        <f t="shared" si="19"/>
        <v>940</v>
      </c>
      <c r="W92">
        <f t="shared" si="20"/>
        <v>129.994</v>
      </c>
      <c r="X92">
        <f t="shared" si="11"/>
        <v>117.907</v>
      </c>
      <c r="Y92">
        <f t="shared" si="12"/>
        <v>3.29</v>
      </c>
      <c r="Z92">
        <f t="shared" si="21"/>
        <v>0</v>
      </c>
    </row>
    <row r="93" spans="2:26" x14ac:dyDescent="0.25">
      <c r="B93">
        <v>4585</v>
      </c>
      <c r="C93" s="70" t="s">
        <v>1200</v>
      </c>
      <c r="D93" s="72">
        <v>36093</v>
      </c>
      <c r="E93" s="72">
        <v>137023</v>
      </c>
      <c r="F93" s="72">
        <v>592</v>
      </c>
      <c r="G93" s="72">
        <v>0</v>
      </c>
      <c r="H93" s="72">
        <v>767</v>
      </c>
      <c r="I93" s="72">
        <v>0</v>
      </c>
      <c r="J93" s="72">
        <v>125947</v>
      </c>
      <c r="K93" s="72">
        <v>1983</v>
      </c>
      <c r="L93" s="72">
        <v>0</v>
      </c>
      <c r="M93" s="1">
        <v>0</v>
      </c>
      <c r="N93" s="1" t="s">
        <v>1175</v>
      </c>
      <c r="O93">
        <f t="shared" si="13"/>
        <v>10.88</v>
      </c>
      <c r="P93" s="1"/>
      <c r="Q93" t="str">
        <f t="shared" si="14"/>
        <v>4585#12</v>
      </c>
      <c r="R93">
        <f t="shared" si="15"/>
        <v>392.69200000000001</v>
      </c>
      <c r="S93">
        <f t="shared" si="16"/>
        <v>353.423</v>
      </c>
      <c r="T93">
        <f t="shared" si="17"/>
        <v>35.251200000000004</v>
      </c>
      <c r="U93">
        <f t="shared" si="18"/>
        <v>767</v>
      </c>
      <c r="V93" s="66">
        <f t="shared" si="19"/>
        <v>767</v>
      </c>
      <c r="W93">
        <f t="shared" si="20"/>
        <v>137.023</v>
      </c>
      <c r="X93">
        <f t="shared" si="11"/>
        <v>125.947</v>
      </c>
      <c r="Y93">
        <f t="shared" si="12"/>
        <v>1.9830000000000001</v>
      </c>
      <c r="Z93">
        <f t="shared" si="21"/>
        <v>0</v>
      </c>
    </row>
    <row r="94" spans="2:26" x14ac:dyDescent="0.25">
      <c r="B94">
        <v>3611</v>
      </c>
      <c r="C94" s="70" t="s">
        <v>1200</v>
      </c>
      <c r="D94" s="72">
        <v>53506</v>
      </c>
      <c r="E94" s="72">
        <v>210940</v>
      </c>
      <c r="F94" s="72">
        <v>874</v>
      </c>
      <c r="G94" s="72">
        <v>0</v>
      </c>
      <c r="H94" s="72">
        <v>874</v>
      </c>
      <c r="I94" s="72">
        <v>0</v>
      </c>
      <c r="J94" s="72">
        <v>206983</v>
      </c>
      <c r="K94" s="72">
        <v>5055</v>
      </c>
      <c r="L94" s="72">
        <v>0</v>
      </c>
      <c r="M94" s="1">
        <v>0</v>
      </c>
      <c r="N94" s="1" t="s">
        <v>1053</v>
      </c>
      <c r="O94">
        <f t="shared" si="13"/>
        <v>10.88</v>
      </c>
      <c r="P94" s="1"/>
      <c r="Q94" t="str">
        <f t="shared" si="14"/>
        <v>3611#12</v>
      </c>
      <c r="R94">
        <f t="shared" si="15"/>
        <v>582.14499999999998</v>
      </c>
      <c r="S94">
        <f t="shared" si="16"/>
        <v>523.93100000000004</v>
      </c>
      <c r="T94">
        <f t="shared" si="17"/>
        <v>35.251200000000004</v>
      </c>
      <c r="U94">
        <f t="shared" si="18"/>
        <v>874</v>
      </c>
      <c r="V94" s="66">
        <f t="shared" si="19"/>
        <v>874</v>
      </c>
      <c r="W94">
        <f t="shared" si="20"/>
        <v>210.94</v>
      </c>
      <c r="X94">
        <f t="shared" si="11"/>
        <v>206.983</v>
      </c>
      <c r="Y94">
        <f t="shared" si="12"/>
        <v>5.0549999999999997</v>
      </c>
      <c r="Z94">
        <f t="shared" si="21"/>
        <v>0</v>
      </c>
    </row>
    <row r="95" spans="2:26" x14ac:dyDescent="0.25">
      <c r="B95">
        <v>3613</v>
      </c>
      <c r="C95" s="70" t="s">
        <v>1200</v>
      </c>
      <c r="D95" s="72">
        <v>130823</v>
      </c>
      <c r="E95" s="72">
        <v>540480</v>
      </c>
      <c r="F95" s="72">
        <v>2189</v>
      </c>
      <c r="G95" s="72">
        <v>113</v>
      </c>
      <c r="H95" s="72">
        <v>2302</v>
      </c>
      <c r="I95" s="72">
        <v>0</v>
      </c>
      <c r="J95" s="72">
        <v>510360</v>
      </c>
      <c r="K95" s="72">
        <v>11797</v>
      </c>
      <c r="L95" s="72">
        <v>0</v>
      </c>
      <c r="M95" s="1">
        <v>0</v>
      </c>
      <c r="N95" s="1" t="s">
        <v>1054</v>
      </c>
      <c r="O95">
        <f t="shared" si="13"/>
        <v>10.88</v>
      </c>
      <c r="P95" s="1"/>
      <c r="Q95" t="str">
        <f t="shared" si="14"/>
        <v>3613#12</v>
      </c>
      <c r="R95">
        <f t="shared" si="15"/>
        <v>1423.354</v>
      </c>
      <c r="S95">
        <f t="shared" si="16"/>
        <v>1281.019</v>
      </c>
      <c r="T95">
        <f t="shared" si="17"/>
        <v>35.251200000000004</v>
      </c>
      <c r="U95">
        <f t="shared" si="18"/>
        <v>2302</v>
      </c>
      <c r="V95" s="66">
        <f t="shared" si="19"/>
        <v>2302</v>
      </c>
      <c r="W95">
        <f t="shared" si="20"/>
        <v>540.48</v>
      </c>
      <c r="X95">
        <f t="shared" si="11"/>
        <v>510.36</v>
      </c>
      <c r="Y95">
        <f t="shared" si="12"/>
        <v>11.797000000000001</v>
      </c>
      <c r="Z95">
        <f t="shared" si="21"/>
        <v>0</v>
      </c>
    </row>
    <row r="96" spans="2:26" x14ac:dyDescent="0.25">
      <c r="B96">
        <v>3314</v>
      </c>
      <c r="C96" s="70" t="s">
        <v>1200</v>
      </c>
      <c r="D96" s="72">
        <v>170719</v>
      </c>
      <c r="E96" s="72">
        <v>693701</v>
      </c>
      <c r="F96" s="72">
        <v>2746</v>
      </c>
      <c r="G96" s="72">
        <v>0</v>
      </c>
      <c r="H96" s="72">
        <v>2746</v>
      </c>
      <c r="I96" s="72">
        <v>0</v>
      </c>
      <c r="J96" s="72">
        <v>669810</v>
      </c>
      <c r="K96" s="72">
        <v>1479</v>
      </c>
      <c r="L96" s="72">
        <v>0</v>
      </c>
      <c r="M96" s="1">
        <v>0</v>
      </c>
      <c r="N96" s="1" t="s">
        <v>1055</v>
      </c>
      <c r="O96">
        <f t="shared" si="13"/>
        <v>10.88</v>
      </c>
      <c r="P96" s="1"/>
      <c r="Q96" t="str">
        <f t="shared" si="14"/>
        <v>3314#12</v>
      </c>
      <c r="R96">
        <f t="shared" si="15"/>
        <v>1857.423</v>
      </c>
      <c r="S96">
        <f t="shared" si="16"/>
        <v>1671.68</v>
      </c>
      <c r="T96">
        <f t="shared" si="17"/>
        <v>35.251200000000004</v>
      </c>
      <c r="U96">
        <f t="shared" si="18"/>
        <v>2746</v>
      </c>
      <c r="V96" s="66">
        <f t="shared" si="19"/>
        <v>2746</v>
      </c>
      <c r="W96">
        <f t="shared" si="20"/>
        <v>693.70100000000002</v>
      </c>
      <c r="X96">
        <f t="shared" si="11"/>
        <v>669.81</v>
      </c>
      <c r="Y96">
        <f t="shared" si="12"/>
        <v>1.4790000000000001</v>
      </c>
      <c r="Z96">
        <f t="shared" si="21"/>
        <v>0</v>
      </c>
    </row>
    <row r="97" spans="2:26" x14ac:dyDescent="0.25">
      <c r="B97">
        <v>3315</v>
      </c>
      <c r="C97" s="70" t="s">
        <v>1200</v>
      </c>
      <c r="D97" s="72">
        <v>144878</v>
      </c>
      <c r="E97" s="72">
        <v>598450</v>
      </c>
      <c r="F97" s="72">
        <v>2440</v>
      </c>
      <c r="G97" s="72">
        <v>0</v>
      </c>
      <c r="H97" s="72">
        <v>2440</v>
      </c>
      <c r="I97" s="72">
        <v>0</v>
      </c>
      <c r="J97" s="72">
        <v>585817</v>
      </c>
      <c r="K97" s="72">
        <v>4169</v>
      </c>
      <c r="L97" s="72">
        <v>144883</v>
      </c>
      <c r="M97" s="1">
        <v>10.895</v>
      </c>
      <c r="N97" s="1" t="s">
        <v>1056</v>
      </c>
      <c r="O97">
        <f t="shared" si="13"/>
        <v>10.895</v>
      </c>
      <c r="P97" s="1"/>
      <c r="Q97" t="str">
        <f t="shared" si="14"/>
        <v>3315#12</v>
      </c>
      <c r="R97">
        <f t="shared" si="15"/>
        <v>1420.65</v>
      </c>
      <c r="S97">
        <f t="shared" si="16"/>
        <v>1420.65</v>
      </c>
      <c r="T97">
        <f t="shared" si="17"/>
        <v>35.299800000000005</v>
      </c>
      <c r="U97">
        <f t="shared" si="18"/>
        <v>2440</v>
      </c>
      <c r="V97" s="66">
        <f t="shared" si="19"/>
        <v>2440</v>
      </c>
      <c r="W97">
        <f t="shared" si="20"/>
        <v>598.45000000000005</v>
      </c>
      <c r="X97">
        <f t="shared" si="11"/>
        <v>585.81700000000001</v>
      </c>
      <c r="Y97">
        <f t="shared" si="12"/>
        <v>4.1689999999999996</v>
      </c>
      <c r="Z97">
        <f t="shared" si="21"/>
        <v>0</v>
      </c>
    </row>
    <row r="98" spans="2:26" x14ac:dyDescent="0.25">
      <c r="B98">
        <v>3614</v>
      </c>
      <c r="C98" s="70" t="s">
        <v>1200</v>
      </c>
      <c r="D98" s="72">
        <v>81100</v>
      </c>
      <c r="E98" s="72">
        <v>328700</v>
      </c>
      <c r="F98" s="72">
        <v>1317</v>
      </c>
      <c r="G98" s="72">
        <v>104</v>
      </c>
      <c r="H98" s="72">
        <v>1421</v>
      </c>
      <c r="I98" s="72">
        <v>0</v>
      </c>
      <c r="J98" s="72">
        <v>316801</v>
      </c>
      <c r="K98" s="72">
        <v>22269</v>
      </c>
      <c r="L98" s="72">
        <v>0</v>
      </c>
      <c r="M98" s="1">
        <v>0</v>
      </c>
      <c r="N98" s="1" t="s">
        <v>1057</v>
      </c>
      <c r="O98">
        <f t="shared" si="13"/>
        <v>10.88</v>
      </c>
      <c r="P98" s="1"/>
      <c r="Q98" t="str">
        <f t="shared" si="14"/>
        <v>3614#12</v>
      </c>
      <c r="R98">
        <f t="shared" si="15"/>
        <v>882.36800000000005</v>
      </c>
      <c r="S98">
        <f t="shared" si="16"/>
        <v>794.13099999999997</v>
      </c>
      <c r="T98">
        <f t="shared" si="17"/>
        <v>35.251200000000004</v>
      </c>
      <c r="U98">
        <f t="shared" si="18"/>
        <v>1421</v>
      </c>
      <c r="V98" s="66">
        <f t="shared" si="19"/>
        <v>1421</v>
      </c>
      <c r="W98">
        <f t="shared" si="20"/>
        <v>328.7</v>
      </c>
      <c r="X98">
        <f t="shared" si="11"/>
        <v>316.80099999999999</v>
      </c>
      <c r="Y98">
        <f t="shared" si="12"/>
        <v>22.268999999999998</v>
      </c>
      <c r="Z98">
        <f t="shared" si="21"/>
        <v>0</v>
      </c>
    </row>
    <row r="99" spans="2:26" x14ac:dyDescent="0.25">
      <c r="B99">
        <v>3612</v>
      </c>
      <c r="C99" s="70" t="s">
        <v>1200</v>
      </c>
      <c r="D99" s="72">
        <v>93876</v>
      </c>
      <c r="E99" s="72">
        <v>380750</v>
      </c>
      <c r="F99" s="72">
        <v>1455</v>
      </c>
      <c r="G99" s="72">
        <v>0</v>
      </c>
      <c r="H99" s="72">
        <v>1455</v>
      </c>
      <c r="I99" s="72">
        <v>0</v>
      </c>
      <c r="J99" s="72">
        <v>368419</v>
      </c>
      <c r="K99" s="72">
        <v>6038</v>
      </c>
      <c r="L99" s="72">
        <v>0</v>
      </c>
      <c r="M99" s="1">
        <v>0</v>
      </c>
      <c r="N99" s="1" t="s">
        <v>1058</v>
      </c>
      <c r="O99">
        <f t="shared" si="13"/>
        <v>10.88</v>
      </c>
      <c r="P99" s="1"/>
      <c r="Q99" t="str">
        <f t="shared" si="14"/>
        <v>3612#12</v>
      </c>
      <c r="R99">
        <f t="shared" si="15"/>
        <v>1021.371</v>
      </c>
      <c r="S99">
        <f t="shared" si="16"/>
        <v>919.23400000000004</v>
      </c>
      <c r="T99">
        <f t="shared" si="17"/>
        <v>35.251200000000004</v>
      </c>
      <c r="U99">
        <f t="shared" si="18"/>
        <v>1455</v>
      </c>
      <c r="V99" s="66">
        <f t="shared" si="19"/>
        <v>1455</v>
      </c>
      <c r="W99">
        <f t="shared" si="20"/>
        <v>380.75</v>
      </c>
      <c r="X99">
        <f t="shared" si="11"/>
        <v>368.41899999999998</v>
      </c>
      <c r="Y99">
        <f t="shared" si="12"/>
        <v>6.0380000000000003</v>
      </c>
      <c r="Z99">
        <f t="shared" si="21"/>
        <v>0</v>
      </c>
    </row>
    <row r="100" spans="2:26" x14ac:dyDescent="0.25">
      <c r="B100">
        <v>3279</v>
      </c>
      <c r="C100" s="70" t="s">
        <v>1200</v>
      </c>
      <c r="D100" s="72">
        <v>24339</v>
      </c>
      <c r="E100" s="72">
        <v>87909</v>
      </c>
      <c r="F100" s="72">
        <v>427</v>
      </c>
      <c r="G100" s="72">
        <v>0</v>
      </c>
      <c r="H100" s="72">
        <v>427</v>
      </c>
      <c r="I100" s="72">
        <v>0</v>
      </c>
      <c r="J100" s="72">
        <v>86870</v>
      </c>
      <c r="K100" s="72">
        <v>11</v>
      </c>
      <c r="L100" s="72">
        <v>44211</v>
      </c>
      <c r="M100" s="1">
        <v>10.8965</v>
      </c>
      <c r="N100" s="1" t="s">
        <v>1059</v>
      </c>
      <c r="O100">
        <f t="shared" si="13"/>
        <v>10.8965</v>
      </c>
      <c r="P100" s="1"/>
      <c r="Q100" t="str">
        <f t="shared" si="14"/>
        <v>3279#12</v>
      </c>
      <c r="R100">
        <f t="shared" si="15"/>
        <v>433.57100000000003</v>
      </c>
      <c r="S100">
        <f t="shared" si="16"/>
        <v>433.57100000000003</v>
      </c>
      <c r="T100">
        <f t="shared" si="17"/>
        <v>35.304660000000005</v>
      </c>
      <c r="U100">
        <f t="shared" si="18"/>
        <v>427</v>
      </c>
      <c r="V100" s="66">
        <f t="shared" si="19"/>
        <v>427</v>
      </c>
      <c r="W100">
        <f t="shared" si="20"/>
        <v>87.909000000000006</v>
      </c>
      <c r="X100">
        <f t="shared" si="11"/>
        <v>86.87</v>
      </c>
      <c r="Y100">
        <f t="shared" si="12"/>
        <v>1.0999999999999999E-2</v>
      </c>
      <c r="Z100">
        <f t="shared" si="21"/>
        <v>0</v>
      </c>
    </row>
    <row r="101" spans="2:26" x14ac:dyDescent="0.25">
      <c r="B101">
        <v>4109</v>
      </c>
      <c r="C101" s="70" t="s">
        <v>1200</v>
      </c>
      <c r="D101" s="72">
        <v>52051</v>
      </c>
      <c r="E101" s="72">
        <v>199480</v>
      </c>
      <c r="F101" s="72">
        <v>874</v>
      </c>
      <c r="G101" s="72">
        <v>0</v>
      </c>
      <c r="H101" s="72">
        <v>850</v>
      </c>
      <c r="I101" s="72">
        <v>0</v>
      </c>
      <c r="J101" s="72">
        <v>195703</v>
      </c>
      <c r="K101" s="72">
        <v>1161</v>
      </c>
      <c r="L101" s="72">
        <v>0</v>
      </c>
      <c r="M101" s="1">
        <v>0</v>
      </c>
      <c r="N101" s="1" t="s">
        <v>1060</v>
      </c>
      <c r="O101">
        <f t="shared" si="13"/>
        <v>10.88</v>
      </c>
      <c r="P101" s="1"/>
      <c r="Q101" t="str">
        <f t="shared" si="14"/>
        <v>4109#12</v>
      </c>
      <c r="R101">
        <f t="shared" si="15"/>
        <v>566.31500000000005</v>
      </c>
      <c r="S101">
        <f t="shared" si="16"/>
        <v>509.68299999999999</v>
      </c>
      <c r="T101">
        <f t="shared" si="17"/>
        <v>35.251200000000004</v>
      </c>
      <c r="U101">
        <f t="shared" si="18"/>
        <v>850</v>
      </c>
      <c r="V101" s="66">
        <f t="shared" si="19"/>
        <v>850</v>
      </c>
      <c r="W101">
        <f t="shared" si="20"/>
        <v>199.48</v>
      </c>
      <c r="X101">
        <f t="shared" si="11"/>
        <v>195.703</v>
      </c>
      <c r="Y101">
        <f t="shared" si="12"/>
        <v>1.161</v>
      </c>
      <c r="Z101">
        <f t="shared" si="21"/>
        <v>0</v>
      </c>
    </row>
    <row r="102" spans="2:26" x14ac:dyDescent="0.25">
      <c r="B102">
        <v>4599</v>
      </c>
      <c r="C102" s="70" t="s">
        <v>1200</v>
      </c>
      <c r="D102" s="72">
        <v>51262</v>
      </c>
      <c r="E102" s="72">
        <v>201946</v>
      </c>
      <c r="F102" s="72">
        <v>888</v>
      </c>
      <c r="G102" s="72">
        <v>0</v>
      </c>
      <c r="H102" s="72">
        <v>832</v>
      </c>
      <c r="I102" s="72">
        <v>0</v>
      </c>
      <c r="J102" s="72">
        <v>197820</v>
      </c>
      <c r="K102" s="72">
        <v>846</v>
      </c>
      <c r="L102" s="72">
        <v>0</v>
      </c>
      <c r="M102" s="1">
        <v>0</v>
      </c>
      <c r="N102" s="1" t="s">
        <v>1193</v>
      </c>
      <c r="O102">
        <f t="shared" si="13"/>
        <v>10.88</v>
      </c>
      <c r="P102" s="1"/>
      <c r="Q102" t="str">
        <f t="shared" si="14"/>
        <v>4599#12</v>
      </c>
      <c r="R102">
        <f t="shared" si="15"/>
        <v>557.73099999999999</v>
      </c>
      <c r="S102">
        <f t="shared" si="16"/>
        <v>501.95800000000003</v>
      </c>
      <c r="T102">
        <f t="shared" si="17"/>
        <v>35.251200000000004</v>
      </c>
      <c r="U102">
        <f t="shared" si="18"/>
        <v>832</v>
      </c>
      <c r="V102" s="66">
        <f t="shared" si="19"/>
        <v>832</v>
      </c>
      <c r="W102">
        <f t="shared" si="20"/>
        <v>201.946</v>
      </c>
      <c r="X102">
        <f t="shared" si="11"/>
        <v>197.82</v>
      </c>
      <c r="Y102">
        <f t="shared" si="12"/>
        <v>0.84599999999999997</v>
      </c>
      <c r="Z102">
        <f t="shared" si="21"/>
        <v>0</v>
      </c>
    </row>
    <row r="103" spans="2:26" x14ac:dyDescent="0.25">
      <c r="B103">
        <v>4110</v>
      </c>
      <c r="C103" s="70" t="s">
        <v>1200</v>
      </c>
      <c r="D103" s="72">
        <v>90105</v>
      </c>
      <c r="E103" s="72">
        <v>360880</v>
      </c>
      <c r="F103" s="72">
        <v>1506</v>
      </c>
      <c r="G103" s="72">
        <v>0</v>
      </c>
      <c r="H103" s="72">
        <v>1465</v>
      </c>
      <c r="I103" s="72">
        <v>0</v>
      </c>
      <c r="J103" s="72">
        <v>355186</v>
      </c>
      <c r="K103" s="72">
        <v>1481</v>
      </c>
      <c r="L103" s="72">
        <v>151604</v>
      </c>
      <c r="M103" s="1">
        <v>10.892099999999999</v>
      </c>
      <c r="N103" s="1" t="s">
        <v>1061</v>
      </c>
      <c r="O103">
        <f t="shared" si="13"/>
        <v>10.892099999999999</v>
      </c>
      <c r="P103" s="1"/>
      <c r="Q103" t="str">
        <f t="shared" si="14"/>
        <v>4110#12</v>
      </c>
      <c r="R103">
        <f t="shared" si="15"/>
        <v>1486.1569999999999</v>
      </c>
      <c r="S103">
        <f t="shared" si="16"/>
        <v>1486.1569999999999</v>
      </c>
      <c r="T103">
        <f t="shared" si="17"/>
        <v>35.290404000000002</v>
      </c>
      <c r="U103">
        <f t="shared" si="18"/>
        <v>1465</v>
      </c>
      <c r="V103" s="66">
        <f t="shared" si="19"/>
        <v>1465</v>
      </c>
      <c r="W103">
        <f t="shared" si="20"/>
        <v>360.88</v>
      </c>
      <c r="X103">
        <f t="shared" si="11"/>
        <v>355.18599999999998</v>
      </c>
      <c r="Y103">
        <f t="shared" si="12"/>
        <v>1.4810000000000001</v>
      </c>
      <c r="Z103">
        <f t="shared" si="21"/>
        <v>0</v>
      </c>
    </row>
    <row r="104" spans="2:26" x14ac:dyDescent="0.25">
      <c r="B104">
        <v>4602</v>
      </c>
      <c r="C104" s="70" t="s">
        <v>1200</v>
      </c>
      <c r="D104" s="72">
        <v>43700</v>
      </c>
      <c r="E104" s="72">
        <v>173156</v>
      </c>
      <c r="F104" s="72">
        <v>804</v>
      </c>
      <c r="G104" s="72">
        <v>0</v>
      </c>
      <c r="H104" s="72">
        <v>815</v>
      </c>
      <c r="I104" s="72">
        <v>0</v>
      </c>
      <c r="J104" s="72">
        <v>168464</v>
      </c>
      <c r="K104" s="72">
        <v>928</v>
      </c>
      <c r="L104" s="72">
        <v>44381</v>
      </c>
      <c r="M104" s="1">
        <v>10.8917</v>
      </c>
      <c r="N104" s="1" t="s">
        <v>1194</v>
      </c>
      <c r="O104">
        <f t="shared" si="13"/>
        <v>10.8917</v>
      </c>
      <c r="P104" s="1"/>
      <c r="Q104" t="str">
        <f t="shared" si="14"/>
        <v>4602#12</v>
      </c>
      <c r="R104">
        <f t="shared" si="15"/>
        <v>435.04599999999999</v>
      </c>
      <c r="S104">
        <f t="shared" si="16"/>
        <v>435.04599999999999</v>
      </c>
      <c r="T104">
        <f t="shared" si="17"/>
        <v>35.289108000000006</v>
      </c>
      <c r="U104">
        <f t="shared" si="18"/>
        <v>815</v>
      </c>
      <c r="V104" s="66">
        <f t="shared" si="19"/>
        <v>815</v>
      </c>
      <c r="W104">
        <f t="shared" si="20"/>
        <v>173.15600000000001</v>
      </c>
      <c r="X104">
        <f t="shared" si="11"/>
        <v>168.464</v>
      </c>
      <c r="Y104">
        <f t="shared" si="12"/>
        <v>0.92800000000000005</v>
      </c>
      <c r="Z104">
        <f t="shared" si="21"/>
        <v>0</v>
      </c>
    </row>
    <row r="105" spans="2:26" x14ac:dyDescent="0.25">
      <c r="B105">
        <v>2882</v>
      </c>
      <c r="C105" s="70" t="s">
        <v>1200</v>
      </c>
      <c r="D105" s="72">
        <v>151108</v>
      </c>
      <c r="E105" s="72">
        <v>605079</v>
      </c>
      <c r="F105" s="72">
        <v>2465</v>
      </c>
      <c r="G105" s="72">
        <v>0</v>
      </c>
      <c r="H105" s="72">
        <v>2465</v>
      </c>
      <c r="I105" s="72">
        <v>0</v>
      </c>
      <c r="J105" s="72">
        <v>587200</v>
      </c>
      <c r="K105" s="72">
        <v>1908</v>
      </c>
      <c r="L105" s="72">
        <v>151108</v>
      </c>
      <c r="M105" s="1">
        <v>10.8849</v>
      </c>
      <c r="N105" s="1" t="s">
        <v>1062</v>
      </c>
      <c r="O105">
        <f t="shared" si="13"/>
        <v>10.8849</v>
      </c>
      <c r="P105" s="1"/>
      <c r="Q105" t="str">
        <f t="shared" si="14"/>
        <v>2882#12</v>
      </c>
      <c r="R105">
        <f t="shared" si="15"/>
        <v>1480.316</v>
      </c>
      <c r="S105">
        <f t="shared" si="16"/>
        <v>1480.316</v>
      </c>
      <c r="T105">
        <f t="shared" si="17"/>
        <v>35.267076000000003</v>
      </c>
      <c r="U105">
        <f t="shared" si="18"/>
        <v>2465</v>
      </c>
      <c r="V105" s="66">
        <f t="shared" si="19"/>
        <v>2465</v>
      </c>
      <c r="W105">
        <f t="shared" si="20"/>
        <v>605.07899999999995</v>
      </c>
      <c r="X105">
        <f t="shared" si="11"/>
        <v>587.20000000000005</v>
      </c>
      <c r="Y105">
        <f t="shared" si="12"/>
        <v>1.9079999999999999</v>
      </c>
      <c r="Z105">
        <f t="shared" si="21"/>
        <v>0</v>
      </c>
    </row>
    <row r="106" spans="2:26" x14ac:dyDescent="0.25">
      <c r="B106">
        <v>4475</v>
      </c>
      <c r="C106" s="70" t="s">
        <v>1200</v>
      </c>
      <c r="D106" s="72">
        <v>34920</v>
      </c>
      <c r="E106" s="72">
        <v>141018</v>
      </c>
      <c r="F106" s="72">
        <v>572</v>
      </c>
      <c r="G106" s="72">
        <v>0</v>
      </c>
      <c r="H106" s="72">
        <v>569</v>
      </c>
      <c r="I106" s="72">
        <v>0</v>
      </c>
      <c r="J106" s="72">
        <v>133821</v>
      </c>
      <c r="K106" s="72">
        <v>891</v>
      </c>
      <c r="L106" s="72">
        <v>53930</v>
      </c>
      <c r="M106" s="1">
        <v>10.885400000000001</v>
      </c>
      <c r="N106" s="1" t="s">
        <v>1063</v>
      </c>
      <c r="O106">
        <f t="shared" si="13"/>
        <v>10.885400000000001</v>
      </c>
      <c r="P106" s="1"/>
      <c r="Q106" t="str">
        <f t="shared" si="14"/>
        <v>4475#12</v>
      </c>
      <c r="R106">
        <f t="shared" si="15"/>
        <v>528.34500000000003</v>
      </c>
      <c r="S106">
        <f t="shared" si="16"/>
        <v>528.34500000000003</v>
      </c>
      <c r="T106">
        <f t="shared" si="17"/>
        <v>35.268696000000006</v>
      </c>
      <c r="U106">
        <f t="shared" si="18"/>
        <v>569</v>
      </c>
      <c r="V106" s="66">
        <f t="shared" si="19"/>
        <v>569</v>
      </c>
      <c r="W106">
        <f t="shared" si="20"/>
        <v>141.018</v>
      </c>
      <c r="X106">
        <f t="shared" si="11"/>
        <v>133.821</v>
      </c>
      <c r="Y106">
        <f t="shared" si="12"/>
        <v>0.89100000000000001</v>
      </c>
      <c r="Z106">
        <f t="shared" si="21"/>
        <v>0</v>
      </c>
    </row>
    <row r="107" spans="2:26" x14ac:dyDescent="0.25">
      <c r="B107">
        <v>3221</v>
      </c>
      <c r="C107" s="70" t="s">
        <v>1200</v>
      </c>
      <c r="D107" s="72">
        <v>21672</v>
      </c>
      <c r="E107" s="72">
        <v>79628</v>
      </c>
      <c r="F107" s="72">
        <v>372</v>
      </c>
      <c r="G107" s="72">
        <v>0</v>
      </c>
      <c r="H107" s="72">
        <v>372</v>
      </c>
      <c r="I107" s="72">
        <v>0</v>
      </c>
      <c r="J107" s="72">
        <v>70314</v>
      </c>
      <c r="K107" s="72">
        <v>154</v>
      </c>
      <c r="L107" s="72">
        <v>0</v>
      </c>
      <c r="M107" s="1">
        <v>0</v>
      </c>
      <c r="N107" s="1" t="s">
        <v>1064</v>
      </c>
      <c r="O107">
        <f t="shared" si="13"/>
        <v>10.88</v>
      </c>
      <c r="P107" s="1"/>
      <c r="Q107" t="str">
        <f t="shared" si="14"/>
        <v>3221#12</v>
      </c>
      <c r="R107">
        <f t="shared" si="15"/>
        <v>235.791</v>
      </c>
      <c r="S107">
        <f t="shared" si="16"/>
        <v>212.21199999999999</v>
      </c>
      <c r="T107">
        <f t="shared" si="17"/>
        <v>35.251200000000004</v>
      </c>
      <c r="U107">
        <f t="shared" si="18"/>
        <v>372</v>
      </c>
      <c r="V107" s="66">
        <f t="shared" si="19"/>
        <v>372</v>
      </c>
      <c r="W107">
        <f t="shared" si="20"/>
        <v>79.628</v>
      </c>
      <c r="X107">
        <f t="shared" si="11"/>
        <v>70.313999999999993</v>
      </c>
      <c r="Y107">
        <f t="shared" si="12"/>
        <v>0.154</v>
      </c>
      <c r="Z107">
        <f t="shared" si="21"/>
        <v>0</v>
      </c>
    </row>
    <row r="108" spans="2:26" x14ac:dyDescent="0.25">
      <c r="B108">
        <v>4296</v>
      </c>
      <c r="C108" s="70" t="s">
        <v>1200</v>
      </c>
      <c r="D108" s="72">
        <v>95657</v>
      </c>
      <c r="E108" s="72">
        <v>380180</v>
      </c>
      <c r="F108" s="72">
        <v>1646</v>
      </c>
      <c r="G108" s="72">
        <v>0</v>
      </c>
      <c r="H108" s="72">
        <v>1640</v>
      </c>
      <c r="I108" s="72">
        <v>0</v>
      </c>
      <c r="J108" s="72">
        <v>374159</v>
      </c>
      <c r="K108" s="72">
        <v>645</v>
      </c>
      <c r="L108" s="72">
        <v>95657</v>
      </c>
      <c r="M108" s="1">
        <v>10.8629</v>
      </c>
      <c r="N108" s="1" t="s">
        <v>1065</v>
      </c>
      <c r="O108">
        <f t="shared" si="13"/>
        <v>10.8629</v>
      </c>
      <c r="P108" s="1"/>
      <c r="Q108" t="str">
        <f t="shared" si="14"/>
        <v>4296#12</v>
      </c>
      <c r="R108">
        <f t="shared" si="15"/>
        <v>935.20100000000002</v>
      </c>
      <c r="S108">
        <f t="shared" si="16"/>
        <v>935.20100000000002</v>
      </c>
      <c r="T108">
        <f t="shared" si="17"/>
        <v>35.195796000000001</v>
      </c>
      <c r="U108">
        <f t="shared" si="18"/>
        <v>1640</v>
      </c>
      <c r="V108" s="66">
        <f t="shared" si="19"/>
        <v>1640</v>
      </c>
      <c r="W108">
        <f t="shared" si="20"/>
        <v>380.18</v>
      </c>
      <c r="X108">
        <f t="shared" si="11"/>
        <v>374.15899999999999</v>
      </c>
      <c r="Y108">
        <f t="shared" si="12"/>
        <v>0.64500000000000002</v>
      </c>
      <c r="Z108">
        <f t="shared" si="21"/>
        <v>0</v>
      </c>
    </row>
    <row r="109" spans="2:26" x14ac:dyDescent="0.25">
      <c r="B109">
        <v>3867</v>
      </c>
      <c r="C109" s="70" t="s">
        <v>1200</v>
      </c>
      <c r="D109" s="72">
        <v>59699</v>
      </c>
      <c r="E109" s="72">
        <v>236500</v>
      </c>
      <c r="F109" s="72">
        <v>1023</v>
      </c>
      <c r="G109" s="72">
        <v>0</v>
      </c>
      <c r="H109" s="72">
        <v>1014</v>
      </c>
      <c r="I109" s="72">
        <v>0</v>
      </c>
      <c r="J109" s="72">
        <v>231355</v>
      </c>
      <c r="K109" s="72">
        <v>1036</v>
      </c>
      <c r="L109" s="72">
        <v>0</v>
      </c>
      <c r="M109" s="1">
        <v>0</v>
      </c>
      <c r="N109" s="1" t="s">
        <v>1066</v>
      </c>
      <c r="O109">
        <f t="shared" si="13"/>
        <v>10.88</v>
      </c>
      <c r="P109" s="1"/>
      <c r="Q109" t="str">
        <f t="shared" si="14"/>
        <v>3867#12</v>
      </c>
      <c r="R109">
        <f t="shared" si="15"/>
        <v>649.52499999999998</v>
      </c>
      <c r="S109">
        <f t="shared" si="16"/>
        <v>584.57299999999998</v>
      </c>
      <c r="T109">
        <f t="shared" si="17"/>
        <v>35.251200000000004</v>
      </c>
      <c r="U109">
        <f t="shared" si="18"/>
        <v>1014</v>
      </c>
      <c r="V109" s="66">
        <f t="shared" si="19"/>
        <v>1014</v>
      </c>
      <c r="W109">
        <f t="shared" si="20"/>
        <v>236.5</v>
      </c>
      <c r="X109">
        <f t="shared" si="11"/>
        <v>231.35499999999999</v>
      </c>
      <c r="Y109">
        <f t="shared" si="12"/>
        <v>1.036</v>
      </c>
      <c r="Z109">
        <f t="shared" si="21"/>
        <v>0</v>
      </c>
    </row>
    <row r="110" spans="2:26" x14ac:dyDescent="0.25">
      <c r="B110">
        <v>3869</v>
      </c>
      <c r="C110" s="70" t="s">
        <v>1200</v>
      </c>
      <c r="D110" s="72">
        <v>56571</v>
      </c>
      <c r="E110" s="72">
        <v>220500</v>
      </c>
      <c r="F110" s="72">
        <v>934</v>
      </c>
      <c r="G110" s="72">
        <v>0</v>
      </c>
      <c r="H110" s="72">
        <v>934</v>
      </c>
      <c r="I110" s="72">
        <v>0</v>
      </c>
      <c r="J110" s="72">
        <v>216404</v>
      </c>
      <c r="K110" s="72">
        <v>1514</v>
      </c>
      <c r="L110" s="72">
        <v>0</v>
      </c>
      <c r="M110" s="1">
        <v>0</v>
      </c>
      <c r="N110" s="1" t="s">
        <v>1067</v>
      </c>
      <c r="O110">
        <f t="shared" si="13"/>
        <v>10.88</v>
      </c>
      <c r="P110" s="1"/>
      <c r="Q110" t="str">
        <f t="shared" si="14"/>
        <v>3869#12</v>
      </c>
      <c r="R110">
        <f t="shared" si="15"/>
        <v>615.49199999999996</v>
      </c>
      <c r="S110">
        <f t="shared" si="16"/>
        <v>553.94299999999998</v>
      </c>
      <c r="T110">
        <f t="shared" si="17"/>
        <v>35.251200000000004</v>
      </c>
      <c r="U110">
        <f t="shared" si="18"/>
        <v>934</v>
      </c>
      <c r="V110" s="66">
        <f t="shared" si="19"/>
        <v>934</v>
      </c>
      <c r="W110">
        <f t="shared" si="20"/>
        <v>220.5</v>
      </c>
      <c r="X110">
        <f t="shared" si="11"/>
        <v>216.404</v>
      </c>
      <c r="Y110">
        <f t="shared" si="12"/>
        <v>1.514</v>
      </c>
      <c r="Z110">
        <f t="shared" si="21"/>
        <v>0</v>
      </c>
    </row>
    <row r="111" spans="2:26" x14ac:dyDescent="0.25">
      <c r="B111">
        <v>1777</v>
      </c>
      <c r="C111" s="70" t="s">
        <v>1200</v>
      </c>
      <c r="D111" s="72">
        <v>24211</v>
      </c>
      <c r="E111" s="72">
        <v>80975</v>
      </c>
      <c r="F111" s="72">
        <v>405</v>
      </c>
      <c r="G111" s="72">
        <v>39</v>
      </c>
      <c r="H111" s="72">
        <v>444</v>
      </c>
      <c r="I111" s="72">
        <v>2126</v>
      </c>
      <c r="J111" s="72">
        <v>75240</v>
      </c>
      <c r="K111" s="72">
        <v>4166</v>
      </c>
      <c r="L111" s="72">
        <v>45750</v>
      </c>
      <c r="M111" s="1">
        <v>10.8962</v>
      </c>
      <c r="N111" s="1" t="s">
        <v>1068</v>
      </c>
      <c r="O111">
        <f t="shared" si="13"/>
        <v>10.8962</v>
      </c>
      <c r="P111" s="1"/>
      <c r="Q111" t="str">
        <f t="shared" si="14"/>
        <v>1777#12</v>
      </c>
      <c r="R111">
        <f t="shared" si="15"/>
        <v>448.65100000000001</v>
      </c>
      <c r="S111">
        <f t="shared" si="16"/>
        <v>448.65100000000001</v>
      </c>
      <c r="T111">
        <f t="shared" si="17"/>
        <v>35.303688000000001</v>
      </c>
      <c r="U111">
        <f t="shared" si="18"/>
        <v>444</v>
      </c>
      <c r="V111" s="66">
        <f t="shared" si="19"/>
        <v>444</v>
      </c>
      <c r="W111">
        <f t="shared" si="20"/>
        <v>80.974999999999994</v>
      </c>
      <c r="X111">
        <f t="shared" si="11"/>
        <v>75.239999999999995</v>
      </c>
      <c r="Y111">
        <f t="shared" si="12"/>
        <v>4.1660000000000004</v>
      </c>
      <c r="Z111">
        <f t="shared" si="21"/>
        <v>2.1259999999999999</v>
      </c>
    </row>
    <row r="112" spans="2:26" x14ac:dyDescent="0.25">
      <c r="B112">
        <v>4579</v>
      </c>
      <c r="C112" s="70" t="s">
        <v>1200</v>
      </c>
      <c r="D112" s="72">
        <v>19392</v>
      </c>
      <c r="E112" s="72">
        <v>77340</v>
      </c>
      <c r="F112" s="72">
        <v>324</v>
      </c>
      <c r="G112" s="72">
        <v>0</v>
      </c>
      <c r="H112" s="72">
        <v>305</v>
      </c>
      <c r="I112" s="72">
        <v>0</v>
      </c>
      <c r="J112" s="72">
        <v>76135</v>
      </c>
      <c r="K112" s="72">
        <v>1425</v>
      </c>
      <c r="L112" s="72">
        <v>0</v>
      </c>
      <c r="M112" s="1">
        <v>0</v>
      </c>
      <c r="N112" s="1" t="s">
        <v>1069</v>
      </c>
      <c r="O112">
        <f t="shared" si="13"/>
        <v>10.88</v>
      </c>
      <c r="P112" s="1"/>
      <c r="Q112" t="str">
        <f t="shared" si="14"/>
        <v>4579#12</v>
      </c>
      <c r="R112">
        <f t="shared" si="15"/>
        <v>210.98500000000001</v>
      </c>
      <c r="S112">
        <f t="shared" si="16"/>
        <v>189.886</v>
      </c>
      <c r="T112">
        <f t="shared" si="17"/>
        <v>35.251200000000004</v>
      </c>
      <c r="U112">
        <f t="shared" si="18"/>
        <v>305</v>
      </c>
      <c r="V112" s="66">
        <f t="shared" si="19"/>
        <v>305</v>
      </c>
      <c r="W112">
        <f t="shared" si="20"/>
        <v>77.34</v>
      </c>
      <c r="X112">
        <f t="shared" si="11"/>
        <v>76.135000000000005</v>
      </c>
      <c r="Y112">
        <f t="shared" si="12"/>
        <v>1.425</v>
      </c>
      <c r="Z112">
        <f t="shared" si="21"/>
        <v>0</v>
      </c>
    </row>
    <row r="113" spans="2:26" x14ac:dyDescent="0.25">
      <c r="B113">
        <v>4582</v>
      </c>
      <c r="C113" s="70" t="s">
        <v>1200</v>
      </c>
      <c r="D113" s="72">
        <v>52527</v>
      </c>
      <c r="E113" s="72">
        <v>208400</v>
      </c>
      <c r="F113" s="72">
        <v>927</v>
      </c>
      <c r="G113" s="72">
        <v>60</v>
      </c>
      <c r="H113" s="72">
        <v>969</v>
      </c>
      <c r="I113" s="72">
        <v>0</v>
      </c>
      <c r="J113" s="72">
        <v>203387</v>
      </c>
      <c r="K113" s="72">
        <v>904</v>
      </c>
      <c r="L113" s="72">
        <v>0</v>
      </c>
      <c r="M113" s="1">
        <v>0</v>
      </c>
      <c r="N113" s="1" t="s">
        <v>1070</v>
      </c>
      <c r="O113">
        <f t="shared" si="13"/>
        <v>10.88</v>
      </c>
      <c r="P113" s="1"/>
      <c r="Q113" t="str">
        <f t="shared" si="14"/>
        <v>4582#12</v>
      </c>
      <c r="R113">
        <f t="shared" si="15"/>
        <v>571.49400000000003</v>
      </c>
      <c r="S113">
        <f t="shared" si="16"/>
        <v>514.34400000000005</v>
      </c>
      <c r="T113">
        <f t="shared" si="17"/>
        <v>35.251200000000004</v>
      </c>
      <c r="U113">
        <f t="shared" si="18"/>
        <v>969</v>
      </c>
      <c r="V113" s="66">
        <f t="shared" si="19"/>
        <v>969</v>
      </c>
      <c r="W113">
        <f t="shared" si="20"/>
        <v>208.4</v>
      </c>
      <c r="X113">
        <f t="shared" si="11"/>
        <v>203.387</v>
      </c>
      <c r="Y113">
        <f t="shared" si="12"/>
        <v>0.90400000000000003</v>
      </c>
      <c r="Z113">
        <f t="shared" si="21"/>
        <v>0</v>
      </c>
    </row>
    <row r="114" spans="2:26" x14ac:dyDescent="0.25">
      <c r="B114">
        <v>3631</v>
      </c>
      <c r="C114" s="70" t="s">
        <v>1200</v>
      </c>
      <c r="D114" s="72">
        <v>26068</v>
      </c>
      <c r="E114" s="72">
        <v>97610</v>
      </c>
      <c r="F114" s="72">
        <v>483</v>
      </c>
      <c r="G114" s="72">
        <v>0</v>
      </c>
      <c r="H114" s="72">
        <v>483</v>
      </c>
      <c r="I114" s="72">
        <v>0</v>
      </c>
      <c r="J114" s="72">
        <v>90879</v>
      </c>
      <c r="K114" s="72">
        <v>36</v>
      </c>
      <c r="L114" s="72">
        <v>0</v>
      </c>
      <c r="M114" s="1">
        <v>0</v>
      </c>
      <c r="N114" s="1" t="s">
        <v>1071</v>
      </c>
      <c r="O114">
        <f t="shared" si="13"/>
        <v>10.88</v>
      </c>
      <c r="P114" s="1"/>
      <c r="Q114" t="str">
        <f t="shared" si="14"/>
        <v>3631#12</v>
      </c>
      <c r="R114">
        <f t="shared" si="15"/>
        <v>283.62</v>
      </c>
      <c r="S114">
        <f t="shared" si="16"/>
        <v>255.25800000000001</v>
      </c>
      <c r="T114">
        <f t="shared" si="17"/>
        <v>35.251200000000004</v>
      </c>
      <c r="U114">
        <f t="shared" si="18"/>
        <v>483</v>
      </c>
      <c r="V114" s="66">
        <f t="shared" si="19"/>
        <v>483</v>
      </c>
      <c r="W114">
        <f t="shared" si="20"/>
        <v>97.61</v>
      </c>
      <c r="X114">
        <f t="shared" si="11"/>
        <v>90.879000000000005</v>
      </c>
      <c r="Y114">
        <f t="shared" si="12"/>
        <v>3.5999999999999997E-2</v>
      </c>
      <c r="Z114">
        <f t="shared" si="21"/>
        <v>0</v>
      </c>
    </row>
    <row r="115" spans="2:26" x14ac:dyDescent="0.25">
      <c r="B115">
        <v>4581</v>
      </c>
      <c r="C115" s="70" t="s">
        <v>1200</v>
      </c>
      <c r="D115" s="72">
        <v>73952</v>
      </c>
      <c r="E115" s="72">
        <v>285250</v>
      </c>
      <c r="F115" s="72">
        <v>1274</v>
      </c>
      <c r="G115" s="72">
        <v>0</v>
      </c>
      <c r="H115" s="72">
        <v>1319</v>
      </c>
      <c r="I115" s="72">
        <v>0</v>
      </c>
      <c r="J115" s="72">
        <v>275253</v>
      </c>
      <c r="K115" s="72">
        <v>499</v>
      </c>
      <c r="L115" s="72">
        <v>0</v>
      </c>
      <c r="M115" s="1"/>
      <c r="N115" s="1" t="s">
        <v>1072</v>
      </c>
      <c r="O115">
        <f t="shared" si="13"/>
        <v>10.88</v>
      </c>
      <c r="P115" s="1"/>
      <c r="Q115" t="str">
        <f t="shared" si="14"/>
        <v>4581#12</v>
      </c>
      <c r="R115">
        <f t="shared" si="15"/>
        <v>804.59799999999996</v>
      </c>
      <c r="S115">
        <f t="shared" si="16"/>
        <v>724.13800000000003</v>
      </c>
      <c r="T115">
        <f t="shared" si="17"/>
        <v>35.251200000000004</v>
      </c>
      <c r="U115">
        <f t="shared" si="18"/>
        <v>1319</v>
      </c>
      <c r="V115" s="66">
        <f t="shared" si="19"/>
        <v>1319</v>
      </c>
      <c r="W115">
        <f t="shared" si="20"/>
        <v>285.25</v>
      </c>
      <c r="X115">
        <f t="shared" si="11"/>
        <v>275.25299999999999</v>
      </c>
      <c r="Y115">
        <f t="shared" si="12"/>
        <v>0.499</v>
      </c>
      <c r="Z115">
        <f t="shared" si="21"/>
        <v>0</v>
      </c>
    </row>
    <row r="116" spans="2:26" x14ac:dyDescent="0.25">
      <c r="B116">
        <v>4583</v>
      </c>
      <c r="C116" s="70" t="s">
        <v>1200</v>
      </c>
      <c r="D116" s="72">
        <v>53119</v>
      </c>
      <c r="E116" s="72">
        <v>210790</v>
      </c>
      <c r="F116" s="72">
        <v>944</v>
      </c>
      <c r="G116" s="72">
        <v>59</v>
      </c>
      <c r="H116" s="72">
        <v>992</v>
      </c>
      <c r="I116" s="72">
        <v>0</v>
      </c>
      <c r="J116" s="72">
        <v>204743</v>
      </c>
      <c r="K116" s="72">
        <v>830</v>
      </c>
      <c r="L116" s="72">
        <v>0</v>
      </c>
      <c r="M116" s="1">
        <v>0</v>
      </c>
      <c r="N116" s="1" t="s">
        <v>1073</v>
      </c>
      <c r="O116">
        <f t="shared" si="13"/>
        <v>10.88</v>
      </c>
      <c r="P116" s="1"/>
      <c r="Q116" t="str">
        <f t="shared" si="14"/>
        <v>4583#12</v>
      </c>
      <c r="R116">
        <f t="shared" si="15"/>
        <v>577.93499999999995</v>
      </c>
      <c r="S116">
        <f t="shared" si="16"/>
        <v>520.14099999999996</v>
      </c>
      <c r="T116">
        <f t="shared" si="17"/>
        <v>35.251200000000004</v>
      </c>
      <c r="U116">
        <f t="shared" si="18"/>
        <v>992</v>
      </c>
      <c r="V116" s="66">
        <f t="shared" si="19"/>
        <v>992</v>
      </c>
      <c r="W116">
        <f t="shared" si="20"/>
        <v>210.79</v>
      </c>
      <c r="X116">
        <f t="shared" si="11"/>
        <v>204.74299999999999</v>
      </c>
      <c r="Y116">
        <f t="shared" si="12"/>
        <v>0.83</v>
      </c>
      <c r="Z116">
        <f t="shared" si="21"/>
        <v>0</v>
      </c>
    </row>
    <row r="117" spans="2:26" x14ac:dyDescent="0.25">
      <c r="B117">
        <v>4580</v>
      </c>
      <c r="C117" s="70" t="s">
        <v>1200</v>
      </c>
      <c r="D117" s="72">
        <v>57488</v>
      </c>
      <c r="E117" s="72">
        <v>230920</v>
      </c>
      <c r="F117" s="72">
        <v>1010</v>
      </c>
      <c r="G117" s="72">
        <v>67</v>
      </c>
      <c r="H117" s="72">
        <v>1091</v>
      </c>
      <c r="I117" s="72">
        <v>0</v>
      </c>
      <c r="J117" s="72">
        <v>226306</v>
      </c>
      <c r="K117" s="72">
        <v>845</v>
      </c>
      <c r="L117" s="72">
        <v>0</v>
      </c>
      <c r="M117" s="1">
        <v>0</v>
      </c>
      <c r="N117" s="1" t="s">
        <v>1074</v>
      </c>
      <c r="O117">
        <f t="shared" si="13"/>
        <v>10.88</v>
      </c>
      <c r="P117" s="1"/>
      <c r="Q117" t="str">
        <f t="shared" si="14"/>
        <v>4580#12</v>
      </c>
      <c r="R117">
        <f t="shared" si="15"/>
        <v>625.46900000000005</v>
      </c>
      <c r="S117">
        <f t="shared" si="16"/>
        <v>562.92200000000003</v>
      </c>
      <c r="T117">
        <f t="shared" si="17"/>
        <v>35.251200000000004</v>
      </c>
      <c r="U117">
        <f t="shared" si="18"/>
        <v>1091</v>
      </c>
      <c r="V117" s="66">
        <f t="shared" si="19"/>
        <v>1091</v>
      </c>
      <c r="W117">
        <f t="shared" si="20"/>
        <v>230.92</v>
      </c>
      <c r="X117">
        <f t="shared" si="11"/>
        <v>226.30600000000001</v>
      </c>
      <c r="Y117">
        <f t="shared" si="12"/>
        <v>0.84499999999999997</v>
      </c>
      <c r="Z117">
        <f t="shared" si="21"/>
        <v>0</v>
      </c>
    </row>
    <row r="118" spans="2:26" x14ac:dyDescent="0.25">
      <c r="B118">
        <v>4421</v>
      </c>
      <c r="C118" s="70" t="s">
        <v>1200</v>
      </c>
      <c r="D118" s="72">
        <v>300536</v>
      </c>
      <c r="E118" s="72">
        <v>1192001</v>
      </c>
      <c r="F118" s="72">
        <v>5045</v>
      </c>
      <c r="G118" s="72">
        <v>0</v>
      </c>
      <c r="H118" s="72">
        <v>5045</v>
      </c>
      <c r="I118" s="72">
        <v>0</v>
      </c>
      <c r="J118" s="72">
        <v>1130797</v>
      </c>
      <c r="K118" s="72">
        <v>13759</v>
      </c>
      <c r="L118" s="72">
        <v>333099</v>
      </c>
      <c r="M118" s="1">
        <v>10.8941</v>
      </c>
      <c r="N118" s="1" t="s">
        <v>1075</v>
      </c>
      <c r="O118">
        <f t="shared" si="13"/>
        <v>10.8941</v>
      </c>
      <c r="P118" s="1"/>
      <c r="Q118" t="str">
        <f t="shared" si="14"/>
        <v>4421#12</v>
      </c>
      <c r="R118">
        <f t="shared" si="15"/>
        <v>3265.9319999999998</v>
      </c>
      <c r="S118">
        <f t="shared" si="16"/>
        <v>3265.9319999999998</v>
      </c>
      <c r="T118">
        <f t="shared" si="17"/>
        <v>35.296884000000006</v>
      </c>
      <c r="U118">
        <f t="shared" si="18"/>
        <v>5045</v>
      </c>
      <c r="V118" s="66">
        <f t="shared" si="19"/>
        <v>5045</v>
      </c>
      <c r="W118">
        <f t="shared" si="20"/>
        <v>1192.001</v>
      </c>
      <c r="X118">
        <f t="shared" si="11"/>
        <v>1130.797</v>
      </c>
      <c r="Y118">
        <f t="shared" si="12"/>
        <v>13.759</v>
      </c>
      <c r="Z118">
        <f t="shared" si="21"/>
        <v>0</v>
      </c>
    </row>
    <row r="119" spans="2:26" x14ac:dyDescent="0.25">
      <c r="B119">
        <v>3868</v>
      </c>
      <c r="C119" s="70" t="s">
        <v>1200</v>
      </c>
      <c r="D119" s="72">
        <v>371500</v>
      </c>
      <c r="E119" s="72">
        <v>1529840</v>
      </c>
      <c r="F119" s="72">
        <v>5963</v>
      </c>
      <c r="G119" s="72">
        <v>0</v>
      </c>
      <c r="H119" s="72">
        <v>5963</v>
      </c>
      <c r="I119" s="72">
        <v>722550</v>
      </c>
      <c r="J119" s="72">
        <v>789202</v>
      </c>
      <c r="K119" s="72">
        <v>3383769</v>
      </c>
      <c r="L119" s="72">
        <v>197368</v>
      </c>
      <c r="M119" s="1">
        <v>10.8964</v>
      </c>
      <c r="N119" s="1" t="s">
        <v>1076</v>
      </c>
      <c r="O119">
        <f t="shared" si="13"/>
        <v>10.8964</v>
      </c>
      <c r="P119" s="1"/>
      <c r="Q119" t="str">
        <f t="shared" si="14"/>
        <v>3868#12</v>
      </c>
      <c r="R119">
        <f t="shared" si="15"/>
        <v>1935.5409999999999</v>
      </c>
      <c r="S119">
        <f t="shared" si="16"/>
        <v>1935.5409999999999</v>
      </c>
      <c r="T119">
        <f t="shared" si="17"/>
        <v>35.304336000000006</v>
      </c>
      <c r="U119">
        <f t="shared" si="18"/>
        <v>5963</v>
      </c>
      <c r="V119" s="66">
        <f t="shared" si="19"/>
        <v>5963</v>
      </c>
      <c r="W119">
        <f t="shared" si="20"/>
        <v>1529.84</v>
      </c>
      <c r="X119">
        <f t="shared" si="11"/>
        <v>789.202</v>
      </c>
      <c r="Y119">
        <f t="shared" si="12"/>
        <v>3383.7689999999998</v>
      </c>
      <c r="Z119">
        <f t="shared" si="21"/>
        <v>722.55</v>
      </c>
    </row>
    <row r="120" spans="2:26" x14ac:dyDescent="0.25">
      <c r="B120">
        <v>3082</v>
      </c>
      <c r="C120" s="70" t="s">
        <v>1200</v>
      </c>
      <c r="D120" s="72">
        <v>151630</v>
      </c>
      <c r="E120" s="72">
        <v>615503</v>
      </c>
      <c r="F120" s="72">
        <v>2577</v>
      </c>
      <c r="G120" s="72">
        <v>0</v>
      </c>
      <c r="H120" s="72">
        <v>2577</v>
      </c>
      <c r="I120" s="72">
        <v>0</v>
      </c>
      <c r="J120" s="72">
        <v>623512</v>
      </c>
      <c r="K120" s="72">
        <v>1491</v>
      </c>
      <c r="L120" s="72">
        <v>151630</v>
      </c>
      <c r="M120" s="1">
        <v>10.893599999999999</v>
      </c>
      <c r="N120" s="1" t="s">
        <v>1077</v>
      </c>
      <c r="O120">
        <f t="shared" si="13"/>
        <v>10.893599999999999</v>
      </c>
      <c r="P120" s="1"/>
      <c r="Q120" t="str">
        <f t="shared" si="14"/>
        <v>3082#12</v>
      </c>
      <c r="R120">
        <f t="shared" si="15"/>
        <v>1486.617</v>
      </c>
      <c r="S120">
        <f t="shared" si="16"/>
        <v>1486.617</v>
      </c>
      <c r="T120">
        <f t="shared" si="17"/>
        <v>35.295264000000003</v>
      </c>
      <c r="U120">
        <f t="shared" si="18"/>
        <v>2577</v>
      </c>
      <c r="V120" s="66">
        <f t="shared" si="19"/>
        <v>2577</v>
      </c>
      <c r="W120">
        <f t="shared" si="20"/>
        <v>615.50300000000004</v>
      </c>
      <c r="X120">
        <f t="shared" si="11"/>
        <v>623.51199999999994</v>
      </c>
      <c r="Y120">
        <f t="shared" si="12"/>
        <v>1.4910000000000001</v>
      </c>
      <c r="Z120">
        <f t="shared" si="21"/>
        <v>0</v>
      </c>
    </row>
    <row r="121" spans="2:26" x14ac:dyDescent="0.25">
      <c r="B121">
        <v>3928</v>
      </c>
      <c r="C121" s="70" t="s">
        <v>1200</v>
      </c>
      <c r="D121" s="72">
        <v>21327</v>
      </c>
      <c r="E121" s="72">
        <v>76636</v>
      </c>
      <c r="F121" s="72">
        <v>375</v>
      </c>
      <c r="G121" s="72">
        <v>31</v>
      </c>
      <c r="H121" s="72">
        <v>403</v>
      </c>
      <c r="I121" s="72">
        <v>0</v>
      </c>
      <c r="J121" s="72">
        <v>74397</v>
      </c>
      <c r="K121" s="72">
        <v>56</v>
      </c>
      <c r="L121" s="72">
        <v>21327</v>
      </c>
      <c r="M121" s="1">
        <v>10.894</v>
      </c>
      <c r="N121" s="1" t="s">
        <v>1078</v>
      </c>
      <c r="O121">
        <f t="shared" si="13"/>
        <v>10.894</v>
      </c>
      <c r="P121" s="1"/>
      <c r="Q121" t="str">
        <f t="shared" si="14"/>
        <v>3928#12</v>
      </c>
      <c r="R121">
        <f t="shared" si="15"/>
        <v>209.10300000000001</v>
      </c>
      <c r="S121">
        <f t="shared" si="16"/>
        <v>209.10300000000001</v>
      </c>
      <c r="T121">
        <f t="shared" si="17"/>
        <v>35.296560000000007</v>
      </c>
      <c r="U121">
        <f t="shared" si="18"/>
        <v>403</v>
      </c>
      <c r="V121" s="66">
        <f t="shared" si="19"/>
        <v>403</v>
      </c>
      <c r="W121">
        <f t="shared" si="20"/>
        <v>76.635999999999996</v>
      </c>
      <c r="X121">
        <f t="shared" si="11"/>
        <v>74.397000000000006</v>
      </c>
      <c r="Y121">
        <f t="shared" si="12"/>
        <v>5.6000000000000001E-2</v>
      </c>
      <c r="Z121">
        <f t="shared" si="21"/>
        <v>0</v>
      </c>
    </row>
    <row r="122" spans="2:26" x14ac:dyDescent="0.25">
      <c r="B122">
        <v>4910</v>
      </c>
      <c r="C122" s="70" t="s">
        <v>1200</v>
      </c>
      <c r="D122" s="72">
        <v>19086</v>
      </c>
      <c r="E122" s="72">
        <v>70376</v>
      </c>
      <c r="F122" s="72">
        <v>332</v>
      </c>
      <c r="G122" s="72">
        <v>0</v>
      </c>
      <c r="H122" s="72">
        <v>331</v>
      </c>
      <c r="I122" s="72">
        <v>0</v>
      </c>
      <c r="J122" s="72">
        <v>69785</v>
      </c>
      <c r="K122" s="72">
        <v>72</v>
      </c>
      <c r="L122" s="72">
        <v>0</v>
      </c>
      <c r="M122" s="1">
        <v>0</v>
      </c>
      <c r="N122" s="1" t="s">
        <v>1176</v>
      </c>
      <c r="O122">
        <f t="shared" si="13"/>
        <v>10.88</v>
      </c>
      <c r="P122" s="1"/>
      <c r="Q122" t="str">
        <f t="shared" si="14"/>
        <v>4910#12</v>
      </c>
      <c r="R122">
        <f t="shared" si="15"/>
        <v>207.65600000000001</v>
      </c>
      <c r="S122">
        <f t="shared" si="16"/>
        <v>186.89</v>
      </c>
      <c r="T122">
        <f t="shared" si="17"/>
        <v>35.251200000000004</v>
      </c>
      <c r="U122">
        <f t="shared" si="18"/>
        <v>331</v>
      </c>
      <c r="V122" s="66">
        <f t="shared" si="19"/>
        <v>331</v>
      </c>
      <c r="W122">
        <f t="shared" si="20"/>
        <v>70.376000000000005</v>
      </c>
      <c r="X122">
        <f t="shared" si="11"/>
        <v>69.784999999999997</v>
      </c>
      <c r="Y122">
        <f t="shared" si="12"/>
        <v>7.1999999999999995E-2</v>
      </c>
      <c r="Z122">
        <f t="shared" si="21"/>
        <v>0</v>
      </c>
    </row>
    <row r="123" spans="2:26" x14ac:dyDescent="0.25">
      <c r="B123">
        <v>3934</v>
      </c>
      <c r="C123" s="70" t="s">
        <v>1200</v>
      </c>
      <c r="D123" s="72">
        <v>274725</v>
      </c>
      <c r="E123" s="72">
        <v>1076760</v>
      </c>
      <c r="F123" s="72">
        <v>4339</v>
      </c>
      <c r="G123" s="72">
        <v>0</v>
      </c>
      <c r="H123" s="72">
        <v>4285</v>
      </c>
      <c r="I123" s="72">
        <v>0</v>
      </c>
      <c r="J123" s="72">
        <v>1090903</v>
      </c>
      <c r="K123" s="72">
        <v>134393</v>
      </c>
      <c r="L123" s="72">
        <v>271732</v>
      </c>
      <c r="M123" s="1"/>
      <c r="N123" s="1" t="s">
        <v>1079</v>
      </c>
      <c r="O123">
        <f t="shared" si="13"/>
        <v>10.88</v>
      </c>
      <c r="P123" s="1"/>
      <c r="Q123" t="str">
        <f t="shared" si="14"/>
        <v>3934#12</v>
      </c>
      <c r="R123">
        <f t="shared" si="15"/>
        <v>2989.0079999999998</v>
      </c>
      <c r="S123">
        <f t="shared" si="16"/>
        <v>2690.107</v>
      </c>
      <c r="T123">
        <f t="shared" si="17"/>
        <v>35.251200000000004</v>
      </c>
      <c r="U123">
        <f t="shared" si="18"/>
        <v>4285</v>
      </c>
      <c r="V123" s="66">
        <f t="shared" si="19"/>
        <v>4285</v>
      </c>
      <c r="W123">
        <f t="shared" si="20"/>
        <v>1076.76</v>
      </c>
      <c r="X123">
        <f t="shared" si="11"/>
        <v>1090.903</v>
      </c>
      <c r="Y123">
        <f t="shared" si="12"/>
        <v>134.393</v>
      </c>
      <c r="Z123">
        <f t="shared" si="21"/>
        <v>0</v>
      </c>
    </row>
    <row r="124" spans="2:26" x14ac:dyDescent="0.25">
      <c r="B124">
        <v>4316</v>
      </c>
      <c r="C124" s="70" t="s">
        <v>1200</v>
      </c>
      <c r="D124" s="72">
        <v>12887</v>
      </c>
      <c r="E124" s="72">
        <v>45303</v>
      </c>
      <c r="F124" s="72">
        <v>231</v>
      </c>
      <c r="G124" s="72">
        <v>0</v>
      </c>
      <c r="H124" s="72">
        <v>221</v>
      </c>
      <c r="I124" s="72">
        <v>0</v>
      </c>
      <c r="J124" s="72">
        <v>44611</v>
      </c>
      <c r="K124" s="72">
        <v>207</v>
      </c>
      <c r="L124" s="72">
        <v>0</v>
      </c>
      <c r="M124" s="1">
        <v>0</v>
      </c>
      <c r="N124" s="1" t="s">
        <v>1080</v>
      </c>
      <c r="O124">
        <f t="shared" si="13"/>
        <v>10.88</v>
      </c>
      <c r="P124" s="1"/>
      <c r="Q124" t="str">
        <f t="shared" si="14"/>
        <v>4316#12</v>
      </c>
      <c r="R124">
        <f t="shared" si="15"/>
        <v>140.21100000000001</v>
      </c>
      <c r="S124">
        <f t="shared" si="16"/>
        <v>126.19</v>
      </c>
      <c r="T124">
        <f t="shared" si="17"/>
        <v>35.251200000000004</v>
      </c>
      <c r="U124">
        <f t="shared" si="18"/>
        <v>221</v>
      </c>
      <c r="V124" s="66">
        <f t="shared" si="19"/>
        <v>221</v>
      </c>
      <c r="W124">
        <f t="shared" si="20"/>
        <v>45.302999999999997</v>
      </c>
      <c r="X124">
        <f t="shared" si="11"/>
        <v>44.610999999999997</v>
      </c>
      <c r="Y124">
        <f t="shared" si="12"/>
        <v>0.20699999999999999</v>
      </c>
      <c r="Z124">
        <f t="shared" si="21"/>
        <v>0</v>
      </c>
    </row>
    <row r="125" spans="2:26" x14ac:dyDescent="0.25">
      <c r="B125">
        <v>2880</v>
      </c>
      <c r="C125" s="70" t="s">
        <v>1200</v>
      </c>
      <c r="D125" s="72">
        <v>145889</v>
      </c>
      <c r="E125" s="72">
        <v>586781</v>
      </c>
      <c r="F125" s="72">
        <v>2345</v>
      </c>
      <c r="G125" s="72">
        <v>0</v>
      </c>
      <c r="H125" s="72">
        <v>2345</v>
      </c>
      <c r="I125" s="72">
        <v>0</v>
      </c>
      <c r="J125" s="72">
        <v>572407</v>
      </c>
      <c r="K125" s="72">
        <v>1627</v>
      </c>
      <c r="L125" s="72">
        <v>0</v>
      </c>
      <c r="M125" s="1">
        <v>0</v>
      </c>
      <c r="N125" s="1" t="s">
        <v>1081</v>
      </c>
      <c r="O125">
        <f t="shared" si="13"/>
        <v>10.88</v>
      </c>
      <c r="P125" s="1"/>
      <c r="Q125" t="str">
        <f t="shared" si="14"/>
        <v>2880#12</v>
      </c>
      <c r="R125">
        <f t="shared" si="15"/>
        <v>1587.2719999999999</v>
      </c>
      <c r="S125">
        <f t="shared" si="16"/>
        <v>1428.5450000000001</v>
      </c>
      <c r="T125">
        <f t="shared" si="17"/>
        <v>35.251200000000004</v>
      </c>
      <c r="U125">
        <f t="shared" si="18"/>
        <v>2345</v>
      </c>
      <c r="V125" s="66">
        <f t="shared" si="19"/>
        <v>2345</v>
      </c>
      <c r="W125">
        <f t="shared" si="20"/>
        <v>586.78099999999995</v>
      </c>
      <c r="X125">
        <f t="shared" si="11"/>
        <v>572.40700000000004</v>
      </c>
      <c r="Y125">
        <f t="shared" si="12"/>
        <v>1.627</v>
      </c>
      <c r="Z125">
        <f t="shared" si="21"/>
        <v>0</v>
      </c>
    </row>
    <row r="126" spans="2:26" x14ac:dyDescent="0.25">
      <c r="B126">
        <v>2381</v>
      </c>
      <c r="C126" s="70" t="s">
        <v>1200</v>
      </c>
      <c r="D126" s="72">
        <v>6706</v>
      </c>
      <c r="E126" s="72">
        <v>19826</v>
      </c>
      <c r="F126" s="72">
        <v>140</v>
      </c>
      <c r="G126" s="72">
        <v>0</v>
      </c>
      <c r="H126" s="72">
        <v>162</v>
      </c>
      <c r="I126" s="72">
        <v>0</v>
      </c>
      <c r="J126" s="72">
        <v>12987</v>
      </c>
      <c r="K126" s="72">
        <v>739</v>
      </c>
      <c r="L126" s="72">
        <v>0</v>
      </c>
      <c r="M126" s="1">
        <v>0</v>
      </c>
      <c r="N126" s="1" t="s">
        <v>1197</v>
      </c>
      <c r="O126">
        <f t="shared" si="13"/>
        <v>10.88</v>
      </c>
      <c r="P126" s="1"/>
      <c r="Q126" t="str">
        <f t="shared" si="14"/>
        <v>2381#12</v>
      </c>
      <c r="R126">
        <f t="shared" si="15"/>
        <v>72.960999999999999</v>
      </c>
      <c r="S126">
        <f t="shared" si="16"/>
        <v>65.665000000000006</v>
      </c>
      <c r="T126">
        <f t="shared" si="17"/>
        <v>35.251200000000004</v>
      </c>
      <c r="U126">
        <f t="shared" si="18"/>
        <v>162</v>
      </c>
      <c r="V126" s="66">
        <f t="shared" si="19"/>
        <v>162</v>
      </c>
      <c r="W126">
        <f t="shared" si="20"/>
        <v>19.826000000000001</v>
      </c>
      <c r="X126">
        <f t="shared" si="11"/>
        <v>12.987</v>
      </c>
      <c r="Y126">
        <f t="shared" si="12"/>
        <v>0.73899999999999999</v>
      </c>
      <c r="Z126">
        <f t="shared" si="21"/>
        <v>0</v>
      </c>
    </row>
    <row r="127" spans="2:26" x14ac:dyDescent="0.25">
      <c r="B127">
        <v>4243</v>
      </c>
      <c r="C127" s="70" t="s">
        <v>1200</v>
      </c>
      <c r="D127" s="72">
        <v>85050</v>
      </c>
      <c r="E127" s="72">
        <v>337200</v>
      </c>
      <c r="F127" s="72">
        <v>1448</v>
      </c>
      <c r="G127" s="72">
        <v>0</v>
      </c>
      <c r="H127" s="72">
        <v>1437</v>
      </c>
      <c r="I127" s="72">
        <v>0</v>
      </c>
      <c r="J127" s="72">
        <v>331174</v>
      </c>
      <c r="K127" s="72">
        <v>1018</v>
      </c>
      <c r="L127" s="72">
        <v>0</v>
      </c>
      <c r="M127" s="1">
        <v>10.67</v>
      </c>
      <c r="N127" s="1" t="s">
        <v>1082</v>
      </c>
      <c r="O127">
        <f t="shared" si="13"/>
        <v>10.67</v>
      </c>
      <c r="P127" s="1"/>
      <c r="Q127" t="str">
        <f t="shared" si="14"/>
        <v>4243#12</v>
      </c>
      <c r="R127">
        <f t="shared" si="15"/>
        <v>907.48400000000004</v>
      </c>
      <c r="S127">
        <f t="shared" si="16"/>
        <v>816.73500000000001</v>
      </c>
      <c r="T127">
        <f t="shared" si="17"/>
        <v>34.570799999999998</v>
      </c>
      <c r="U127">
        <f t="shared" si="18"/>
        <v>1437</v>
      </c>
      <c r="V127" s="66">
        <f t="shared" si="19"/>
        <v>1437</v>
      </c>
      <c r="W127">
        <f t="shared" si="20"/>
        <v>337.2</v>
      </c>
      <c r="X127">
        <f t="shared" si="11"/>
        <v>331.17399999999998</v>
      </c>
      <c r="Y127">
        <f t="shared" si="12"/>
        <v>1.018</v>
      </c>
      <c r="Z127">
        <f t="shared" si="21"/>
        <v>0</v>
      </c>
    </row>
    <row r="128" spans="2:26" x14ac:dyDescent="0.25">
      <c r="B128">
        <v>4600</v>
      </c>
      <c r="C128" s="70" t="s">
        <v>1200</v>
      </c>
      <c r="D128" s="72">
        <v>62553</v>
      </c>
      <c r="E128" s="72">
        <v>247700</v>
      </c>
      <c r="F128" s="72">
        <v>1137</v>
      </c>
      <c r="G128" s="72">
        <v>0</v>
      </c>
      <c r="H128" s="72">
        <v>1125</v>
      </c>
      <c r="I128" s="72">
        <v>0</v>
      </c>
      <c r="J128" s="72">
        <v>239070</v>
      </c>
      <c r="K128" s="72">
        <v>1011</v>
      </c>
      <c r="L128" s="72">
        <v>0</v>
      </c>
      <c r="M128" s="1">
        <v>10.67</v>
      </c>
      <c r="N128" s="1" t="s">
        <v>1083</v>
      </c>
      <c r="O128">
        <f t="shared" si="13"/>
        <v>10.67</v>
      </c>
      <c r="P128" s="1"/>
      <c r="Q128" t="str">
        <f t="shared" si="14"/>
        <v>4600#12</v>
      </c>
      <c r="R128">
        <f t="shared" si="15"/>
        <v>667.44100000000003</v>
      </c>
      <c r="S128">
        <f t="shared" si="16"/>
        <v>600.69600000000003</v>
      </c>
      <c r="T128">
        <f t="shared" si="17"/>
        <v>34.570799999999998</v>
      </c>
      <c r="U128">
        <f t="shared" si="18"/>
        <v>1125</v>
      </c>
      <c r="V128" s="66">
        <f t="shared" si="19"/>
        <v>1125</v>
      </c>
      <c r="W128">
        <f t="shared" si="20"/>
        <v>247.7</v>
      </c>
      <c r="X128">
        <f t="shared" si="11"/>
        <v>239.07</v>
      </c>
      <c r="Y128">
        <f t="shared" si="12"/>
        <v>1.0109999999999999</v>
      </c>
      <c r="Z128">
        <f t="shared" si="21"/>
        <v>0</v>
      </c>
    </row>
    <row r="129" spans="2:26" x14ac:dyDescent="0.25">
      <c r="B129">
        <v>3282</v>
      </c>
      <c r="C129" s="70" t="s">
        <v>1200</v>
      </c>
      <c r="D129" s="72">
        <v>62821</v>
      </c>
      <c r="E129" s="72">
        <v>247979</v>
      </c>
      <c r="F129" s="72">
        <v>1094</v>
      </c>
      <c r="G129" s="72">
        <v>0</v>
      </c>
      <c r="H129" s="72">
        <v>1094</v>
      </c>
      <c r="I129" s="72">
        <v>0</v>
      </c>
      <c r="J129" s="72">
        <v>238635</v>
      </c>
      <c r="K129" s="72">
        <v>2710</v>
      </c>
      <c r="L129" s="72">
        <v>0</v>
      </c>
      <c r="M129" s="1">
        <v>0</v>
      </c>
      <c r="N129" s="1" t="s">
        <v>1084</v>
      </c>
      <c r="O129">
        <f t="shared" si="13"/>
        <v>10.88</v>
      </c>
      <c r="P129" s="1"/>
      <c r="Q129" t="str">
        <f t="shared" si="14"/>
        <v>3282#12</v>
      </c>
      <c r="R129">
        <f t="shared" si="15"/>
        <v>683.49199999999996</v>
      </c>
      <c r="S129">
        <f t="shared" si="16"/>
        <v>615.14300000000003</v>
      </c>
      <c r="T129">
        <f t="shared" si="17"/>
        <v>35.251200000000004</v>
      </c>
      <c r="U129">
        <f t="shared" si="18"/>
        <v>1094</v>
      </c>
      <c r="V129" s="66">
        <f t="shared" si="19"/>
        <v>1094</v>
      </c>
      <c r="W129">
        <f t="shared" si="20"/>
        <v>247.97900000000001</v>
      </c>
      <c r="X129">
        <f t="shared" si="11"/>
        <v>238.63499999999999</v>
      </c>
      <c r="Y129">
        <f t="shared" si="12"/>
        <v>2.71</v>
      </c>
      <c r="Z129">
        <f t="shared" si="21"/>
        <v>0</v>
      </c>
    </row>
    <row r="130" spans="2:26" x14ac:dyDescent="0.25">
      <c r="B130">
        <v>4598</v>
      </c>
      <c r="C130" s="70" t="s">
        <v>1200</v>
      </c>
      <c r="D130" s="72">
        <v>84800</v>
      </c>
      <c r="E130" s="72">
        <v>317079</v>
      </c>
      <c r="F130" s="72">
        <v>1388</v>
      </c>
      <c r="G130" s="72">
        <v>0</v>
      </c>
      <c r="H130" s="72">
        <v>1388</v>
      </c>
      <c r="I130" s="72">
        <v>0</v>
      </c>
      <c r="J130" s="72">
        <v>315195</v>
      </c>
      <c r="K130" s="72">
        <v>1048</v>
      </c>
      <c r="L130" s="72">
        <v>0</v>
      </c>
      <c r="M130" s="1">
        <v>10.67</v>
      </c>
      <c r="N130" s="1" t="s">
        <v>1085</v>
      </c>
      <c r="O130">
        <f t="shared" si="13"/>
        <v>10.67</v>
      </c>
      <c r="P130" s="1"/>
      <c r="Q130" t="str">
        <f t="shared" si="14"/>
        <v>4598#12</v>
      </c>
      <c r="R130">
        <f t="shared" si="15"/>
        <v>904.81600000000003</v>
      </c>
      <c r="S130">
        <f t="shared" si="16"/>
        <v>814.33399999999995</v>
      </c>
      <c r="T130">
        <f t="shared" si="17"/>
        <v>34.570799999999998</v>
      </c>
      <c r="U130">
        <f t="shared" si="18"/>
        <v>1388</v>
      </c>
      <c r="V130" s="66">
        <f t="shared" si="19"/>
        <v>1388</v>
      </c>
      <c r="W130">
        <f t="shared" si="20"/>
        <v>317.07900000000001</v>
      </c>
      <c r="X130">
        <f t="shared" si="11"/>
        <v>315.19499999999999</v>
      </c>
      <c r="Y130">
        <f t="shared" si="12"/>
        <v>1.048</v>
      </c>
      <c r="Z130">
        <f t="shared" si="21"/>
        <v>0</v>
      </c>
    </row>
    <row r="131" spans="2:26" x14ac:dyDescent="0.25">
      <c r="B131">
        <v>2479</v>
      </c>
      <c r="C131" s="70" t="s">
        <v>1200</v>
      </c>
      <c r="D131" s="72">
        <v>89830</v>
      </c>
      <c r="E131" s="72">
        <v>361756</v>
      </c>
      <c r="F131" s="72">
        <v>1465</v>
      </c>
      <c r="G131" s="72">
        <v>0</v>
      </c>
      <c r="H131" s="72">
        <v>1465</v>
      </c>
      <c r="I131" s="72">
        <v>0</v>
      </c>
      <c r="J131" s="72">
        <v>345494</v>
      </c>
      <c r="K131" s="72">
        <v>1207</v>
      </c>
      <c r="L131" s="72">
        <v>0</v>
      </c>
      <c r="M131" s="1">
        <v>10.67</v>
      </c>
      <c r="N131" s="1" t="s">
        <v>1201</v>
      </c>
      <c r="O131">
        <f t="shared" si="13"/>
        <v>10.67</v>
      </c>
      <c r="P131" s="1"/>
      <c r="Q131" t="str">
        <f t="shared" si="14"/>
        <v>2479#12</v>
      </c>
      <c r="R131">
        <f t="shared" si="15"/>
        <v>958.48599999999999</v>
      </c>
      <c r="S131">
        <f t="shared" si="16"/>
        <v>862.63699999999994</v>
      </c>
      <c r="T131">
        <f t="shared" si="17"/>
        <v>34.570799999999998</v>
      </c>
      <c r="U131">
        <f t="shared" si="18"/>
        <v>1465</v>
      </c>
      <c r="V131" s="66">
        <f t="shared" si="19"/>
        <v>1465</v>
      </c>
      <c r="W131">
        <f t="shared" si="20"/>
        <v>361.75599999999997</v>
      </c>
      <c r="X131">
        <f t="shared" ref="X131:X194" si="22">ROUND(J131/1000,3)</f>
        <v>345.49400000000003</v>
      </c>
      <c r="Y131">
        <f t="shared" ref="Y131:Y194" si="23">ROUND(K131/1000,3)</f>
        <v>1.2070000000000001</v>
      </c>
      <c r="Z131">
        <f t="shared" si="21"/>
        <v>0</v>
      </c>
    </row>
    <row r="132" spans="2:26" x14ac:dyDescent="0.25">
      <c r="B132">
        <v>2642</v>
      </c>
      <c r="C132" s="70" t="s">
        <v>1200</v>
      </c>
      <c r="D132" s="72">
        <v>413154</v>
      </c>
      <c r="E132" s="72">
        <v>1688630</v>
      </c>
      <c r="F132" s="72">
        <v>6828</v>
      </c>
      <c r="G132" s="72">
        <v>292</v>
      </c>
      <c r="H132" s="72">
        <v>7120</v>
      </c>
      <c r="I132" s="72">
        <v>0</v>
      </c>
      <c r="J132" s="72">
        <v>1646089</v>
      </c>
      <c r="K132" s="72">
        <v>1246</v>
      </c>
      <c r="L132" s="72">
        <v>416524</v>
      </c>
      <c r="M132" s="1">
        <v>10.8964</v>
      </c>
      <c r="N132" s="1" t="s">
        <v>1086</v>
      </c>
      <c r="O132">
        <f t="shared" ref="O132:O195" si="24">IFERROR(AVERAGEIFS($M$3:$M$1650,$B$3:$B$1650,MID($Q132,1,4),$M$3:$M$1650,"&gt;0"),10.88)</f>
        <v>10.8964</v>
      </c>
      <c r="P132" s="1"/>
      <c r="Q132" t="str">
        <f t="shared" ref="Q132:Q195" si="25">B132&amp;"#"&amp;MID(C132,6,2)</f>
        <v>2642#12</v>
      </c>
      <c r="R132">
        <f t="shared" ref="R132:R195" si="26">IF(OR(L132=0,M132=0),ROUND(D132*O132/1000,3),ROUND(L132*M132*0.9/1000,3))</f>
        <v>4084.7510000000002</v>
      </c>
      <c r="S132">
        <f t="shared" ref="S132:S195" si="27">IF(OR(L132=0,M132=0),ROUND(D132*O132*0.9/1000,3),ROUND(L132*M132*0.9/1000,3))</f>
        <v>4084.7510000000002</v>
      </c>
      <c r="T132">
        <f t="shared" ref="T132:T195" si="28">IF(OR(L132=0,M132=0),O132*0.9*3.6,M132*0.9*3.6)</f>
        <v>35.304336000000006</v>
      </c>
      <c r="U132">
        <f t="shared" ref="U132:U195" si="29">IF(H132=0,ROUND(F132+G132,3),ROUND(H132,3))</f>
        <v>7120</v>
      </c>
      <c r="V132" s="66">
        <f t="shared" ref="V132:V195" si="30">H132</f>
        <v>7120</v>
      </c>
      <c r="W132">
        <f t="shared" ref="W132:W195" si="31">ROUND(E132/1000,3)</f>
        <v>1688.63</v>
      </c>
      <c r="X132">
        <f t="shared" si="22"/>
        <v>1646.0889999999999</v>
      </c>
      <c r="Y132">
        <f t="shared" si="23"/>
        <v>1.246</v>
      </c>
      <c r="Z132">
        <f t="shared" ref="Z132:Z195" si="32">ROUND(I132/1000,3)</f>
        <v>0</v>
      </c>
    </row>
    <row r="133" spans="2:26" x14ac:dyDescent="0.25">
      <c r="B133">
        <v>2704</v>
      </c>
      <c r="C133" s="70" t="s">
        <v>1200</v>
      </c>
      <c r="D133" s="72">
        <v>35001</v>
      </c>
      <c r="E133" s="72">
        <v>141593</v>
      </c>
      <c r="F133" s="72">
        <v>560</v>
      </c>
      <c r="G133" s="72">
        <v>0</v>
      </c>
      <c r="H133" s="72">
        <v>560</v>
      </c>
      <c r="I133" s="72">
        <v>0</v>
      </c>
      <c r="J133" s="72">
        <v>138489</v>
      </c>
      <c r="K133" s="72">
        <v>962</v>
      </c>
      <c r="L133" s="72">
        <v>0</v>
      </c>
      <c r="M133" s="1">
        <v>10.67</v>
      </c>
      <c r="N133" s="1" t="s">
        <v>1087</v>
      </c>
      <c r="O133">
        <f t="shared" si="24"/>
        <v>10.67</v>
      </c>
      <c r="P133" s="1"/>
      <c r="Q133" t="str">
        <f t="shared" si="25"/>
        <v>2704#12</v>
      </c>
      <c r="R133">
        <f t="shared" si="26"/>
        <v>373.46100000000001</v>
      </c>
      <c r="S133">
        <f t="shared" si="27"/>
        <v>336.11500000000001</v>
      </c>
      <c r="T133">
        <f t="shared" si="28"/>
        <v>34.570799999999998</v>
      </c>
      <c r="U133">
        <f t="shared" si="29"/>
        <v>560</v>
      </c>
      <c r="V133" s="66">
        <f t="shared" si="30"/>
        <v>560</v>
      </c>
      <c r="W133">
        <f t="shared" si="31"/>
        <v>141.59299999999999</v>
      </c>
      <c r="X133">
        <f t="shared" si="22"/>
        <v>138.489</v>
      </c>
      <c r="Y133">
        <f t="shared" si="23"/>
        <v>0.96199999999999997</v>
      </c>
      <c r="Z133">
        <f t="shared" si="32"/>
        <v>0</v>
      </c>
    </row>
    <row r="134" spans="2:26" x14ac:dyDescent="0.25">
      <c r="B134">
        <v>2703</v>
      </c>
      <c r="C134" s="70" t="s">
        <v>1200</v>
      </c>
      <c r="D134" s="72">
        <v>53290</v>
      </c>
      <c r="E134" s="72">
        <v>209329</v>
      </c>
      <c r="F134" s="72">
        <v>930</v>
      </c>
      <c r="G134" s="72">
        <v>62</v>
      </c>
      <c r="H134" s="72">
        <v>992</v>
      </c>
      <c r="I134" s="72">
        <v>0</v>
      </c>
      <c r="J134" s="72">
        <v>202262</v>
      </c>
      <c r="K134" s="72">
        <v>949</v>
      </c>
      <c r="L134" s="72">
        <v>0</v>
      </c>
      <c r="M134" s="1">
        <v>10.67</v>
      </c>
      <c r="N134" s="1" t="s">
        <v>1088</v>
      </c>
      <c r="O134">
        <f t="shared" si="24"/>
        <v>10.67</v>
      </c>
      <c r="P134" s="1"/>
      <c r="Q134" t="str">
        <f t="shared" si="25"/>
        <v>2703#12</v>
      </c>
      <c r="R134">
        <f t="shared" si="26"/>
        <v>568.60400000000004</v>
      </c>
      <c r="S134">
        <f t="shared" si="27"/>
        <v>511.74400000000003</v>
      </c>
      <c r="T134">
        <f t="shared" si="28"/>
        <v>34.570799999999998</v>
      </c>
      <c r="U134">
        <f t="shared" si="29"/>
        <v>992</v>
      </c>
      <c r="V134" s="66">
        <f t="shared" si="30"/>
        <v>992</v>
      </c>
      <c r="W134">
        <f t="shared" si="31"/>
        <v>209.32900000000001</v>
      </c>
      <c r="X134">
        <f t="shared" si="22"/>
        <v>202.262</v>
      </c>
      <c r="Y134">
        <f t="shared" si="23"/>
        <v>0.94899999999999995</v>
      </c>
      <c r="Z134">
        <f t="shared" si="32"/>
        <v>0</v>
      </c>
    </row>
    <row r="135" spans="2:26" x14ac:dyDescent="0.25">
      <c r="B135">
        <v>3468</v>
      </c>
      <c r="C135" s="70" t="s">
        <v>1200</v>
      </c>
      <c r="D135" s="72">
        <v>930</v>
      </c>
      <c r="E135" s="72">
        <v>3635</v>
      </c>
      <c r="F135" s="72">
        <v>14</v>
      </c>
      <c r="G135" s="72">
        <v>1</v>
      </c>
      <c r="H135" s="72">
        <v>14</v>
      </c>
      <c r="I135" s="72">
        <v>0</v>
      </c>
      <c r="J135" s="72">
        <v>3536</v>
      </c>
      <c r="K135" s="72">
        <v>9205</v>
      </c>
      <c r="L135" s="72">
        <v>930</v>
      </c>
      <c r="M135" s="1">
        <v>10.888999999999999</v>
      </c>
      <c r="N135" s="1" t="s">
        <v>1089</v>
      </c>
      <c r="O135">
        <f t="shared" si="24"/>
        <v>10.888999999999999</v>
      </c>
      <c r="P135" s="1"/>
      <c r="Q135" t="str">
        <f t="shared" si="25"/>
        <v>3468#12</v>
      </c>
      <c r="R135">
        <f t="shared" si="26"/>
        <v>9.1140000000000008</v>
      </c>
      <c r="S135">
        <f t="shared" si="27"/>
        <v>9.1140000000000008</v>
      </c>
      <c r="T135">
        <f t="shared" si="28"/>
        <v>35.280360000000002</v>
      </c>
      <c r="U135">
        <f t="shared" si="29"/>
        <v>14</v>
      </c>
      <c r="V135" s="66">
        <f t="shared" si="30"/>
        <v>14</v>
      </c>
      <c r="W135">
        <f t="shared" si="31"/>
        <v>3.6349999999999998</v>
      </c>
      <c r="X135">
        <f t="shared" si="22"/>
        <v>3.536</v>
      </c>
      <c r="Y135">
        <f t="shared" si="23"/>
        <v>9.2050000000000001</v>
      </c>
      <c r="Z135">
        <f t="shared" si="32"/>
        <v>0</v>
      </c>
    </row>
    <row r="136" spans="2:26" x14ac:dyDescent="0.25">
      <c r="B136">
        <v>3939</v>
      </c>
      <c r="C136" s="70" t="s">
        <v>1200</v>
      </c>
      <c r="D136" s="72">
        <v>20017</v>
      </c>
      <c r="E136" s="72">
        <v>74472</v>
      </c>
      <c r="F136" s="72">
        <v>356</v>
      </c>
      <c r="G136" s="72">
        <v>0</v>
      </c>
      <c r="H136" s="72">
        <v>353</v>
      </c>
      <c r="I136" s="72">
        <v>0</v>
      </c>
      <c r="J136" s="72">
        <v>73660</v>
      </c>
      <c r="K136" s="72">
        <v>74</v>
      </c>
      <c r="L136" s="72">
        <v>0</v>
      </c>
      <c r="M136" s="1">
        <v>10.67</v>
      </c>
      <c r="N136" s="1" t="s">
        <v>1090</v>
      </c>
      <c r="O136">
        <f t="shared" si="24"/>
        <v>10.67</v>
      </c>
      <c r="P136" s="1"/>
      <c r="Q136" t="str">
        <f t="shared" si="25"/>
        <v>3939#12</v>
      </c>
      <c r="R136">
        <f t="shared" si="26"/>
        <v>213.58099999999999</v>
      </c>
      <c r="S136">
        <f t="shared" si="27"/>
        <v>192.22300000000001</v>
      </c>
      <c r="T136">
        <f t="shared" si="28"/>
        <v>34.570799999999998</v>
      </c>
      <c r="U136">
        <f t="shared" si="29"/>
        <v>353</v>
      </c>
      <c r="V136" s="66">
        <f t="shared" si="30"/>
        <v>353</v>
      </c>
      <c r="W136">
        <f t="shared" si="31"/>
        <v>74.471999999999994</v>
      </c>
      <c r="X136">
        <f t="shared" si="22"/>
        <v>73.66</v>
      </c>
      <c r="Y136">
        <f t="shared" si="23"/>
        <v>7.3999999999999996E-2</v>
      </c>
      <c r="Z136">
        <f t="shared" si="32"/>
        <v>0</v>
      </c>
    </row>
    <row r="137" spans="2:26" x14ac:dyDescent="0.25">
      <c r="B137">
        <v>2881</v>
      </c>
      <c r="C137" s="70" t="s">
        <v>1200</v>
      </c>
      <c r="D137" s="72">
        <v>192689</v>
      </c>
      <c r="E137" s="72">
        <v>780148</v>
      </c>
      <c r="F137" s="72">
        <v>3037</v>
      </c>
      <c r="G137" s="72">
        <v>0</v>
      </c>
      <c r="H137" s="72">
        <v>3037</v>
      </c>
      <c r="I137" s="72">
        <v>0</v>
      </c>
      <c r="J137" s="72">
        <v>751467</v>
      </c>
      <c r="K137" s="72">
        <v>1269</v>
      </c>
      <c r="L137" s="72">
        <v>193257</v>
      </c>
      <c r="M137" s="1">
        <v>10.8956</v>
      </c>
      <c r="N137" s="1" t="s">
        <v>1091</v>
      </c>
      <c r="O137">
        <f t="shared" si="24"/>
        <v>10.8956</v>
      </c>
      <c r="P137" s="1"/>
      <c r="Q137" t="str">
        <f t="shared" si="25"/>
        <v>2881#12</v>
      </c>
      <c r="R137">
        <f t="shared" si="26"/>
        <v>1895.086</v>
      </c>
      <c r="S137">
        <f t="shared" si="27"/>
        <v>1895.086</v>
      </c>
      <c r="T137">
        <f t="shared" si="28"/>
        <v>35.301743999999999</v>
      </c>
      <c r="U137">
        <f t="shared" si="29"/>
        <v>3037</v>
      </c>
      <c r="V137" s="66">
        <f t="shared" si="30"/>
        <v>3037</v>
      </c>
      <c r="W137">
        <f t="shared" si="31"/>
        <v>780.14800000000002</v>
      </c>
      <c r="X137">
        <f t="shared" si="22"/>
        <v>751.46699999999998</v>
      </c>
      <c r="Y137">
        <f t="shared" si="23"/>
        <v>1.2689999999999999</v>
      </c>
      <c r="Z137">
        <f t="shared" si="32"/>
        <v>0</v>
      </c>
    </row>
    <row r="138" spans="2:26" x14ac:dyDescent="0.25">
      <c r="B138">
        <v>3081</v>
      </c>
      <c r="C138" s="70" t="s">
        <v>1200</v>
      </c>
      <c r="D138" s="72">
        <v>51084</v>
      </c>
      <c r="E138" s="72">
        <v>204874</v>
      </c>
      <c r="F138" s="72">
        <v>869</v>
      </c>
      <c r="G138" s="72">
        <v>0</v>
      </c>
      <c r="H138" s="72">
        <v>869</v>
      </c>
      <c r="I138" s="72">
        <v>0</v>
      </c>
      <c r="J138" s="72">
        <v>197701</v>
      </c>
      <c r="K138" s="72">
        <v>1026</v>
      </c>
      <c r="L138" s="72">
        <v>50821</v>
      </c>
      <c r="M138" s="1">
        <v>1.05793</v>
      </c>
      <c r="N138" s="1" t="s">
        <v>1092</v>
      </c>
      <c r="O138">
        <f t="shared" si="24"/>
        <v>1.05793</v>
      </c>
      <c r="P138" s="1"/>
      <c r="Q138" t="str">
        <f t="shared" si="25"/>
        <v>3081#12</v>
      </c>
      <c r="R138">
        <f t="shared" si="26"/>
        <v>48.389000000000003</v>
      </c>
      <c r="S138">
        <f t="shared" si="27"/>
        <v>48.389000000000003</v>
      </c>
      <c r="T138">
        <f t="shared" si="28"/>
        <v>3.4276932000000002</v>
      </c>
      <c r="U138">
        <f t="shared" si="29"/>
        <v>869</v>
      </c>
      <c r="V138" s="66">
        <f t="shared" si="30"/>
        <v>869</v>
      </c>
      <c r="W138">
        <f t="shared" si="31"/>
        <v>204.874</v>
      </c>
      <c r="X138">
        <f t="shared" si="22"/>
        <v>197.70099999999999</v>
      </c>
      <c r="Y138">
        <f t="shared" si="23"/>
        <v>1.026</v>
      </c>
      <c r="Z138">
        <f t="shared" si="32"/>
        <v>0</v>
      </c>
    </row>
    <row r="139" spans="2:26" x14ac:dyDescent="0.25">
      <c r="B139">
        <v>4724</v>
      </c>
      <c r="C139" s="70" t="s">
        <v>1200</v>
      </c>
      <c r="D139" s="72">
        <v>18535</v>
      </c>
      <c r="E139" s="72">
        <v>67447</v>
      </c>
      <c r="F139" s="72">
        <v>322</v>
      </c>
      <c r="G139" s="72">
        <v>0</v>
      </c>
      <c r="H139" s="72">
        <v>319</v>
      </c>
      <c r="I139" s="72">
        <v>0</v>
      </c>
      <c r="J139" s="72">
        <v>66247</v>
      </c>
      <c r="K139" s="72">
        <v>86</v>
      </c>
      <c r="L139" s="72">
        <v>18507</v>
      </c>
      <c r="M139" s="1">
        <v>10.8963</v>
      </c>
      <c r="N139" s="1" t="s">
        <v>1179</v>
      </c>
      <c r="O139">
        <f t="shared" si="24"/>
        <v>10.8963</v>
      </c>
      <c r="P139" s="1"/>
      <c r="Q139" t="str">
        <f t="shared" si="25"/>
        <v>4724#12</v>
      </c>
      <c r="R139">
        <f t="shared" si="26"/>
        <v>181.49199999999999</v>
      </c>
      <c r="S139">
        <f t="shared" si="27"/>
        <v>181.49199999999999</v>
      </c>
      <c r="T139">
        <f t="shared" si="28"/>
        <v>35.304012</v>
      </c>
      <c r="U139">
        <f t="shared" si="29"/>
        <v>319</v>
      </c>
      <c r="V139" s="66">
        <f t="shared" si="30"/>
        <v>319</v>
      </c>
      <c r="W139">
        <f t="shared" si="31"/>
        <v>67.447000000000003</v>
      </c>
      <c r="X139">
        <f t="shared" si="22"/>
        <v>66.247</v>
      </c>
      <c r="Y139">
        <f t="shared" si="23"/>
        <v>8.5999999999999993E-2</v>
      </c>
      <c r="Z139">
        <f t="shared" si="32"/>
        <v>0</v>
      </c>
    </row>
    <row r="140" spans="2:26" x14ac:dyDescent="0.25">
      <c r="B140">
        <v>3929</v>
      </c>
      <c r="C140" s="70" t="s">
        <v>1200</v>
      </c>
      <c r="D140" s="72">
        <v>16829</v>
      </c>
      <c r="E140" s="72">
        <v>63240</v>
      </c>
      <c r="F140" s="72">
        <v>310</v>
      </c>
      <c r="G140" s="72">
        <v>0</v>
      </c>
      <c r="H140" s="72">
        <v>307</v>
      </c>
      <c r="I140" s="72">
        <v>0</v>
      </c>
      <c r="J140" s="72">
        <v>58391</v>
      </c>
      <c r="K140" s="72">
        <v>124</v>
      </c>
      <c r="L140" s="72">
        <v>0</v>
      </c>
      <c r="M140" s="1">
        <v>0</v>
      </c>
      <c r="N140" s="1" t="s">
        <v>1093</v>
      </c>
      <c r="O140">
        <f t="shared" si="24"/>
        <v>10.88</v>
      </c>
      <c r="P140" s="1"/>
      <c r="Q140" t="str">
        <f t="shared" si="25"/>
        <v>3929#12</v>
      </c>
      <c r="R140">
        <f t="shared" si="26"/>
        <v>183.1</v>
      </c>
      <c r="S140">
        <f t="shared" si="27"/>
        <v>164.79</v>
      </c>
      <c r="T140">
        <f t="shared" si="28"/>
        <v>35.251200000000004</v>
      </c>
      <c r="U140">
        <f t="shared" si="29"/>
        <v>307</v>
      </c>
      <c r="V140" s="66">
        <f t="shared" si="30"/>
        <v>307</v>
      </c>
      <c r="W140">
        <f t="shared" si="31"/>
        <v>63.24</v>
      </c>
      <c r="X140">
        <f t="shared" si="22"/>
        <v>58.390999999999998</v>
      </c>
      <c r="Y140">
        <f t="shared" si="23"/>
        <v>0.124</v>
      </c>
      <c r="Z140">
        <f t="shared" si="32"/>
        <v>0</v>
      </c>
    </row>
    <row r="141" spans="2:26" x14ac:dyDescent="0.25">
      <c r="B141">
        <v>4906</v>
      </c>
      <c r="C141" s="70" t="s">
        <v>1200</v>
      </c>
      <c r="D141" s="72">
        <v>17119</v>
      </c>
      <c r="E141" s="72">
        <v>59879</v>
      </c>
      <c r="F141" s="72">
        <v>301</v>
      </c>
      <c r="G141" s="72">
        <v>16</v>
      </c>
      <c r="H141" s="72">
        <v>317</v>
      </c>
      <c r="I141" s="72">
        <v>0</v>
      </c>
      <c r="J141" s="72">
        <v>30778</v>
      </c>
      <c r="K141" s="72">
        <v>11515</v>
      </c>
      <c r="L141" s="72">
        <v>19192</v>
      </c>
      <c r="M141" s="1">
        <v>10.8963</v>
      </c>
      <c r="N141" s="1" t="s">
        <v>1177</v>
      </c>
      <c r="O141">
        <f t="shared" si="24"/>
        <v>10.8963</v>
      </c>
      <c r="P141" s="1"/>
      <c r="Q141" t="str">
        <f t="shared" si="25"/>
        <v>4906#12</v>
      </c>
      <c r="R141">
        <f t="shared" si="26"/>
        <v>188.21</v>
      </c>
      <c r="S141">
        <f t="shared" si="27"/>
        <v>188.21</v>
      </c>
      <c r="T141">
        <f t="shared" si="28"/>
        <v>35.304012</v>
      </c>
      <c r="U141">
        <f t="shared" si="29"/>
        <v>317</v>
      </c>
      <c r="V141" s="66">
        <f t="shared" si="30"/>
        <v>317</v>
      </c>
      <c r="W141">
        <f t="shared" si="31"/>
        <v>59.878999999999998</v>
      </c>
      <c r="X141">
        <f t="shared" si="22"/>
        <v>30.777999999999999</v>
      </c>
      <c r="Y141">
        <f t="shared" si="23"/>
        <v>11.515000000000001</v>
      </c>
      <c r="Z141">
        <f t="shared" si="32"/>
        <v>0</v>
      </c>
    </row>
    <row r="142" spans="2:26" x14ac:dyDescent="0.25">
      <c r="B142">
        <v>3124</v>
      </c>
      <c r="C142" s="70" t="s">
        <v>1200</v>
      </c>
      <c r="D142" s="72">
        <v>18813</v>
      </c>
      <c r="E142" s="72">
        <v>69880</v>
      </c>
      <c r="F142" s="72">
        <v>332</v>
      </c>
      <c r="G142" s="72">
        <v>19</v>
      </c>
      <c r="H142" s="72">
        <v>351</v>
      </c>
      <c r="I142" s="72">
        <v>0</v>
      </c>
      <c r="J142" s="72">
        <v>65740</v>
      </c>
      <c r="K142" s="72">
        <v>79</v>
      </c>
      <c r="L142" s="72">
        <v>0</v>
      </c>
      <c r="M142" s="1">
        <v>0</v>
      </c>
      <c r="N142" s="1" t="s">
        <v>1094</v>
      </c>
      <c r="O142">
        <f t="shared" si="24"/>
        <v>10.88</v>
      </c>
      <c r="P142" s="1"/>
      <c r="Q142" t="str">
        <f t="shared" si="25"/>
        <v>3124#12</v>
      </c>
      <c r="R142">
        <f t="shared" si="26"/>
        <v>204.685</v>
      </c>
      <c r="S142">
        <f t="shared" si="27"/>
        <v>184.21700000000001</v>
      </c>
      <c r="T142">
        <f t="shared" si="28"/>
        <v>35.251200000000004</v>
      </c>
      <c r="U142">
        <f t="shared" si="29"/>
        <v>351</v>
      </c>
      <c r="V142" s="66">
        <f t="shared" si="30"/>
        <v>351</v>
      </c>
      <c r="W142">
        <f t="shared" si="31"/>
        <v>69.88</v>
      </c>
      <c r="X142">
        <f t="shared" si="22"/>
        <v>65.739999999999995</v>
      </c>
      <c r="Y142">
        <f t="shared" si="23"/>
        <v>7.9000000000000001E-2</v>
      </c>
      <c r="Z142">
        <f t="shared" si="32"/>
        <v>0</v>
      </c>
    </row>
    <row r="143" spans="2:26" x14ac:dyDescent="0.25">
      <c r="B143">
        <v>3242</v>
      </c>
      <c r="C143" s="70" t="s">
        <v>1200</v>
      </c>
      <c r="D143" s="72">
        <v>67021</v>
      </c>
      <c r="E143" s="72">
        <v>271600</v>
      </c>
      <c r="F143" s="72">
        <v>1138</v>
      </c>
      <c r="G143" s="72">
        <v>57</v>
      </c>
      <c r="H143" s="72">
        <v>1195</v>
      </c>
      <c r="I143" s="72">
        <v>0</v>
      </c>
      <c r="J143" s="72">
        <v>265271</v>
      </c>
      <c r="K143" s="72">
        <v>1566</v>
      </c>
      <c r="L143" s="72">
        <v>0</v>
      </c>
      <c r="M143" s="1">
        <v>0</v>
      </c>
      <c r="N143" s="1" t="s">
        <v>1095</v>
      </c>
      <c r="O143">
        <f t="shared" si="24"/>
        <v>10.88</v>
      </c>
      <c r="P143" s="1"/>
      <c r="Q143" t="str">
        <f t="shared" si="25"/>
        <v>3242#12</v>
      </c>
      <c r="R143">
        <f t="shared" si="26"/>
        <v>729.18799999999999</v>
      </c>
      <c r="S143">
        <f t="shared" si="27"/>
        <v>656.27</v>
      </c>
      <c r="T143">
        <f t="shared" si="28"/>
        <v>35.251200000000004</v>
      </c>
      <c r="U143">
        <f t="shared" si="29"/>
        <v>1195</v>
      </c>
      <c r="V143" s="66">
        <f t="shared" si="30"/>
        <v>1195</v>
      </c>
      <c r="W143">
        <f t="shared" si="31"/>
        <v>271.60000000000002</v>
      </c>
      <c r="X143">
        <f t="shared" si="22"/>
        <v>265.27100000000002</v>
      </c>
      <c r="Y143">
        <f t="shared" si="23"/>
        <v>1.5660000000000001</v>
      </c>
      <c r="Z143">
        <f t="shared" si="32"/>
        <v>0</v>
      </c>
    </row>
    <row r="144" spans="2:26" x14ac:dyDescent="0.25">
      <c r="B144">
        <v>4406</v>
      </c>
      <c r="C144" t="s">
        <v>1200</v>
      </c>
      <c r="D144" s="72">
        <v>26036</v>
      </c>
      <c r="E144" s="72">
        <v>96400</v>
      </c>
      <c r="F144" s="72">
        <v>487</v>
      </c>
      <c r="G144" s="72">
        <v>0</v>
      </c>
      <c r="H144" s="72">
        <v>479</v>
      </c>
      <c r="I144" s="72">
        <v>0</v>
      </c>
      <c r="J144" s="72">
        <v>93358</v>
      </c>
      <c r="K144" s="72">
        <v>49</v>
      </c>
      <c r="L144" s="72">
        <v>0</v>
      </c>
      <c r="M144" s="1">
        <v>0</v>
      </c>
      <c r="N144" s="1" t="s">
        <v>1096</v>
      </c>
      <c r="O144">
        <f t="shared" si="24"/>
        <v>10.88</v>
      </c>
      <c r="Q144" t="str">
        <f t="shared" si="25"/>
        <v>4406#12</v>
      </c>
      <c r="R144">
        <f t="shared" si="26"/>
        <v>283.27199999999999</v>
      </c>
      <c r="S144">
        <f t="shared" si="27"/>
        <v>254.94499999999999</v>
      </c>
      <c r="T144">
        <f t="shared" si="28"/>
        <v>35.251200000000004</v>
      </c>
      <c r="U144">
        <f t="shared" si="29"/>
        <v>479</v>
      </c>
      <c r="V144" s="66">
        <f t="shared" si="30"/>
        <v>479</v>
      </c>
      <c r="W144">
        <f t="shared" si="31"/>
        <v>96.4</v>
      </c>
      <c r="X144">
        <f t="shared" si="22"/>
        <v>93.358000000000004</v>
      </c>
      <c r="Y144">
        <f t="shared" si="23"/>
        <v>4.9000000000000002E-2</v>
      </c>
      <c r="Z144">
        <f t="shared" si="32"/>
        <v>0</v>
      </c>
    </row>
    <row r="145" spans="2:26" x14ac:dyDescent="0.25">
      <c r="B145">
        <v>4026</v>
      </c>
      <c r="C145" t="s">
        <v>1200</v>
      </c>
      <c r="D145" s="72">
        <v>82405</v>
      </c>
      <c r="E145" s="72">
        <v>312810</v>
      </c>
      <c r="F145" s="72">
        <v>1348</v>
      </c>
      <c r="G145" s="72">
        <v>0</v>
      </c>
      <c r="H145" s="72">
        <v>1340</v>
      </c>
      <c r="I145" s="72">
        <v>0</v>
      </c>
      <c r="J145" s="72">
        <v>307180</v>
      </c>
      <c r="K145" s="72">
        <v>1230</v>
      </c>
      <c r="L145" s="72">
        <v>0</v>
      </c>
      <c r="M145" s="1">
        <v>0</v>
      </c>
      <c r="N145" s="1" t="s">
        <v>1097</v>
      </c>
      <c r="O145">
        <f t="shared" si="24"/>
        <v>10.88</v>
      </c>
      <c r="Q145" t="str">
        <f t="shared" si="25"/>
        <v>4026#12</v>
      </c>
      <c r="R145">
        <f t="shared" si="26"/>
        <v>896.56600000000003</v>
      </c>
      <c r="S145">
        <f t="shared" si="27"/>
        <v>806.91</v>
      </c>
      <c r="T145">
        <f t="shared" si="28"/>
        <v>35.251200000000004</v>
      </c>
      <c r="U145">
        <f t="shared" si="29"/>
        <v>1340</v>
      </c>
      <c r="V145" s="66">
        <f t="shared" si="30"/>
        <v>1340</v>
      </c>
      <c r="W145">
        <f t="shared" si="31"/>
        <v>312.81</v>
      </c>
      <c r="X145">
        <f t="shared" si="22"/>
        <v>307.18</v>
      </c>
      <c r="Y145">
        <f t="shared" si="23"/>
        <v>1.23</v>
      </c>
      <c r="Z145">
        <f t="shared" si="32"/>
        <v>0</v>
      </c>
    </row>
    <row r="146" spans="2:26" x14ac:dyDescent="0.25">
      <c r="B146">
        <v>4404</v>
      </c>
      <c r="C146" t="s">
        <v>1200</v>
      </c>
      <c r="D146" s="72">
        <v>21502</v>
      </c>
      <c r="E146" s="72">
        <v>78198</v>
      </c>
      <c r="F146" s="72">
        <v>409</v>
      </c>
      <c r="G146" s="72">
        <v>0</v>
      </c>
      <c r="H146" s="72">
        <v>407</v>
      </c>
      <c r="I146" s="72">
        <v>0</v>
      </c>
      <c r="J146" s="72">
        <v>1210</v>
      </c>
      <c r="K146" s="72">
        <v>59187</v>
      </c>
      <c r="L146" s="72">
        <v>21502</v>
      </c>
      <c r="M146" s="1">
        <v>10.8964</v>
      </c>
      <c r="N146" s="1" t="s">
        <v>1098</v>
      </c>
      <c r="O146">
        <f t="shared" si="24"/>
        <v>10.8964</v>
      </c>
      <c r="Q146" t="str">
        <f t="shared" si="25"/>
        <v>4404#12</v>
      </c>
      <c r="R146">
        <f t="shared" si="26"/>
        <v>210.86500000000001</v>
      </c>
      <c r="S146">
        <f t="shared" si="27"/>
        <v>210.86500000000001</v>
      </c>
      <c r="T146">
        <f t="shared" si="28"/>
        <v>35.304336000000006</v>
      </c>
      <c r="U146">
        <f t="shared" si="29"/>
        <v>407</v>
      </c>
      <c r="V146" s="66">
        <f t="shared" si="30"/>
        <v>407</v>
      </c>
      <c r="W146">
        <f t="shared" si="31"/>
        <v>78.197999999999993</v>
      </c>
      <c r="X146">
        <f t="shared" si="22"/>
        <v>1.21</v>
      </c>
      <c r="Y146">
        <f t="shared" si="23"/>
        <v>59.186999999999998</v>
      </c>
      <c r="Z146">
        <f t="shared" si="32"/>
        <v>0</v>
      </c>
    </row>
    <row r="147" spans="2:26" x14ac:dyDescent="0.25">
      <c r="B147">
        <v>3531</v>
      </c>
      <c r="C147" t="s">
        <v>1200</v>
      </c>
      <c r="D147" s="72">
        <v>49058</v>
      </c>
      <c r="E147" s="72">
        <v>194850</v>
      </c>
      <c r="F147" s="72">
        <v>827</v>
      </c>
      <c r="G147" s="72">
        <v>0</v>
      </c>
      <c r="H147" s="72">
        <v>827</v>
      </c>
      <c r="I147" s="72">
        <v>0</v>
      </c>
      <c r="J147" s="72">
        <v>191751</v>
      </c>
      <c r="K147" s="72">
        <v>1293</v>
      </c>
      <c r="L147" s="72">
        <v>90274</v>
      </c>
      <c r="M147" s="1">
        <v>10.863099999999999</v>
      </c>
      <c r="N147" s="1" t="s">
        <v>1099</v>
      </c>
      <c r="O147">
        <f t="shared" si="24"/>
        <v>10.863099999999999</v>
      </c>
      <c r="Q147" t="str">
        <f t="shared" si="25"/>
        <v>3531#12</v>
      </c>
      <c r="R147">
        <f t="shared" si="26"/>
        <v>882.59</v>
      </c>
      <c r="S147">
        <f t="shared" si="27"/>
        <v>882.59</v>
      </c>
      <c r="T147">
        <f t="shared" si="28"/>
        <v>35.196444</v>
      </c>
      <c r="U147">
        <f t="shared" si="29"/>
        <v>827</v>
      </c>
      <c r="V147" s="66">
        <f t="shared" si="30"/>
        <v>827</v>
      </c>
      <c r="W147">
        <f t="shared" si="31"/>
        <v>194.85</v>
      </c>
      <c r="X147">
        <f t="shared" si="22"/>
        <v>191.751</v>
      </c>
      <c r="Y147">
        <f t="shared" si="23"/>
        <v>1.2929999999999999</v>
      </c>
      <c r="Z147">
        <f t="shared" si="32"/>
        <v>0</v>
      </c>
    </row>
    <row r="148" spans="2:26" x14ac:dyDescent="0.25">
      <c r="B148">
        <v>2857</v>
      </c>
      <c r="C148" t="s">
        <v>1200</v>
      </c>
      <c r="D148" s="72">
        <v>87250</v>
      </c>
      <c r="E148" s="72">
        <v>352394</v>
      </c>
      <c r="F148" s="72">
        <v>1366</v>
      </c>
      <c r="G148" s="72">
        <v>0</v>
      </c>
      <c r="H148" s="72">
        <v>1366</v>
      </c>
      <c r="I148" s="72">
        <v>0</v>
      </c>
      <c r="J148" s="72">
        <v>343931</v>
      </c>
      <c r="K148" s="72">
        <v>1489</v>
      </c>
      <c r="L148" s="72">
        <v>87250</v>
      </c>
      <c r="M148" s="1">
        <v>10.863099999999999</v>
      </c>
      <c r="N148" s="1" t="s">
        <v>1100</v>
      </c>
      <c r="O148">
        <f t="shared" si="24"/>
        <v>10.863099999999999</v>
      </c>
      <c r="Q148" t="str">
        <f t="shared" si="25"/>
        <v>2857#12</v>
      </c>
      <c r="R148">
        <f t="shared" si="26"/>
        <v>853.02499999999998</v>
      </c>
      <c r="S148">
        <f t="shared" si="27"/>
        <v>853.02499999999998</v>
      </c>
      <c r="T148">
        <f t="shared" si="28"/>
        <v>35.196444</v>
      </c>
      <c r="U148">
        <f t="shared" si="29"/>
        <v>1366</v>
      </c>
      <c r="V148" s="66">
        <f t="shared" si="30"/>
        <v>1366</v>
      </c>
      <c r="W148">
        <f t="shared" si="31"/>
        <v>352.39400000000001</v>
      </c>
      <c r="X148">
        <f t="shared" si="22"/>
        <v>343.93099999999998</v>
      </c>
      <c r="Y148">
        <f t="shared" si="23"/>
        <v>1.4890000000000001</v>
      </c>
      <c r="Z148">
        <f t="shared" si="32"/>
        <v>0</v>
      </c>
    </row>
    <row r="149" spans="2:26" x14ac:dyDescent="0.25">
      <c r="B149">
        <v>4027</v>
      </c>
      <c r="C149" t="s">
        <v>1200</v>
      </c>
      <c r="D149" s="72">
        <v>56706</v>
      </c>
      <c r="E149" s="72">
        <v>223140</v>
      </c>
      <c r="F149" s="72">
        <v>935</v>
      </c>
      <c r="G149" s="72">
        <v>0</v>
      </c>
      <c r="H149" s="72">
        <v>911</v>
      </c>
      <c r="I149" s="72">
        <v>0</v>
      </c>
      <c r="J149" s="72">
        <v>219648</v>
      </c>
      <c r="K149" s="72">
        <v>1519</v>
      </c>
      <c r="L149" s="72">
        <v>56706</v>
      </c>
      <c r="M149" s="1">
        <v>10.8598</v>
      </c>
      <c r="N149" s="1" t="s">
        <v>1101</v>
      </c>
      <c r="O149">
        <f t="shared" si="24"/>
        <v>10.8598</v>
      </c>
      <c r="Q149" t="str">
        <f t="shared" si="25"/>
        <v>4027#12</v>
      </c>
      <c r="R149">
        <f t="shared" si="26"/>
        <v>554.23400000000004</v>
      </c>
      <c r="S149">
        <f t="shared" si="27"/>
        <v>554.23400000000004</v>
      </c>
      <c r="T149">
        <f t="shared" si="28"/>
        <v>35.185752000000001</v>
      </c>
      <c r="U149">
        <f t="shared" si="29"/>
        <v>911</v>
      </c>
      <c r="V149" s="66">
        <f t="shared" si="30"/>
        <v>911</v>
      </c>
      <c r="W149">
        <f t="shared" si="31"/>
        <v>223.14</v>
      </c>
      <c r="X149">
        <f t="shared" si="22"/>
        <v>219.648</v>
      </c>
      <c r="Y149">
        <f t="shared" si="23"/>
        <v>1.5189999999999999</v>
      </c>
      <c r="Z149">
        <f t="shared" si="32"/>
        <v>0</v>
      </c>
    </row>
    <row r="150" spans="2:26" x14ac:dyDescent="0.25">
      <c r="B150">
        <v>4028</v>
      </c>
      <c r="C150" t="s">
        <v>1200</v>
      </c>
      <c r="D150" s="72">
        <v>94513</v>
      </c>
      <c r="E150" s="72">
        <v>373000</v>
      </c>
      <c r="F150" s="72">
        <v>1571</v>
      </c>
      <c r="G150" s="72">
        <v>0</v>
      </c>
      <c r="H150" s="72">
        <v>1562</v>
      </c>
      <c r="I150" s="72">
        <v>0</v>
      </c>
      <c r="J150" s="72">
        <v>365278</v>
      </c>
      <c r="K150" s="72">
        <v>1721</v>
      </c>
      <c r="L150" s="72">
        <v>94526</v>
      </c>
      <c r="M150" s="1">
        <v>10.8598</v>
      </c>
      <c r="N150" s="1" t="s">
        <v>1102</v>
      </c>
      <c r="O150">
        <f t="shared" si="24"/>
        <v>10.905899999999999</v>
      </c>
      <c r="Q150" t="str">
        <f t="shared" si="25"/>
        <v>4028#12</v>
      </c>
      <c r="R150">
        <f t="shared" si="26"/>
        <v>923.88</v>
      </c>
      <c r="S150">
        <f t="shared" si="27"/>
        <v>923.88</v>
      </c>
      <c r="T150">
        <f t="shared" si="28"/>
        <v>35.185752000000001</v>
      </c>
      <c r="U150">
        <f t="shared" si="29"/>
        <v>1562</v>
      </c>
      <c r="V150" s="66">
        <f t="shared" si="30"/>
        <v>1562</v>
      </c>
      <c r="W150">
        <f t="shared" si="31"/>
        <v>373</v>
      </c>
      <c r="X150">
        <f t="shared" si="22"/>
        <v>365.27800000000002</v>
      </c>
      <c r="Y150">
        <f t="shared" si="23"/>
        <v>1.7210000000000001</v>
      </c>
      <c r="Z150">
        <f t="shared" si="32"/>
        <v>0</v>
      </c>
    </row>
    <row r="151" spans="2:26" x14ac:dyDescent="0.25">
      <c r="B151">
        <v>4028</v>
      </c>
      <c r="C151" t="s">
        <v>1198</v>
      </c>
      <c r="D151" s="72">
        <v>32492</v>
      </c>
      <c r="E151" s="72">
        <v>127980</v>
      </c>
      <c r="F151" s="72">
        <v>530</v>
      </c>
      <c r="G151" s="72">
        <v>0</v>
      </c>
      <c r="H151" s="72">
        <v>517</v>
      </c>
      <c r="I151" s="72">
        <v>0</v>
      </c>
      <c r="J151" s="72">
        <v>125515</v>
      </c>
      <c r="K151" s="72">
        <v>2477</v>
      </c>
      <c r="L151" s="72">
        <v>32979</v>
      </c>
      <c r="M151" s="72">
        <v>10.952</v>
      </c>
      <c r="N151" s="1" t="s">
        <v>1102</v>
      </c>
      <c r="O151">
        <f t="shared" si="24"/>
        <v>10.905899999999999</v>
      </c>
      <c r="Q151" t="str">
        <f t="shared" si="25"/>
        <v>4028#10</v>
      </c>
      <c r="R151">
        <f t="shared" si="26"/>
        <v>325.06700000000001</v>
      </c>
      <c r="S151">
        <f t="shared" si="27"/>
        <v>325.06700000000001</v>
      </c>
      <c r="T151">
        <f t="shared" si="28"/>
        <v>35.484479999999998</v>
      </c>
      <c r="U151">
        <f t="shared" si="29"/>
        <v>517</v>
      </c>
      <c r="V151" s="66">
        <f t="shared" si="30"/>
        <v>517</v>
      </c>
      <c r="W151">
        <f t="shared" si="31"/>
        <v>127.98</v>
      </c>
      <c r="X151">
        <f t="shared" si="22"/>
        <v>125.515</v>
      </c>
      <c r="Y151">
        <f t="shared" si="23"/>
        <v>2.4769999999999999</v>
      </c>
      <c r="Z151">
        <f t="shared" si="32"/>
        <v>0</v>
      </c>
    </row>
    <row r="152" spans="2:26" x14ac:dyDescent="0.25">
      <c r="C152"/>
      <c r="O152">
        <f t="shared" si="24"/>
        <v>10.88</v>
      </c>
      <c r="Q152" t="str">
        <f t="shared" si="25"/>
        <v>#</v>
      </c>
      <c r="R152">
        <f t="shared" si="26"/>
        <v>0</v>
      </c>
      <c r="S152">
        <f t="shared" si="27"/>
        <v>0</v>
      </c>
      <c r="T152">
        <f t="shared" si="28"/>
        <v>35.251200000000004</v>
      </c>
      <c r="U152">
        <f t="shared" si="29"/>
        <v>0</v>
      </c>
      <c r="V152" s="66">
        <f t="shared" si="30"/>
        <v>0</v>
      </c>
      <c r="W152">
        <f t="shared" si="31"/>
        <v>0</v>
      </c>
      <c r="X152">
        <f t="shared" si="22"/>
        <v>0</v>
      </c>
      <c r="Y152">
        <f t="shared" si="23"/>
        <v>0</v>
      </c>
      <c r="Z152">
        <f t="shared" si="32"/>
        <v>0</v>
      </c>
    </row>
    <row r="153" spans="2:26" x14ac:dyDescent="0.25">
      <c r="C153"/>
      <c r="O153">
        <f t="shared" si="24"/>
        <v>10.88</v>
      </c>
      <c r="Q153" t="str">
        <f t="shared" si="25"/>
        <v>#</v>
      </c>
      <c r="R153">
        <f t="shared" si="26"/>
        <v>0</v>
      </c>
      <c r="S153">
        <f t="shared" si="27"/>
        <v>0</v>
      </c>
      <c r="T153">
        <f t="shared" si="28"/>
        <v>35.251200000000004</v>
      </c>
      <c r="U153">
        <f t="shared" si="29"/>
        <v>0</v>
      </c>
      <c r="V153" s="66">
        <f t="shared" si="30"/>
        <v>0</v>
      </c>
      <c r="W153">
        <f t="shared" si="31"/>
        <v>0</v>
      </c>
      <c r="X153">
        <f t="shared" si="22"/>
        <v>0</v>
      </c>
      <c r="Y153">
        <f t="shared" si="23"/>
        <v>0</v>
      </c>
      <c r="Z153">
        <f t="shared" si="32"/>
        <v>0</v>
      </c>
    </row>
    <row r="154" spans="2:26" x14ac:dyDescent="0.25">
      <c r="C154"/>
      <c r="O154">
        <f t="shared" si="24"/>
        <v>10.88</v>
      </c>
      <c r="Q154" t="str">
        <f t="shared" si="25"/>
        <v>#</v>
      </c>
      <c r="R154">
        <f t="shared" si="26"/>
        <v>0</v>
      </c>
      <c r="S154">
        <f t="shared" si="27"/>
        <v>0</v>
      </c>
      <c r="T154">
        <f t="shared" si="28"/>
        <v>35.251200000000004</v>
      </c>
      <c r="U154">
        <f t="shared" si="29"/>
        <v>0</v>
      </c>
      <c r="V154" s="66">
        <f t="shared" si="30"/>
        <v>0</v>
      </c>
      <c r="W154">
        <f t="shared" si="31"/>
        <v>0</v>
      </c>
      <c r="X154">
        <f t="shared" si="22"/>
        <v>0</v>
      </c>
      <c r="Y154">
        <f t="shared" si="23"/>
        <v>0</v>
      </c>
      <c r="Z154">
        <f t="shared" si="32"/>
        <v>0</v>
      </c>
    </row>
    <row r="155" spans="2:26" x14ac:dyDescent="0.25">
      <c r="C155"/>
      <c r="O155">
        <f t="shared" si="24"/>
        <v>10.88</v>
      </c>
      <c r="Q155" t="str">
        <f t="shared" si="25"/>
        <v>#</v>
      </c>
      <c r="R155">
        <f t="shared" si="26"/>
        <v>0</v>
      </c>
      <c r="S155">
        <f t="shared" si="27"/>
        <v>0</v>
      </c>
      <c r="T155">
        <f t="shared" si="28"/>
        <v>35.251200000000004</v>
      </c>
      <c r="U155">
        <f t="shared" si="29"/>
        <v>0</v>
      </c>
      <c r="V155" s="66">
        <f t="shared" si="30"/>
        <v>0</v>
      </c>
      <c r="W155">
        <f t="shared" si="31"/>
        <v>0</v>
      </c>
      <c r="X155">
        <f t="shared" si="22"/>
        <v>0</v>
      </c>
      <c r="Y155">
        <f t="shared" si="23"/>
        <v>0</v>
      </c>
      <c r="Z155">
        <f t="shared" si="32"/>
        <v>0</v>
      </c>
    </row>
    <row r="156" spans="2:26" x14ac:dyDescent="0.25">
      <c r="C156"/>
      <c r="O156">
        <f t="shared" si="24"/>
        <v>10.88</v>
      </c>
      <c r="Q156" t="str">
        <f t="shared" si="25"/>
        <v>#</v>
      </c>
      <c r="R156">
        <f t="shared" si="26"/>
        <v>0</v>
      </c>
      <c r="S156">
        <f t="shared" si="27"/>
        <v>0</v>
      </c>
      <c r="T156">
        <f t="shared" si="28"/>
        <v>35.251200000000004</v>
      </c>
      <c r="U156">
        <f t="shared" si="29"/>
        <v>0</v>
      </c>
      <c r="V156" s="66">
        <f t="shared" si="30"/>
        <v>0</v>
      </c>
      <c r="W156">
        <f t="shared" si="31"/>
        <v>0</v>
      </c>
      <c r="X156">
        <f t="shared" si="22"/>
        <v>0</v>
      </c>
      <c r="Y156">
        <f t="shared" si="23"/>
        <v>0</v>
      </c>
      <c r="Z156">
        <f t="shared" si="32"/>
        <v>0</v>
      </c>
    </row>
    <row r="157" spans="2:26" x14ac:dyDescent="0.25">
      <c r="C157"/>
      <c r="O157">
        <f t="shared" si="24"/>
        <v>10.88</v>
      </c>
      <c r="Q157" t="str">
        <f t="shared" si="25"/>
        <v>#</v>
      </c>
      <c r="R157">
        <f t="shared" si="26"/>
        <v>0</v>
      </c>
      <c r="S157">
        <f t="shared" si="27"/>
        <v>0</v>
      </c>
      <c r="T157">
        <f t="shared" si="28"/>
        <v>35.251200000000004</v>
      </c>
      <c r="U157">
        <f t="shared" si="29"/>
        <v>0</v>
      </c>
      <c r="V157" s="66">
        <f t="shared" si="30"/>
        <v>0</v>
      </c>
      <c r="W157">
        <f t="shared" si="31"/>
        <v>0</v>
      </c>
      <c r="X157">
        <f t="shared" si="22"/>
        <v>0</v>
      </c>
      <c r="Y157">
        <f t="shared" si="23"/>
        <v>0</v>
      </c>
      <c r="Z157">
        <f t="shared" si="32"/>
        <v>0</v>
      </c>
    </row>
    <row r="158" spans="2:26" x14ac:dyDescent="0.25">
      <c r="C158"/>
      <c r="O158">
        <f t="shared" si="24"/>
        <v>10.88</v>
      </c>
      <c r="Q158" t="str">
        <f t="shared" si="25"/>
        <v>#</v>
      </c>
      <c r="R158">
        <f t="shared" si="26"/>
        <v>0</v>
      </c>
      <c r="S158">
        <f t="shared" si="27"/>
        <v>0</v>
      </c>
      <c r="T158">
        <f t="shared" si="28"/>
        <v>35.251200000000004</v>
      </c>
      <c r="U158">
        <f t="shared" si="29"/>
        <v>0</v>
      </c>
      <c r="V158" s="66">
        <f t="shared" si="30"/>
        <v>0</v>
      </c>
      <c r="W158">
        <f t="shared" si="31"/>
        <v>0</v>
      </c>
      <c r="X158">
        <f t="shared" si="22"/>
        <v>0</v>
      </c>
      <c r="Y158">
        <f t="shared" si="23"/>
        <v>0</v>
      </c>
      <c r="Z158">
        <f t="shared" si="32"/>
        <v>0</v>
      </c>
    </row>
    <row r="159" spans="2:26" x14ac:dyDescent="0.25">
      <c r="C159"/>
      <c r="O159">
        <f t="shared" si="24"/>
        <v>10.88</v>
      </c>
      <c r="Q159" t="str">
        <f t="shared" si="25"/>
        <v>#</v>
      </c>
      <c r="R159">
        <f t="shared" si="26"/>
        <v>0</v>
      </c>
      <c r="S159">
        <f t="shared" si="27"/>
        <v>0</v>
      </c>
      <c r="T159">
        <f t="shared" si="28"/>
        <v>35.251200000000004</v>
      </c>
      <c r="U159">
        <f t="shared" si="29"/>
        <v>0</v>
      </c>
      <c r="V159" s="66">
        <f t="shared" si="30"/>
        <v>0</v>
      </c>
      <c r="W159">
        <f t="shared" si="31"/>
        <v>0</v>
      </c>
      <c r="X159">
        <f t="shared" si="22"/>
        <v>0</v>
      </c>
      <c r="Y159">
        <f t="shared" si="23"/>
        <v>0</v>
      </c>
      <c r="Z159">
        <f t="shared" si="32"/>
        <v>0</v>
      </c>
    </row>
    <row r="160" spans="2:26" x14ac:dyDescent="0.25">
      <c r="C160"/>
      <c r="O160">
        <f t="shared" si="24"/>
        <v>10.88</v>
      </c>
      <c r="Q160" t="str">
        <f t="shared" si="25"/>
        <v>#</v>
      </c>
      <c r="R160">
        <f t="shared" si="26"/>
        <v>0</v>
      </c>
      <c r="S160">
        <f t="shared" si="27"/>
        <v>0</v>
      </c>
      <c r="T160">
        <f t="shared" si="28"/>
        <v>35.251200000000004</v>
      </c>
      <c r="U160">
        <f t="shared" si="29"/>
        <v>0</v>
      </c>
      <c r="V160" s="66">
        <f t="shared" si="30"/>
        <v>0</v>
      </c>
      <c r="W160">
        <f t="shared" si="31"/>
        <v>0</v>
      </c>
      <c r="X160">
        <f t="shared" si="22"/>
        <v>0</v>
      </c>
      <c r="Y160">
        <f t="shared" si="23"/>
        <v>0</v>
      </c>
      <c r="Z160">
        <f t="shared" si="32"/>
        <v>0</v>
      </c>
    </row>
    <row r="161" spans="3:26" x14ac:dyDescent="0.25">
      <c r="C161"/>
      <c r="O161">
        <f t="shared" si="24"/>
        <v>10.88</v>
      </c>
      <c r="Q161" t="str">
        <f t="shared" si="25"/>
        <v>#</v>
      </c>
      <c r="R161">
        <f t="shared" si="26"/>
        <v>0</v>
      </c>
      <c r="S161">
        <f t="shared" si="27"/>
        <v>0</v>
      </c>
      <c r="T161">
        <f t="shared" si="28"/>
        <v>35.251200000000004</v>
      </c>
      <c r="U161">
        <f t="shared" si="29"/>
        <v>0</v>
      </c>
      <c r="V161" s="66">
        <f t="shared" si="30"/>
        <v>0</v>
      </c>
      <c r="W161">
        <f t="shared" si="31"/>
        <v>0</v>
      </c>
      <c r="X161">
        <f t="shared" si="22"/>
        <v>0</v>
      </c>
      <c r="Y161">
        <f t="shared" si="23"/>
        <v>0</v>
      </c>
      <c r="Z161">
        <f t="shared" si="32"/>
        <v>0</v>
      </c>
    </row>
    <row r="162" spans="3:26" x14ac:dyDescent="0.25">
      <c r="C162"/>
      <c r="O162">
        <f t="shared" si="24"/>
        <v>10.88</v>
      </c>
      <c r="Q162" t="str">
        <f t="shared" si="25"/>
        <v>#</v>
      </c>
      <c r="R162">
        <f t="shared" si="26"/>
        <v>0</v>
      </c>
      <c r="S162">
        <f t="shared" si="27"/>
        <v>0</v>
      </c>
      <c r="T162">
        <f t="shared" si="28"/>
        <v>35.251200000000004</v>
      </c>
      <c r="U162">
        <f t="shared" si="29"/>
        <v>0</v>
      </c>
      <c r="V162" s="66">
        <f t="shared" si="30"/>
        <v>0</v>
      </c>
      <c r="W162">
        <f t="shared" si="31"/>
        <v>0</v>
      </c>
      <c r="X162">
        <f t="shared" si="22"/>
        <v>0</v>
      </c>
      <c r="Y162">
        <f t="shared" si="23"/>
        <v>0</v>
      </c>
      <c r="Z162">
        <f t="shared" si="32"/>
        <v>0</v>
      </c>
    </row>
    <row r="163" spans="3:26" x14ac:dyDescent="0.25">
      <c r="C163"/>
      <c r="O163">
        <f t="shared" si="24"/>
        <v>10.88</v>
      </c>
      <c r="Q163" t="str">
        <f t="shared" si="25"/>
        <v>#</v>
      </c>
      <c r="R163">
        <f t="shared" si="26"/>
        <v>0</v>
      </c>
      <c r="S163">
        <f t="shared" si="27"/>
        <v>0</v>
      </c>
      <c r="T163">
        <f t="shared" si="28"/>
        <v>35.251200000000004</v>
      </c>
      <c r="U163">
        <f t="shared" si="29"/>
        <v>0</v>
      </c>
      <c r="V163" s="66">
        <f t="shared" si="30"/>
        <v>0</v>
      </c>
      <c r="W163">
        <f t="shared" si="31"/>
        <v>0</v>
      </c>
      <c r="X163">
        <f t="shared" si="22"/>
        <v>0</v>
      </c>
      <c r="Y163">
        <f t="shared" si="23"/>
        <v>0</v>
      </c>
      <c r="Z163">
        <f t="shared" si="32"/>
        <v>0</v>
      </c>
    </row>
    <row r="164" spans="3:26" x14ac:dyDescent="0.25">
      <c r="C164"/>
      <c r="O164">
        <f t="shared" si="24"/>
        <v>10.88</v>
      </c>
      <c r="Q164" t="str">
        <f t="shared" si="25"/>
        <v>#</v>
      </c>
      <c r="R164">
        <f t="shared" si="26"/>
        <v>0</v>
      </c>
      <c r="S164">
        <f t="shared" si="27"/>
        <v>0</v>
      </c>
      <c r="T164">
        <f t="shared" si="28"/>
        <v>35.251200000000004</v>
      </c>
      <c r="U164">
        <f t="shared" si="29"/>
        <v>0</v>
      </c>
      <c r="V164" s="66">
        <f t="shared" si="30"/>
        <v>0</v>
      </c>
      <c r="W164">
        <f t="shared" si="31"/>
        <v>0</v>
      </c>
      <c r="X164">
        <f t="shared" si="22"/>
        <v>0</v>
      </c>
      <c r="Y164">
        <f t="shared" si="23"/>
        <v>0</v>
      </c>
      <c r="Z164">
        <f t="shared" si="32"/>
        <v>0</v>
      </c>
    </row>
    <row r="165" spans="3:26" x14ac:dyDescent="0.25">
      <c r="C165"/>
      <c r="O165">
        <f t="shared" si="24"/>
        <v>10.88</v>
      </c>
      <c r="Q165" t="str">
        <f t="shared" si="25"/>
        <v>#</v>
      </c>
      <c r="R165">
        <f t="shared" si="26"/>
        <v>0</v>
      </c>
      <c r="S165">
        <f t="shared" si="27"/>
        <v>0</v>
      </c>
      <c r="T165">
        <f t="shared" si="28"/>
        <v>35.251200000000004</v>
      </c>
      <c r="U165">
        <f t="shared" si="29"/>
        <v>0</v>
      </c>
      <c r="V165" s="66">
        <f t="shared" si="30"/>
        <v>0</v>
      </c>
      <c r="W165">
        <f t="shared" si="31"/>
        <v>0</v>
      </c>
      <c r="X165">
        <f t="shared" si="22"/>
        <v>0</v>
      </c>
      <c r="Y165">
        <f t="shared" si="23"/>
        <v>0</v>
      </c>
      <c r="Z165">
        <f t="shared" si="32"/>
        <v>0</v>
      </c>
    </row>
    <row r="166" spans="3:26" x14ac:dyDescent="0.25">
      <c r="C166"/>
      <c r="O166">
        <f t="shared" si="24"/>
        <v>10.88</v>
      </c>
      <c r="Q166" t="str">
        <f t="shared" si="25"/>
        <v>#</v>
      </c>
      <c r="R166">
        <f t="shared" si="26"/>
        <v>0</v>
      </c>
      <c r="S166">
        <f t="shared" si="27"/>
        <v>0</v>
      </c>
      <c r="T166">
        <f t="shared" si="28"/>
        <v>35.251200000000004</v>
      </c>
      <c r="U166">
        <f t="shared" si="29"/>
        <v>0</v>
      </c>
      <c r="V166" s="66">
        <f t="shared" si="30"/>
        <v>0</v>
      </c>
      <c r="W166">
        <f t="shared" si="31"/>
        <v>0</v>
      </c>
      <c r="X166">
        <f t="shared" si="22"/>
        <v>0</v>
      </c>
      <c r="Y166">
        <f t="shared" si="23"/>
        <v>0</v>
      </c>
      <c r="Z166">
        <f t="shared" si="32"/>
        <v>0</v>
      </c>
    </row>
    <row r="167" spans="3:26" x14ac:dyDescent="0.25">
      <c r="C167"/>
      <c r="O167">
        <f t="shared" si="24"/>
        <v>10.88</v>
      </c>
      <c r="Q167" t="str">
        <f t="shared" si="25"/>
        <v>#</v>
      </c>
      <c r="R167">
        <f t="shared" si="26"/>
        <v>0</v>
      </c>
      <c r="S167">
        <f t="shared" si="27"/>
        <v>0</v>
      </c>
      <c r="T167">
        <f t="shared" si="28"/>
        <v>35.251200000000004</v>
      </c>
      <c r="U167">
        <f t="shared" si="29"/>
        <v>0</v>
      </c>
      <c r="V167" s="66">
        <f t="shared" si="30"/>
        <v>0</v>
      </c>
      <c r="W167">
        <f t="shared" si="31"/>
        <v>0</v>
      </c>
      <c r="X167">
        <f t="shared" si="22"/>
        <v>0</v>
      </c>
      <c r="Y167">
        <f t="shared" si="23"/>
        <v>0</v>
      </c>
      <c r="Z167">
        <f t="shared" si="32"/>
        <v>0</v>
      </c>
    </row>
    <row r="168" spans="3:26" x14ac:dyDescent="0.25">
      <c r="C168"/>
      <c r="O168">
        <f t="shared" si="24"/>
        <v>10.88</v>
      </c>
      <c r="Q168" t="str">
        <f t="shared" si="25"/>
        <v>#</v>
      </c>
      <c r="R168">
        <f t="shared" si="26"/>
        <v>0</v>
      </c>
      <c r="S168">
        <f t="shared" si="27"/>
        <v>0</v>
      </c>
      <c r="T168">
        <f t="shared" si="28"/>
        <v>35.251200000000004</v>
      </c>
      <c r="U168">
        <f t="shared" si="29"/>
        <v>0</v>
      </c>
      <c r="V168" s="66">
        <f t="shared" si="30"/>
        <v>0</v>
      </c>
      <c r="W168">
        <f t="shared" si="31"/>
        <v>0</v>
      </c>
      <c r="X168">
        <f t="shared" si="22"/>
        <v>0</v>
      </c>
      <c r="Y168">
        <f t="shared" si="23"/>
        <v>0</v>
      </c>
      <c r="Z168">
        <f t="shared" si="32"/>
        <v>0</v>
      </c>
    </row>
    <row r="169" spans="3:26" x14ac:dyDescent="0.25">
      <c r="C169"/>
      <c r="O169">
        <f t="shared" si="24"/>
        <v>10.88</v>
      </c>
      <c r="Q169" t="str">
        <f t="shared" si="25"/>
        <v>#</v>
      </c>
      <c r="R169">
        <f t="shared" si="26"/>
        <v>0</v>
      </c>
      <c r="S169">
        <f t="shared" si="27"/>
        <v>0</v>
      </c>
      <c r="T169">
        <f t="shared" si="28"/>
        <v>35.251200000000004</v>
      </c>
      <c r="U169">
        <f t="shared" si="29"/>
        <v>0</v>
      </c>
      <c r="V169" s="66">
        <f t="shared" si="30"/>
        <v>0</v>
      </c>
      <c r="W169">
        <f t="shared" si="31"/>
        <v>0</v>
      </c>
      <c r="X169">
        <f t="shared" si="22"/>
        <v>0</v>
      </c>
      <c r="Y169">
        <f t="shared" si="23"/>
        <v>0</v>
      </c>
      <c r="Z169">
        <f t="shared" si="32"/>
        <v>0</v>
      </c>
    </row>
    <row r="170" spans="3:26" x14ac:dyDescent="0.25">
      <c r="C170"/>
      <c r="O170">
        <f t="shared" si="24"/>
        <v>10.88</v>
      </c>
      <c r="Q170" t="str">
        <f t="shared" si="25"/>
        <v>#</v>
      </c>
      <c r="R170">
        <f t="shared" si="26"/>
        <v>0</v>
      </c>
      <c r="S170">
        <f t="shared" si="27"/>
        <v>0</v>
      </c>
      <c r="T170">
        <f t="shared" si="28"/>
        <v>35.251200000000004</v>
      </c>
      <c r="U170">
        <f t="shared" si="29"/>
        <v>0</v>
      </c>
      <c r="V170" s="66">
        <f t="shared" si="30"/>
        <v>0</v>
      </c>
      <c r="W170">
        <f t="shared" si="31"/>
        <v>0</v>
      </c>
      <c r="X170">
        <f t="shared" si="22"/>
        <v>0</v>
      </c>
      <c r="Y170">
        <f t="shared" si="23"/>
        <v>0</v>
      </c>
      <c r="Z170">
        <f t="shared" si="32"/>
        <v>0</v>
      </c>
    </row>
    <row r="171" spans="3:26" x14ac:dyDescent="0.25">
      <c r="C171"/>
      <c r="O171">
        <f t="shared" si="24"/>
        <v>10.88</v>
      </c>
      <c r="Q171" t="str">
        <f t="shared" si="25"/>
        <v>#</v>
      </c>
      <c r="R171">
        <f t="shared" si="26"/>
        <v>0</v>
      </c>
      <c r="S171">
        <f t="shared" si="27"/>
        <v>0</v>
      </c>
      <c r="T171">
        <f t="shared" si="28"/>
        <v>35.251200000000004</v>
      </c>
      <c r="U171">
        <f t="shared" si="29"/>
        <v>0</v>
      </c>
      <c r="V171" s="66">
        <f t="shared" si="30"/>
        <v>0</v>
      </c>
      <c r="W171">
        <f t="shared" si="31"/>
        <v>0</v>
      </c>
      <c r="X171">
        <f t="shared" si="22"/>
        <v>0</v>
      </c>
      <c r="Y171">
        <f t="shared" si="23"/>
        <v>0</v>
      </c>
      <c r="Z171">
        <f t="shared" si="32"/>
        <v>0</v>
      </c>
    </row>
    <row r="172" spans="3:26" x14ac:dyDescent="0.25">
      <c r="C172"/>
      <c r="O172">
        <f t="shared" si="24"/>
        <v>10.88</v>
      </c>
      <c r="Q172" t="str">
        <f t="shared" si="25"/>
        <v>#</v>
      </c>
      <c r="R172">
        <f t="shared" si="26"/>
        <v>0</v>
      </c>
      <c r="S172">
        <f t="shared" si="27"/>
        <v>0</v>
      </c>
      <c r="T172">
        <f t="shared" si="28"/>
        <v>35.251200000000004</v>
      </c>
      <c r="U172">
        <f t="shared" si="29"/>
        <v>0</v>
      </c>
      <c r="V172" s="66">
        <f t="shared" si="30"/>
        <v>0</v>
      </c>
      <c r="W172">
        <f t="shared" si="31"/>
        <v>0</v>
      </c>
      <c r="X172">
        <f t="shared" si="22"/>
        <v>0</v>
      </c>
      <c r="Y172">
        <f t="shared" si="23"/>
        <v>0</v>
      </c>
      <c r="Z172">
        <f t="shared" si="32"/>
        <v>0</v>
      </c>
    </row>
    <row r="173" spans="3:26" x14ac:dyDescent="0.25">
      <c r="C173"/>
      <c r="O173">
        <f t="shared" si="24"/>
        <v>10.88</v>
      </c>
      <c r="Q173" t="str">
        <f t="shared" si="25"/>
        <v>#</v>
      </c>
      <c r="R173">
        <f t="shared" si="26"/>
        <v>0</v>
      </c>
      <c r="S173">
        <f t="shared" si="27"/>
        <v>0</v>
      </c>
      <c r="T173">
        <f t="shared" si="28"/>
        <v>35.251200000000004</v>
      </c>
      <c r="U173">
        <f t="shared" si="29"/>
        <v>0</v>
      </c>
      <c r="V173" s="66">
        <f t="shared" si="30"/>
        <v>0</v>
      </c>
      <c r="W173">
        <f t="shared" si="31"/>
        <v>0</v>
      </c>
      <c r="X173">
        <f t="shared" si="22"/>
        <v>0</v>
      </c>
      <c r="Y173">
        <f t="shared" si="23"/>
        <v>0</v>
      </c>
      <c r="Z173">
        <f t="shared" si="32"/>
        <v>0</v>
      </c>
    </row>
    <row r="174" spans="3:26" x14ac:dyDescent="0.25">
      <c r="C174"/>
      <c r="O174">
        <f t="shared" si="24"/>
        <v>10.88</v>
      </c>
      <c r="Q174" t="str">
        <f t="shared" si="25"/>
        <v>#</v>
      </c>
      <c r="R174">
        <f t="shared" si="26"/>
        <v>0</v>
      </c>
      <c r="S174">
        <f t="shared" si="27"/>
        <v>0</v>
      </c>
      <c r="T174">
        <f t="shared" si="28"/>
        <v>35.251200000000004</v>
      </c>
      <c r="U174">
        <f t="shared" si="29"/>
        <v>0</v>
      </c>
      <c r="V174" s="66">
        <f t="shared" si="30"/>
        <v>0</v>
      </c>
      <c r="W174">
        <f t="shared" si="31"/>
        <v>0</v>
      </c>
      <c r="X174">
        <f t="shared" si="22"/>
        <v>0</v>
      </c>
      <c r="Y174">
        <f t="shared" si="23"/>
        <v>0</v>
      </c>
      <c r="Z174">
        <f t="shared" si="32"/>
        <v>0</v>
      </c>
    </row>
    <row r="175" spans="3:26" x14ac:dyDescent="0.25">
      <c r="C175"/>
      <c r="O175">
        <f t="shared" si="24"/>
        <v>10.88</v>
      </c>
      <c r="Q175" t="str">
        <f t="shared" si="25"/>
        <v>#</v>
      </c>
      <c r="R175">
        <f t="shared" si="26"/>
        <v>0</v>
      </c>
      <c r="S175">
        <f t="shared" si="27"/>
        <v>0</v>
      </c>
      <c r="T175">
        <f t="shared" si="28"/>
        <v>35.251200000000004</v>
      </c>
      <c r="U175">
        <f t="shared" si="29"/>
        <v>0</v>
      </c>
      <c r="V175" s="66">
        <f t="shared" si="30"/>
        <v>0</v>
      </c>
      <c r="W175">
        <f t="shared" si="31"/>
        <v>0</v>
      </c>
      <c r="X175">
        <f t="shared" si="22"/>
        <v>0</v>
      </c>
      <c r="Y175">
        <f t="shared" si="23"/>
        <v>0</v>
      </c>
      <c r="Z175">
        <f t="shared" si="32"/>
        <v>0</v>
      </c>
    </row>
    <row r="176" spans="3:26" x14ac:dyDescent="0.25">
      <c r="C176"/>
      <c r="O176">
        <f t="shared" si="24"/>
        <v>10.88</v>
      </c>
      <c r="Q176" t="str">
        <f t="shared" si="25"/>
        <v>#</v>
      </c>
      <c r="R176">
        <f t="shared" si="26"/>
        <v>0</v>
      </c>
      <c r="S176">
        <f t="shared" si="27"/>
        <v>0</v>
      </c>
      <c r="T176">
        <f t="shared" si="28"/>
        <v>35.251200000000004</v>
      </c>
      <c r="U176">
        <f t="shared" si="29"/>
        <v>0</v>
      </c>
      <c r="V176" s="66">
        <f t="shared" si="30"/>
        <v>0</v>
      </c>
      <c r="W176">
        <f t="shared" si="31"/>
        <v>0</v>
      </c>
      <c r="X176">
        <f t="shared" si="22"/>
        <v>0</v>
      </c>
      <c r="Y176">
        <f t="shared" si="23"/>
        <v>0</v>
      </c>
      <c r="Z176">
        <f t="shared" si="32"/>
        <v>0</v>
      </c>
    </row>
    <row r="177" spans="3:26" x14ac:dyDescent="0.25">
      <c r="C177"/>
      <c r="O177">
        <f t="shared" si="24"/>
        <v>10.88</v>
      </c>
      <c r="Q177" t="str">
        <f t="shared" si="25"/>
        <v>#</v>
      </c>
      <c r="R177">
        <f t="shared" si="26"/>
        <v>0</v>
      </c>
      <c r="S177">
        <f t="shared" si="27"/>
        <v>0</v>
      </c>
      <c r="T177">
        <f t="shared" si="28"/>
        <v>35.251200000000004</v>
      </c>
      <c r="U177">
        <f t="shared" si="29"/>
        <v>0</v>
      </c>
      <c r="V177" s="66">
        <f t="shared" si="30"/>
        <v>0</v>
      </c>
      <c r="W177">
        <f t="shared" si="31"/>
        <v>0</v>
      </c>
      <c r="X177">
        <f t="shared" si="22"/>
        <v>0</v>
      </c>
      <c r="Y177">
        <f t="shared" si="23"/>
        <v>0</v>
      </c>
      <c r="Z177">
        <f t="shared" si="32"/>
        <v>0</v>
      </c>
    </row>
    <row r="178" spans="3:26" x14ac:dyDescent="0.25">
      <c r="C178"/>
      <c r="O178">
        <f t="shared" si="24"/>
        <v>10.88</v>
      </c>
      <c r="Q178" t="str">
        <f t="shared" si="25"/>
        <v>#</v>
      </c>
      <c r="R178">
        <f t="shared" si="26"/>
        <v>0</v>
      </c>
      <c r="S178">
        <f t="shared" si="27"/>
        <v>0</v>
      </c>
      <c r="T178">
        <f t="shared" si="28"/>
        <v>35.251200000000004</v>
      </c>
      <c r="U178">
        <f t="shared" si="29"/>
        <v>0</v>
      </c>
      <c r="V178" s="66">
        <f t="shared" si="30"/>
        <v>0</v>
      </c>
      <c r="W178">
        <f t="shared" si="31"/>
        <v>0</v>
      </c>
      <c r="X178">
        <f t="shared" si="22"/>
        <v>0</v>
      </c>
      <c r="Y178">
        <f t="shared" si="23"/>
        <v>0</v>
      </c>
      <c r="Z178">
        <f t="shared" si="32"/>
        <v>0</v>
      </c>
    </row>
    <row r="179" spans="3:26" x14ac:dyDescent="0.25">
      <c r="C179"/>
      <c r="O179">
        <f t="shared" si="24"/>
        <v>10.88</v>
      </c>
      <c r="Q179" t="str">
        <f t="shared" si="25"/>
        <v>#</v>
      </c>
      <c r="R179">
        <f t="shared" si="26"/>
        <v>0</v>
      </c>
      <c r="S179">
        <f t="shared" si="27"/>
        <v>0</v>
      </c>
      <c r="T179">
        <f t="shared" si="28"/>
        <v>35.251200000000004</v>
      </c>
      <c r="U179">
        <f t="shared" si="29"/>
        <v>0</v>
      </c>
      <c r="V179" s="66">
        <f t="shared" si="30"/>
        <v>0</v>
      </c>
      <c r="W179">
        <f t="shared" si="31"/>
        <v>0</v>
      </c>
      <c r="X179">
        <f t="shared" si="22"/>
        <v>0</v>
      </c>
      <c r="Y179">
        <f t="shared" si="23"/>
        <v>0</v>
      </c>
      <c r="Z179">
        <f t="shared" si="32"/>
        <v>0</v>
      </c>
    </row>
    <row r="180" spans="3:26" x14ac:dyDescent="0.25">
      <c r="C180"/>
      <c r="O180">
        <f t="shared" si="24"/>
        <v>10.88</v>
      </c>
      <c r="Q180" t="str">
        <f t="shared" si="25"/>
        <v>#</v>
      </c>
      <c r="R180">
        <f t="shared" si="26"/>
        <v>0</v>
      </c>
      <c r="S180">
        <f t="shared" si="27"/>
        <v>0</v>
      </c>
      <c r="T180">
        <f t="shared" si="28"/>
        <v>35.251200000000004</v>
      </c>
      <c r="U180">
        <f t="shared" si="29"/>
        <v>0</v>
      </c>
      <c r="V180" s="66">
        <f t="shared" si="30"/>
        <v>0</v>
      </c>
      <c r="W180">
        <f t="shared" si="31"/>
        <v>0</v>
      </c>
      <c r="X180">
        <f t="shared" si="22"/>
        <v>0</v>
      </c>
      <c r="Y180">
        <f t="shared" si="23"/>
        <v>0</v>
      </c>
      <c r="Z180">
        <f t="shared" si="32"/>
        <v>0</v>
      </c>
    </row>
    <row r="181" spans="3:26" x14ac:dyDescent="0.25">
      <c r="C181"/>
      <c r="O181">
        <f t="shared" si="24"/>
        <v>10.88</v>
      </c>
      <c r="Q181" t="str">
        <f t="shared" si="25"/>
        <v>#</v>
      </c>
      <c r="R181">
        <f t="shared" si="26"/>
        <v>0</v>
      </c>
      <c r="S181">
        <f t="shared" si="27"/>
        <v>0</v>
      </c>
      <c r="T181">
        <f t="shared" si="28"/>
        <v>35.251200000000004</v>
      </c>
      <c r="U181">
        <f t="shared" si="29"/>
        <v>0</v>
      </c>
      <c r="V181" s="66">
        <f t="shared" si="30"/>
        <v>0</v>
      </c>
      <c r="W181">
        <f t="shared" si="31"/>
        <v>0</v>
      </c>
      <c r="X181">
        <f t="shared" si="22"/>
        <v>0</v>
      </c>
      <c r="Y181">
        <f t="shared" si="23"/>
        <v>0</v>
      </c>
      <c r="Z181">
        <f t="shared" si="32"/>
        <v>0</v>
      </c>
    </row>
    <row r="182" spans="3:26" x14ac:dyDescent="0.25">
      <c r="C182"/>
      <c r="O182">
        <f t="shared" si="24"/>
        <v>10.88</v>
      </c>
      <c r="Q182" t="str">
        <f t="shared" si="25"/>
        <v>#</v>
      </c>
      <c r="R182">
        <f t="shared" si="26"/>
        <v>0</v>
      </c>
      <c r="S182">
        <f t="shared" si="27"/>
        <v>0</v>
      </c>
      <c r="T182">
        <f t="shared" si="28"/>
        <v>35.251200000000004</v>
      </c>
      <c r="U182">
        <f t="shared" si="29"/>
        <v>0</v>
      </c>
      <c r="V182" s="66">
        <f t="shared" si="30"/>
        <v>0</v>
      </c>
      <c r="W182">
        <f t="shared" si="31"/>
        <v>0</v>
      </c>
      <c r="X182">
        <f t="shared" si="22"/>
        <v>0</v>
      </c>
      <c r="Y182">
        <f t="shared" si="23"/>
        <v>0</v>
      </c>
      <c r="Z182">
        <f t="shared" si="32"/>
        <v>0</v>
      </c>
    </row>
    <row r="183" spans="3:26" x14ac:dyDescent="0.25">
      <c r="C183"/>
      <c r="O183">
        <f t="shared" si="24"/>
        <v>10.88</v>
      </c>
      <c r="Q183" t="str">
        <f t="shared" si="25"/>
        <v>#</v>
      </c>
      <c r="R183">
        <f t="shared" si="26"/>
        <v>0</v>
      </c>
      <c r="S183">
        <f t="shared" si="27"/>
        <v>0</v>
      </c>
      <c r="T183">
        <f t="shared" si="28"/>
        <v>35.251200000000004</v>
      </c>
      <c r="U183">
        <f t="shared" si="29"/>
        <v>0</v>
      </c>
      <c r="V183" s="66">
        <f t="shared" si="30"/>
        <v>0</v>
      </c>
      <c r="W183">
        <f t="shared" si="31"/>
        <v>0</v>
      </c>
      <c r="X183">
        <f t="shared" si="22"/>
        <v>0</v>
      </c>
      <c r="Y183">
        <f t="shared" si="23"/>
        <v>0</v>
      </c>
      <c r="Z183">
        <f t="shared" si="32"/>
        <v>0</v>
      </c>
    </row>
    <row r="184" spans="3:26" x14ac:dyDescent="0.25">
      <c r="C184"/>
      <c r="O184">
        <f t="shared" si="24"/>
        <v>10.88</v>
      </c>
      <c r="Q184" t="str">
        <f t="shared" si="25"/>
        <v>#</v>
      </c>
      <c r="R184">
        <f t="shared" si="26"/>
        <v>0</v>
      </c>
      <c r="S184">
        <f t="shared" si="27"/>
        <v>0</v>
      </c>
      <c r="T184">
        <f t="shared" si="28"/>
        <v>35.251200000000004</v>
      </c>
      <c r="U184">
        <f t="shared" si="29"/>
        <v>0</v>
      </c>
      <c r="V184" s="66">
        <f t="shared" si="30"/>
        <v>0</v>
      </c>
      <c r="W184">
        <f t="shared" si="31"/>
        <v>0</v>
      </c>
      <c r="X184">
        <f t="shared" si="22"/>
        <v>0</v>
      </c>
      <c r="Y184">
        <f t="shared" si="23"/>
        <v>0</v>
      </c>
      <c r="Z184">
        <f t="shared" si="32"/>
        <v>0</v>
      </c>
    </row>
    <row r="185" spans="3:26" x14ac:dyDescent="0.25">
      <c r="C185"/>
      <c r="O185">
        <f t="shared" si="24"/>
        <v>10.88</v>
      </c>
      <c r="Q185" t="str">
        <f t="shared" si="25"/>
        <v>#</v>
      </c>
      <c r="R185">
        <f t="shared" si="26"/>
        <v>0</v>
      </c>
      <c r="S185">
        <f t="shared" si="27"/>
        <v>0</v>
      </c>
      <c r="T185">
        <f t="shared" si="28"/>
        <v>35.251200000000004</v>
      </c>
      <c r="U185">
        <f t="shared" si="29"/>
        <v>0</v>
      </c>
      <c r="V185" s="66">
        <f t="shared" si="30"/>
        <v>0</v>
      </c>
      <c r="W185">
        <f t="shared" si="31"/>
        <v>0</v>
      </c>
      <c r="X185">
        <f t="shared" si="22"/>
        <v>0</v>
      </c>
      <c r="Y185">
        <f t="shared" si="23"/>
        <v>0</v>
      </c>
      <c r="Z185">
        <f t="shared" si="32"/>
        <v>0</v>
      </c>
    </row>
    <row r="186" spans="3:26" x14ac:dyDescent="0.25">
      <c r="C186"/>
      <c r="O186">
        <f t="shared" si="24"/>
        <v>10.88</v>
      </c>
      <c r="Q186" t="str">
        <f t="shared" si="25"/>
        <v>#</v>
      </c>
      <c r="R186">
        <f t="shared" si="26"/>
        <v>0</v>
      </c>
      <c r="S186">
        <f t="shared" si="27"/>
        <v>0</v>
      </c>
      <c r="T186">
        <f t="shared" si="28"/>
        <v>35.251200000000004</v>
      </c>
      <c r="U186">
        <f t="shared" si="29"/>
        <v>0</v>
      </c>
      <c r="V186" s="66">
        <f t="shared" si="30"/>
        <v>0</v>
      </c>
      <c r="W186">
        <f t="shared" si="31"/>
        <v>0</v>
      </c>
      <c r="X186">
        <f t="shared" si="22"/>
        <v>0</v>
      </c>
      <c r="Y186">
        <f t="shared" si="23"/>
        <v>0</v>
      </c>
      <c r="Z186">
        <f t="shared" si="32"/>
        <v>0</v>
      </c>
    </row>
    <row r="187" spans="3:26" x14ac:dyDescent="0.25">
      <c r="C187"/>
      <c r="O187">
        <f t="shared" si="24"/>
        <v>10.88</v>
      </c>
      <c r="Q187" t="str">
        <f t="shared" si="25"/>
        <v>#</v>
      </c>
      <c r="R187">
        <f t="shared" si="26"/>
        <v>0</v>
      </c>
      <c r="S187">
        <f t="shared" si="27"/>
        <v>0</v>
      </c>
      <c r="T187">
        <f t="shared" si="28"/>
        <v>35.251200000000004</v>
      </c>
      <c r="U187">
        <f t="shared" si="29"/>
        <v>0</v>
      </c>
      <c r="V187" s="66">
        <f t="shared" si="30"/>
        <v>0</v>
      </c>
      <c r="W187">
        <f t="shared" si="31"/>
        <v>0</v>
      </c>
      <c r="X187">
        <f t="shared" si="22"/>
        <v>0</v>
      </c>
      <c r="Y187">
        <f t="shared" si="23"/>
        <v>0</v>
      </c>
      <c r="Z187">
        <f t="shared" si="32"/>
        <v>0</v>
      </c>
    </row>
    <row r="188" spans="3:26" x14ac:dyDescent="0.25">
      <c r="C188"/>
      <c r="O188">
        <f t="shared" si="24"/>
        <v>10.88</v>
      </c>
      <c r="Q188" t="str">
        <f t="shared" si="25"/>
        <v>#</v>
      </c>
      <c r="R188">
        <f t="shared" si="26"/>
        <v>0</v>
      </c>
      <c r="S188">
        <f t="shared" si="27"/>
        <v>0</v>
      </c>
      <c r="T188">
        <f t="shared" si="28"/>
        <v>35.251200000000004</v>
      </c>
      <c r="U188">
        <f t="shared" si="29"/>
        <v>0</v>
      </c>
      <c r="V188" s="66">
        <f t="shared" si="30"/>
        <v>0</v>
      </c>
      <c r="W188">
        <f t="shared" si="31"/>
        <v>0</v>
      </c>
      <c r="X188">
        <f t="shared" si="22"/>
        <v>0</v>
      </c>
      <c r="Y188">
        <f t="shared" si="23"/>
        <v>0</v>
      </c>
      <c r="Z188">
        <f t="shared" si="32"/>
        <v>0</v>
      </c>
    </row>
    <row r="189" spans="3:26" x14ac:dyDescent="0.25">
      <c r="C189"/>
      <c r="O189">
        <f t="shared" si="24"/>
        <v>10.88</v>
      </c>
      <c r="Q189" t="str">
        <f t="shared" si="25"/>
        <v>#</v>
      </c>
      <c r="R189">
        <f t="shared" si="26"/>
        <v>0</v>
      </c>
      <c r="S189">
        <f t="shared" si="27"/>
        <v>0</v>
      </c>
      <c r="T189">
        <f t="shared" si="28"/>
        <v>35.251200000000004</v>
      </c>
      <c r="U189">
        <f t="shared" si="29"/>
        <v>0</v>
      </c>
      <c r="V189" s="66">
        <f t="shared" si="30"/>
        <v>0</v>
      </c>
      <c r="W189">
        <f t="shared" si="31"/>
        <v>0</v>
      </c>
      <c r="X189">
        <f t="shared" si="22"/>
        <v>0</v>
      </c>
      <c r="Y189">
        <f t="shared" si="23"/>
        <v>0</v>
      </c>
      <c r="Z189">
        <f t="shared" si="32"/>
        <v>0</v>
      </c>
    </row>
    <row r="190" spans="3:26" x14ac:dyDescent="0.25">
      <c r="C190"/>
      <c r="O190">
        <f t="shared" si="24"/>
        <v>10.88</v>
      </c>
      <c r="Q190" t="str">
        <f t="shared" si="25"/>
        <v>#</v>
      </c>
      <c r="R190">
        <f t="shared" si="26"/>
        <v>0</v>
      </c>
      <c r="S190">
        <f t="shared" si="27"/>
        <v>0</v>
      </c>
      <c r="T190">
        <f t="shared" si="28"/>
        <v>35.251200000000004</v>
      </c>
      <c r="U190">
        <f t="shared" si="29"/>
        <v>0</v>
      </c>
      <c r="V190" s="66">
        <f t="shared" si="30"/>
        <v>0</v>
      </c>
      <c r="W190">
        <f t="shared" si="31"/>
        <v>0</v>
      </c>
      <c r="X190">
        <f t="shared" si="22"/>
        <v>0</v>
      </c>
      <c r="Y190">
        <f t="shared" si="23"/>
        <v>0</v>
      </c>
      <c r="Z190">
        <f t="shared" si="32"/>
        <v>0</v>
      </c>
    </row>
    <row r="191" spans="3:26" x14ac:dyDescent="0.25">
      <c r="C191"/>
      <c r="O191">
        <f t="shared" si="24"/>
        <v>10.88</v>
      </c>
      <c r="Q191" t="str">
        <f t="shared" si="25"/>
        <v>#</v>
      </c>
      <c r="R191">
        <f t="shared" si="26"/>
        <v>0</v>
      </c>
      <c r="S191">
        <f t="shared" si="27"/>
        <v>0</v>
      </c>
      <c r="T191">
        <f t="shared" si="28"/>
        <v>35.251200000000004</v>
      </c>
      <c r="U191">
        <f t="shared" si="29"/>
        <v>0</v>
      </c>
      <c r="V191" s="66">
        <f t="shared" si="30"/>
        <v>0</v>
      </c>
      <c r="W191">
        <f t="shared" si="31"/>
        <v>0</v>
      </c>
      <c r="X191">
        <f t="shared" si="22"/>
        <v>0</v>
      </c>
      <c r="Y191">
        <f t="shared" si="23"/>
        <v>0</v>
      </c>
      <c r="Z191">
        <f t="shared" si="32"/>
        <v>0</v>
      </c>
    </row>
    <row r="192" spans="3:26" x14ac:dyDescent="0.25">
      <c r="C192"/>
      <c r="O192">
        <f t="shared" si="24"/>
        <v>10.88</v>
      </c>
      <c r="Q192" t="str">
        <f t="shared" si="25"/>
        <v>#</v>
      </c>
      <c r="R192">
        <f t="shared" si="26"/>
        <v>0</v>
      </c>
      <c r="S192">
        <f t="shared" si="27"/>
        <v>0</v>
      </c>
      <c r="T192">
        <f t="shared" si="28"/>
        <v>35.251200000000004</v>
      </c>
      <c r="U192">
        <f t="shared" si="29"/>
        <v>0</v>
      </c>
      <c r="V192" s="66">
        <f t="shared" si="30"/>
        <v>0</v>
      </c>
      <c r="W192">
        <f t="shared" si="31"/>
        <v>0</v>
      </c>
      <c r="X192">
        <f t="shared" si="22"/>
        <v>0</v>
      </c>
      <c r="Y192">
        <f t="shared" si="23"/>
        <v>0</v>
      </c>
      <c r="Z192">
        <f t="shared" si="32"/>
        <v>0</v>
      </c>
    </row>
    <row r="193" spans="3:26" x14ac:dyDescent="0.25">
      <c r="C193"/>
      <c r="O193">
        <f t="shared" si="24"/>
        <v>10.88</v>
      </c>
      <c r="Q193" t="str">
        <f t="shared" si="25"/>
        <v>#</v>
      </c>
      <c r="R193">
        <f t="shared" si="26"/>
        <v>0</v>
      </c>
      <c r="S193">
        <f t="shared" si="27"/>
        <v>0</v>
      </c>
      <c r="T193">
        <f t="shared" si="28"/>
        <v>35.251200000000004</v>
      </c>
      <c r="U193">
        <f t="shared" si="29"/>
        <v>0</v>
      </c>
      <c r="V193" s="66">
        <f t="shared" si="30"/>
        <v>0</v>
      </c>
      <c r="W193">
        <f t="shared" si="31"/>
        <v>0</v>
      </c>
      <c r="X193">
        <f t="shared" si="22"/>
        <v>0</v>
      </c>
      <c r="Y193">
        <f t="shared" si="23"/>
        <v>0</v>
      </c>
      <c r="Z193">
        <f t="shared" si="32"/>
        <v>0</v>
      </c>
    </row>
    <row r="194" spans="3:26" x14ac:dyDescent="0.25">
      <c r="C194"/>
      <c r="O194">
        <f t="shared" si="24"/>
        <v>10.88</v>
      </c>
      <c r="Q194" t="str">
        <f t="shared" si="25"/>
        <v>#</v>
      </c>
      <c r="R194">
        <f t="shared" si="26"/>
        <v>0</v>
      </c>
      <c r="S194">
        <f t="shared" si="27"/>
        <v>0</v>
      </c>
      <c r="T194">
        <f t="shared" si="28"/>
        <v>35.251200000000004</v>
      </c>
      <c r="U194">
        <f t="shared" si="29"/>
        <v>0</v>
      </c>
      <c r="V194" s="66">
        <f t="shared" si="30"/>
        <v>0</v>
      </c>
      <c r="W194">
        <f t="shared" si="31"/>
        <v>0</v>
      </c>
      <c r="X194">
        <f t="shared" si="22"/>
        <v>0</v>
      </c>
      <c r="Y194">
        <f t="shared" si="23"/>
        <v>0</v>
      </c>
      <c r="Z194">
        <f t="shared" si="32"/>
        <v>0</v>
      </c>
    </row>
    <row r="195" spans="3:26" x14ac:dyDescent="0.25">
      <c r="C195"/>
      <c r="O195">
        <f t="shared" si="24"/>
        <v>10.88</v>
      </c>
      <c r="Q195" t="str">
        <f t="shared" si="25"/>
        <v>#</v>
      </c>
      <c r="R195">
        <f t="shared" si="26"/>
        <v>0</v>
      </c>
      <c r="S195">
        <f t="shared" si="27"/>
        <v>0</v>
      </c>
      <c r="T195">
        <f t="shared" si="28"/>
        <v>35.251200000000004</v>
      </c>
      <c r="U195">
        <f t="shared" si="29"/>
        <v>0</v>
      </c>
      <c r="V195" s="66">
        <f t="shared" si="30"/>
        <v>0</v>
      </c>
      <c r="W195">
        <f t="shared" si="31"/>
        <v>0</v>
      </c>
      <c r="X195">
        <f t="shared" ref="X195:X258" si="33">ROUND(J195/1000,3)</f>
        <v>0</v>
      </c>
      <c r="Y195">
        <f t="shared" ref="Y195:Y258" si="34">ROUND(K195/1000,3)</f>
        <v>0</v>
      </c>
      <c r="Z195">
        <f t="shared" si="32"/>
        <v>0</v>
      </c>
    </row>
    <row r="196" spans="3:26" x14ac:dyDescent="0.25">
      <c r="C196"/>
      <c r="O196">
        <f t="shared" ref="O196:O259" si="35">IFERROR(AVERAGEIFS($M$3:$M$1650,$B$3:$B$1650,MID($Q196,1,4),$M$3:$M$1650,"&gt;0"),10.88)</f>
        <v>10.88</v>
      </c>
      <c r="Q196" t="str">
        <f t="shared" ref="Q196:Q259" si="36">B196&amp;"#"&amp;MID(C196,6,2)</f>
        <v>#</v>
      </c>
      <c r="R196">
        <f t="shared" ref="R196:R259" si="37">IF(OR(L196=0,M196=0),ROUND(D196*O196/1000,3),ROUND(L196*M196*0.9/1000,3))</f>
        <v>0</v>
      </c>
      <c r="S196">
        <f t="shared" ref="S196:S259" si="38">IF(OR(L196=0,M196=0),ROUND(D196*O196*0.9/1000,3),ROUND(L196*M196*0.9/1000,3))</f>
        <v>0</v>
      </c>
      <c r="T196">
        <f t="shared" ref="T196:T259" si="39">IF(OR(L196=0,M196=0),O196*0.9*3.6,M196*0.9*3.6)</f>
        <v>35.251200000000004</v>
      </c>
      <c r="U196">
        <f t="shared" ref="U196:U259" si="40">IF(H196=0,ROUND(F196+G196,3),ROUND(H196,3))</f>
        <v>0</v>
      </c>
      <c r="V196" s="66">
        <f t="shared" ref="V196:V259" si="41">H196</f>
        <v>0</v>
      </c>
      <c r="W196">
        <f t="shared" ref="W196:W259" si="42">ROUND(E196/1000,3)</f>
        <v>0</v>
      </c>
      <c r="X196">
        <f t="shared" si="33"/>
        <v>0</v>
      </c>
      <c r="Y196">
        <f t="shared" si="34"/>
        <v>0</v>
      </c>
      <c r="Z196">
        <f t="shared" ref="Z196:Z259" si="43">ROUND(I196/1000,3)</f>
        <v>0</v>
      </c>
    </row>
    <row r="197" spans="3:26" x14ac:dyDescent="0.25">
      <c r="C197"/>
      <c r="O197">
        <f t="shared" si="35"/>
        <v>10.88</v>
      </c>
      <c r="Q197" t="str">
        <f t="shared" si="36"/>
        <v>#</v>
      </c>
      <c r="R197">
        <f t="shared" si="37"/>
        <v>0</v>
      </c>
      <c r="S197">
        <f t="shared" si="38"/>
        <v>0</v>
      </c>
      <c r="T197">
        <f t="shared" si="39"/>
        <v>35.251200000000004</v>
      </c>
      <c r="U197">
        <f t="shared" si="40"/>
        <v>0</v>
      </c>
      <c r="V197" s="66">
        <f t="shared" si="41"/>
        <v>0</v>
      </c>
      <c r="W197">
        <f t="shared" si="42"/>
        <v>0</v>
      </c>
      <c r="X197">
        <f t="shared" si="33"/>
        <v>0</v>
      </c>
      <c r="Y197">
        <f t="shared" si="34"/>
        <v>0</v>
      </c>
      <c r="Z197">
        <f t="shared" si="43"/>
        <v>0</v>
      </c>
    </row>
    <row r="198" spans="3:26" x14ac:dyDescent="0.25">
      <c r="C198"/>
      <c r="O198">
        <f t="shared" si="35"/>
        <v>10.88</v>
      </c>
      <c r="Q198" t="str">
        <f t="shared" si="36"/>
        <v>#</v>
      </c>
      <c r="R198">
        <f t="shared" si="37"/>
        <v>0</v>
      </c>
      <c r="S198">
        <f t="shared" si="38"/>
        <v>0</v>
      </c>
      <c r="T198">
        <f t="shared" si="39"/>
        <v>35.251200000000004</v>
      </c>
      <c r="U198">
        <f t="shared" si="40"/>
        <v>0</v>
      </c>
      <c r="V198" s="66">
        <f t="shared" si="41"/>
        <v>0</v>
      </c>
      <c r="W198">
        <f t="shared" si="42"/>
        <v>0</v>
      </c>
      <c r="X198">
        <f t="shared" si="33"/>
        <v>0</v>
      </c>
      <c r="Y198">
        <f t="shared" si="34"/>
        <v>0</v>
      </c>
      <c r="Z198">
        <f t="shared" si="43"/>
        <v>0</v>
      </c>
    </row>
    <row r="199" spans="3:26" x14ac:dyDescent="0.25">
      <c r="C199"/>
      <c r="O199">
        <f t="shared" si="35"/>
        <v>10.88</v>
      </c>
      <c r="Q199" t="str">
        <f t="shared" si="36"/>
        <v>#</v>
      </c>
      <c r="R199">
        <f t="shared" si="37"/>
        <v>0</v>
      </c>
      <c r="S199">
        <f t="shared" si="38"/>
        <v>0</v>
      </c>
      <c r="T199">
        <f t="shared" si="39"/>
        <v>35.251200000000004</v>
      </c>
      <c r="U199">
        <f t="shared" si="40"/>
        <v>0</v>
      </c>
      <c r="V199" s="66">
        <f t="shared" si="41"/>
        <v>0</v>
      </c>
      <c r="W199">
        <f t="shared" si="42"/>
        <v>0</v>
      </c>
      <c r="X199">
        <f t="shared" si="33"/>
        <v>0</v>
      </c>
      <c r="Y199">
        <f t="shared" si="34"/>
        <v>0</v>
      </c>
      <c r="Z199">
        <f t="shared" si="43"/>
        <v>0</v>
      </c>
    </row>
    <row r="200" spans="3:26" x14ac:dyDescent="0.25">
      <c r="C200"/>
      <c r="O200">
        <f t="shared" si="35"/>
        <v>10.88</v>
      </c>
      <c r="Q200" t="str">
        <f t="shared" si="36"/>
        <v>#</v>
      </c>
      <c r="R200">
        <f t="shared" si="37"/>
        <v>0</v>
      </c>
      <c r="S200">
        <f t="shared" si="38"/>
        <v>0</v>
      </c>
      <c r="T200">
        <f t="shared" si="39"/>
        <v>35.251200000000004</v>
      </c>
      <c r="U200">
        <f t="shared" si="40"/>
        <v>0</v>
      </c>
      <c r="V200" s="66">
        <f t="shared" si="41"/>
        <v>0</v>
      </c>
      <c r="W200">
        <f t="shared" si="42"/>
        <v>0</v>
      </c>
      <c r="X200">
        <f t="shared" si="33"/>
        <v>0</v>
      </c>
      <c r="Y200">
        <f t="shared" si="34"/>
        <v>0</v>
      </c>
      <c r="Z200">
        <f t="shared" si="43"/>
        <v>0</v>
      </c>
    </row>
    <row r="201" spans="3:26" x14ac:dyDescent="0.25">
      <c r="C201"/>
      <c r="O201">
        <f t="shared" si="35"/>
        <v>10.88</v>
      </c>
      <c r="Q201" t="str">
        <f t="shared" si="36"/>
        <v>#</v>
      </c>
      <c r="R201">
        <f t="shared" si="37"/>
        <v>0</v>
      </c>
      <c r="S201">
        <f t="shared" si="38"/>
        <v>0</v>
      </c>
      <c r="T201">
        <f t="shared" si="39"/>
        <v>35.251200000000004</v>
      </c>
      <c r="U201">
        <f t="shared" si="40"/>
        <v>0</v>
      </c>
      <c r="V201" s="66">
        <f t="shared" si="41"/>
        <v>0</v>
      </c>
      <c r="W201">
        <f t="shared" si="42"/>
        <v>0</v>
      </c>
      <c r="X201">
        <f t="shared" si="33"/>
        <v>0</v>
      </c>
      <c r="Y201">
        <f t="shared" si="34"/>
        <v>0</v>
      </c>
      <c r="Z201">
        <f t="shared" si="43"/>
        <v>0</v>
      </c>
    </row>
    <row r="202" spans="3:26" x14ac:dyDescent="0.25">
      <c r="C202"/>
      <c r="O202">
        <f t="shared" si="35"/>
        <v>10.88</v>
      </c>
      <c r="Q202" t="str">
        <f t="shared" si="36"/>
        <v>#</v>
      </c>
      <c r="R202">
        <f t="shared" si="37"/>
        <v>0</v>
      </c>
      <c r="S202">
        <f t="shared" si="38"/>
        <v>0</v>
      </c>
      <c r="T202">
        <f t="shared" si="39"/>
        <v>35.251200000000004</v>
      </c>
      <c r="U202">
        <f t="shared" si="40"/>
        <v>0</v>
      </c>
      <c r="V202" s="66">
        <f t="shared" si="41"/>
        <v>0</v>
      </c>
      <c r="W202">
        <f t="shared" si="42"/>
        <v>0</v>
      </c>
      <c r="X202">
        <f t="shared" si="33"/>
        <v>0</v>
      </c>
      <c r="Y202">
        <f t="shared" si="34"/>
        <v>0</v>
      </c>
      <c r="Z202">
        <f t="shared" si="43"/>
        <v>0</v>
      </c>
    </row>
    <row r="203" spans="3:26" x14ac:dyDescent="0.25">
      <c r="C203"/>
      <c r="O203">
        <f t="shared" si="35"/>
        <v>10.88</v>
      </c>
      <c r="Q203" t="str">
        <f t="shared" si="36"/>
        <v>#</v>
      </c>
      <c r="R203">
        <f t="shared" si="37"/>
        <v>0</v>
      </c>
      <c r="S203">
        <f t="shared" si="38"/>
        <v>0</v>
      </c>
      <c r="T203">
        <f t="shared" si="39"/>
        <v>35.251200000000004</v>
      </c>
      <c r="U203">
        <f t="shared" si="40"/>
        <v>0</v>
      </c>
      <c r="V203" s="66">
        <f t="shared" si="41"/>
        <v>0</v>
      </c>
      <c r="W203">
        <f t="shared" si="42"/>
        <v>0</v>
      </c>
      <c r="X203">
        <f t="shared" si="33"/>
        <v>0</v>
      </c>
      <c r="Y203">
        <f t="shared" si="34"/>
        <v>0</v>
      </c>
      <c r="Z203">
        <f t="shared" si="43"/>
        <v>0</v>
      </c>
    </row>
    <row r="204" spans="3:26" x14ac:dyDescent="0.25">
      <c r="C204"/>
      <c r="O204">
        <f t="shared" si="35"/>
        <v>10.88</v>
      </c>
      <c r="Q204" t="str">
        <f t="shared" si="36"/>
        <v>#</v>
      </c>
      <c r="R204">
        <f t="shared" si="37"/>
        <v>0</v>
      </c>
      <c r="S204">
        <f t="shared" si="38"/>
        <v>0</v>
      </c>
      <c r="T204">
        <f t="shared" si="39"/>
        <v>35.251200000000004</v>
      </c>
      <c r="U204">
        <f t="shared" si="40"/>
        <v>0</v>
      </c>
      <c r="V204" s="66">
        <f t="shared" si="41"/>
        <v>0</v>
      </c>
      <c r="W204">
        <f t="shared" si="42"/>
        <v>0</v>
      </c>
      <c r="X204">
        <f t="shared" si="33"/>
        <v>0</v>
      </c>
      <c r="Y204">
        <f t="shared" si="34"/>
        <v>0</v>
      </c>
      <c r="Z204">
        <f t="shared" si="43"/>
        <v>0</v>
      </c>
    </row>
    <row r="205" spans="3:26" x14ac:dyDescent="0.25">
      <c r="C205"/>
      <c r="O205">
        <f t="shared" si="35"/>
        <v>10.88</v>
      </c>
      <c r="Q205" t="str">
        <f t="shared" si="36"/>
        <v>#</v>
      </c>
      <c r="R205">
        <f t="shared" si="37"/>
        <v>0</v>
      </c>
      <c r="S205">
        <f t="shared" si="38"/>
        <v>0</v>
      </c>
      <c r="T205">
        <f t="shared" si="39"/>
        <v>35.251200000000004</v>
      </c>
      <c r="U205">
        <f t="shared" si="40"/>
        <v>0</v>
      </c>
      <c r="V205" s="66">
        <f t="shared" si="41"/>
        <v>0</v>
      </c>
      <c r="W205">
        <f t="shared" si="42"/>
        <v>0</v>
      </c>
      <c r="X205">
        <f t="shared" si="33"/>
        <v>0</v>
      </c>
      <c r="Y205">
        <f t="shared" si="34"/>
        <v>0</v>
      </c>
      <c r="Z205">
        <f t="shared" si="43"/>
        <v>0</v>
      </c>
    </row>
    <row r="206" spans="3:26" x14ac:dyDescent="0.25">
      <c r="C206"/>
      <c r="O206">
        <f t="shared" si="35"/>
        <v>10.88</v>
      </c>
      <c r="Q206" t="str">
        <f t="shared" si="36"/>
        <v>#</v>
      </c>
      <c r="R206">
        <f t="shared" si="37"/>
        <v>0</v>
      </c>
      <c r="S206">
        <f t="shared" si="38"/>
        <v>0</v>
      </c>
      <c r="T206">
        <f t="shared" si="39"/>
        <v>35.251200000000004</v>
      </c>
      <c r="U206">
        <f t="shared" si="40"/>
        <v>0</v>
      </c>
      <c r="V206" s="66">
        <f t="shared" si="41"/>
        <v>0</v>
      </c>
      <c r="W206">
        <f t="shared" si="42"/>
        <v>0</v>
      </c>
      <c r="X206">
        <f t="shared" si="33"/>
        <v>0</v>
      </c>
      <c r="Y206">
        <f t="shared" si="34"/>
        <v>0</v>
      </c>
      <c r="Z206">
        <f t="shared" si="43"/>
        <v>0</v>
      </c>
    </row>
    <row r="207" spans="3:26" x14ac:dyDescent="0.25">
      <c r="C207"/>
      <c r="O207">
        <f t="shared" si="35"/>
        <v>10.88</v>
      </c>
      <c r="Q207" t="str">
        <f t="shared" si="36"/>
        <v>#</v>
      </c>
      <c r="R207">
        <f t="shared" si="37"/>
        <v>0</v>
      </c>
      <c r="S207">
        <f t="shared" si="38"/>
        <v>0</v>
      </c>
      <c r="T207">
        <f t="shared" si="39"/>
        <v>35.251200000000004</v>
      </c>
      <c r="U207">
        <f t="shared" si="40"/>
        <v>0</v>
      </c>
      <c r="V207" s="66">
        <f t="shared" si="41"/>
        <v>0</v>
      </c>
      <c r="W207">
        <f t="shared" si="42"/>
        <v>0</v>
      </c>
      <c r="X207">
        <f t="shared" si="33"/>
        <v>0</v>
      </c>
      <c r="Y207">
        <f t="shared" si="34"/>
        <v>0</v>
      </c>
      <c r="Z207">
        <f t="shared" si="43"/>
        <v>0</v>
      </c>
    </row>
    <row r="208" spans="3:26" x14ac:dyDescent="0.25">
      <c r="C208"/>
      <c r="O208">
        <f t="shared" si="35"/>
        <v>10.88</v>
      </c>
      <c r="Q208" t="str">
        <f t="shared" si="36"/>
        <v>#</v>
      </c>
      <c r="R208">
        <f t="shared" si="37"/>
        <v>0</v>
      </c>
      <c r="S208">
        <f t="shared" si="38"/>
        <v>0</v>
      </c>
      <c r="T208">
        <f t="shared" si="39"/>
        <v>35.251200000000004</v>
      </c>
      <c r="U208">
        <f t="shared" si="40"/>
        <v>0</v>
      </c>
      <c r="V208" s="66">
        <f t="shared" si="41"/>
        <v>0</v>
      </c>
      <c r="W208">
        <f t="shared" si="42"/>
        <v>0</v>
      </c>
      <c r="X208">
        <f t="shared" si="33"/>
        <v>0</v>
      </c>
      <c r="Y208">
        <f t="shared" si="34"/>
        <v>0</v>
      </c>
      <c r="Z208">
        <f t="shared" si="43"/>
        <v>0</v>
      </c>
    </row>
    <row r="209" spans="3:26" x14ac:dyDescent="0.25">
      <c r="C209"/>
      <c r="O209">
        <f t="shared" si="35"/>
        <v>10.88</v>
      </c>
      <c r="Q209" t="str">
        <f t="shared" si="36"/>
        <v>#</v>
      </c>
      <c r="R209">
        <f t="shared" si="37"/>
        <v>0</v>
      </c>
      <c r="S209">
        <f t="shared" si="38"/>
        <v>0</v>
      </c>
      <c r="T209">
        <f t="shared" si="39"/>
        <v>35.251200000000004</v>
      </c>
      <c r="U209">
        <f t="shared" si="40"/>
        <v>0</v>
      </c>
      <c r="V209" s="66">
        <f t="shared" si="41"/>
        <v>0</v>
      </c>
      <c r="W209">
        <f t="shared" si="42"/>
        <v>0</v>
      </c>
      <c r="X209">
        <f t="shared" si="33"/>
        <v>0</v>
      </c>
      <c r="Y209">
        <f t="shared" si="34"/>
        <v>0</v>
      </c>
      <c r="Z209">
        <f t="shared" si="43"/>
        <v>0</v>
      </c>
    </row>
    <row r="210" spans="3:26" x14ac:dyDescent="0.25">
      <c r="C210"/>
      <c r="O210">
        <f t="shared" si="35"/>
        <v>10.88</v>
      </c>
      <c r="Q210" t="str">
        <f t="shared" si="36"/>
        <v>#</v>
      </c>
      <c r="R210">
        <f t="shared" si="37"/>
        <v>0</v>
      </c>
      <c r="S210">
        <f t="shared" si="38"/>
        <v>0</v>
      </c>
      <c r="T210">
        <f t="shared" si="39"/>
        <v>35.251200000000004</v>
      </c>
      <c r="U210">
        <f t="shared" si="40"/>
        <v>0</v>
      </c>
      <c r="V210" s="66">
        <f t="shared" si="41"/>
        <v>0</v>
      </c>
      <c r="W210">
        <f t="shared" si="42"/>
        <v>0</v>
      </c>
      <c r="X210">
        <f t="shared" si="33"/>
        <v>0</v>
      </c>
      <c r="Y210">
        <f t="shared" si="34"/>
        <v>0</v>
      </c>
      <c r="Z210">
        <f t="shared" si="43"/>
        <v>0</v>
      </c>
    </row>
    <row r="211" spans="3:26" x14ac:dyDescent="0.25">
      <c r="C211"/>
      <c r="O211">
        <f t="shared" si="35"/>
        <v>10.88</v>
      </c>
      <c r="Q211" t="str">
        <f t="shared" si="36"/>
        <v>#</v>
      </c>
      <c r="R211">
        <f t="shared" si="37"/>
        <v>0</v>
      </c>
      <c r="S211">
        <f t="shared" si="38"/>
        <v>0</v>
      </c>
      <c r="T211">
        <f t="shared" si="39"/>
        <v>35.251200000000004</v>
      </c>
      <c r="U211">
        <f t="shared" si="40"/>
        <v>0</v>
      </c>
      <c r="V211" s="66">
        <f t="shared" si="41"/>
        <v>0</v>
      </c>
      <c r="W211">
        <f t="shared" si="42"/>
        <v>0</v>
      </c>
      <c r="X211">
        <f t="shared" si="33"/>
        <v>0</v>
      </c>
      <c r="Y211">
        <f t="shared" si="34"/>
        <v>0</v>
      </c>
      <c r="Z211">
        <f t="shared" si="43"/>
        <v>0</v>
      </c>
    </row>
    <row r="212" spans="3:26" x14ac:dyDescent="0.25">
      <c r="C212"/>
      <c r="O212">
        <f t="shared" si="35"/>
        <v>10.88</v>
      </c>
      <c r="Q212" t="str">
        <f t="shared" si="36"/>
        <v>#</v>
      </c>
      <c r="R212">
        <f t="shared" si="37"/>
        <v>0</v>
      </c>
      <c r="S212">
        <f t="shared" si="38"/>
        <v>0</v>
      </c>
      <c r="T212">
        <f t="shared" si="39"/>
        <v>35.251200000000004</v>
      </c>
      <c r="U212">
        <f t="shared" si="40"/>
        <v>0</v>
      </c>
      <c r="V212" s="66">
        <f t="shared" si="41"/>
        <v>0</v>
      </c>
      <c r="W212">
        <f t="shared" si="42"/>
        <v>0</v>
      </c>
      <c r="X212">
        <f t="shared" si="33"/>
        <v>0</v>
      </c>
      <c r="Y212">
        <f t="shared" si="34"/>
        <v>0</v>
      </c>
      <c r="Z212">
        <f t="shared" si="43"/>
        <v>0</v>
      </c>
    </row>
    <row r="213" spans="3:26" x14ac:dyDescent="0.25">
      <c r="C213"/>
      <c r="O213">
        <f t="shared" si="35"/>
        <v>10.88</v>
      </c>
      <c r="Q213" t="str">
        <f t="shared" si="36"/>
        <v>#</v>
      </c>
      <c r="R213">
        <f t="shared" si="37"/>
        <v>0</v>
      </c>
      <c r="S213">
        <f t="shared" si="38"/>
        <v>0</v>
      </c>
      <c r="T213">
        <f t="shared" si="39"/>
        <v>35.251200000000004</v>
      </c>
      <c r="U213">
        <f t="shared" si="40"/>
        <v>0</v>
      </c>
      <c r="V213" s="66">
        <f t="shared" si="41"/>
        <v>0</v>
      </c>
      <c r="W213">
        <f t="shared" si="42"/>
        <v>0</v>
      </c>
      <c r="X213">
        <f t="shared" si="33"/>
        <v>0</v>
      </c>
      <c r="Y213">
        <f t="shared" si="34"/>
        <v>0</v>
      </c>
      <c r="Z213">
        <f t="shared" si="43"/>
        <v>0</v>
      </c>
    </row>
    <row r="214" spans="3:26" x14ac:dyDescent="0.25">
      <c r="C214"/>
      <c r="O214">
        <f t="shared" si="35"/>
        <v>10.88</v>
      </c>
      <c r="Q214" t="str">
        <f t="shared" si="36"/>
        <v>#</v>
      </c>
      <c r="R214">
        <f t="shared" si="37"/>
        <v>0</v>
      </c>
      <c r="S214">
        <f t="shared" si="38"/>
        <v>0</v>
      </c>
      <c r="T214">
        <f t="shared" si="39"/>
        <v>35.251200000000004</v>
      </c>
      <c r="U214">
        <f t="shared" si="40"/>
        <v>0</v>
      </c>
      <c r="V214" s="66">
        <f t="shared" si="41"/>
        <v>0</v>
      </c>
      <c r="W214">
        <f t="shared" si="42"/>
        <v>0</v>
      </c>
      <c r="X214">
        <f t="shared" si="33"/>
        <v>0</v>
      </c>
      <c r="Y214">
        <f t="shared" si="34"/>
        <v>0</v>
      </c>
      <c r="Z214">
        <f t="shared" si="43"/>
        <v>0</v>
      </c>
    </row>
    <row r="215" spans="3:26" x14ac:dyDescent="0.25">
      <c r="C215"/>
      <c r="O215">
        <f t="shared" si="35"/>
        <v>10.88</v>
      </c>
      <c r="Q215" t="str">
        <f t="shared" si="36"/>
        <v>#</v>
      </c>
      <c r="R215">
        <f t="shared" si="37"/>
        <v>0</v>
      </c>
      <c r="S215">
        <f t="shared" si="38"/>
        <v>0</v>
      </c>
      <c r="T215">
        <f t="shared" si="39"/>
        <v>35.251200000000004</v>
      </c>
      <c r="U215">
        <f t="shared" si="40"/>
        <v>0</v>
      </c>
      <c r="V215" s="66">
        <f t="shared" si="41"/>
        <v>0</v>
      </c>
      <c r="W215">
        <f t="shared" si="42"/>
        <v>0</v>
      </c>
      <c r="X215">
        <f t="shared" si="33"/>
        <v>0</v>
      </c>
      <c r="Y215">
        <f t="shared" si="34"/>
        <v>0</v>
      </c>
      <c r="Z215">
        <f t="shared" si="43"/>
        <v>0</v>
      </c>
    </row>
    <row r="216" spans="3:26" x14ac:dyDescent="0.25">
      <c r="C216"/>
      <c r="O216">
        <f t="shared" si="35"/>
        <v>10.88</v>
      </c>
      <c r="Q216" t="str">
        <f t="shared" si="36"/>
        <v>#</v>
      </c>
      <c r="R216">
        <f t="shared" si="37"/>
        <v>0</v>
      </c>
      <c r="S216">
        <f t="shared" si="38"/>
        <v>0</v>
      </c>
      <c r="T216">
        <f t="shared" si="39"/>
        <v>35.251200000000004</v>
      </c>
      <c r="U216">
        <f t="shared" si="40"/>
        <v>0</v>
      </c>
      <c r="V216" s="66">
        <f t="shared" si="41"/>
        <v>0</v>
      </c>
      <c r="W216">
        <f t="shared" si="42"/>
        <v>0</v>
      </c>
      <c r="X216">
        <f t="shared" si="33"/>
        <v>0</v>
      </c>
      <c r="Y216">
        <f t="shared" si="34"/>
        <v>0</v>
      </c>
      <c r="Z216">
        <f t="shared" si="43"/>
        <v>0</v>
      </c>
    </row>
    <row r="217" spans="3:26" x14ac:dyDescent="0.25">
      <c r="C217"/>
      <c r="O217">
        <f t="shared" si="35"/>
        <v>10.88</v>
      </c>
      <c r="Q217" t="str">
        <f t="shared" si="36"/>
        <v>#</v>
      </c>
      <c r="R217">
        <f t="shared" si="37"/>
        <v>0</v>
      </c>
      <c r="S217">
        <f t="shared" si="38"/>
        <v>0</v>
      </c>
      <c r="T217">
        <f t="shared" si="39"/>
        <v>35.251200000000004</v>
      </c>
      <c r="U217">
        <f t="shared" si="40"/>
        <v>0</v>
      </c>
      <c r="V217" s="66">
        <f t="shared" si="41"/>
        <v>0</v>
      </c>
      <c r="W217">
        <f t="shared" si="42"/>
        <v>0</v>
      </c>
      <c r="X217">
        <f t="shared" si="33"/>
        <v>0</v>
      </c>
      <c r="Y217">
        <f t="shared" si="34"/>
        <v>0</v>
      </c>
      <c r="Z217">
        <f t="shared" si="43"/>
        <v>0</v>
      </c>
    </row>
    <row r="218" spans="3:26" x14ac:dyDescent="0.25">
      <c r="C218"/>
      <c r="O218">
        <f t="shared" si="35"/>
        <v>10.88</v>
      </c>
      <c r="Q218" t="str">
        <f t="shared" si="36"/>
        <v>#</v>
      </c>
      <c r="R218">
        <f t="shared" si="37"/>
        <v>0</v>
      </c>
      <c r="S218">
        <f t="shared" si="38"/>
        <v>0</v>
      </c>
      <c r="T218">
        <f t="shared" si="39"/>
        <v>35.251200000000004</v>
      </c>
      <c r="U218">
        <f t="shared" si="40"/>
        <v>0</v>
      </c>
      <c r="V218" s="66">
        <f t="shared" si="41"/>
        <v>0</v>
      </c>
      <c r="W218">
        <f t="shared" si="42"/>
        <v>0</v>
      </c>
      <c r="X218">
        <f t="shared" si="33"/>
        <v>0</v>
      </c>
      <c r="Y218">
        <f t="shared" si="34"/>
        <v>0</v>
      </c>
      <c r="Z218">
        <f t="shared" si="43"/>
        <v>0</v>
      </c>
    </row>
    <row r="219" spans="3:26" x14ac:dyDescent="0.25">
      <c r="C219"/>
      <c r="O219">
        <f t="shared" si="35"/>
        <v>10.88</v>
      </c>
      <c r="Q219" t="str">
        <f t="shared" si="36"/>
        <v>#</v>
      </c>
      <c r="R219">
        <f t="shared" si="37"/>
        <v>0</v>
      </c>
      <c r="S219">
        <f t="shared" si="38"/>
        <v>0</v>
      </c>
      <c r="T219">
        <f t="shared" si="39"/>
        <v>35.251200000000004</v>
      </c>
      <c r="U219">
        <f t="shared" si="40"/>
        <v>0</v>
      </c>
      <c r="V219" s="66">
        <f t="shared" si="41"/>
        <v>0</v>
      </c>
      <c r="W219">
        <f t="shared" si="42"/>
        <v>0</v>
      </c>
      <c r="X219">
        <f t="shared" si="33"/>
        <v>0</v>
      </c>
      <c r="Y219">
        <f t="shared" si="34"/>
        <v>0</v>
      </c>
      <c r="Z219">
        <f t="shared" si="43"/>
        <v>0</v>
      </c>
    </row>
    <row r="220" spans="3:26" x14ac:dyDescent="0.25">
      <c r="C220"/>
      <c r="O220">
        <f t="shared" si="35"/>
        <v>10.88</v>
      </c>
      <c r="Q220" t="str">
        <f t="shared" si="36"/>
        <v>#</v>
      </c>
      <c r="R220">
        <f t="shared" si="37"/>
        <v>0</v>
      </c>
      <c r="S220">
        <f t="shared" si="38"/>
        <v>0</v>
      </c>
      <c r="T220">
        <f t="shared" si="39"/>
        <v>35.251200000000004</v>
      </c>
      <c r="U220">
        <f t="shared" si="40"/>
        <v>0</v>
      </c>
      <c r="V220" s="66">
        <f t="shared" si="41"/>
        <v>0</v>
      </c>
      <c r="W220">
        <f t="shared" si="42"/>
        <v>0</v>
      </c>
      <c r="X220">
        <f t="shared" si="33"/>
        <v>0</v>
      </c>
      <c r="Y220">
        <f t="shared" si="34"/>
        <v>0</v>
      </c>
      <c r="Z220">
        <f t="shared" si="43"/>
        <v>0</v>
      </c>
    </row>
    <row r="221" spans="3:26" x14ac:dyDescent="0.25">
      <c r="C221"/>
      <c r="O221">
        <f t="shared" si="35"/>
        <v>10.88</v>
      </c>
      <c r="Q221" t="str">
        <f t="shared" si="36"/>
        <v>#</v>
      </c>
      <c r="R221">
        <f t="shared" si="37"/>
        <v>0</v>
      </c>
      <c r="S221">
        <f t="shared" si="38"/>
        <v>0</v>
      </c>
      <c r="T221">
        <f t="shared" si="39"/>
        <v>35.251200000000004</v>
      </c>
      <c r="U221">
        <f t="shared" si="40"/>
        <v>0</v>
      </c>
      <c r="V221" s="66">
        <f t="shared" si="41"/>
        <v>0</v>
      </c>
      <c r="W221">
        <f t="shared" si="42"/>
        <v>0</v>
      </c>
      <c r="X221">
        <f t="shared" si="33"/>
        <v>0</v>
      </c>
      <c r="Y221">
        <f t="shared" si="34"/>
        <v>0</v>
      </c>
      <c r="Z221">
        <f t="shared" si="43"/>
        <v>0</v>
      </c>
    </row>
    <row r="222" spans="3:26" x14ac:dyDescent="0.25">
      <c r="C222"/>
      <c r="O222">
        <f t="shared" si="35"/>
        <v>10.88</v>
      </c>
      <c r="Q222" t="str">
        <f t="shared" si="36"/>
        <v>#</v>
      </c>
      <c r="R222">
        <f t="shared" si="37"/>
        <v>0</v>
      </c>
      <c r="S222">
        <f t="shared" si="38"/>
        <v>0</v>
      </c>
      <c r="T222">
        <f t="shared" si="39"/>
        <v>35.251200000000004</v>
      </c>
      <c r="U222">
        <f t="shared" si="40"/>
        <v>0</v>
      </c>
      <c r="V222" s="66">
        <f t="shared" si="41"/>
        <v>0</v>
      </c>
      <c r="W222">
        <f t="shared" si="42"/>
        <v>0</v>
      </c>
      <c r="X222">
        <f t="shared" si="33"/>
        <v>0</v>
      </c>
      <c r="Y222">
        <f t="shared" si="34"/>
        <v>0</v>
      </c>
      <c r="Z222">
        <f t="shared" si="43"/>
        <v>0</v>
      </c>
    </row>
    <row r="223" spans="3:26" x14ac:dyDescent="0.25">
      <c r="C223"/>
      <c r="O223">
        <f t="shared" si="35"/>
        <v>10.88</v>
      </c>
      <c r="Q223" t="str">
        <f t="shared" si="36"/>
        <v>#</v>
      </c>
      <c r="R223">
        <f t="shared" si="37"/>
        <v>0</v>
      </c>
      <c r="S223">
        <f t="shared" si="38"/>
        <v>0</v>
      </c>
      <c r="T223">
        <f t="shared" si="39"/>
        <v>35.251200000000004</v>
      </c>
      <c r="U223">
        <f t="shared" si="40"/>
        <v>0</v>
      </c>
      <c r="V223" s="66">
        <f t="shared" si="41"/>
        <v>0</v>
      </c>
      <c r="W223">
        <f t="shared" si="42"/>
        <v>0</v>
      </c>
      <c r="X223">
        <f t="shared" si="33"/>
        <v>0</v>
      </c>
      <c r="Y223">
        <f t="shared" si="34"/>
        <v>0</v>
      </c>
      <c r="Z223">
        <f t="shared" si="43"/>
        <v>0</v>
      </c>
    </row>
    <row r="224" spans="3:26" x14ac:dyDescent="0.25">
      <c r="C224"/>
      <c r="O224">
        <f t="shared" si="35"/>
        <v>10.88</v>
      </c>
      <c r="Q224" t="str">
        <f t="shared" si="36"/>
        <v>#</v>
      </c>
      <c r="R224">
        <f t="shared" si="37"/>
        <v>0</v>
      </c>
      <c r="S224">
        <f t="shared" si="38"/>
        <v>0</v>
      </c>
      <c r="T224">
        <f t="shared" si="39"/>
        <v>35.251200000000004</v>
      </c>
      <c r="U224">
        <f t="shared" si="40"/>
        <v>0</v>
      </c>
      <c r="V224" s="66">
        <f t="shared" si="41"/>
        <v>0</v>
      </c>
      <c r="W224">
        <f t="shared" si="42"/>
        <v>0</v>
      </c>
      <c r="X224">
        <f t="shared" si="33"/>
        <v>0</v>
      </c>
      <c r="Y224">
        <f t="shared" si="34"/>
        <v>0</v>
      </c>
      <c r="Z224">
        <f t="shared" si="43"/>
        <v>0</v>
      </c>
    </row>
    <row r="225" spans="3:26" x14ac:dyDescent="0.25">
      <c r="C225"/>
      <c r="O225">
        <f t="shared" si="35"/>
        <v>10.88</v>
      </c>
      <c r="Q225" t="str">
        <f t="shared" si="36"/>
        <v>#</v>
      </c>
      <c r="R225">
        <f t="shared" si="37"/>
        <v>0</v>
      </c>
      <c r="S225">
        <f t="shared" si="38"/>
        <v>0</v>
      </c>
      <c r="T225">
        <f t="shared" si="39"/>
        <v>35.251200000000004</v>
      </c>
      <c r="U225">
        <f t="shared" si="40"/>
        <v>0</v>
      </c>
      <c r="V225" s="66">
        <f t="shared" si="41"/>
        <v>0</v>
      </c>
      <c r="W225">
        <f t="shared" si="42"/>
        <v>0</v>
      </c>
      <c r="X225">
        <f t="shared" si="33"/>
        <v>0</v>
      </c>
      <c r="Y225">
        <f t="shared" si="34"/>
        <v>0</v>
      </c>
      <c r="Z225">
        <f t="shared" si="43"/>
        <v>0</v>
      </c>
    </row>
    <row r="226" spans="3:26" x14ac:dyDescent="0.25">
      <c r="C226"/>
      <c r="O226">
        <f t="shared" si="35"/>
        <v>10.88</v>
      </c>
      <c r="Q226" t="str">
        <f t="shared" si="36"/>
        <v>#</v>
      </c>
      <c r="R226">
        <f t="shared" si="37"/>
        <v>0</v>
      </c>
      <c r="S226">
        <f t="shared" si="38"/>
        <v>0</v>
      </c>
      <c r="T226">
        <f t="shared" si="39"/>
        <v>35.251200000000004</v>
      </c>
      <c r="U226">
        <f t="shared" si="40"/>
        <v>0</v>
      </c>
      <c r="V226" s="66">
        <f t="shared" si="41"/>
        <v>0</v>
      </c>
      <c r="W226">
        <f t="shared" si="42"/>
        <v>0</v>
      </c>
      <c r="X226">
        <f t="shared" si="33"/>
        <v>0</v>
      </c>
      <c r="Y226">
        <f t="shared" si="34"/>
        <v>0</v>
      </c>
      <c r="Z226">
        <f t="shared" si="43"/>
        <v>0</v>
      </c>
    </row>
    <row r="227" spans="3:26" x14ac:dyDescent="0.25">
      <c r="C227"/>
      <c r="O227">
        <f t="shared" si="35"/>
        <v>10.88</v>
      </c>
      <c r="Q227" t="str">
        <f t="shared" si="36"/>
        <v>#</v>
      </c>
      <c r="R227">
        <f t="shared" si="37"/>
        <v>0</v>
      </c>
      <c r="S227">
        <f t="shared" si="38"/>
        <v>0</v>
      </c>
      <c r="T227">
        <f t="shared" si="39"/>
        <v>35.251200000000004</v>
      </c>
      <c r="U227">
        <f t="shared" si="40"/>
        <v>0</v>
      </c>
      <c r="V227" s="66">
        <f t="shared" si="41"/>
        <v>0</v>
      </c>
      <c r="W227">
        <f t="shared" si="42"/>
        <v>0</v>
      </c>
      <c r="X227">
        <f t="shared" si="33"/>
        <v>0</v>
      </c>
      <c r="Y227">
        <f t="shared" si="34"/>
        <v>0</v>
      </c>
      <c r="Z227">
        <f t="shared" si="43"/>
        <v>0</v>
      </c>
    </row>
    <row r="228" spans="3:26" x14ac:dyDescent="0.25">
      <c r="C228"/>
      <c r="O228">
        <f t="shared" si="35"/>
        <v>10.88</v>
      </c>
      <c r="Q228" t="str">
        <f t="shared" si="36"/>
        <v>#</v>
      </c>
      <c r="R228">
        <f t="shared" si="37"/>
        <v>0</v>
      </c>
      <c r="S228">
        <f t="shared" si="38"/>
        <v>0</v>
      </c>
      <c r="T228">
        <f t="shared" si="39"/>
        <v>35.251200000000004</v>
      </c>
      <c r="U228">
        <f t="shared" si="40"/>
        <v>0</v>
      </c>
      <c r="V228" s="66">
        <f t="shared" si="41"/>
        <v>0</v>
      </c>
      <c r="W228">
        <f t="shared" si="42"/>
        <v>0</v>
      </c>
      <c r="X228">
        <f t="shared" si="33"/>
        <v>0</v>
      </c>
      <c r="Y228">
        <f t="shared" si="34"/>
        <v>0</v>
      </c>
      <c r="Z228">
        <f t="shared" si="43"/>
        <v>0</v>
      </c>
    </row>
    <row r="229" spans="3:26" x14ac:dyDescent="0.25">
      <c r="C229"/>
      <c r="O229">
        <f t="shared" si="35"/>
        <v>10.88</v>
      </c>
      <c r="Q229" t="str">
        <f t="shared" si="36"/>
        <v>#</v>
      </c>
      <c r="R229">
        <f t="shared" si="37"/>
        <v>0</v>
      </c>
      <c r="S229">
        <f t="shared" si="38"/>
        <v>0</v>
      </c>
      <c r="T229">
        <f t="shared" si="39"/>
        <v>35.251200000000004</v>
      </c>
      <c r="U229">
        <f t="shared" si="40"/>
        <v>0</v>
      </c>
      <c r="V229" s="66">
        <f t="shared" si="41"/>
        <v>0</v>
      </c>
      <c r="W229">
        <f t="shared" si="42"/>
        <v>0</v>
      </c>
      <c r="X229">
        <f t="shared" si="33"/>
        <v>0</v>
      </c>
      <c r="Y229">
        <f t="shared" si="34"/>
        <v>0</v>
      </c>
      <c r="Z229">
        <f t="shared" si="43"/>
        <v>0</v>
      </c>
    </row>
    <row r="230" spans="3:26" x14ac:dyDescent="0.25">
      <c r="C230"/>
      <c r="O230">
        <f t="shared" si="35"/>
        <v>10.88</v>
      </c>
      <c r="Q230" t="str">
        <f t="shared" si="36"/>
        <v>#</v>
      </c>
      <c r="R230">
        <f t="shared" si="37"/>
        <v>0</v>
      </c>
      <c r="S230">
        <f t="shared" si="38"/>
        <v>0</v>
      </c>
      <c r="T230">
        <f t="shared" si="39"/>
        <v>35.251200000000004</v>
      </c>
      <c r="U230">
        <f t="shared" si="40"/>
        <v>0</v>
      </c>
      <c r="V230" s="66">
        <f t="shared" si="41"/>
        <v>0</v>
      </c>
      <c r="W230">
        <f t="shared" si="42"/>
        <v>0</v>
      </c>
      <c r="X230">
        <f t="shared" si="33"/>
        <v>0</v>
      </c>
      <c r="Y230">
        <f t="shared" si="34"/>
        <v>0</v>
      </c>
      <c r="Z230">
        <f t="shared" si="43"/>
        <v>0</v>
      </c>
    </row>
    <row r="231" spans="3:26" x14ac:dyDescent="0.25">
      <c r="C231"/>
      <c r="O231">
        <f t="shared" si="35"/>
        <v>10.88</v>
      </c>
      <c r="Q231" t="str">
        <f t="shared" si="36"/>
        <v>#</v>
      </c>
      <c r="R231">
        <f t="shared" si="37"/>
        <v>0</v>
      </c>
      <c r="S231">
        <f t="shared" si="38"/>
        <v>0</v>
      </c>
      <c r="T231">
        <f t="shared" si="39"/>
        <v>35.251200000000004</v>
      </c>
      <c r="U231">
        <f t="shared" si="40"/>
        <v>0</v>
      </c>
      <c r="V231" s="66">
        <f t="shared" si="41"/>
        <v>0</v>
      </c>
      <c r="W231">
        <f t="shared" si="42"/>
        <v>0</v>
      </c>
      <c r="X231">
        <f t="shared" si="33"/>
        <v>0</v>
      </c>
      <c r="Y231">
        <f t="shared" si="34"/>
        <v>0</v>
      </c>
      <c r="Z231">
        <f t="shared" si="43"/>
        <v>0</v>
      </c>
    </row>
    <row r="232" spans="3:26" x14ac:dyDescent="0.25">
      <c r="C232"/>
      <c r="O232">
        <f t="shared" si="35"/>
        <v>10.88</v>
      </c>
      <c r="Q232" t="str">
        <f t="shared" si="36"/>
        <v>#</v>
      </c>
      <c r="R232">
        <f t="shared" si="37"/>
        <v>0</v>
      </c>
      <c r="S232">
        <f t="shared" si="38"/>
        <v>0</v>
      </c>
      <c r="T232">
        <f t="shared" si="39"/>
        <v>35.251200000000004</v>
      </c>
      <c r="U232">
        <f t="shared" si="40"/>
        <v>0</v>
      </c>
      <c r="V232" s="66">
        <f t="shared" si="41"/>
        <v>0</v>
      </c>
      <c r="W232">
        <f t="shared" si="42"/>
        <v>0</v>
      </c>
      <c r="X232">
        <f t="shared" si="33"/>
        <v>0</v>
      </c>
      <c r="Y232">
        <f t="shared" si="34"/>
        <v>0</v>
      </c>
      <c r="Z232">
        <f t="shared" si="43"/>
        <v>0</v>
      </c>
    </row>
    <row r="233" spans="3:26" x14ac:dyDescent="0.25">
      <c r="C233"/>
      <c r="O233">
        <f t="shared" si="35"/>
        <v>10.88</v>
      </c>
      <c r="Q233" t="str">
        <f t="shared" si="36"/>
        <v>#</v>
      </c>
      <c r="R233">
        <f t="shared" si="37"/>
        <v>0</v>
      </c>
      <c r="S233">
        <f t="shared" si="38"/>
        <v>0</v>
      </c>
      <c r="T233">
        <f t="shared" si="39"/>
        <v>35.251200000000004</v>
      </c>
      <c r="U233">
        <f t="shared" si="40"/>
        <v>0</v>
      </c>
      <c r="V233" s="66">
        <f t="shared" si="41"/>
        <v>0</v>
      </c>
      <c r="W233">
        <f t="shared" si="42"/>
        <v>0</v>
      </c>
      <c r="X233">
        <f t="shared" si="33"/>
        <v>0</v>
      </c>
      <c r="Y233">
        <f t="shared" si="34"/>
        <v>0</v>
      </c>
      <c r="Z233">
        <f t="shared" si="43"/>
        <v>0</v>
      </c>
    </row>
    <row r="234" spans="3:26" x14ac:dyDescent="0.25">
      <c r="C234"/>
      <c r="O234">
        <f t="shared" si="35"/>
        <v>10.88</v>
      </c>
      <c r="Q234" t="str">
        <f t="shared" si="36"/>
        <v>#</v>
      </c>
      <c r="R234">
        <f t="shared" si="37"/>
        <v>0</v>
      </c>
      <c r="S234">
        <f t="shared" si="38"/>
        <v>0</v>
      </c>
      <c r="T234">
        <f t="shared" si="39"/>
        <v>35.251200000000004</v>
      </c>
      <c r="U234">
        <f t="shared" si="40"/>
        <v>0</v>
      </c>
      <c r="V234" s="66">
        <f t="shared" si="41"/>
        <v>0</v>
      </c>
      <c r="W234">
        <f t="shared" si="42"/>
        <v>0</v>
      </c>
      <c r="X234">
        <f t="shared" si="33"/>
        <v>0</v>
      </c>
      <c r="Y234">
        <f t="shared" si="34"/>
        <v>0</v>
      </c>
      <c r="Z234">
        <f t="shared" si="43"/>
        <v>0</v>
      </c>
    </row>
    <row r="235" spans="3:26" x14ac:dyDescent="0.25">
      <c r="C235"/>
      <c r="O235">
        <f t="shared" si="35"/>
        <v>10.88</v>
      </c>
      <c r="Q235" t="str">
        <f t="shared" si="36"/>
        <v>#</v>
      </c>
      <c r="R235">
        <f t="shared" si="37"/>
        <v>0</v>
      </c>
      <c r="S235">
        <f t="shared" si="38"/>
        <v>0</v>
      </c>
      <c r="T235">
        <f t="shared" si="39"/>
        <v>35.251200000000004</v>
      </c>
      <c r="U235">
        <f t="shared" si="40"/>
        <v>0</v>
      </c>
      <c r="V235" s="66">
        <f t="shared" si="41"/>
        <v>0</v>
      </c>
      <c r="W235">
        <f t="shared" si="42"/>
        <v>0</v>
      </c>
      <c r="X235">
        <f t="shared" si="33"/>
        <v>0</v>
      </c>
      <c r="Y235">
        <f t="shared" si="34"/>
        <v>0</v>
      </c>
      <c r="Z235">
        <f t="shared" si="43"/>
        <v>0</v>
      </c>
    </row>
    <row r="236" spans="3:26" x14ac:dyDescent="0.25">
      <c r="C236"/>
      <c r="O236">
        <f t="shared" si="35"/>
        <v>10.88</v>
      </c>
      <c r="Q236" t="str">
        <f t="shared" si="36"/>
        <v>#</v>
      </c>
      <c r="R236">
        <f t="shared" si="37"/>
        <v>0</v>
      </c>
      <c r="S236">
        <f t="shared" si="38"/>
        <v>0</v>
      </c>
      <c r="T236">
        <f t="shared" si="39"/>
        <v>35.251200000000004</v>
      </c>
      <c r="U236">
        <f t="shared" si="40"/>
        <v>0</v>
      </c>
      <c r="V236" s="66">
        <f t="shared" si="41"/>
        <v>0</v>
      </c>
      <c r="W236">
        <f t="shared" si="42"/>
        <v>0</v>
      </c>
      <c r="X236">
        <f t="shared" si="33"/>
        <v>0</v>
      </c>
      <c r="Y236">
        <f t="shared" si="34"/>
        <v>0</v>
      </c>
      <c r="Z236">
        <f t="shared" si="43"/>
        <v>0</v>
      </c>
    </row>
    <row r="237" spans="3:26" x14ac:dyDescent="0.25">
      <c r="C237"/>
      <c r="O237">
        <f t="shared" si="35"/>
        <v>10.88</v>
      </c>
      <c r="Q237" t="str">
        <f t="shared" si="36"/>
        <v>#</v>
      </c>
      <c r="R237">
        <f t="shared" si="37"/>
        <v>0</v>
      </c>
      <c r="S237">
        <f t="shared" si="38"/>
        <v>0</v>
      </c>
      <c r="T237">
        <f t="shared" si="39"/>
        <v>35.251200000000004</v>
      </c>
      <c r="U237">
        <f t="shared" si="40"/>
        <v>0</v>
      </c>
      <c r="V237" s="66">
        <f t="shared" si="41"/>
        <v>0</v>
      </c>
      <c r="W237">
        <f t="shared" si="42"/>
        <v>0</v>
      </c>
      <c r="X237">
        <f t="shared" si="33"/>
        <v>0</v>
      </c>
      <c r="Y237">
        <f t="shared" si="34"/>
        <v>0</v>
      </c>
      <c r="Z237">
        <f t="shared" si="43"/>
        <v>0</v>
      </c>
    </row>
    <row r="238" spans="3:26" x14ac:dyDescent="0.25">
      <c r="C238"/>
      <c r="O238">
        <f t="shared" si="35"/>
        <v>10.88</v>
      </c>
      <c r="Q238" t="str">
        <f t="shared" si="36"/>
        <v>#</v>
      </c>
      <c r="R238">
        <f t="shared" si="37"/>
        <v>0</v>
      </c>
      <c r="S238">
        <f t="shared" si="38"/>
        <v>0</v>
      </c>
      <c r="T238">
        <f t="shared" si="39"/>
        <v>35.251200000000004</v>
      </c>
      <c r="U238">
        <f t="shared" si="40"/>
        <v>0</v>
      </c>
      <c r="V238" s="66">
        <f t="shared" si="41"/>
        <v>0</v>
      </c>
      <c r="W238">
        <f t="shared" si="42"/>
        <v>0</v>
      </c>
      <c r="X238">
        <f t="shared" si="33"/>
        <v>0</v>
      </c>
      <c r="Y238">
        <f t="shared" si="34"/>
        <v>0</v>
      </c>
      <c r="Z238">
        <f t="shared" si="43"/>
        <v>0</v>
      </c>
    </row>
    <row r="239" spans="3:26" x14ac:dyDescent="0.25">
      <c r="C239"/>
      <c r="O239">
        <f t="shared" si="35"/>
        <v>10.88</v>
      </c>
      <c r="Q239" t="str">
        <f t="shared" si="36"/>
        <v>#</v>
      </c>
      <c r="R239">
        <f t="shared" si="37"/>
        <v>0</v>
      </c>
      <c r="S239">
        <f t="shared" si="38"/>
        <v>0</v>
      </c>
      <c r="T239">
        <f t="shared" si="39"/>
        <v>35.251200000000004</v>
      </c>
      <c r="U239">
        <f t="shared" si="40"/>
        <v>0</v>
      </c>
      <c r="V239" s="66">
        <f t="shared" si="41"/>
        <v>0</v>
      </c>
      <c r="W239">
        <f t="shared" si="42"/>
        <v>0</v>
      </c>
      <c r="X239">
        <f t="shared" si="33"/>
        <v>0</v>
      </c>
      <c r="Y239">
        <f t="shared" si="34"/>
        <v>0</v>
      </c>
      <c r="Z239">
        <f t="shared" si="43"/>
        <v>0</v>
      </c>
    </row>
    <row r="240" spans="3:26" x14ac:dyDescent="0.25">
      <c r="C240"/>
      <c r="O240">
        <f t="shared" si="35"/>
        <v>10.88</v>
      </c>
      <c r="Q240" t="str">
        <f t="shared" si="36"/>
        <v>#</v>
      </c>
      <c r="R240">
        <f t="shared" si="37"/>
        <v>0</v>
      </c>
      <c r="S240">
        <f t="shared" si="38"/>
        <v>0</v>
      </c>
      <c r="T240">
        <f t="shared" si="39"/>
        <v>35.251200000000004</v>
      </c>
      <c r="U240">
        <f t="shared" si="40"/>
        <v>0</v>
      </c>
      <c r="V240" s="66">
        <f t="shared" si="41"/>
        <v>0</v>
      </c>
      <c r="W240">
        <f t="shared" si="42"/>
        <v>0</v>
      </c>
      <c r="X240">
        <f t="shared" si="33"/>
        <v>0</v>
      </c>
      <c r="Y240">
        <f t="shared" si="34"/>
        <v>0</v>
      </c>
      <c r="Z240">
        <f t="shared" si="43"/>
        <v>0</v>
      </c>
    </row>
    <row r="241" spans="3:26" x14ac:dyDescent="0.25">
      <c r="C241"/>
      <c r="O241">
        <f t="shared" si="35"/>
        <v>10.88</v>
      </c>
      <c r="Q241" t="str">
        <f t="shared" si="36"/>
        <v>#</v>
      </c>
      <c r="R241">
        <f t="shared" si="37"/>
        <v>0</v>
      </c>
      <c r="S241">
        <f t="shared" si="38"/>
        <v>0</v>
      </c>
      <c r="T241">
        <f t="shared" si="39"/>
        <v>35.251200000000004</v>
      </c>
      <c r="U241">
        <f t="shared" si="40"/>
        <v>0</v>
      </c>
      <c r="V241" s="66">
        <f t="shared" si="41"/>
        <v>0</v>
      </c>
      <c r="W241">
        <f t="shared" si="42"/>
        <v>0</v>
      </c>
      <c r="X241">
        <f t="shared" si="33"/>
        <v>0</v>
      </c>
      <c r="Y241">
        <f t="shared" si="34"/>
        <v>0</v>
      </c>
      <c r="Z241">
        <f t="shared" si="43"/>
        <v>0</v>
      </c>
    </row>
    <row r="242" spans="3:26" x14ac:dyDescent="0.25">
      <c r="C242"/>
      <c r="O242">
        <f t="shared" si="35"/>
        <v>10.88</v>
      </c>
      <c r="Q242" t="str">
        <f t="shared" si="36"/>
        <v>#</v>
      </c>
      <c r="R242">
        <f t="shared" si="37"/>
        <v>0</v>
      </c>
      <c r="S242">
        <f t="shared" si="38"/>
        <v>0</v>
      </c>
      <c r="T242">
        <f t="shared" si="39"/>
        <v>35.251200000000004</v>
      </c>
      <c r="U242">
        <f t="shared" si="40"/>
        <v>0</v>
      </c>
      <c r="V242" s="66">
        <f t="shared" si="41"/>
        <v>0</v>
      </c>
      <c r="W242">
        <f t="shared" si="42"/>
        <v>0</v>
      </c>
      <c r="X242">
        <f t="shared" si="33"/>
        <v>0</v>
      </c>
      <c r="Y242">
        <f t="shared" si="34"/>
        <v>0</v>
      </c>
      <c r="Z242">
        <f t="shared" si="43"/>
        <v>0</v>
      </c>
    </row>
    <row r="243" spans="3:26" x14ac:dyDescent="0.25">
      <c r="C243"/>
      <c r="O243">
        <f t="shared" si="35"/>
        <v>10.88</v>
      </c>
      <c r="Q243" t="str">
        <f t="shared" si="36"/>
        <v>#</v>
      </c>
      <c r="R243">
        <f t="shared" si="37"/>
        <v>0</v>
      </c>
      <c r="S243">
        <f t="shared" si="38"/>
        <v>0</v>
      </c>
      <c r="T243">
        <f t="shared" si="39"/>
        <v>35.251200000000004</v>
      </c>
      <c r="U243">
        <f t="shared" si="40"/>
        <v>0</v>
      </c>
      <c r="V243" s="66">
        <f t="shared" si="41"/>
        <v>0</v>
      </c>
      <c r="W243">
        <f t="shared" si="42"/>
        <v>0</v>
      </c>
      <c r="X243">
        <f t="shared" si="33"/>
        <v>0</v>
      </c>
      <c r="Y243">
        <f t="shared" si="34"/>
        <v>0</v>
      </c>
      <c r="Z243">
        <f t="shared" si="43"/>
        <v>0</v>
      </c>
    </row>
    <row r="244" spans="3:26" x14ac:dyDescent="0.25">
      <c r="C244"/>
      <c r="O244">
        <f t="shared" si="35"/>
        <v>10.88</v>
      </c>
      <c r="Q244" t="str">
        <f t="shared" si="36"/>
        <v>#</v>
      </c>
      <c r="R244">
        <f t="shared" si="37"/>
        <v>0</v>
      </c>
      <c r="S244">
        <f t="shared" si="38"/>
        <v>0</v>
      </c>
      <c r="T244">
        <f t="shared" si="39"/>
        <v>35.251200000000004</v>
      </c>
      <c r="U244">
        <f t="shared" si="40"/>
        <v>0</v>
      </c>
      <c r="V244" s="66">
        <f t="shared" si="41"/>
        <v>0</v>
      </c>
      <c r="W244">
        <f t="shared" si="42"/>
        <v>0</v>
      </c>
      <c r="X244">
        <f t="shared" si="33"/>
        <v>0</v>
      </c>
      <c r="Y244">
        <f t="shared" si="34"/>
        <v>0</v>
      </c>
      <c r="Z244">
        <f t="shared" si="43"/>
        <v>0</v>
      </c>
    </row>
    <row r="245" spans="3:26" x14ac:dyDescent="0.25">
      <c r="C245"/>
      <c r="O245">
        <f t="shared" si="35"/>
        <v>10.88</v>
      </c>
      <c r="Q245" t="str">
        <f t="shared" si="36"/>
        <v>#</v>
      </c>
      <c r="R245">
        <f t="shared" si="37"/>
        <v>0</v>
      </c>
      <c r="S245">
        <f t="shared" si="38"/>
        <v>0</v>
      </c>
      <c r="T245">
        <f t="shared" si="39"/>
        <v>35.251200000000004</v>
      </c>
      <c r="U245">
        <f t="shared" si="40"/>
        <v>0</v>
      </c>
      <c r="V245" s="66">
        <f t="shared" si="41"/>
        <v>0</v>
      </c>
      <c r="W245">
        <f t="shared" si="42"/>
        <v>0</v>
      </c>
      <c r="X245">
        <f t="shared" si="33"/>
        <v>0</v>
      </c>
      <c r="Y245">
        <f t="shared" si="34"/>
        <v>0</v>
      </c>
      <c r="Z245">
        <f t="shared" si="43"/>
        <v>0</v>
      </c>
    </row>
    <row r="246" spans="3:26" x14ac:dyDescent="0.25">
      <c r="C246"/>
      <c r="O246">
        <f t="shared" si="35"/>
        <v>10.88</v>
      </c>
      <c r="Q246" t="str">
        <f t="shared" si="36"/>
        <v>#</v>
      </c>
      <c r="R246">
        <f t="shared" si="37"/>
        <v>0</v>
      </c>
      <c r="S246">
        <f t="shared" si="38"/>
        <v>0</v>
      </c>
      <c r="T246">
        <f t="shared" si="39"/>
        <v>35.251200000000004</v>
      </c>
      <c r="U246">
        <f t="shared" si="40"/>
        <v>0</v>
      </c>
      <c r="V246" s="66">
        <f t="shared" si="41"/>
        <v>0</v>
      </c>
      <c r="W246">
        <f t="shared" si="42"/>
        <v>0</v>
      </c>
      <c r="X246">
        <f t="shared" si="33"/>
        <v>0</v>
      </c>
      <c r="Y246">
        <f t="shared" si="34"/>
        <v>0</v>
      </c>
      <c r="Z246">
        <f t="shared" si="43"/>
        <v>0</v>
      </c>
    </row>
    <row r="247" spans="3:26" x14ac:dyDescent="0.25">
      <c r="C247"/>
      <c r="O247">
        <f t="shared" si="35"/>
        <v>10.88</v>
      </c>
      <c r="Q247" t="str">
        <f t="shared" si="36"/>
        <v>#</v>
      </c>
      <c r="R247">
        <f t="shared" si="37"/>
        <v>0</v>
      </c>
      <c r="S247">
        <f t="shared" si="38"/>
        <v>0</v>
      </c>
      <c r="T247">
        <f t="shared" si="39"/>
        <v>35.251200000000004</v>
      </c>
      <c r="U247">
        <f t="shared" si="40"/>
        <v>0</v>
      </c>
      <c r="V247" s="66">
        <f t="shared" si="41"/>
        <v>0</v>
      </c>
      <c r="W247">
        <f t="shared" si="42"/>
        <v>0</v>
      </c>
      <c r="X247">
        <f t="shared" si="33"/>
        <v>0</v>
      </c>
      <c r="Y247">
        <f t="shared" si="34"/>
        <v>0</v>
      </c>
      <c r="Z247">
        <f t="shared" si="43"/>
        <v>0</v>
      </c>
    </row>
    <row r="248" spans="3:26" x14ac:dyDescent="0.25">
      <c r="C248"/>
      <c r="O248">
        <f t="shared" si="35"/>
        <v>10.88</v>
      </c>
      <c r="Q248" t="str">
        <f t="shared" si="36"/>
        <v>#</v>
      </c>
      <c r="R248">
        <f t="shared" si="37"/>
        <v>0</v>
      </c>
      <c r="S248">
        <f t="shared" si="38"/>
        <v>0</v>
      </c>
      <c r="T248">
        <f t="shared" si="39"/>
        <v>35.251200000000004</v>
      </c>
      <c r="U248">
        <f t="shared" si="40"/>
        <v>0</v>
      </c>
      <c r="V248" s="66">
        <f t="shared" si="41"/>
        <v>0</v>
      </c>
      <c r="W248">
        <f t="shared" si="42"/>
        <v>0</v>
      </c>
      <c r="X248">
        <f t="shared" si="33"/>
        <v>0</v>
      </c>
      <c r="Y248">
        <f t="shared" si="34"/>
        <v>0</v>
      </c>
      <c r="Z248">
        <f t="shared" si="43"/>
        <v>0</v>
      </c>
    </row>
    <row r="249" spans="3:26" x14ac:dyDescent="0.25">
      <c r="C249"/>
      <c r="O249">
        <f t="shared" si="35"/>
        <v>10.88</v>
      </c>
      <c r="Q249" t="str">
        <f t="shared" si="36"/>
        <v>#</v>
      </c>
      <c r="R249">
        <f t="shared" si="37"/>
        <v>0</v>
      </c>
      <c r="S249">
        <f t="shared" si="38"/>
        <v>0</v>
      </c>
      <c r="T249">
        <f t="shared" si="39"/>
        <v>35.251200000000004</v>
      </c>
      <c r="U249">
        <f t="shared" si="40"/>
        <v>0</v>
      </c>
      <c r="V249" s="66">
        <f t="shared" si="41"/>
        <v>0</v>
      </c>
      <c r="W249">
        <f t="shared" si="42"/>
        <v>0</v>
      </c>
      <c r="X249">
        <f t="shared" si="33"/>
        <v>0</v>
      </c>
      <c r="Y249">
        <f t="shared" si="34"/>
        <v>0</v>
      </c>
      <c r="Z249">
        <f t="shared" si="43"/>
        <v>0</v>
      </c>
    </row>
    <row r="250" spans="3:26" x14ac:dyDescent="0.25">
      <c r="C250"/>
      <c r="O250">
        <f t="shared" si="35"/>
        <v>10.88</v>
      </c>
      <c r="Q250" t="str">
        <f t="shared" si="36"/>
        <v>#</v>
      </c>
      <c r="R250">
        <f t="shared" si="37"/>
        <v>0</v>
      </c>
      <c r="S250">
        <f t="shared" si="38"/>
        <v>0</v>
      </c>
      <c r="T250">
        <f t="shared" si="39"/>
        <v>35.251200000000004</v>
      </c>
      <c r="U250">
        <f t="shared" si="40"/>
        <v>0</v>
      </c>
      <c r="V250" s="66">
        <f t="shared" si="41"/>
        <v>0</v>
      </c>
      <c r="W250">
        <f t="shared" si="42"/>
        <v>0</v>
      </c>
      <c r="X250">
        <f t="shared" si="33"/>
        <v>0</v>
      </c>
      <c r="Y250">
        <f t="shared" si="34"/>
        <v>0</v>
      </c>
      <c r="Z250">
        <f t="shared" si="43"/>
        <v>0</v>
      </c>
    </row>
    <row r="251" spans="3:26" x14ac:dyDescent="0.25">
      <c r="C251"/>
      <c r="O251">
        <f t="shared" si="35"/>
        <v>10.88</v>
      </c>
      <c r="Q251" t="str">
        <f t="shared" si="36"/>
        <v>#</v>
      </c>
      <c r="R251">
        <f t="shared" si="37"/>
        <v>0</v>
      </c>
      <c r="S251">
        <f t="shared" si="38"/>
        <v>0</v>
      </c>
      <c r="T251">
        <f t="shared" si="39"/>
        <v>35.251200000000004</v>
      </c>
      <c r="U251">
        <f t="shared" si="40"/>
        <v>0</v>
      </c>
      <c r="V251" s="66">
        <f t="shared" si="41"/>
        <v>0</v>
      </c>
      <c r="W251">
        <f t="shared" si="42"/>
        <v>0</v>
      </c>
      <c r="X251">
        <f t="shared" si="33"/>
        <v>0</v>
      </c>
      <c r="Y251">
        <f t="shared" si="34"/>
        <v>0</v>
      </c>
      <c r="Z251">
        <f t="shared" si="43"/>
        <v>0</v>
      </c>
    </row>
    <row r="252" spans="3:26" x14ac:dyDescent="0.25">
      <c r="C252"/>
      <c r="O252">
        <f t="shared" si="35"/>
        <v>10.88</v>
      </c>
      <c r="Q252" t="str">
        <f t="shared" si="36"/>
        <v>#</v>
      </c>
      <c r="R252">
        <f t="shared" si="37"/>
        <v>0</v>
      </c>
      <c r="S252">
        <f t="shared" si="38"/>
        <v>0</v>
      </c>
      <c r="T252">
        <f t="shared" si="39"/>
        <v>35.251200000000004</v>
      </c>
      <c r="U252">
        <f t="shared" si="40"/>
        <v>0</v>
      </c>
      <c r="V252" s="66">
        <f t="shared" si="41"/>
        <v>0</v>
      </c>
      <c r="W252">
        <f t="shared" si="42"/>
        <v>0</v>
      </c>
      <c r="X252">
        <f t="shared" si="33"/>
        <v>0</v>
      </c>
      <c r="Y252">
        <f t="shared" si="34"/>
        <v>0</v>
      </c>
      <c r="Z252">
        <f t="shared" si="43"/>
        <v>0</v>
      </c>
    </row>
    <row r="253" spans="3:26" x14ac:dyDescent="0.25">
      <c r="C253"/>
      <c r="O253">
        <f t="shared" si="35"/>
        <v>10.88</v>
      </c>
      <c r="Q253" t="str">
        <f t="shared" si="36"/>
        <v>#</v>
      </c>
      <c r="R253">
        <f t="shared" si="37"/>
        <v>0</v>
      </c>
      <c r="S253">
        <f t="shared" si="38"/>
        <v>0</v>
      </c>
      <c r="T253">
        <f t="shared" si="39"/>
        <v>35.251200000000004</v>
      </c>
      <c r="U253">
        <f t="shared" si="40"/>
        <v>0</v>
      </c>
      <c r="V253" s="66">
        <f t="shared" si="41"/>
        <v>0</v>
      </c>
      <c r="W253">
        <f t="shared" si="42"/>
        <v>0</v>
      </c>
      <c r="X253">
        <f t="shared" si="33"/>
        <v>0</v>
      </c>
      <c r="Y253">
        <f t="shared" si="34"/>
        <v>0</v>
      </c>
      <c r="Z253">
        <f t="shared" si="43"/>
        <v>0</v>
      </c>
    </row>
    <row r="254" spans="3:26" x14ac:dyDescent="0.25">
      <c r="C254"/>
      <c r="O254">
        <f t="shared" si="35"/>
        <v>10.88</v>
      </c>
      <c r="Q254" t="str">
        <f t="shared" si="36"/>
        <v>#</v>
      </c>
      <c r="R254">
        <f t="shared" si="37"/>
        <v>0</v>
      </c>
      <c r="S254">
        <f t="shared" si="38"/>
        <v>0</v>
      </c>
      <c r="T254">
        <f t="shared" si="39"/>
        <v>35.251200000000004</v>
      </c>
      <c r="U254">
        <f t="shared" si="40"/>
        <v>0</v>
      </c>
      <c r="V254" s="66">
        <f t="shared" si="41"/>
        <v>0</v>
      </c>
      <c r="W254">
        <f t="shared" si="42"/>
        <v>0</v>
      </c>
      <c r="X254">
        <f t="shared" si="33"/>
        <v>0</v>
      </c>
      <c r="Y254">
        <f t="shared" si="34"/>
        <v>0</v>
      </c>
      <c r="Z254">
        <f t="shared" si="43"/>
        <v>0</v>
      </c>
    </row>
    <row r="255" spans="3:26" x14ac:dyDescent="0.25">
      <c r="C255"/>
      <c r="O255">
        <f t="shared" si="35"/>
        <v>10.88</v>
      </c>
      <c r="Q255" t="str">
        <f t="shared" si="36"/>
        <v>#</v>
      </c>
      <c r="R255">
        <f t="shared" si="37"/>
        <v>0</v>
      </c>
      <c r="S255">
        <f t="shared" si="38"/>
        <v>0</v>
      </c>
      <c r="T255">
        <f t="shared" si="39"/>
        <v>35.251200000000004</v>
      </c>
      <c r="U255">
        <f t="shared" si="40"/>
        <v>0</v>
      </c>
      <c r="V255" s="66">
        <f t="shared" si="41"/>
        <v>0</v>
      </c>
      <c r="W255">
        <f t="shared" si="42"/>
        <v>0</v>
      </c>
      <c r="X255">
        <f t="shared" si="33"/>
        <v>0</v>
      </c>
      <c r="Y255">
        <f t="shared" si="34"/>
        <v>0</v>
      </c>
      <c r="Z255">
        <f t="shared" si="43"/>
        <v>0</v>
      </c>
    </row>
    <row r="256" spans="3:26" x14ac:dyDescent="0.25">
      <c r="C256"/>
      <c r="O256">
        <f t="shared" si="35"/>
        <v>10.88</v>
      </c>
      <c r="Q256" t="str">
        <f t="shared" si="36"/>
        <v>#</v>
      </c>
      <c r="R256">
        <f t="shared" si="37"/>
        <v>0</v>
      </c>
      <c r="S256">
        <f t="shared" si="38"/>
        <v>0</v>
      </c>
      <c r="T256">
        <f t="shared" si="39"/>
        <v>35.251200000000004</v>
      </c>
      <c r="U256">
        <f t="shared" si="40"/>
        <v>0</v>
      </c>
      <c r="V256" s="66">
        <f t="shared" si="41"/>
        <v>0</v>
      </c>
      <c r="W256">
        <f t="shared" si="42"/>
        <v>0</v>
      </c>
      <c r="X256">
        <f t="shared" si="33"/>
        <v>0</v>
      </c>
      <c r="Y256">
        <f t="shared" si="34"/>
        <v>0</v>
      </c>
      <c r="Z256">
        <f t="shared" si="43"/>
        <v>0</v>
      </c>
    </row>
    <row r="257" spans="3:26" x14ac:dyDescent="0.25">
      <c r="C257"/>
      <c r="O257">
        <f t="shared" si="35"/>
        <v>10.88</v>
      </c>
      <c r="Q257" t="str">
        <f t="shared" si="36"/>
        <v>#</v>
      </c>
      <c r="R257">
        <f t="shared" si="37"/>
        <v>0</v>
      </c>
      <c r="S257">
        <f t="shared" si="38"/>
        <v>0</v>
      </c>
      <c r="T257">
        <f t="shared" si="39"/>
        <v>35.251200000000004</v>
      </c>
      <c r="U257">
        <f t="shared" si="40"/>
        <v>0</v>
      </c>
      <c r="V257" s="66">
        <f t="shared" si="41"/>
        <v>0</v>
      </c>
      <c r="W257">
        <f t="shared" si="42"/>
        <v>0</v>
      </c>
      <c r="X257">
        <f t="shared" si="33"/>
        <v>0</v>
      </c>
      <c r="Y257">
        <f t="shared" si="34"/>
        <v>0</v>
      </c>
      <c r="Z257">
        <f t="shared" si="43"/>
        <v>0</v>
      </c>
    </row>
    <row r="258" spans="3:26" x14ac:dyDescent="0.25">
      <c r="C258"/>
      <c r="O258">
        <f t="shared" si="35"/>
        <v>10.88</v>
      </c>
      <c r="Q258" t="str">
        <f t="shared" si="36"/>
        <v>#</v>
      </c>
      <c r="R258">
        <f t="shared" si="37"/>
        <v>0</v>
      </c>
      <c r="S258">
        <f t="shared" si="38"/>
        <v>0</v>
      </c>
      <c r="T258">
        <f t="shared" si="39"/>
        <v>35.251200000000004</v>
      </c>
      <c r="U258">
        <f t="shared" si="40"/>
        <v>0</v>
      </c>
      <c r="V258" s="66">
        <f t="shared" si="41"/>
        <v>0</v>
      </c>
      <c r="W258">
        <f t="shared" si="42"/>
        <v>0</v>
      </c>
      <c r="X258">
        <f t="shared" si="33"/>
        <v>0</v>
      </c>
      <c r="Y258">
        <f t="shared" si="34"/>
        <v>0</v>
      </c>
      <c r="Z258">
        <f t="shared" si="43"/>
        <v>0</v>
      </c>
    </row>
    <row r="259" spans="3:26" x14ac:dyDescent="0.25">
      <c r="C259"/>
      <c r="O259">
        <f t="shared" si="35"/>
        <v>10.88</v>
      </c>
      <c r="Q259" t="str">
        <f t="shared" si="36"/>
        <v>#</v>
      </c>
      <c r="R259">
        <f t="shared" si="37"/>
        <v>0</v>
      </c>
      <c r="S259">
        <f t="shared" si="38"/>
        <v>0</v>
      </c>
      <c r="T259">
        <f t="shared" si="39"/>
        <v>35.251200000000004</v>
      </c>
      <c r="U259">
        <f t="shared" si="40"/>
        <v>0</v>
      </c>
      <c r="V259" s="66">
        <f t="shared" si="41"/>
        <v>0</v>
      </c>
      <c r="W259">
        <f t="shared" si="42"/>
        <v>0</v>
      </c>
      <c r="X259">
        <f t="shared" ref="X259:X322" si="44">ROUND(J259/1000,3)</f>
        <v>0</v>
      </c>
      <c r="Y259">
        <f t="shared" ref="Y259:Y322" si="45">ROUND(K259/1000,3)</f>
        <v>0</v>
      </c>
      <c r="Z259">
        <f t="shared" si="43"/>
        <v>0</v>
      </c>
    </row>
    <row r="260" spans="3:26" x14ac:dyDescent="0.25">
      <c r="C260"/>
      <c r="O260">
        <f t="shared" ref="O260:O323" si="46">IFERROR(AVERAGEIFS($M$3:$M$1650,$B$3:$B$1650,MID($Q260,1,4),$M$3:$M$1650,"&gt;0"),10.88)</f>
        <v>10.88</v>
      </c>
      <c r="Q260" t="str">
        <f t="shared" ref="Q260:Q323" si="47">B260&amp;"#"&amp;MID(C260,6,2)</f>
        <v>#</v>
      </c>
      <c r="R260">
        <f t="shared" ref="R260:R323" si="48">IF(OR(L260=0,M260=0),ROUND(D260*O260/1000,3),ROUND(L260*M260*0.9/1000,3))</f>
        <v>0</v>
      </c>
      <c r="S260">
        <f t="shared" ref="S260:S323" si="49">IF(OR(L260=0,M260=0),ROUND(D260*O260*0.9/1000,3),ROUND(L260*M260*0.9/1000,3))</f>
        <v>0</v>
      </c>
      <c r="T260">
        <f t="shared" ref="T260:T323" si="50">IF(OR(L260=0,M260=0),O260*0.9*3.6,M260*0.9*3.6)</f>
        <v>35.251200000000004</v>
      </c>
      <c r="U260">
        <f t="shared" ref="U260:U323" si="51">IF(H260=0,ROUND(F260+G260,3),ROUND(H260,3))</f>
        <v>0</v>
      </c>
      <c r="V260" s="66">
        <f t="shared" ref="V260:V323" si="52">H260</f>
        <v>0</v>
      </c>
      <c r="W260">
        <f t="shared" ref="W260:W323" si="53">ROUND(E260/1000,3)</f>
        <v>0</v>
      </c>
      <c r="X260">
        <f t="shared" si="44"/>
        <v>0</v>
      </c>
      <c r="Y260">
        <f t="shared" si="45"/>
        <v>0</v>
      </c>
      <c r="Z260">
        <f t="shared" ref="Z260:Z323" si="54">ROUND(I260/1000,3)</f>
        <v>0</v>
      </c>
    </row>
    <row r="261" spans="3:26" x14ac:dyDescent="0.25">
      <c r="C261"/>
      <c r="O261">
        <f t="shared" si="46"/>
        <v>10.88</v>
      </c>
      <c r="Q261" t="str">
        <f t="shared" si="47"/>
        <v>#</v>
      </c>
      <c r="R261">
        <f t="shared" si="48"/>
        <v>0</v>
      </c>
      <c r="S261">
        <f t="shared" si="49"/>
        <v>0</v>
      </c>
      <c r="T261">
        <f t="shared" si="50"/>
        <v>35.251200000000004</v>
      </c>
      <c r="U261">
        <f t="shared" si="51"/>
        <v>0</v>
      </c>
      <c r="V261" s="66">
        <f t="shared" si="52"/>
        <v>0</v>
      </c>
      <c r="W261">
        <f t="shared" si="53"/>
        <v>0</v>
      </c>
      <c r="X261">
        <f t="shared" si="44"/>
        <v>0</v>
      </c>
      <c r="Y261">
        <f t="shared" si="45"/>
        <v>0</v>
      </c>
      <c r="Z261">
        <f t="shared" si="54"/>
        <v>0</v>
      </c>
    </row>
    <row r="262" spans="3:26" x14ac:dyDescent="0.25">
      <c r="C262"/>
      <c r="O262">
        <f t="shared" si="46"/>
        <v>10.88</v>
      </c>
      <c r="Q262" t="str">
        <f t="shared" si="47"/>
        <v>#</v>
      </c>
      <c r="R262">
        <f t="shared" si="48"/>
        <v>0</v>
      </c>
      <c r="S262">
        <f t="shared" si="49"/>
        <v>0</v>
      </c>
      <c r="T262">
        <f t="shared" si="50"/>
        <v>35.251200000000004</v>
      </c>
      <c r="U262">
        <f t="shared" si="51"/>
        <v>0</v>
      </c>
      <c r="V262" s="66">
        <f t="shared" si="52"/>
        <v>0</v>
      </c>
      <c r="W262">
        <f t="shared" si="53"/>
        <v>0</v>
      </c>
      <c r="X262">
        <f t="shared" si="44"/>
        <v>0</v>
      </c>
      <c r="Y262">
        <f t="shared" si="45"/>
        <v>0</v>
      </c>
      <c r="Z262">
        <f t="shared" si="54"/>
        <v>0</v>
      </c>
    </row>
    <row r="263" spans="3:26" x14ac:dyDescent="0.25">
      <c r="C263"/>
      <c r="O263">
        <f t="shared" si="46"/>
        <v>10.88</v>
      </c>
      <c r="Q263" t="str">
        <f t="shared" si="47"/>
        <v>#</v>
      </c>
      <c r="R263">
        <f t="shared" si="48"/>
        <v>0</v>
      </c>
      <c r="S263">
        <f t="shared" si="49"/>
        <v>0</v>
      </c>
      <c r="T263">
        <f t="shared" si="50"/>
        <v>35.251200000000004</v>
      </c>
      <c r="U263">
        <f t="shared" si="51"/>
        <v>0</v>
      </c>
      <c r="V263" s="66">
        <f t="shared" si="52"/>
        <v>0</v>
      </c>
      <c r="W263">
        <f t="shared" si="53"/>
        <v>0</v>
      </c>
      <c r="X263">
        <f t="shared" si="44"/>
        <v>0</v>
      </c>
      <c r="Y263">
        <f t="shared" si="45"/>
        <v>0</v>
      </c>
      <c r="Z263">
        <f t="shared" si="54"/>
        <v>0</v>
      </c>
    </row>
    <row r="264" spans="3:26" x14ac:dyDescent="0.25">
      <c r="C264"/>
      <c r="O264">
        <f t="shared" si="46"/>
        <v>10.88</v>
      </c>
      <c r="Q264" t="str">
        <f t="shared" si="47"/>
        <v>#</v>
      </c>
      <c r="R264">
        <f t="shared" si="48"/>
        <v>0</v>
      </c>
      <c r="S264">
        <f t="shared" si="49"/>
        <v>0</v>
      </c>
      <c r="T264">
        <f t="shared" si="50"/>
        <v>35.251200000000004</v>
      </c>
      <c r="U264">
        <f t="shared" si="51"/>
        <v>0</v>
      </c>
      <c r="V264" s="66">
        <f t="shared" si="52"/>
        <v>0</v>
      </c>
      <c r="W264">
        <f t="shared" si="53"/>
        <v>0</v>
      </c>
      <c r="X264">
        <f t="shared" si="44"/>
        <v>0</v>
      </c>
      <c r="Y264">
        <f t="shared" si="45"/>
        <v>0</v>
      </c>
      <c r="Z264">
        <f t="shared" si="54"/>
        <v>0</v>
      </c>
    </row>
    <row r="265" spans="3:26" x14ac:dyDescent="0.25">
      <c r="C265"/>
      <c r="O265">
        <f t="shared" si="46"/>
        <v>10.88</v>
      </c>
      <c r="Q265" t="str">
        <f t="shared" si="47"/>
        <v>#</v>
      </c>
      <c r="R265">
        <f t="shared" si="48"/>
        <v>0</v>
      </c>
      <c r="S265">
        <f t="shared" si="49"/>
        <v>0</v>
      </c>
      <c r="T265">
        <f t="shared" si="50"/>
        <v>35.251200000000004</v>
      </c>
      <c r="U265">
        <f t="shared" si="51"/>
        <v>0</v>
      </c>
      <c r="V265" s="66">
        <f t="shared" si="52"/>
        <v>0</v>
      </c>
      <c r="W265">
        <f t="shared" si="53"/>
        <v>0</v>
      </c>
      <c r="X265">
        <f t="shared" si="44"/>
        <v>0</v>
      </c>
      <c r="Y265">
        <f t="shared" si="45"/>
        <v>0</v>
      </c>
      <c r="Z265">
        <f t="shared" si="54"/>
        <v>0</v>
      </c>
    </row>
    <row r="266" spans="3:26" x14ac:dyDescent="0.25">
      <c r="C266"/>
      <c r="O266">
        <f t="shared" si="46"/>
        <v>10.88</v>
      </c>
      <c r="Q266" t="str">
        <f t="shared" si="47"/>
        <v>#</v>
      </c>
      <c r="R266">
        <f t="shared" si="48"/>
        <v>0</v>
      </c>
      <c r="S266">
        <f t="shared" si="49"/>
        <v>0</v>
      </c>
      <c r="T266">
        <f t="shared" si="50"/>
        <v>35.251200000000004</v>
      </c>
      <c r="U266">
        <f t="shared" si="51"/>
        <v>0</v>
      </c>
      <c r="V266" s="66">
        <f t="shared" si="52"/>
        <v>0</v>
      </c>
      <c r="W266">
        <f t="shared" si="53"/>
        <v>0</v>
      </c>
      <c r="X266">
        <f t="shared" si="44"/>
        <v>0</v>
      </c>
      <c r="Y266">
        <f t="shared" si="45"/>
        <v>0</v>
      </c>
      <c r="Z266">
        <f t="shared" si="54"/>
        <v>0</v>
      </c>
    </row>
    <row r="267" spans="3:26" x14ac:dyDescent="0.25">
      <c r="C267"/>
      <c r="O267">
        <f t="shared" si="46"/>
        <v>10.88</v>
      </c>
      <c r="Q267" t="str">
        <f t="shared" si="47"/>
        <v>#</v>
      </c>
      <c r="R267">
        <f t="shared" si="48"/>
        <v>0</v>
      </c>
      <c r="S267">
        <f t="shared" si="49"/>
        <v>0</v>
      </c>
      <c r="T267">
        <f t="shared" si="50"/>
        <v>35.251200000000004</v>
      </c>
      <c r="U267">
        <f t="shared" si="51"/>
        <v>0</v>
      </c>
      <c r="V267" s="66">
        <f t="shared" si="52"/>
        <v>0</v>
      </c>
      <c r="W267">
        <f t="shared" si="53"/>
        <v>0</v>
      </c>
      <c r="X267">
        <f t="shared" si="44"/>
        <v>0</v>
      </c>
      <c r="Y267">
        <f t="shared" si="45"/>
        <v>0</v>
      </c>
      <c r="Z267">
        <f t="shared" si="54"/>
        <v>0</v>
      </c>
    </row>
    <row r="268" spans="3:26" x14ac:dyDescent="0.25">
      <c r="C268"/>
      <c r="O268">
        <f t="shared" si="46"/>
        <v>10.88</v>
      </c>
      <c r="Q268" t="str">
        <f t="shared" si="47"/>
        <v>#</v>
      </c>
      <c r="R268">
        <f t="shared" si="48"/>
        <v>0</v>
      </c>
      <c r="S268">
        <f t="shared" si="49"/>
        <v>0</v>
      </c>
      <c r="T268">
        <f t="shared" si="50"/>
        <v>35.251200000000004</v>
      </c>
      <c r="U268">
        <f t="shared" si="51"/>
        <v>0</v>
      </c>
      <c r="V268" s="66">
        <f t="shared" si="52"/>
        <v>0</v>
      </c>
      <c r="W268">
        <f t="shared" si="53"/>
        <v>0</v>
      </c>
      <c r="X268">
        <f t="shared" si="44"/>
        <v>0</v>
      </c>
      <c r="Y268">
        <f t="shared" si="45"/>
        <v>0</v>
      </c>
      <c r="Z268">
        <f t="shared" si="54"/>
        <v>0</v>
      </c>
    </row>
    <row r="269" spans="3:26" x14ac:dyDescent="0.25">
      <c r="C269"/>
      <c r="O269">
        <f t="shared" si="46"/>
        <v>10.88</v>
      </c>
      <c r="Q269" t="str">
        <f t="shared" si="47"/>
        <v>#</v>
      </c>
      <c r="R269">
        <f t="shared" si="48"/>
        <v>0</v>
      </c>
      <c r="S269">
        <f t="shared" si="49"/>
        <v>0</v>
      </c>
      <c r="T269">
        <f t="shared" si="50"/>
        <v>35.251200000000004</v>
      </c>
      <c r="U269">
        <f t="shared" si="51"/>
        <v>0</v>
      </c>
      <c r="V269" s="66">
        <f t="shared" si="52"/>
        <v>0</v>
      </c>
      <c r="W269">
        <f t="shared" si="53"/>
        <v>0</v>
      </c>
      <c r="X269">
        <f t="shared" si="44"/>
        <v>0</v>
      </c>
      <c r="Y269">
        <f t="shared" si="45"/>
        <v>0</v>
      </c>
      <c r="Z269">
        <f t="shared" si="54"/>
        <v>0</v>
      </c>
    </row>
    <row r="270" spans="3:26" x14ac:dyDescent="0.25">
      <c r="C270"/>
      <c r="O270">
        <f t="shared" si="46"/>
        <v>10.88</v>
      </c>
      <c r="Q270" t="str">
        <f t="shared" si="47"/>
        <v>#</v>
      </c>
      <c r="R270">
        <f t="shared" si="48"/>
        <v>0</v>
      </c>
      <c r="S270">
        <f t="shared" si="49"/>
        <v>0</v>
      </c>
      <c r="T270">
        <f t="shared" si="50"/>
        <v>35.251200000000004</v>
      </c>
      <c r="U270">
        <f t="shared" si="51"/>
        <v>0</v>
      </c>
      <c r="V270" s="66">
        <f t="shared" si="52"/>
        <v>0</v>
      </c>
      <c r="W270">
        <f t="shared" si="53"/>
        <v>0</v>
      </c>
      <c r="X270">
        <f t="shared" si="44"/>
        <v>0</v>
      </c>
      <c r="Y270">
        <f t="shared" si="45"/>
        <v>0</v>
      </c>
      <c r="Z270">
        <f t="shared" si="54"/>
        <v>0</v>
      </c>
    </row>
    <row r="271" spans="3:26" x14ac:dyDescent="0.25">
      <c r="C271"/>
      <c r="O271">
        <f t="shared" si="46"/>
        <v>10.88</v>
      </c>
      <c r="Q271" t="str">
        <f t="shared" si="47"/>
        <v>#</v>
      </c>
      <c r="R271">
        <f t="shared" si="48"/>
        <v>0</v>
      </c>
      <c r="S271">
        <f t="shared" si="49"/>
        <v>0</v>
      </c>
      <c r="T271">
        <f t="shared" si="50"/>
        <v>35.251200000000004</v>
      </c>
      <c r="U271">
        <f t="shared" si="51"/>
        <v>0</v>
      </c>
      <c r="V271" s="66">
        <f t="shared" si="52"/>
        <v>0</v>
      </c>
      <c r="W271">
        <f t="shared" si="53"/>
        <v>0</v>
      </c>
      <c r="X271">
        <f t="shared" si="44"/>
        <v>0</v>
      </c>
      <c r="Y271">
        <f t="shared" si="45"/>
        <v>0</v>
      </c>
      <c r="Z271">
        <f t="shared" si="54"/>
        <v>0</v>
      </c>
    </row>
    <row r="272" spans="3:26" x14ac:dyDescent="0.25">
      <c r="C272"/>
      <c r="O272">
        <f t="shared" si="46"/>
        <v>10.88</v>
      </c>
      <c r="Q272" t="str">
        <f t="shared" si="47"/>
        <v>#</v>
      </c>
      <c r="R272">
        <f t="shared" si="48"/>
        <v>0</v>
      </c>
      <c r="S272">
        <f t="shared" si="49"/>
        <v>0</v>
      </c>
      <c r="T272">
        <f t="shared" si="50"/>
        <v>35.251200000000004</v>
      </c>
      <c r="U272">
        <f t="shared" si="51"/>
        <v>0</v>
      </c>
      <c r="V272" s="66">
        <f t="shared" si="52"/>
        <v>0</v>
      </c>
      <c r="W272">
        <f t="shared" si="53"/>
        <v>0</v>
      </c>
      <c r="X272">
        <f t="shared" si="44"/>
        <v>0</v>
      </c>
      <c r="Y272">
        <f t="shared" si="45"/>
        <v>0</v>
      </c>
      <c r="Z272">
        <f t="shared" si="54"/>
        <v>0</v>
      </c>
    </row>
    <row r="273" spans="3:26" x14ac:dyDescent="0.25">
      <c r="C273"/>
      <c r="O273">
        <f t="shared" si="46"/>
        <v>10.88</v>
      </c>
      <c r="Q273" t="str">
        <f t="shared" si="47"/>
        <v>#</v>
      </c>
      <c r="R273">
        <f t="shared" si="48"/>
        <v>0</v>
      </c>
      <c r="S273">
        <f t="shared" si="49"/>
        <v>0</v>
      </c>
      <c r="T273">
        <f t="shared" si="50"/>
        <v>35.251200000000004</v>
      </c>
      <c r="U273">
        <f t="shared" si="51"/>
        <v>0</v>
      </c>
      <c r="V273" s="66">
        <f t="shared" si="52"/>
        <v>0</v>
      </c>
      <c r="W273">
        <f t="shared" si="53"/>
        <v>0</v>
      </c>
      <c r="X273">
        <f t="shared" si="44"/>
        <v>0</v>
      </c>
      <c r="Y273">
        <f t="shared" si="45"/>
        <v>0</v>
      </c>
      <c r="Z273">
        <f t="shared" si="54"/>
        <v>0</v>
      </c>
    </row>
    <row r="274" spans="3:26" x14ac:dyDescent="0.25">
      <c r="C274"/>
      <c r="O274">
        <f t="shared" si="46"/>
        <v>10.88</v>
      </c>
      <c r="Q274" t="str">
        <f t="shared" si="47"/>
        <v>#</v>
      </c>
      <c r="R274">
        <f t="shared" si="48"/>
        <v>0</v>
      </c>
      <c r="S274">
        <f t="shared" si="49"/>
        <v>0</v>
      </c>
      <c r="T274">
        <f t="shared" si="50"/>
        <v>35.251200000000004</v>
      </c>
      <c r="U274">
        <f t="shared" si="51"/>
        <v>0</v>
      </c>
      <c r="V274" s="66">
        <f t="shared" si="52"/>
        <v>0</v>
      </c>
      <c r="W274">
        <f t="shared" si="53"/>
        <v>0</v>
      </c>
      <c r="X274">
        <f t="shared" si="44"/>
        <v>0</v>
      </c>
      <c r="Y274">
        <f t="shared" si="45"/>
        <v>0</v>
      </c>
      <c r="Z274">
        <f t="shared" si="54"/>
        <v>0</v>
      </c>
    </row>
    <row r="275" spans="3:26" x14ac:dyDescent="0.25">
      <c r="C275"/>
      <c r="O275">
        <f t="shared" si="46"/>
        <v>10.88</v>
      </c>
      <c r="Q275" t="str">
        <f t="shared" si="47"/>
        <v>#</v>
      </c>
      <c r="R275">
        <f t="shared" si="48"/>
        <v>0</v>
      </c>
      <c r="S275">
        <f t="shared" si="49"/>
        <v>0</v>
      </c>
      <c r="T275">
        <f t="shared" si="50"/>
        <v>35.251200000000004</v>
      </c>
      <c r="U275">
        <f t="shared" si="51"/>
        <v>0</v>
      </c>
      <c r="V275" s="66">
        <f t="shared" si="52"/>
        <v>0</v>
      </c>
      <c r="W275">
        <f t="shared" si="53"/>
        <v>0</v>
      </c>
      <c r="X275">
        <f t="shared" si="44"/>
        <v>0</v>
      </c>
      <c r="Y275">
        <f t="shared" si="45"/>
        <v>0</v>
      </c>
      <c r="Z275">
        <f t="shared" si="54"/>
        <v>0</v>
      </c>
    </row>
    <row r="276" spans="3:26" x14ac:dyDescent="0.25">
      <c r="C276"/>
      <c r="O276">
        <f t="shared" si="46"/>
        <v>10.88</v>
      </c>
      <c r="Q276" t="str">
        <f t="shared" si="47"/>
        <v>#</v>
      </c>
      <c r="R276">
        <f t="shared" si="48"/>
        <v>0</v>
      </c>
      <c r="S276">
        <f t="shared" si="49"/>
        <v>0</v>
      </c>
      <c r="T276">
        <f t="shared" si="50"/>
        <v>35.251200000000004</v>
      </c>
      <c r="U276">
        <f t="shared" si="51"/>
        <v>0</v>
      </c>
      <c r="V276" s="66">
        <f t="shared" si="52"/>
        <v>0</v>
      </c>
      <c r="W276">
        <f t="shared" si="53"/>
        <v>0</v>
      </c>
      <c r="X276">
        <f t="shared" si="44"/>
        <v>0</v>
      </c>
      <c r="Y276">
        <f t="shared" si="45"/>
        <v>0</v>
      </c>
      <c r="Z276">
        <f t="shared" si="54"/>
        <v>0</v>
      </c>
    </row>
    <row r="277" spans="3:26" x14ac:dyDescent="0.25">
      <c r="C277"/>
      <c r="O277">
        <f t="shared" si="46"/>
        <v>10.88</v>
      </c>
      <c r="Q277" t="str">
        <f t="shared" si="47"/>
        <v>#</v>
      </c>
      <c r="R277">
        <f t="shared" si="48"/>
        <v>0</v>
      </c>
      <c r="S277">
        <f t="shared" si="49"/>
        <v>0</v>
      </c>
      <c r="T277">
        <f t="shared" si="50"/>
        <v>35.251200000000004</v>
      </c>
      <c r="U277">
        <f t="shared" si="51"/>
        <v>0</v>
      </c>
      <c r="V277" s="66">
        <f t="shared" si="52"/>
        <v>0</v>
      </c>
      <c r="W277">
        <f t="shared" si="53"/>
        <v>0</v>
      </c>
      <c r="X277">
        <f t="shared" si="44"/>
        <v>0</v>
      </c>
      <c r="Y277">
        <f t="shared" si="45"/>
        <v>0</v>
      </c>
      <c r="Z277">
        <f t="shared" si="54"/>
        <v>0</v>
      </c>
    </row>
    <row r="278" spans="3:26" x14ac:dyDescent="0.25">
      <c r="C278"/>
      <c r="O278">
        <f t="shared" si="46"/>
        <v>10.88</v>
      </c>
      <c r="Q278" t="str">
        <f t="shared" si="47"/>
        <v>#</v>
      </c>
      <c r="R278">
        <f t="shared" si="48"/>
        <v>0</v>
      </c>
      <c r="S278">
        <f t="shared" si="49"/>
        <v>0</v>
      </c>
      <c r="T278">
        <f t="shared" si="50"/>
        <v>35.251200000000004</v>
      </c>
      <c r="U278">
        <f t="shared" si="51"/>
        <v>0</v>
      </c>
      <c r="V278" s="66">
        <f t="shared" si="52"/>
        <v>0</v>
      </c>
      <c r="W278">
        <f t="shared" si="53"/>
        <v>0</v>
      </c>
      <c r="X278">
        <f t="shared" si="44"/>
        <v>0</v>
      </c>
      <c r="Y278">
        <f t="shared" si="45"/>
        <v>0</v>
      </c>
      <c r="Z278">
        <f t="shared" si="54"/>
        <v>0</v>
      </c>
    </row>
    <row r="279" spans="3:26" x14ac:dyDescent="0.25">
      <c r="C279"/>
      <c r="O279">
        <f t="shared" si="46"/>
        <v>10.88</v>
      </c>
      <c r="Q279" t="str">
        <f t="shared" si="47"/>
        <v>#</v>
      </c>
      <c r="R279">
        <f t="shared" si="48"/>
        <v>0</v>
      </c>
      <c r="S279">
        <f t="shared" si="49"/>
        <v>0</v>
      </c>
      <c r="T279">
        <f t="shared" si="50"/>
        <v>35.251200000000004</v>
      </c>
      <c r="U279">
        <f t="shared" si="51"/>
        <v>0</v>
      </c>
      <c r="V279" s="66">
        <f t="shared" si="52"/>
        <v>0</v>
      </c>
      <c r="W279">
        <f t="shared" si="53"/>
        <v>0</v>
      </c>
      <c r="X279">
        <f t="shared" si="44"/>
        <v>0</v>
      </c>
      <c r="Y279">
        <f t="shared" si="45"/>
        <v>0</v>
      </c>
      <c r="Z279">
        <f t="shared" si="54"/>
        <v>0</v>
      </c>
    </row>
    <row r="280" spans="3:26" x14ac:dyDescent="0.25">
      <c r="C280"/>
      <c r="O280">
        <f t="shared" si="46"/>
        <v>10.88</v>
      </c>
      <c r="Q280" t="str">
        <f t="shared" si="47"/>
        <v>#</v>
      </c>
      <c r="R280">
        <f t="shared" si="48"/>
        <v>0</v>
      </c>
      <c r="S280">
        <f t="shared" si="49"/>
        <v>0</v>
      </c>
      <c r="T280">
        <f t="shared" si="50"/>
        <v>35.251200000000004</v>
      </c>
      <c r="U280">
        <f t="shared" si="51"/>
        <v>0</v>
      </c>
      <c r="V280" s="66">
        <f t="shared" si="52"/>
        <v>0</v>
      </c>
      <c r="W280">
        <f t="shared" si="53"/>
        <v>0</v>
      </c>
      <c r="X280">
        <f t="shared" si="44"/>
        <v>0</v>
      </c>
      <c r="Y280">
        <f t="shared" si="45"/>
        <v>0</v>
      </c>
      <c r="Z280">
        <f t="shared" si="54"/>
        <v>0</v>
      </c>
    </row>
    <row r="281" spans="3:26" x14ac:dyDescent="0.25">
      <c r="C281"/>
      <c r="O281">
        <f t="shared" si="46"/>
        <v>10.88</v>
      </c>
      <c r="Q281" t="str">
        <f t="shared" si="47"/>
        <v>#</v>
      </c>
      <c r="R281">
        <f t="shared" si="48"/>
        <v>0</v>
      </c>
      <c r="S281">
        <f t="shared" si="49"/>
        <v>0</v>
      </c>
      <c r="T281">
        <f t="shared" si="50"/>
        <v>35.251200000000004</v>
      </c>
      <c r="U281">
        <f t="shared" si="51"/>
        <v>0</v>
      </c>
      <c r="V281" s="66">
        <f t="shared" si="52"/>
        <v>0</v>
      </c>
      <c r="W281">
        <f t="shared" si="53"/>
        <v>0</v>
      </c>
      <c r="X281">
        <f t="shared" si="44"/>
        <v>0</v>
      </c>
      <c r="Y281">
        <f t="shared" si="45"/>
        <v>0</v>
      </c>
      <c r="Z281">
        <f t="shared" si="54"/>
        <v>0</v>
      </c>
    </row>
    <row r="282" spans="3:26" x14ac:dyDescent="0.25">
      <c r="C282"/>
      <c r="O282">
        <f t="shared" si="46"/>
        <v>10.88</v>
      </c>
      <c r="Q282" t="str">
        <f t="shared" si="47"/>
        <v>#</v>
      </c>
      <c r="R282">
        <f t="shared" si="48"/>
        <v>0</v>
      </c>
      <c r="S282">
        <f t="shared" si="49"/>
        <v>0</v>
      </c>
      <c r="T282">
        <f t="shared" si="50"/>
        <v>35.251200000000004</v>
      </c>
      <c r="U282">
        <f t="shared" si="51"/>
        <v>0</v>
      </c>
      <c r="V282" s="66">
        <f t="shared" si="52"/>
        <v>0</v>
      </c>
      <c r="W282">
        <f t="shared" si="53"/>
        <v>0</v>
      </c>
      <c r="X282">
        <f t="shared" si="44"/>
        <v>0</v>
      </c>
      <c r="Y282">
        <f t="shared" si="45"/>
        <v>0</v>
      </c>
      <c r="Z282">
        <f t="shared" si="54"/>
        <v>0</v>
      </c>
    </row>
    <row r="283" spans="3:26" x14ac:dyDescent="0.25">
      <c r="C283"/>
      <c r="O283">
        <f t="shared" si="46"/>
        <v>10.88</v>
      </c>
      <c r="Q283" t="str">
        <f t="shared" si="47"/>
        <v>#</v>
      </c>
      <c r="R283">
        <f t="shared" si="48"/>
        <v>0</v>
      </c>
      <c r="S283">
        <f t="shared" si="49"/>
        <v>0</v>
      </c>
      <c r="T283">
        <f t="shared" si="50"/>
        <v>35.251200000000004</v>
      </c>
      <c r="U283">
        <f t="shared" si="51"/>
        <v>0</v>
      </c>
      <c r="V283" s="66">
        <f t="shared" si="52"/>
        <v>0</v>
      </c>
      <c r="W283">
        <f t="shared" si="53"/>
        <v>0</v>
      </c>
      <c r="X283">
        <f t="shared" si="44"/>
        <v>0</v>
      </c>
      <c r="Y283">
        <f t="shared" si="45"/>
        <v>0</v>
      </c>
      <c r="Z283">
        <f t="shared" si="54"/>
        <v>0</v>
      </c>
    </row>
    <row r="284" spans="3:26" x14ac:dyDescent="0.25">
      <c r="C284"/>
      <c r="O284">
        <f t="shared" si="46"/>
        <v>10.88</v>
      </c>
      <c r="Q284" t="str">
        <f t="shared" si="47"/>
        <v>#</v>
      </c>
      <c r="R284">
        <f t="shared" si="48"/>
        <v>0</v>
      </c>
      <c r="S284">
        <f t="shared" si="49"/>
        <v>0</v>
      </c>
      <c r="T284">
        <f t="shared" si="50"/>
        <v>35.251200000000004</v>
      </c>
      <c r="U284">
        <f t="shared" si="51"/>
        <v>0</v>
      </c>
      <c r="V284" s="66">
        <f t="shared" si="52"/>
        <v>0</v>
      </c>
      <c r="W284">
        <f t="shared" si="53"/>
        <v>0</v>
      </c>
      <c r="X284">
        <f t="shared" si="44"/>
        <v>0</v>
      </c>
      <c r="Y284">
        <f t="shared" si="45"/>
        <v>0</v>
      </c>
      <c r="Z284">
        <f t="shared" si="54"/>
        <v>0</v>
      </c>
    </row>
    <row r="285" spans="3:26" x14ac:dyDescent="0.25">
      <c r="C285"/>
      <c r="O285">
        <f t="shared" si="46"/>
        <v>10.88</v>
      </c>
      <c r="Q285" t="str">
        <f t="shared" si="47"/>
        <v>#</v>
      </c>
      <c r="R285">
        <f t="shared" si="48"/>
        <v>0</v>
      </c>
      <c r="S285">
        <f t="shared" si="49"/>
        <v>0</v>
      </c>
      <c r="T285">
        <f t="shared" si="50"/>
        <v>35.251200000000004</v>
      </c>
      <c r="U285">
        <f t="shared" si="51"/>
        <v>0</v>
      </c>
      <c r="V285" s="66">
        <f t="shared" si="52"/>
        <v>0</v>
      </c>
      <c r="W285">
        <f t="shared" si="53"/>
        <v>0</v>
      </c>
      <c r="X285">
        <f t="shared" si="44"/>
        <v>0</v>
      </c>
      <c r="Y285">
        <f t="shared" si="45"/>
        <v>0</v>
      </c>
      <c r="Z285">
        <f t="shared" si="54"/>
        <v>0</v>
      </c>
    </row>
    <row r="286" spans="3:26" x14ac:dyDescent="0.25">
      <c r="C286"/>
      <c r="O286">
        <f t="shared" si="46"/>
        <v>10.88</v>
      </c>
      <c r="Q286" t="str">
        <f t="shared" si="47"/>
        <v>#</v>
      </c>
      <c r="R286">
        <f t="shared" si="48"/>
        <v>0</v>
      </c>
      <c r="S286">
        <f t="shared" si="49"/>
        <v>0</v>
      </c>
      <c r="T286">
        <f t="shared" si="50"/>
        <v>35.251200000000004</v>
      </c>
      <c r="U286">
        <f t="shared" si="51"/>
        <v>0</v>
      </c>
      <c r="V286" s="66">
        <f t="shared" si="52"/>
        <v>0</v>
      </c>
      <c r="W286">
        <f t="shared" si="53"/>
        <v>0</v>
      </c>
      <c r="X286">
        <f t="shared" si="44"/>
        <v>0</v>
      </c>
      <c r="Y286">
        <f t="shared" si="45"/>
        <v>0</v>
      </c>
      <c r="Z286">
        <f t="shared" si="54"/>
        <v>0</v>
      </c>
    </row>
    <row r="287" spans="3:26" x14ac:dyDescent="0.25">
      <c r="C287"/>
      <c r="O287">
        <f t="shared" si="46"/>
        <v>10.88</v>
      </c>
      <c r="Q287" t="str">
        <f t="shared" si="47"/>
        <v>#</v>
      </c>
      <c r="R287">
        <f t="shared" si="48"/>
        <v>0</v>
      </c>
      <c r="S287">
        <f t="shared" si="49"/>
        <v>0</v>
      </c>
      <c r="T287">
        <f t="shared" si="50"/>
        <v>35.251200000000004</v>
      </c>
      <c r="U287">
        <f t="shared" si="51"/>
        <v>0</v>
      </c>
      <c r="V287" s="66">
        <f t="shared" si="52"/>
        <v>0</v>
      </c>
      <c r="W287">
        <f t="shared" si="53"/>
        <v>0</v>
      </c>
      <c r="X287">
        <f t="shared" si="44"/>
        <v>0</v>
      </c>
      <c r="Y287">
        <f t="shared" si="45"/>
        <v>0</v>
      </c>
      <c r="Z287">
        <f t="shared" si="54"/>
        <v>0</v>
      </c>
    </row>
    <row r="288" spans="3:26" x14ac:dyDescent="0.25">
      <c r="C288"/>
      <c r="O288">
        <f t="shared" si="46"/>
        <v>10.88</v>
      </c>
      <c r="Q288" t="str">
        <f t="shared" si="47"/>
        <v>#</v>
      </c>
      <c r="R288">
        <f t="shared" si="48"/>
        <v>0</v>
      </c>
      <c r="S288">
        <f t="shared" si="49"/>
        <v>0</v>
      </c>
      <c r="T288">
        <f t="shared" si="50"/>
        <v>35.251200000000004</v>
      </c>
      <c r="U288">
        <f t="shared" si="51"/>
        <v>0</v>
      </c>
      <c r="V288" s="66">
        <f t="shared" si="52"/>
        <v>0</v>
      </c>
      <c r="W288">
        <f t="shared" si="53"/>
        <v>0</v>
      </c>
      <c r="X288">
        <f t="shared" si="44"/>
        <v>0</v>
      </c>
      <c r="Y288">
        <f t="shared" si="45"/>
        <v>0</v>
      </c>
      <c r="Z288">
        <f t="shared" si="54"/>
        <v>0</v>
      </c>
    </row>
    <row r="289" spans="3:26" x14ac:dyDescent="0.25">
      <c r="C289"/>
      <c r="O289">
        <f t="shared" si="46"/>
        <v>10.88</v>
      </c>
      <c r="Q289" t="str">
        <f t="shared" si="47"/>
        <v>#</v>
      </c>
      <c r="R289">
        <f t="shared" si="48"/>
        <v>0</v>
      </c>
      <c r="S289">
        <f t="shared" si="49"/>
        <v>0</v>
      </c>
      <c r="T289">
        <f t="shared" si="50"/>
        <v>35.251200000000004</v>
      </c>
      <c r="U289">
        <f t="shared" si="51"/>
        <v>0</v>
      </c>
      <c r="V289" s="66">
        <f t="shared" si="52"/>
        <v>0</v>
      </c>
      <c r="W289">
        <f t="shared" si="53"/>
        <v>0</v>
      </c>
      <c r="X289">
        <f t="shared" si="44"/>
        <v>0</v>
      </c>
      <c r="Y289">
        <f t="shared" si="45"/>
        <v>0</v>
      </c>
      <c r="Z289">
        <f t="shared" si="54"/>
        <v>0</v>
      </c>
    </row>
    <row r="290" spans="3:26" x14ac:dyDescent="0.25">
      <c r="C290"/>
      <c r="O290">
        <f t="shared" si="46"/>
        <v>10.88</v>
      </c>
      <c r="Q290" t="str">
        <f t="shared" si="47"/>
        <v>#</v>
      </c>
      <c r="R290">
        <f t="shared" si="48"/>
        <v>0</v>
      </c>
      <c r="S290">
        <f t="shared" si="49"/>
        <v>0</v>
      </c>
      <c r="T290">
        <f t="shared" si="50"/>
        <v>35.251200000000004</v>
      </c>
      <c r="U290">
        <f t="shared" si="51"/>
        <v>0</v>
      </c>
      <c r="V290" s="66">
        <f t="shared" si="52"/>
        <v>0</v>
      </c>
      <c r="W290">
        <f t="shared" si="53"/>
        <v>0</v>
      </c>
      <c r="X290">
        <f t="shared" si="44"/>
        <v>0</v>
      </c>
      <c r="Y290">
        <f t="shared" si="45"/>
        <v>0</v>
      </c>
      <c r="Z290">
        <f t="shared" si="54"/>
        <v>0</v>
      </c>
    </row>
    <row r="291" spans="3:26" x14ac:dyDescent="0.25">
      <c r="C291"/>
      <c r="O291">
        <f t="shared" si="46"/>
        <v>10.88</v>
      </c>
      <c r="Q291" t="str">
        <f t="shared" si="47"/>
        <v>#</v>
      </c>
      <c r="R291">
        <f t="shared" si="48"/>
        <v>0</v>
      </c>
      <c r="S291">
        <f t="shared" si="49"/>
        <v>0</v>
      </c>
      <c r="T291">
        <f t="shared" si="50"/>
        <v>35.251200000000004</v>
      </c>
      <c r="U291">
        <f t="shared" si="51"/>
        <v>0</v>
      </c>
      <c r="V291" s="66">
        <f t="shared" si="52"/>
        <v>0</v>
      </c>
      <c r="W291">
        <f t="shared" si="53"/>
        <v>0</v>
      </c>
      <c r="X291">
        <f t="shared" si="44"/>
        <v>0</v>
      </c>
      <c r="Y291">
        <f t="shared" si="45"/>
        <v>0</v>
      </c>
      <c r="Z291">
        <f t="shared" si="54"/>
        <v>0</v>
      </c>
    </row>
    <row r="292" spans="3:26" x14ac:dyDescent="0.25">
      <c r="C292"/>
      <c r="O292">
        <f t="shared" si="46"/>
        <v>10.88</v>
      </c>
      <c r="Q292" t="str">
        <f t="shared" si="47"/>
        <v>#</v>
      </c>
      <c r="R292">
        <f t="shared" si="48"/>
        <v>0</v>
      </c>
      <c r="S292">
        <f t="shared" si="49"/>
        <v>0</v>
      </c>
      <c r="T292">
        <f t="shared" si="50"/>
        <v>35.251200000000004</v>
      </c>
      <c r="U292">
        <f t="shared" si="51"/>
        <v>0</v>
      </c>
      <c r="V292" s="66">
        <f t="shared" si="52"/>
        <v>0</v>
      </c>
      <c r="W292">
        <f t="shared" si="53"/>
        <v>0</v>
      </c>
      <c r="X292">
        <f t="shared" si="44"/>
        <v>0</v>
      </c>
      <c r="Y292">
        <f t="shared" si="45"/>
        <v>0</v>
      </c>
      <c r="Z292">
        <f t="shared" si="54"/>
        <v>0</v>
      </c>
    </row>
    <row r="293" spans="3:26" x14ac:dyDescent="0.25">
      <c r="C293"/>
      <c r="O293">
        <f t="shared" si="46"/>
        <v>10.88</v>
      </c>
      <c r="Q293" t="str">
        <f t="shared" si="47"/>
        <v>#</v>
      </c>
      <c r="R293">
        <f t="shared" si="48"/>
        <v>0</v>
      </c>
      <c r="S293">
        <f t="shared" si="49"/>
        <v>0</v>
      </c>
      <c r="T293">
        <f t="shared" si="50"/>
        <v>35.251200000000004</v>
      </c>
      <c r="U293">
        <f t="shared" si="51"/>
        <v>0</v>
      </c>
      <c r="V293" s="66">
        <f t="shared" si="52"/>
        <v>0</v>
      </c>
      <c r="W293">
        <f t="shared" si="53"/>
        <v>0</v>
      </c>
      <c r="X293">
        <f t="shared" si="44"/>
        <v>0</v>
      </c>
      <c r="Y293">
        <f t="shared" si="45"/>
        <v>0</v>
      </c>
      <c r="Z293">
        <f t="shared" si="54"/>
        <v>0</v>
      </c>
    </row>
    <row r="294" spans="3:26" x14ac:dyDescent="0.25">
      <c r="C294"/>
      <c r="O294">
        <f t="shared" si="46"/>
        <v>10.88</v>
      </c>
      <c r="Q294" t="str">
        <f t="shared" si="47"/>
        <v>#</v>
      </c>
      <c r="R294">
        <f t="shared" si="48"/>
        <v>0</v>
      </c>
      <c r="S294">
        <f t="shared" si="49"/>
        <v>0</v>
      </c>
      <c r="T294">
        <f t="shared" si="50"/>
        <v>35.251200000000004</v>
      </c>
      <c r="U294">
        <f t="shared" si="51"/>
        <v>0</v>
      </c>
      <c r="V294" s="66">
        <f t="shared" si="52"/>
        <v>0</v>
      </c>
      <c r="W294">
        <f t="shared" si="53"/>
        <v>0</v>
      </c>
      <c r="X294">
        <f t="shared" si="44"/>
        <v>0</v>
      </c>
      <c r="Y294">
        <f t="shared" si="45"/>
        <v>0</v>
      </c>
      <c r="Z294">
        <f t="shared" si="54"/>
        <v>0</v>
      </c>
    </row>
    <row r="295" spans="3:26" x14ac:dyDescent="0.25">
      <c r="C295"/>
      <c r="O295">
        <f t="shared" si="46"/>
        <v>10.88</v>
      </c>
      <c r="Q295" t="str">
        <f t="shared" si="47"/>
        <v>#</v>
      </c>
      <c r="R295">
        <f t="shared" si="48"/>
        <v>0</v>
      </c>
      <c r="S295">
        <f t="shared" si="49"/>
        <v>0</v>
      </c>
      <c r="T295">
        <f t="shared" si="50"/>
        <v>35.251200000000004</v>
      </c>
      <c r="U295">
        <f t="shared" si="51"/>
        <v>0</v>
      </c>
      <c r="V295" s="66">
        <f t="shared" si="52"/>
        <v>0</v>
      </c>
      <c r="W295">
        <f t="shared" si="53"/>
        <v>0</v>
      </c>
      <c r="X295">
        <f t="shared" si="44"/>
        <v>0</v>
      </c>
      <c r="Y295">
        <f t="shared" si="45"/>
        <v>0</v>
      </c>
      <c r="Z295">
        <f t="shared" si="54"/>
        <v>0</v>
      </c>
    </row>
    <row r="296" spans="3:26" x14ac:dyDescent="0.25">
      <c r="C296"/>
      <c r="O296">
        <f t="shared" si="46"/>
        <v>10.88</v>
      </c>
      <c r="Q296" t="str">
        <f t="shared" si="47"/>
        <v>#</v>
      </c>
      <c r="R296">
        <f t="shared" si="48"/>
        <v>0</v>
      </c>
      <c r="S296">
        <f t="shared" si="49"/>
        <v>0</v>
      </c>
      <c r="T296">
        <f t="shared" si="50"/>
        <v>35.251200000000004</v>
      </c>
      <c r="U296">
        <f t="shared" si="51"/>
        <v>0</v>
      </c>
      <c r="V296" s="66">
        <f t="shared" si="52"/>
        <v>0</v>
      </c>
      <c r="W296">
        <f t="shared" si="53"/>
        <v>0</v>
      </c>
      <c r="X296">
        <f t="shared" si="44"/>
        <v>0</v>
      </c>
      <c r="Y296">
        <f t="shared" si="45"/>
        <v>0</v>
      </c>
      <c r="Z296">
        <f t="shared" si="54"/>
        <v>0</v>
      </c>
    </row>
    <row r="297" spans="3:26" x14ac:dyDescent="0.25">
      <c r="C297"/>
      <c r="O297">
        <f t="shared" si="46"/>
        <v>10.88</v>
      </c>
      <c r="Q297" t="str">
        <f t="shared" si="47"/>
        <v>#</v>
      </c>
      <c r="R297">
        <f t="shared" si="48"/>
        <v>0</v>
      </c>
      <c r="S297">
        <f t="shared" si="49"/>
        <v>0</v>
      </c>
      <c r="T297">
        <f t="shared" si="50"/>
        <v>35.251200000000004</v>
      </c>
      <c r="U297">
        <f t="shared" si="51"/>
        <v>0</v>
      </c>
      <c r="V297" s="66">
        <f t="shared" si="52"/>
        <v>0</v>
      </c>
      <c r="W297">
        <f t="shared" si="53"/>
        <v>0</v>
      </c>
      <c r="X297">
        <f t="shared" si="44"/>
        <v>0</v>
      </c>
      <c r="Y297">
        <f t="shared" si="45"/>
        <v>0</v>
      </c>
      <c r="Z297">
        <f t="shared" si="54"/>
        <v>0</v>
      </c>
    </row>
    <row r="298" spans="3:26" x14ac:dyDescent="0.25">
      <c r="C298"/>
      <c r="O298">
        <f t="shared" si="46"/>
        <v>10.88</v>
      </c>
      <c r="Q298" t="str">
        <f t="shared" si="47"/>
        <v>#</v>
      </c>
      <c r="R298">
        <f t="shared" si="48"/>
        <v>0</v>
      </c>
      <c r="S298">
        <f t="shared" si="49"/>
        <v>0</v>
      </c>
      <c r="T298">
        <f t="shared" si="50"/>
        <v>35.251200000000004</v>
      </c>
      <c r="U298">
        <f t="shared" si="51"/>
        <v>0</v>
      </c>
      <c r="V298" s="66">
        <f t="shared" si="52"/>
        <v>0</v>
      </c>
      <c r="W298">
        <f t="shared" si="53"/>
        <v>0</v>
      </c>
      <c r="X298">
        <f t="shared" si="44"/>
        <v>0</v>
      </c>
      <c r="Y298">
        <f t="shared" si="45"/>
        <v>0</v>
      </c>
      <c r="Z298">
        <f t="shared" si="54"/>
        <v>0</v>
      </c>
    </row>
    <row r="299" spans="3:26" x14ac:dyDescent="0.25">
      <c r="C299"/>
      <c r="O299">
        <f t="shared" si="46"/>
        <v>10.88</v>
      </c>
      <c r="Q299" t="str">
        <f t="shared" si="47"/>
        <v>#</v>
      </c>
      <c r="R299">
        <f t="shared" si="48"/>
        <v>0</v>
      </c>
      <c r="S299">
        <f t="shared" si="49"/>
        <v>0</v>
      </c>
      <c r="T299">
        <f t="shared" si="50"/>
        <v>35.251200000000004</v>
      </c>
      <c r="U299">
        <f t="shared" si="51"/>
        <v>0</v>
      </c>
      <c r="V299" s="66">
        <f t="shared" si="52"/>
        <v>0</v>
      </c>
      <c r="W299">
        <f t="shared" si="53"/>
        <v>0</v>
      </c>
      <c r="X299">
        <f t="shared" si="44"/>
        <v>0</v>
      </c>
      <c r="Y299">
        <f t="shared" si="45"/>
        <v>0</v>
      </c>
      <c r="Z299">
        <f t="shared" si="54"/>
        <v>0</v>
      </c>
    </row>
    <row r="300" spans="3:26" x14ac:dyDescent="0.25">
      <c r="C300"/>
      <c r="O300">
        <f t="shared" si="46"/>
        <v>10.88</v>
      </c>
      <c r="Q300" t="str">
        <f t="shared" si="47"/>
        <v>#</v>
      </c>
      <c r="R300">
        <f t="shared" si="48"/>
        <v>0</v>
      </c>
      <c r="S300">
        <f t="shared" si="49"/>
        <v>0</v>
      </c>
      <c r="T300">
        <f t="shared" si="50"/>
        <v>35.251200000000004</v>
      </c>
      <c r="U300">
        <f t="shared" si="51"/>
        <v>0</v>
      </c>
      <c r="V300" s="66">
        <f t="shared" si="52"/>
        <v>0</v>
      </c>
      <c r="W300">
        <f t="shared" si="53"/>
        <v>0</v>
      </c>
      <c r="X300">
        <f t="shared" si="44"/>
        <v>0</v>
      </c>
      <c r="Y300">
        <f t="shared" si="45"/>
        <v>0</v>
      </c>
      <c r="Z300">
        <f t="shared" si="54"/>
        <v>0</v>
      </c>
    </row>
    <row r="301" spans="3:26" x14ac:dyDescent="0.25">
      <c r="C301"/>
      <c r="O301">
        <f t="shared" si="46"/>
        <v>10.88</v>
      </c>
      <c r="Q301" t="str">
        <f t="shared" si="47"/>
        <v>#</v>
      </c>
      <c r="R301">
        <f t="shared" si="48"/>
        <v>0</v>
      </c>
      <c r="S301">
        <f t="shared" si="49"/>
        <v>0</v>
      </c>
      <c r="T301">
        <f t="shared" si="50"/>
        <v>35.251200000000004</v>
      </c>
      <c r="U301">
        <f t="shared" si="51"/>
        <v>0</v>
      </c>
      <c r="V301" s="66">
        <f t="shared" si="52"/>
        <v>0</v>
      </c>
      <c r="W301">
        <f t="shared" si="53"/>
        <v>0</v>
      </c>
      <c r="X301">
        <f t="shared" si="44"/>
        <v>0</v>
      </c>
      <c r="Y301">
        <f t="shared" si="45"/>
        <v>0</v>
      </c>
      <c r="Z301">
        <f t="shared" si="54"/>
        <v>0</v>
      </c>
    </row>
    <row r="302" spans="3:26" x14ac:dyDescent="0.25">
      <c r="C302"/>
      <c r="O302">
        <f t="shared" si="46"/>
        <v>10.88</v>
      </c>
      <c r="Q302" t="str">
        <f t="shared" si="47"/>
        <v>#</v>
      </c>
      <c r="R302">
        <f t="shared" si="48"/>
        <v>0</v>
      </c>
      <c r="S302">
        <f t="shared" si="49"/>
        <v>0</v>
      </c>
      <c r="T302">
        <f t="shared" si="50"/>
        <v>35.251200000000004</v>
      </c>
      <c r="U302">
        <f t="shared" si="51"/>
        <v>0</v>
      </c>
      <c r="V302" s="66">
        <f t="shared" si="52"/>
        <v>0</v>
      </c>
      <c r="W302">
        <f t="shared" si="53"/>
        <v>0</v>
      </c>
      <c r="X302">
        <f t="shared" si="44"/>
        <v>0</v>
      </c>
      <c r="Y302">
        <f t="shared" si="45"/>
        <v>0</v>
      </c>
      <c r="Z302">
        <f t="shared" si="54"/>
        <v>0</v>
      </c>
    </row>
    <row r="303" spans="3:26" x14ac:dyDescent="0.25">
      <c r="C303"/>
      <c r="O303">
        <f t="shared" si="46"/>
        <v>10.88</v>
      </c>
      <c r="Q303" t="str">
        <f t="shared" si="47"/>
        <v>#</v>
      </c>
      <c r="R303">
        <f t="shared" si="48"/>
        <v>0</v>
      </c>
      <c r="S303">
        <f t="shared" si="49"/>
        <v>0</v>
      </c>
      <c r="T303">
        <f t="shared" si="50"/>
        <v>35.251200000000004</v>
      </c>
      <c r="U303">
        <f t="shared" si="51"/>
        <v>0</v>
      </c>
      <c r="V303" s="66">
        <f t="shared" si="52"/>
        <v>0</v>
      </c>
      <c r="W303">
        <f t="shared" si="53"/>
        <v>0</v>
      </c>
      <c r="X303">
        <f t="shared" si="44"/>
        <v>0</v>
      </c>
      <c r="Y303">
        <f t="shared" si="45"/>
        <v>0</v>
      </c>
      <c r="Z303">
        <f t="shared" si="54"/>
        <v>0</v>
      </c>
    </row>
    <row r="304" spans="3:26" x14ac:dyDescent="0.25">
      <c r="C304"/>
      <c r="O304">
        <f t="shared" si="46"/>
        <v>10.88</v>
      </c>
      <c r="Q304" t="str">
        <f t="shared" si="47"/>
        <v>#</v>
      </c>
      <c r="R304">
        <f t="shared" si="48"/>
        <v>0</v>
      </c>
      <c r="S304">
        <f t="shared" si="49"/>
        <v>0</v>
      </c>
      <c r="T304">
        <f t="shared" si="50"/>
        <v>35.251200000000004</v>
      </c>
      <c r="U304">
        <f t="shared" si="51"/>
        <v>0</v>
      </c>
      <c r="V304" s="66">
        <f t="shared" si="52"/>
        <v>0</v>
      </c>
      <c r="W304">
        <f t="shared" si="53"/>
        <v>0</v>
      </c>
      <c r="X304">
        <f t="shared" si="44"/>
        <v>0</v>
      </c>
      <c r="Y304">
        <f t="shared" si="45"/>
        <v>0</v>
      </c>
      <c r="Z304">
        <f t="shared" si="54"/>
        <v>0</v>
      </c>
    </row>
    <row r="305" spans="3:26" x14ac:dyDescent="0.25">
      <c r="C305"/>
      <c r="O305">
        <f t="shared" si="46"/>
        <v>10.88</v>
      </c>
      <c r="Q305" t="str">
        <f t="shared" si="47"/>
        <v>#</v>
      </c>
      <c r="R305">
        <f t="shared" si="48"/>
        <v>0</v>
      </c>
      <c r="S305">
        <f t="shared" si="49"/>
        <v>0</v>
      </c>
      <c r="T305">
        <f t="shared" si="50"/>
        <v>35.251200000000004</v>
      </c>
      <c r="U305">
        <f t="shared" si="51"/>
        <v>0</v>
      </c>
      <c r="V305" s="66">
        <f t="shared" si="52"/>
        <v>0</v>
      </c>
      <c r="W305">
        <f t="shared" si="53"/>
        <v>0</v>
      </c>
      <c r="X305">
        <f t="shared" si="44"/>
        <v>0</v>
      </c>
      <c r="Y305">
        <f t="shared" si="45"/>
        <v>0</v>
      </c>
      <c r="Z305">
        <f t="shared" si="54"/>
        <v>0</v>
      </c>
    </row>
    <row r="306" spans="3:26" x14ac:dyDescent="0.25">
      <c r="C306"/>
      <c r="O306">
        <f t="shared" si="46"/>
        <v>10.88</v>
      </c>
      <c r="Q306" t="str">
        <f t="shared" si="47"/>
        <v>#</v>
      </c>
      <c r="R306">
        <f t="shared" si="48"/>
        <v>0</v>
      </c>
      <c r="S306">
        <f t="shared" si="49"/>
        <v>0</v>
      </c>
      <c r="T306">
        <f t="shared" si="50"/>
        <v>35.251200000000004</v>
      </c>
      <c r="U306">
        <f t="shared" si="51"/>
        <v>0</v>
      </c>
      <c r="V306" s="66">
        <f t="shared" si="52"/>
        <v>0</v>
      </c>
      <c r="W306">
        <f t="shared" si="53"/>
        <v>0</v>
      </c>
      <c r="X306">
        <f t="shared" si="44"/>
        <v>0</v>
      </c>
      <c r="Y306">
        <f t="shared" si="45"/>
        <v>0</v>
      </c>
      <c r="Z306">
        <f t="shared" si="54"/>
        <v>0</v>
      </c>
    </row>
    <row r="307" spans="3:26" x14ac:dyDescent="0.25">
      <c r="C307"/>
      <c r="O307">
        <f t="shared" si="46"/>
        <v>10.88</v>
      </c>
      <c r="Q307" t="str">
        <f t="shared" si="47"/>
        <v>#</v>
      </c>
      <c r="R307">
        <f t="shared" si="48"/>
        <v>0</v>
      </c>
      <c r="S307">
        <f t="shared" si="49"/>
        <v>0</v>
      </c>
      <c r="T307">
        <f t="shared" si="50"/>
        <v>35.251200000000004</v>
      </c>
      <c r="U307">
        <f t="shared" si="51"/>
        <v>0</v>
      </c>
      <c r="V307" s="66">
        <f t="shared" si="52"/>
        <v>0</v>
      </c>
      <c r="W307">
        <f t="shared" si="53"/>
        <v>0</v>
      </c>
      <c r="X307">
        <f t="shared" si="44"/>
        <v>0</v>
      </c>
      <c r="Y307">
        <f t="shared" si="45"/>
        <v>0</v>
      </c>
      <c r="Z307">
        <f t="shared" si="54"/>
        <v>0</v>
      </c>
    </row>
    <row r="308" spans="3:26" x14ac:dyDescent="0.25">
      <c r="C308"/>
      <c r="O308">
        <f t="shared" si="46"/>
        <v>10.88</v>
      </c>
      <c r="Q308" t="str">
        <f t="shared" si="47"/>
        <v>#</v>
      </c>
      <c r="R308">
        <f t="shared" si="48"/>
        <v>0</v>
      </c>
      <c r="S308">
        <f t="shared" si="49"/>
        <v>0</v>
      </c>
      <c r="T308">
        <f t="shared" si="50"/>
        <v>35.251200000000004</v>
      </c>
      <c r="U308">
        <f t="shared" si="51"/>
        <v>0</v>
      </c>
      <c r="V308" s="66">
        <f t="shared" si="52"/>
        <v>0</v>
      </c>
      <c r="W308">
        <f t="shared" si="53"/>
        <v>0</v>
      </c>
      <c r="X308">
        <f t="shared" si="44"/>
        <v>0</v>
      </c>
      <c r="Y308">
        <f t="shared" si="45"/>
        <v>0</v>
      </c>
      <c r="Z308">
        <f t="shared" si="54"/>
        <v>0</v>
      </c>
    </row>
    <row r="309" spans="3:26" x14ac:dyDescent="0.25">
      <c r="C309"/>
      <c r="O309">
        <f t="shared" si="46"/>
        <v>10.88</v>
      </c>
      <c r="Q309" t="str">
        <f t="shared" si="47"/>
        <v>#</v>
      </c>
      <c r="R309">
        <f t="shared" si="48"/>
        <v>0</v>
      </c>
      <c r="S309">
        <f t="shared" si="49"/>
        <v>0</v>
      </c>
      <c r="T309">
        <f t="shared" si="50"/>
        <v>35.251200000000004</v>
      </c>
      <c r="U309">
        <f t="shared" si="51"/>
        <v>0</v>
      </c>
      <c r="V309" s="66">
        <f t="shared" si="52"/>
        <v>0</v>
      </c>
      <c r="W309">
        <f t="shared" si="53"/>
        <v>0</v>
      </c>
      <c r="X309">
        <f t="shared" si="44"/>
        <v>0</v>
      </c>
      <c r="Y309">
        <f t="shared" si="45"/>
        <v>0</v>
      </c>
      <c r="Z309">
        <f t="shared" si="54"/>
        <v>0</v>
      </c>
    </row>
    <row r="310" spans="3:26" x14ac:dyDescent="0.25">
      <c r="C310"/>
      <c r="O310">
        <f t="shared" si="46"/>
        <v>10.88</v>
      </c>
      <c r="Q310" t="str">
        <f t="shared" si="47"/>
        <v>#</v>
      </c>
      <c r="R310">
        <f t="shared" si="48"/>
        <v>0</v>
      </c>
      <c r="S310">
        <f t="shared" si="49"/>
        <v>0</v>
      </c>
      <c r="T310">
        <f t="shared" si="50"/>
        <v>35.251200000000004</v>
      </c>
      <c r="U310">
        <f t="shared" si="51"/>
        <v>0</v>
      </c>
      <c r="V310" s="66">
        <f t="shared" si="52"/>
        <v>0</v>
      </c>
      <c r="W310">
        <f t="shared" si="53"/>
        <v>0</v>
      </c>
      <c r="X310">
        <f t="shared" si="44"/>
        <v>0</v>
      </c>
      <c r="Y310">
        <f t="shared" si="45"/>
        <v>0</v>
      </c>
      <c r="Z310">
        <f t="shared" si="54"/>
        <v>0</v>
      </c>
    </row>
    <row r="311" spans="3:26" x14ac:dyDescent="0.25">
      <c r="C311"/>
      <c r="O311">
        <f t="shared" si="46"/>
        <v>10.88</v>
      </c>
      <c r="Q311" t="str">
        <f t="shared" si="47"/>
        <v>#</v>
      </c>
      <c r="R311">
        <f t="shared" si="48"/>
        <v>0</v>
      </c>
      <c r="S311">
        <f t="shared" si="49"/>
        <v>0</v>
      </c>
      <c r="T311">
        <f t="shared" si="50"/>
        <v>35.251200000000004</v>
      </c>
      <c r="U311">
        <f t="shared" si="51"/>
        <v>0</v>
      </c>
      <c r="V311" s="66">
        <f t="shared" si="52"/>
        <v>0</v>
      </c>
      <c r="W311">
        <f t="shared" si="53"/>
        <v>0</v>
      </c>
      <c r="X311">
        <f t="shared" si="44"/>
        <v>0</v>
      </c>
      <c r="Y311">
        <f t="shared" si="45"/>
        <v>0</v>
      </c>
      <c r="Z311">
        <f t="shared" si="54"/>
        <v>0</v>
      </c>
    </row>
    <row r="312" spans="3:26" x14ac:dyDescent="0.25">
      <c r="C312"/>
      <c r="O312">
        <f t="shared" si="46"/>
        <v>10.88</v>
      </c>
      <c r="Q312" t="str">
        <f t="shared" si="47"/>
        <v>#</v>
      </c>
      <c r="R312">
        <f t="shared" si="48"/>
        <v>0</v>
      </c>
      <c r="S312">
        <f t="shared" si="49"/>
        <v>0</v>
      </c>
      <c r="T312">
        <f t="shared" si="50"/>
        <v>35.251200000000004</v>
      </c>
      <c r="U312">
        <f t="shared" si="51"/>
        <v>0</v>
      </c>
      <c r="V312" s="66">
        <f t="shared" si="52"/>
        <v>0</v>
      </c>
      <c r="W312">
        <f t="shared" si="53"/>
        <v>0</v>
      </c>
      <c r="X312">
        <f t="shared" si="44"/>
        <v>0</v>
      </c>
      <c r="Y312">
        <f t="shared" si="45"/>
        <v>0</v>
      </c>
      <c r="Z312">
        <f t="shared" si="54"/>
        <v>0</v>
      </c>
    </row>
    <row r="313" spans="3:26" x14ac:dyDescent="0.25">
      <c r="C313"/>
      <c r="O313">
        <f t="shared" si="46"/>
        <v>10.88</v>
      </c>
      <c r="Q313" t="str">
        <f t="shared" si="47"/>
        <v>#</v>
      </c>
      <c r="R313">
        <f t="shared" si="48"/>
        <v>0</v>
      </c>
      <c r="S313">
        <f t="shared" si="49"/>
        <v>0</v>
      </c>
      <c r="T313">
        <f t="shared" si="50"/>
        <v>35.251200000000004</v>
      </c>
      <c r="U313">
        <f t="shared" si="51"/>
        <v>0</v>
      </c>
      <c r="V313" s="66">
        <f t="shared" si="52"/>
        <v>0</v>
      </c>
      <c r="W313">
        <f t="shared" si="53"/>
        <v>0</v>
      </c>
      <c r="X313">
        <f t="shared" si="44"/>
        <v>0</v>
      </c>
      <c r="Y313">
        <f t="shared" si="45"/>
        <v>0</v>
      </c>
      <c r="Z313">
        <f t="shared" si="54"/>
        <v>0</v>
      </c>
    </row>
    <row r="314" spans="3:26" x14ac:dyDescent="0.25">
      <c r="C314"/>
      <c r="O314">
        <f t="shared" si="46"/>
        <v>10.88</v>
      </c>
      <c r="Q314" t="str">
        <f t="shared" si="47"/>
        <v>#</v>
      </c>
      <c r="R314">
        <f t="shared" si="48"/>
        <v>0</v>
      </c>
      <c r="S314">
        <f t="shared" si="49"/>
        <v>0</v>
      </c>
      <c r="T314">
        <f t="shared" si="50"/>
        <v>35.251200000000004</v>
      </c>
      <c r="U314">
        <f t="shared" si="51"/>
        <v>0</v>
      </c>
      <c r="V314" s="66">
        <f t="shared" si="52"/>
        <v>0</v>
      </c>
      <c r="W314">
        <f t="shared" si="53"/>
        <v>0</v>
      </c>
      <c r="X314">
        <f t="shared" si="44"/>
        <v>0</v>
      </c>
      <c r="Y314">
        <f t="shared" si="45"/>
        <v>0</v>
      </c>
      <c r="Z314">
        <f t="shared" si="54"/>
        <v>0</v>
      </c>
    </row>
    <row r="315" spans="3:26" x14ac:dyDescent="0.25">
      <c r="C315"/>
      <c r="O315">
        <f t="shared" si="46"/>
        <v>10.88</v>
      </c>
      <c r="Q315" t="str">
        <f t="shared" si="47"/>
        <v>#</v>
      </c>
      <c r="R315">
        <f t="shared" si="48"/>
        <v>0</v>
      </c>
      <c r="S315">
        <f t="shared" si="49"/>
        <v>0</v>
      </c>
      <c r="T315">
        <f t="shared" si="50"/>
        <v>35.251200000000004</v>
      </c>
      <c r="U315">
        <f t="shared" si="51"/>
        <v>0</v>
      </c>
      <c r="V315" s="66">
        <f t="shared" si="52"/>
        <v>0</v>
      </c>
      <c r="W315">
        <f t="shared" si="53"/>
        <v>0</v>
      </c>
      <c r="X315">
        <f t="shared" si="44"/>
        <v>0</v>
      </c>
      <c r="Y315">
        <f t="shared" si="45"/>
        <v>0</v>
      </c>
      <c r="Z315">
        <f t="shared" si="54"/>
        <v>0</v>
      </c>
    </row>
    <row r="316" spans="3:26" x14ac:dyDescent="0.25">
      <c r="C316"/>
      <c r="O316">
        <f t="shared" si="46"/>
        <v>10.88</v>
      </c>
      <c r="Q316" t="str">
        <f t="shared" si="47"/>
        <v>#</v>
      </c>
      <c r="R316">
        <f t="shared" si="48"/>
        <v>0</v>
      </c>
      <c r="S316">
        <f t="shared" si="49"/>
        <v>0</v>
      </c>
      <c r="T316">
        <f t="shared" si="50"/>
        <v>35.251200000000004</v>
      </c>
      <c r="U316">
        <f t="shared" si="51"/>
        <v>0</v>
      </c>
      <c r="V316" s="66">
        <f t="shared" si="52"/>
        <v>0</v>
      </c>
      <c r="W316">
        <f t="shared" si="53"/>
        <v>0</v>
      </c>
      <c r="X316">
        <f t="shared" si="44"/>
        <v>0</v>
      </c>
      <c r="Y316">
        <f t="shared" si="45"/>
        <v>0</v>
      </c>
      <c r="Z316">
        <f t="shared" si="54"/>
        <v>0</v>
      </c>
    </row>
    <row r="317" spans="3:26" x14ac:dyDescent="0.25">
      <c r="C317"/>
      <c r="O317">
        <f t="shared" si="46"/>
        <v>10.88</v>
      </c>
      <c r="Q317" t="str">
        <f t="shared" si="47"/>
        <v>#</v>
      </c>
      <c r="R317">
        <f t="shared" si="48"/>
        <v>0</v>
      </c>
      <c r="S317">
        <f t="shared" si="49"/>
        <v>0</v>
      </c>
      <c r="T317">
        <f t="shared" si="50"/>
        <v>35.251200000000004</v>
      </c>
      <c r="U317">
        <f t="shared" si="51"/>
        <v>0</v>
      </c>
      <c r="V317" s="66">
        <f t="shared" si="52"/>
        <v>0</v>
      </c>
      <c r="W317">
        <f t="shared" si="53"/>
        <v>0</v>
      </c>
      <c r="X317">
        <f t="shared" si="44"/>
        <v>0</v>
      </c>
      <c r="Y317">
        <f t="shared" si="45"/>
        <v>0</v>
      </c>
      <c r="Z317">
        <f t="shared" si="54"/>
        <v>0</v>
      </c>
    </row>
    <row r="318" spans="3:26" x14ac:dyDescent="0.25">
      <c r="C318"/>
      <c r="O318">
        <f t="shared" si="46"/>
        <v>10.88</v>
      </c>
      <c r="Q318" t="str">
        <f t="shared" si="47"/>
        <v>#</v>
      </c>
      <c r="R318">
        <f t="shared" si="48"/>
        <v>0</v>
      </c>
      <c r="S318">
        <f t="shared" si="49"/>
        <v>0</v>
      </c>
      <c r="T318">
        <f t="shared" si="50"/>
        <v>35.251200000000004</v>
      </c>
      <c r="U318">
        <f t="shared" si="51"/>
        <v>0</v>
      </c>
      <c r="V318" s="66">
        <f t="shared" si="52"/>
        <v>0</v>
      </c>
      <c r="W318">
        <f t="shared" si="53"/>
        <v>0</v>
      </c>
      <c r="X318">
        <f t="shared" si="44"/>
        <v>0</v>
      </c>
      <c r="Y318">
        <f t="shared" si="45"/>
        <v>0</v>
      </c>
      <c r="Z318">
        <f t="shared" si="54"/>
        <v>0</v>
      </c>
    </row>
    <row r="319" spans="3:26" x14ac:dyDescent="0.25">
      <c r="C319"/>
      <c r="O319">
        <f t="shared" si="46"/>
        <v>10.88</v>
      </c>
      <c r="Q319" t="str">
        <f t="shared" si="47"/>
        <v>#</v>
      </c>
      <c r="R319">
        <f t="shared" si="48"/>
        <v>0</v>
      </c>
      <c r="S319">
        <f t="shared" si="49"/>
        <v>0</v>
      </c>
      <c r="T319">
        <f t="shared" si="50"/>
        <v>35.251200000000004</v>
      </c>
      <c r="U319">
        <f t="shared" si="51"/>
        <v>0</v>
      </c>
      <c r="V319" s="66">
        <f t="shared" si="52"/>
        <v>0</v>
      </c>
      <c r="W319">
        <f t="shared" si="53"/>
        <v>0</v>
      </c>
      <c r="X319">
        <f t="shared" si="44"/>
        <v>0</v>
      </c>
      <c r="Y319">
        <f t="shared" si="45"/>
        <v>0</v>
      </c>
      <c r="Z319">
        <f t="shared" si="54"/>
        <v>0</v>
      </c>
    </row>
    <row r="320" spans="3:26" x14ac:dyDescent="0.25">
      <c r="C320"/>
      <c r="O320">
        <f t="shared" si="46"/>
        <v>10.88</v>
      </c>
      <c r="Q320" t="str">
        <f t="shared" si="47"/>
        <v>#</v>
      </c>
      <c r="R320">
        <f t="shared" si="48"/>
        <v>0</v>
      </c>
      <c r="S320">
        <f t="shared" si="49"/>
        <v>0</v>
      </c>
      <c r="T320">
        <f t="shared" si="50"/>
        <v>35.251200000000004</v>
      </c>
      <c r="U320">
        <f t="shared" si="51"/>
        <v>0</v>
      </c>
      <c r="V320" s="66">
        <f t="shared" si="52"/>
        <v>0</v>
      </c>
      <c r="W320">
        <f t="shared" si="53"/>
        <v>0</v>
      </c>
      <c r="X320">
        <f t="shared" si="44"/>
        <v>0</v>
      </c>
      <c r="Y320">
        <f t="shared" si="45"/>
        <v>0</v>
      </c>
      <c r="Z320">
        <f t="shared" si="54"/>
        <v>0</v>
      </c>
    </row>
    <row r="321" spans="3:26" x14ac:dyDescent="0.25">
      <c r="C321"/>
      <c r="O321">
        <f t="shared" si="46"/>
        <v>10.88</v>
      </c>
      <c r="Q321" t="str">
        <f t="shared" si="47"/>
        <v>#</v>
      </c>
      <c r="R321">
        <f t="shared" si="48"/>
        <v>0</v>
      </c>
      <c r="S321">
        <f t="shared" si="49"/>
        <v>0</v>
      </c>
      <c r="T321">
        <f t="shared" si="50"/>
        <v>35.251200000000004</v>
      </c>
      <c r="U321">
        <f t="shared" si="51"/>
        <v>0</v>
      </c>
      <c r="V321" s="66">
        <f t="shared" si="52"/>
        <v>0</v>
      </c>
      <c r="W321">
        <f t="shared" si="53"/>
        <v>0</v>
      </c>
      <c r="X321">
        <f t="shared" si="44"/>
        <v>0</v>
      </c>
      <c r="Y321">
        <f t="shared" si="45"/>
        <v>0</v>
      </c>
      <c r="Z321">
        <f t="shared" si="54"/>
        <v>0</v>
      </c>
    </row>
    <row r="322" spans="3:26" x14ac:dyDescent="0.25">
      <c r="C322"/>
      <c r="O322">
        <f t="shared" si="46"/>
        <v>10.88</v>
      </c>
      <c r="Q322" t="str">
        <f t="shared" si="47"/>
        <v>#</v>
      </c>
      <c r="R322">
        <f t="shared" si="48"/>
        <v>0</v>
      </c>
      <c r="S322">
        <f t="shared" si="49"/>
        <v>0</v>
      </c>
      <c r="T322">
        <f t="shared" si="50"/>
        <v>35.251200000000004</v>
      </c>
      <c r="U322">
        <f t="shared" si="51"/>
        <v>0</v>
      </c>
      <c r="V322" s="66">
        <f t="shared" si="52"/>
        <v>0</v>
      </c>
      <c r="W322">
        <f t="shared" si="53"/>
        <v>0</v>
      </c>
      <c r="X322">
        <f t="shared" si="44"/>
        <v>0</v>
      </c>
      <c r="Y322">
        <f t="shared" si="45"/>
        <v>0</v>
      </c>
      <c r="Z322">
        <f t="shared" si="54"/>
        <v>0</v>
      </c>
    </row>
    <row r="323" spans="3:26" x14ac:dyDescent="0.25">
      <c r="C323"/>
      <c r="O323">
        <f t="shared" si="46"/>
        <v>10.88</v>
      </c>
      <c r="Q323" t="str">
        <f t="shared" si="47"/>
        <v>#</v>
      </c>
      <c r="R323">
        <f t="shared" si="48"/>
        <v>0</v>
      </c>
      <c r="S323">
        <f t="shared" si="49"/>
        <v>0</v>
      </c>
      <c r="T323">
        <f t="shared" si="50"/>
        <v>35.251200000000004</v>
      </c>
      <c r="U323">
        <f t="shared" si="51"/>
        <v>0</v>
      </c>
      <c r="V323" s="66">
        <f t="shared" si="52"/>
        <v>0</v>
      </c>
      <c r="W323">
        <f t="shared" si="53"/>
        <v>0</v>
      </c>
      <c r="X323">
        <f t="shared" ref="X323:X386" si="55">ROUND(J323/1000,3)</f>
        <v>0</v>
      </c>
      <c r="Y323">
        <f t="shared" ref="Y323:Y386" si="56">ROUND(K323/1000,3)</f>
        <v>0</v>
      </c>
      <c r="Z323">
        <f t="shared" si="54"/>
        <v>0</v>
      </c>
    </row>
    <row r="324" spans="3:26" x14ac:dyDescent="0.25">
      <c r="C324"/>
      <c r="O324">
        <f t="shared" ref="O324:O387" si="57">IFERROR(AVERAGEIFS($M$3:$M$1650,$B$3:$B$1650,MID($Q324,1,4),$M$3:$M$1650,"&gt;0"),10.88)</f>
        <v>10.88</v>
      </c>
      <c r="Q324" t="str">
        <f t="shared" ref="Q324:Q387" si="58">B324&amp;"#"&amp;MID(C324,6,2)</f>
        <v>#</v>
      </c>
      <c r="R324">
        <f t="shared" ref="R324:R387" si="59">IF(OR(L324=0,M324=0),ROUND(D324*O324/1000,3),ROUND(L324*M324*0.9/1000,3))</f>
        <v>0</v>
      </c>
      <c r="S324">
        <f t="shared" ref="S324:S387" si="60">IF(OR(L324=0,M324=0),ROUND(D324*O324*0.9/1000,3),ROUND(L324*M324*0.9/1000,3))</f>
        <v>0</v>
      </c>
      <c r="T324">
        <f t="shared" ref="T324:T387" si="61">IF(OR(L324=0,M324=0),O324*0.9*3.6,M324*0.9*3.6)</f>
        <v>35.251200000000004</v>
      </c>
      <c r="U324">
        <f t="shared" ref="U324:U387" si="62">IF(H324=0,ROUND(F324+G324,3),ROUND(H324,3))</f>
        <v>0</v>
      </c>
      <c r="V324" s="66">
        <f t="shared" ref="V324:V387" si="63">H324</f>
        <v>0</v>
      </c>
      <c r="W324">
        <f t="shared" ref="W324:W387" si="64">ROUND(E324/1000,3)</f>
        <v>0</v>
      </c>
      <c r="X324">
        <f t="shared" si="55"/>
        <v>0</v>
      </c>
      <c r="Y324">
        <f t="shared" si="56"/>
        <v>0</v>
      </c>
      <c r="Z324">
        <f t="shared" ref="Z324:Z387" si="65">ROUND(I324/1000,3)</f>
        <v>0</v>
      </c>
    </row>
    <row r="325" spans="3:26" x14ac:dyDescent="0.25">
      <c r="C325"/>
      <c r="O325">
        <f t="shared" si="57"/>
        <v>10.88</v>
      </c>
      <c r="Q325" t="str">
        <f t="shared" si="58"/>
        <v>#</v>
      </c>
      <c r="R325">
        <f t="shared" si="59"/>
        <v>0</v>
      </c>
      <c r="S325">
        <f t="shared" si="60"/>
        <v>0</v>
      </c>
      <c r="T325">
        <f t="shared" si="61"/>
        <v>35.251200000000004</v>
      </c>
      <c r="U325">
        <f t="shared" si="62"/>
        <v>0</v>
      </c>
      <c r="V325" s="66">
        <f t="shared" si="63"/>
        <v>0</v>
      </c>
      <c r="W325">
        <f t="shared" si="64"/>
        <v>0</v>
      </c>
      <c r="X325">
        <f t="shared" si="55"/>
        <v>0</v>
      </c>
      <c r="Y325">
        <f t="shared" si="56"/>
        <v>0</v>
      </c>
      <c r="Z325">
        <f t="shared" si="65"/>
        <v>0</v>
      </c>
    </row>
    <row r="326" spans="3:26" x14ac:dyDescent="0.25">
      <c r="C326"/>
      <c r="O326">
        <f t="shared" si="57"/>
        <v>10.88</v>
      </c>
      <c r="Q326" t="str">
        <f t="shared" si="58"/>
        <v>#</v>
      </c>
      <c r="R326">
        <f t="shared" si="59"/>
        <v>0</v>
      </c>
      <c r="S326">
        <f t="shared" si="60"/>
        <v>0</v>
      </c>
      <c r="T326">
        <f t="shared" si="61"/>
        <v>35.251200000000004</v>
      </c>
      <c r="U326">
        <f t="shared" si="62"/>
        <v>0</v>
      </c>
      <c r="V326" s="66">
        <f t="shared" si="63"/>
        <v>0</v>
      </c>
      <c r="W326">
        <f t="shared" si="64"/>
        <v>0</v>
      </c>
      <c r="X326">
        <f t="shared" si="55"/>
        <v>0</v>
      </c>
      <c r="Y326">
        <f t="shared" si="56"/>
        <v>0</v>
      </c>
      <c r="Z326">
        <f t="shared" si="65"/>
        <v>0</v>
      </c>
    </row>
    <row r="327" spans="3:26" x14ac:dyDescent="0.25">
      <c r="C327"/>
      <c r="O327">
        <f t="shared" si="57"/>
        <v>10.88</v>
      </c>
      <c r="Q327" t="str">
        <f t="shared" si="58"/>
        <v>#</v>
      </c>
      <c r="R327">
        <f t="shared" si="59"/>
        <v>0</v>
      </c>
      <c r="S327">
        <f t="shared" si="60"/>
        <v>0</v>
      </c>
      <c r="T327">
        <f t="shared" si="61"/>
        <v>35.251200000000004</v>
      </c>
      <c r="U327">
        <f t="shared" si="62"/>
        <v>0</v>
      </c>
      <c r="V327" s="66">
        <f t="shared" si="63"/>
        <v>0</v>
      </c>
      <c r="W327">
        <f t="shared" si="64"/>
        <v>0</v>
      </c>
      <c r="X327">
        <f t="shared" si="55"/>
        <v>0</v>
      </c>
      <c r="Y327">
        <f t="shared" si="56"/>
        <v>0</v>
      </c>
      <c r="Z327">
        <f t="shared" si="65"/>
        <v>0</v>
      </c>
    </row>
    <row r="328" spans="3:26" x14ac:dyDescent="0.25">
      <c r="C328"/>
      <c r="O328">
        <f t="shared" si="57"/>
        <v>10.88</v>
      </c>
      <c r="Q328" t="str">
        <f t="shared" si="58"/>
        <v>#</v>
      </c>
      <c r="R328">
        <f t="shared" si="59"/>
        <v>0</v>
      </c>
      <c r="S328">
        <f t="shared" si="60"/>
        <v>0</v>
      </c>
      <c r="T328">
        <f t="shared" si="61"/>
        <v>35.251200000000004</v>
      </c>
      <c r="U328">
        <f t="shared" si="62"/>
        <v>0</v>
      </c>
      <c r="V328" s="66">
        <f t="shared" si="63"/>
        <v>0</v>
      </c>
      <c r="W328">
        <f t="shared" si="64"/>
        <v>0</v>
      </c>
      <c r="X328">
        <f t="shared" si="55"/>
        <v>0</v>
      </c>
      <c r="Y328">
        <f t="shared" si="56"/>
        <v>0</v>
      </c>
      <c r="Z328">
        <f t="shared" si="65"/>
        <v>0</v>
      </c>
    </row>
    <row r="329" spans="3:26" x14ac:dyDescent="0.25">
      <c r="C329"/>
      <c r="O329">
        <f t="shared" si="57"/>
        <v>10.88</v>
      </c>
      <c r="Q329" t="str">
        <f t="shared" si="58"/>
        <v>#</v>
      </c>
      <c r="R329">
        <f t="shared" si="59"/>
        <v>0</v>
      </c>
      <c r="S329">
        <f t="shared" si="60"/>
        <v>0</v>
      </c>
      <c r="T329">
        <f t="shared" si="61"/>
        <v>35.251200000000004</v>
      </c>
      <c r="U329">
        <f t="shared" si="62"/>
        <v>0</v>
      </c>
      <c r="V329" s="66">
        <f t="shared" si="63"/>
        <v>0</v>
      </c>
      <c r="W329">
        <f t="shared" si="64"/>
        <v>0</v>
      </c>
      <c r="X329">
        <f t="shared" si="55"/>
        <v>0</v>
      </c>
      <c r="Y329">
        <f t="shared" si="56"/>
        <v>0</v>
      </c>
      <c r="Z329">
        <f t="shared" si="65"/>
        <v>0</v>
      </c>
    </row>
    <row r="330" spans="3:26" x14ac:dyDescent="0.25">
      <c r="C330"/>
      <c r="O330">
        <f t="shared" si="57"/>
        <v>10.88</v>
      </c>
      <c r="Q330" t="str">
        <f t="shared" si="58"/>
        <v>#</v>
      </c>
      <c r="R330">
        <f t="shared" si="59"/>
        <v>0</v>
      </c>
      <c r="S330">
        <f t="shared" si="60"/>
        <v>0</v>
      </c>
      <c r="T330">
        <f t="shared" si="61"/>
        <v>35.251200000000004</v>
      </c>
      <c r="U330">
        <f t="shared" si="62"/>
        <v>0</v>
      </c>
      <c r="V330" s="66">
        <f t="shared" si="63"/>
        <v>0</v>
      </c>
      <c r="W330">
        <f t="shared" si="64"/>
        <v>0</v>
      </c>
      <c r="X330">
        <f t="shared" si="55"/>
        <v>0</v>
      </c>
      <c r="Y330">
        <f t="shared" si="56"/>
        <v>0</v>
      </c>
      <c r="Z330">
        <f t="shared" si="65"/>
        <v>0</v>
      </c>
    </row>
    <row r="331" spans="3:26" x14ac:dyDescent="0.25">
      <c r="C331"/>
      <c r="O331">
        <f t="shared" si="57"/>
        <v>10.88</v>
      </c>
      <c r="Q331" t="str">
        <f t="shared" si="58"/>
        <v>#</v>
      </c>
      <c r="R331">
        <f t="shared" si="59"/>
        <v>0</v>
      </c>
      <c r="S331">
        <f t="shared" si="60"/>
        <v>0</v>
      </c>
      <c r="T331">
        <f t="shared" si="61"/>
        <v>35.251200000000004</v>
      </c>
      <c r="U331">
        <f t="shared" si="62"/>
        <v>0</v>
      </c>
      <c r="V331" s="66">
        <f t="shared" si="63"/>
        <v>0</v>
      </c>
      <c r="W331">
        <f t="shared" si="64"/>
        <v>0</v>
      </c>
      <c r="X331">
        <f t="shared" si="55"/>
        <v>0</v>
      </c>
      <c r="Y331">
        <f t="shared" si="56"/>
        <v>0</v>
      </c>
      <c r="Z331">
        <f t="shared" si="65"/>
        <v>0</v>
      </c>
    </row>
    <row r="332" spans="3:26" x14ac:dyDescent="0.25">
      <c r="C332"/>
      <c r="O332">
        <f t="shared" si="57"/>
        <v>10.88</v>
      </c>
      <c r="Q332" t="str">
        <f t="shared" si="58"/>
        <v>#</v>
      </c>
      <c r="R332">
        <f t="shared" si="59"/>
        <v>0</v>
      </c>
      <c r="S332">
        <f t="shared" si="60"/>
        <v>0</v>
      </c>
      <c r="T332">
        <f t="shared" si="61"/>
        <v>35.251200000000004</v>
      </c>
      <c r="U332">
        <f t="shared" si="62"/>
        <v>0</v>
      </c>
      <c r="V332" s="66">
        <f t="shared" si="63"/>
        <v>0</v>
      </c>
      <c r="W332">
        <f t="shared" si="64"/>
        <v>0</v>
      </c>
      <c r="X332">
        <f t="shared" si="55"/>
        <v>0</v>
      </c>
      <c r="Y332">
        <f t="shared" si="56"/>
        <v>0</v>
      </c>
      <c r="Z332">
        <f t="shared" si="65"/>
        <v>0</v>
      </c>
    </row>
    <row r="333" spans="3:26" x14ac:dyDescent="0.25">
      <c r="C333"/>
      <c r="O333">
        <f t="shared" si="57"/>
        <v>10.88</v>
      </c>
      <c r="Q333" t="str">
        <f t="shared" si="58"/>
        <v>#</v>
      </c>
      <c r="R333">
        <f t="shared" si="59"/>
        <v>0</v>
      </c>
      <c r="S333">
        <f t="shared" si="60"/>
        <v>0</v>
      </c>
      <c r="T333">
        <f t="shared" si="61"/>
        <v>35.251200000000004</v>
      </c>
      <c r="U333">
        <f t="shared" si="62"/>
        <v>0</v>
      </c>
      <c r="V333" s="66">
        <f t="shared" si="63"/>
        <v>0</v>
      </c>
      <c r="W333">
        <f t="shared" si="64"/>
        <v>0</v>
      </c>
      <c r="X333">
        <f t="shared" si="55"/>
        <v>0</v>
      </c>
      <c r="Y333">
        <f t="shared" si="56"/>
        <v>0</v>
      </c>
      <c r="Z333">
        <f t="shared" si="65"/>
        <v>0</v>
      </c>
    </row>
    <row r="334" spans="3:26" x14ac:dyDescent="0.25">
      <c r="C334"/>
      <c r="O334">
        <f t="shared" si="57"/>
        <v>10.88</v>
      </c>
      <c r="Q334" t="str">
        <f t="shared" si="58"/>
        <v>#</v>
      </c>
      <c r="R334">
        <f t="shared" si="59"/>
        <v>0</v>
      </c>
      <c r="S334">
        <f t="shared" si="60"/>
        <v>0</v>
      </c>
      <c r="T334">
        <f t="shared" si="61"/>
        <v>35.251200000000004</v>
      </c>
      <c r="U334">
        <f t="shared" si="62"/>
        <v>0</v>
      </c>
      <c r="V334" s="66">
        <f t="shared" si="63"/>
        <v>0</v>
      </c>
      <c r="W334">
        <f t="shared" si="64"/>
        <v>0</v>
      </c>
      <c r="X334">
        <f t="shared" si="55"/>
        <v>0</v>
      </c>
      <c r="Y334">
        <f t="shared" si="56"/>
        <v>0</v>
      </c>
      <c r="Z334">
        <f t="shared" si="65"/>
        <v>0</v>
      </c>
    </row>
    <row r="335" spans="3:26" x14ac:dyDescent="0.25">
      <c r="C335"/>
      <c r="O335">
        <f t="shared" si="57"/>
        <v>10.88</v>
      </c>
      <c r="Q335" t="str">
        <f t="shared" si="58"/>
        <v>#</v>
      </c>
      <c r="R335">
        <f t="shared" si="59"/>
        <v>0</v>
      </c>
      <c r="S335">
        <f t="shared" si="60"/>
        <v>0</v>
      </c>
      <c r="T335">
        <f t="shared" si="61"/>
        <v>35.251200000000004</v>
      </c>
      <c r="U335">
        <f t="shared" si="62"/>
        <v>0</v>
      </c>
      <c r="V335" s="66">
        <f t="shared" si="63"/>
        <v>0</v>
      </c>
      <c r="W335">
        <f t="shared" si="64"/>
        <v>0</v>
      </c>
      <c r="X335">
        <f t="shared" si="55"/>
        <v>0</v>
      </c>
      <c r="Y335">
        <f t="shared" si="56"/>
        <v>0</v>
      </c>
      <c r="Z335">
        <f t="shared" si="65"/>
        <v>0</v>
      </c>
    </row>
    <row r="336" spans="3:26" x14ac:dyDescent="0.25">
      <c r="C336"/>
      <c r="O336">
        <f t="shared" si="57"/>
        <v>10.88</v>
      </c>
      <c r="Q336" t="str">
        <f t="shared" si="58"/>
        <v>#</v>
      </c>
      <c r="R336">
        <f t="shared" si="59"/>
        <v>0</v>
      </c>
      <c r="S336">
        <f t="shared" si="60"/>
        <v>0</v>
      </c>
      <c r="T336">
        <f t="shared" si="61"/>
        <v>35.251200000000004</v>
      </c>
      <c r="U336">
        <f t="shared" si="62"/>
        <v>0</v>
      </c>
      <c r="V336" s="66">
        <f t="shared" si="63"/>
        <v>0</v>
      </c>
      <c r="W336">
        <f t="shared" si="64"/>
        <v>0</v>
      </c>
      <c r="X336">
        <f t="shared" si="55"/>
        <v>0</v>
      </c>
      <c r="Y336">
        <f t="shared" si="56"/>
        <v>0</v>
      </c>
      <c r="Z336">
        <f t="shared" si="65"/>
        <v>0</v>
      </c>
    </row>
    <row r="337" spans="3:26" x14ac:dyDescent="0.25">
      <c r="C337"/>
      <c r="O337">
        <f t="shared" si="57"/>
        <v>10.88</v>
      </c>
      <c r="Q337" t="str">
        <f t="shared" si="58"/>
        <v>#</v>
      </c>
      <c r="R337">
        <f t="shared" si="59"/>
        <v>0</v>
      </c>
      <c r="S337">
        <f t="shared" si="60"/>
        <v>0</v>
      </c>
      <c r="T337">
        <f t="shared" si="61"/>
        <v>35.251200000000004</v>
      </c>
      <c r="U337">
        <f t="shared" si="62"/>
        <v>0</v>
      </c>
      <c r="V337" s="66">
        <f t="shared" si="63"/>
        <v>0</v>
      </c>
      <c r="W337">
        <f t="shared" si="64"/>
        <v>0</v>
      </c>
      <c r="X337">
        <f t="shared" si="55"/>
        <v>0</v>
      </c>
      <c r="Y337">
        <f t="shared" si="56"/>
        <v>0</v>
      </c>
      <c r="Z337">
        <f t="shared" si="65"/>
        <v>0</v>
      </c>
    </row>
    <row r="338" spans="3:26" x14ac:dyDescent="0.25">
      <c r="C338"/>
      <c r="O338">
        <f t="shared" si="57"/>
        <v>10.88</v>
      </c>
      <c r="Q338" t="str">
        <f t="shared" si="58"/>
        <v>#</v>
      </c>
      <c r="R338">
        <f t="shared" si="59"/>
        <v>0</v>
      </c>
      <c r="S338">
        <f t="shared" si="60"/>
        <v>0</v>
      </c>
      <c r="T338">
        <f t="shared" si="61"/>
        <v>35.251200000000004</v>
      </c>
      <c r="U338">
        <f t="shared" si="62"/>
        <v>0</v>
      </c>
      <c r="V338" s="66">
        <f t="shared" si="63"/>
        <v>0</v>
      </c>
      <c r="W338">
        <f t="shared" si="64"/>
        <v>0</v>
      </c>
      <c r="X338">
        <f t="shared" si="55"/>
        <v>0</v>
      </c>
      <c r="Y338">
        <f t="shared" si="56"/>
        <v>0</v>
      </c>
      <c r="Z338">
        <f t="shared" si="65"/>
        <v>0</v>
      </c>
    </row>
    <row r="339" spans="3:26" x14ac:dyDescent="0.25">
      <c r="C339"/>
      <c r="O339">
        <f t="shared" si="57"/>
        <v>10.88</v>
      </c>
      <c r="Q339" t="str">
        <f t="shared" si="58"/>
        <v>#</v>
      </c>
      <c r="R339">
        <f t="shared" si="59"/>
        <v>0</v>
      </c>
      <c r="S339">
        <f t="shared" si="60"/>
        <v>0</v>
      </c>
      <c r="T339">
        <f t="shared" si="61"/>
        <v>35.251200000000004</v>
      </c>
      <c r="U339">
        <f t="shared" si="62"/>
        <v>0</v>
      </c>
      <c r="V339" s="66">
        <f t="shared" si="63"/>
        <v>0</v>
      </c>
      <c r="W339">
        <f t="shared" si="64"/>
        <v>0</v>
      </c>
      <c r="X339">
        <f t="shared" si="55"/>
        <v>0</v>
      </c>
      <c r="Y339">
        <f t="shared" si="56"/>
        <v>0</v>
      </c>
      <c r="Z339">
        <f t="shared" si="65"/>
        <v>0</v>
      </c>
    </row>
    <row r="340" spans="3:26" x14ac:dyDescent="0.25">
      <c r="C340"/>
      <c r="O340">
        <f t="shared" si="57"/>
        <v>10.88</v>
      </c>
      <c r="Q340" t="str">
        <f t="shared" si="58"/>
        <v>#</v>
      </c>
      <c r="R340">
        <f t="shared" si="59"/>
        <v>0</v>
      </c>
      <c r="S340">
        <f t="shared" si="60"/>
        <v>0</v>
      </c>
      <c r="T340">
        <f t="shared" si="61"/>
        <v>35.251200000000004</v>
      </c>
      <c r="U340">
        <f t="shared" si="62"/>
        <v>0</v>
      </c>
      <c r="V340" s="66">
        <f t="shared" si="63"/>
        <v>0</v>
      </c>
      <c r="W340">
        <f t="shared" si="64"/>
        <v>0</v>
      </c>
      <c r="X340">
        <f t="shared" si="55"/>
        <v>0</v>
      </c>
      <c r="Y340">
        <f t="shared" si="56"/>
        <v>0</v>
      </c>
      <c r="Z340">
        <f t="shared" si="65"/>
        <v>0</v>
      </c>
    </row>
    <row r="341" spans="3:26" x14ac:dyDescent="0.25">
      <c r="C341"/>
      <c r="O341">
        <f t="shared" si="57"/>
        <v>10.88</v>
      </c>
      <c r="Q341" t="str">
        <f t="shared" si="58"/>
        <v>#</v>
      </c>
      <c r="R341">
        <f t="shared" si="59"/>
        <v>0</v>
      </c>
      <c r="S341">
        <f t="shared" si="60"/>
        <v>0</v>
      </c>
      <c r="T341">
        <f t="shared" si="61"/>
        <v>35.251200000000004</v>
      </c>
      <c r="U341">
        <f t="shared" si="62"/>
        <v>0</v>
      </c>
      <c r="V341" s="66">
        <f t="shared" si="63"/>
        <v>0</v>
      </c>
      <c r="W341">
        <f t="shared" si="64"/>
        <v>0</v>
      </c>
      <c r="X341">
        <f t="shared" si="55"/>
        <v>0</v>
      </c>
      <c r="Y341">
        <f t="shared" si="56"/>
        <v>0</v>
      </c>
      <c r="Z341">
        <f t="shared" si="65"/>
        <v>0</v>
      </c>
    </row>
    <row r="342" spans="3:26" x14ac:dyDescent="0.25">
      <c r="C342"/>
      <c r="O342">
        <f t="shared" si="57"/>
        <v>10.88</v>
      </c>
      <c r="Q342" t="str">
        <f t="shared" si="58"/>
        <v>#</v>
      </c>
      <c r="R342">
        <f t="shared" si="59"/>
        <v>0</v>
      </c>
      <c r="S342">
        <f t="shared" si="60"/>
        <v>0</v>
      </c>
      <c r="T342">
        <f t="shared" si="61"/>
        <v>35.251200000000004</v>
      </c>
      <c r="U342">
        <f t="shared" si="62"/>
        <v>0</v>
      </c>
      <c r="V342" s="66">
        <f t="shared" si="63"/>
        <v>0</v>
      </c>
      <c r="W342">
        <f t="shared" si="64"/>
        <v>0</v>
      </c>
      <c r="X342">
        <f t="shared" si="55"/>
        <v>0</v>
      </c>
      <c r="Y342">
        <f t="shared" si="56"/>
        <v>0</v>
      </c>
      <c r="Z342">
        <f t="shared" si="65"/>
        <v>0</v>
      </c>
    </row>
    <row r="343" spans="3:26" x14ac:dyDescent="0.25">
      <c r="C343"/>
      <c r="O343">
        <f t="shared" si="57"/>
        <v>10.88</v>
      </c>
      <c r="Q343" t="str">
        <f t="shared" si="58"/>
        <v>#</v>
      </c>
      <c r="R343">
        <f t="shared" si="59"/>
        <v>0</v>
      </c>
      <c r="S343">
        <f t="shared" si="60"/>
        <v>0</v>
      </c>
      <c r="T343">
        <f t="shared" si="61"/>
        <v>35.251200000000004</v>
      </c>
      <c r="U343">
        <f t="shared" si="62"/>
        <v>0</v>
      </c>
      <c r="V343" s="66">
        <f t="shared" si="63"/>
        <v>0</v>
      </c>
      <c r="W343">
        <f t="shared" si="64"/>
        <v>0</v>
      </c>
      <c r="X343">
        <f t="shared" si="55"/>
        <v>0</v>
      </c>
      <c r="Y343">
        <f t="shared" si="56"/>
        <v>0</v>
      </c>
      <c r="Z343">
        <f t="shared" si="65"/>
        <v>0</v>
      </c>
    </row>
    <row r="344" spans="3:26" x14ac:dyDescent="0.25">
      <c r="C344"/>
      <c r="O344">
        <f t="shared" si="57"/>
        <v>10.88</v>
      </c>
      <c r="Q344" t="str">
        <f t="shared" si="58"/>
        <v>#</v>
      </c>
      <c r="R344">
        <f t="shared" si="59"/>
        <v>0</v>
      </c>
      <c r="S344">
        <f t="shared" si="60"/>
        <v>0</v>
      </c>
      <c r="T344">
        <f t="shared" si="61"/>
        <v>35.251200000000004</v>
      </c>
      <c r="U344">
        <f t="shared" si="62"/>
        <v>0</v>
      </c>
      <c r="V344" s="66">
        <f t="shared" si="63"/>
        <v>0</v>
      </c>
      <c r="W344">
        <f t="shared" si="64"/>
        <v>0</v>
      </c>
      <c r="X344">
        <f t="shared" si="55"/>
        <v>0</v>
      </c>
      <c r="Y344">
        <f t="shared" si="56"/>
        <v>0</v>
      </c>
      <c r="Z344">
        <f t="shared" si="65"/>
        <v>0</v>
      </c>
    </row>
    <row r="345" spans="3:26" x14ac:dyDescent="0.25">
      <c r="C345"/>
      <c r="O345">
        <f t="shared" si="57"/>
        <v>10.88</v>
      </c>
      <c r="Q345" t="str">
        <f t="shared" si="58"/>
        <v>#</v>
      </c>
      <c r="R345">
        <f t="shared" si="59"/>
        <v>0</v>
      </c>
      <c r="S345">
        <f t="shared" si="60"/>
        <v>0</v>
      </c>
      <c r="T345">
        <f t="shared" si="61"/>
        <v>35.251200000000004</v>
      </c>
      <c r="U345">
        <f t="shared" si="62"/>
        <v>0</v>
      </c>
      <c r="V345" s="66">
        <f t="shared" si="63"/>
        <v>0</v>
      </c>
      <c r="W345">
        <f t="shared" si="64"/>
        <v>0</v>
      </c>
      <c r="X345">
        <f t="shared" si="55"/>
        <v>0</v>
      </c>
      <c r="Y345">
        <f t="shared" si="56"/>
        <v>0</v>
      </c>
      <c r="Z345">
        <f t="shared" si="65"/>
        <v>0</v>
      </c>
    </row>
    <row r="346" spans="3:26" x14ac:dyDescent="0.25">
      <c r="C346"/>
      <c r="O346">
        <f t="shared" si="57"/>
        <v>10.88</v>
      </c>
      <c r="Q346" t="str">
        <f t="shared" si="58"/>
        <v>#</v>
      </c>
      <c r="R346">
        <f t="shared" si="59"/>
        <v>0</v>
      </c>
      <c r="S346">
        <f t="shared" si="60"/>
        <v>0</v>
      </c>
      <c r="T346">
        <f t="shared" si="61"/>
        <v>35.251200000000004</v>
      </c>
      <c r="U346">
        <f t="shared" si="62"/>
        <v>0</v>
      </c>
      <c r="V346" s="66">
        <f t="shared" si="63"/>
        <v>0</v>
      </c>
      <c r="W346">
        <f t="shared" si="64"/>
        <v>0</v>
      </c>
      <c r="X346">
        <f t="shared" si="55"/>
        <v>0</v>
      </c>
      <c r="Y346">
        <f t="shared" si="56"/>
        <v>0</v>
      </c>
      <c r="Z346">
        <f t="shared" si="65"/>
        <v>0</v>
      </c>
    </row>
    <row r="347" spans="3:26" x14ac:dyDescent="0.25">
      <c r="C347"/>
      <c r="O347">
        <f t="shared" si="57"/>
        <v>10.88</v>
      </c>
      <c r="Q347" t="str">
        <f t="shared" si="58"/>
        <v>#</v>
      </c>
      <c r="R347">
        <f t="shared" si="59"/>
        <v>0</v>
      </c>
      <c r="S347">
        <f t="shared" si="60"/>
        <v>0</v>
      </c>
      <c r="T347">
        <f t="shared" si="61"/>
        <v>35.251200000000004</v>
      </c>
      <c r="U347">
        <f t="shared" si="62"/>
        <v>0</v>
      </c>
      <c r="V347" s="66">
        <f t="shared" si="63"/>
        <v>0</v>
      </c>
      <c r="W347">
        <f t="shared" si="64"/>
        <v>0</v>
      </c>
      <c r="X347">
        <f t="shared" si="55"/>
        <v>0</v>
      </c>
      <c r="Y347">
        <f t="shared" si="56"/>
        <v>0</v>
      </c>
      <c r="Z347">
        <f t="shared" si="65"/>
        <v>0</v>
      </c>
    </row>
    <row r="348" spans="3:26" x14ac:dyDescent="0.25">
      <c r="C348"/>
      <c r="O348">
        <f t="shared" si="57"/>
        <v>10.88</v>
      </c>
      <c r="Q348" t="str">
        <f t="shared" si="58"/>
        <v>#</v>
      </c>
      <c r="R348">
        <f t="shared" si="59"/>
        <v>0</v>
      </c>
      <c r="S348">
        <f t="shared" si="60"/>
        <v>0</v>
      </c>
      <c r="T348">
        <f t="shared" si="61"/>
        <v>35.251200000000004</v>
      </c>
      <c r="U348">
        <f t="shared" si="62"/>
        <v>0</v>
      </c>
      <c r="V348" s="66">
        <f t="shared" si="63"/>
        <v>0</v>
      </c>
      <c r="W348">
        <f t="shared" si="64"/>
        <v>0</v>
      </c>
      <c r="X348">
        <f t="shared" si="55"/>
        <v>0</v>
      </c>
      <c r="Y348">
        <f t="shared" si="56"/>
        <v>0</v>
      </c>
      <c r="Z348">
        <f t="shared" si="65"/>
        <v>0</v>
      </c>
    </row>
    <row r="349" spans="3:26" x14ac:dyDescent="0.25">
      <c r="C349"/>
      <c r="O349">
        <f t="shared" si="57"/>
        <v>10.88</v>
      </c>
      <c r="Q349" t="str">
        <f t="shared" si="58"/>
        <v>#</v>
      </c>
      <c r="R349">
        <f t="shared" si="59"/>
        <v>0</v>
      </c>
      <c r="S349">
        <f t="shared" si="60"/>
        <v>0</v>
      </c>
      <c r="T349">
        <f t="shared" si="61"/>
        <v>35.251200000000004</v>
      </c>
      <c r="U349">
        <f t="shared" si="62"/>
        <v>0</v>
      </c>
      <c r="V349" s="66">
        <f t="shared" si="63"/>
        <v>0</v>
      </c>
      <c r="W349">
        <f t="shared" si="64"/>
        <v>0</v>
      </c>
      <c r="X349">
        <f t="shared" si="55"/>
        <v>0</v>
      </c>
      <c r="Y349">
        <f t="shared" si="56"/>
        <v>0</v>
      </c>
      <c r="Z349">
        <f t="shared" si="65"/>
        <v>0</v>
      </c>
    </row>
    <row r="350" spans="3:26" x14ac:dyDescent="0.25">
      <c r="C350"/>
      <c r="O350">
        <f t="shared" si="57"/>
        <v>10.88</v>
      </c>
      <c r="Q350" t="str">
        <f t="shared" si="58"/>
        <v>#</v>
      </c>
      <c r="R350">
        <f t="shared" si="59"/>
        <v>0</v>
      </c>
      <c r="S350">
        <f t="shared" si="60"/>
        <v>0</v>
      </c>
      <c r="T350">
        <f t="shared" si="61"/>
        <v>35.251200000000004</v>
      </c>
      <c r="U350">
        <f t="shared" si="62"/>
        <v>0</v>
      </c>
      <c r="V350" s="66">
        <f t="shared" si="63"/>
        <v>0</v>
      </c>
      <c r="W350">
        <f t="shared" si="64"/>
        <v>0</v>
      </c>
      <c r="X350">
        <f t="shared" si="55"/>
        <v>0</v>
      </c>
      <c r="Y350">
        <f t="shared" si="56"/>
        <v>0</v>
      </c>
      <c r="Z350">
        <f t="shared" si="65"/>
        <v>0</v>
      </c>
    </row>
    <row r="351" spans="3:26" x14ac:dyDescent="0.25">
      <c r="C351"/>
      <c r="O351">
        <f t="shared" si="57"/>
        <v>10.88</v>
      </c>
      <c r="Q351" t="str">
        <f t="shared" si="58"/>
        <v>#</v>
      </c>
      <c r="R351">
        <f t="shared" si="59"/>
        <v>0</v>
      </c>
      <c r="S351">
        <f t="shared" si="60"/>
        <v>0</v>
      </c>
      <c r="T351">
        <f t="shared" si="61"/>
        <v>35.251200000000004</v>
      </c>
      <c r="U351">
        <f t="shared" si="62"/>
        <v>0</v>
      </c>
      <c r="V351" s="66">
        <f t="shared" si="63"/>
        <v>0</v>
      </c>
      <c r="W351">
        <f t="shared" si="64"/>
        <v>0</v>
      </c>
      <c r="X351">
        <f t="shared" si="55"/>
        <v>0</v>
      </c>
      <c r="Y351">
        <f t="shared" si="56"/>
        <v>0</v>
      </c>
      <c r="Z351">
        <f t="shared" si="65"/>
        <v>0</v>
      </c>
    </row>
    <row r="352" spans="3:26" x14ac:dyDescent="0.25">
      <c r="C352"/>
      <c r="O352">
        <f t="shared" si="57"/>
        <v>10.88</v>
      </c>
      <c r="Q352" t="str">
        <f t="shared" si="58"/>
        <v>#</v>
      </c>
      <c r="R352">
        <f t="shared" si="59"/>
        <v>0</v>
      </c>
      <c r="S352">
        <f t="shared" si="60"/>
        <v>0</v>
      </c>
      <c r="T352">
        <f t="shared" si="61"/>
        <v>35.251200000000004</v>
      </c>
      <c r="U352">
        <f t="shared" si="62"/>
        <v>0</v>
      </c>
      <c r="V352" s="66">
        <f t="shared" si="63"/>
        <v>0</v>
      </c>
      <c r="W352">
        <f t="shared" si="64"/>
        <v>0</v>
      </c>
      <c r="X352">
        <f t="shared" si="55"/>
        <v>0</v>
      </c>
      <c r="Y352">
        <f t="shared" si="56"/>
        <v>0</v>
      </c>
      <c r="Z352">
        <f t="shared" si="65"/>
        <v>0</v>
      </c>
    </row>
    <row r="353" spans="3:26" x14ac:dyDescent="0.25">
      <c r="C353"/>
      <c r="O353">
        <f t="shared" si="57"/>
        <v>10.88</v>
      </c>
      <c r="Q353" t="str">
        <f t="shared" si="58"/>
        <v>#</v>
      </c>
      <c r="R353">
        <f t="shared" si="59"/>
        <v>0</v>
      </c>
      <c r="S353">
        <f t="shared" si="60"/>
        <v>0</v>
      </c>
      <c r="T353">
        <f t="shared" si="61"/>
        <v>35.251200000000004</v>
      </c>
      <c r="U353">
        <f t="shared" si="62"/>
        <v>0</v>
      </c>
      <c r="V353" s="66">
        <f t="shared" si="63"/>
        <v>0</v>
      </c>
      <c r="W353">
        <f t="shared" si="64"/>
        <v>0</v>
      </c>
      <c r="X353">
        <f t="shared" si="55"/>
        <v>0</v>
      </c>
      <c r="Y353">
        <f t="shared" si="56"/>
        <v>0</v>
      </c>
      <c r="Z353">
        <f t="shared" si="65"/>
        <v>0</v>
      </c>
    </row>
    <row r="354" spans="3:26" x14ac:dyDescent="0.25">
      <c r="C354"/>
      <c r="O354">
        <f t="shared" si="57"/>
        <v>10.88</v>
      </c>
      <c r="Q354" t="str">
        <f t="shared" si="58"/>
        <v>#</v>
      </c>
      <c r="R354">
        <f t="shared" si="59"/>
        <v>0</v>
      </c>
      <c r="S354">
        <f t="shared" si="60"/>
        <v>0</v>
      </c>
      <c r="T354">
        <f t="shared" si="61"/>
        <v>35.251200000000004</v>
      </c>
      <c r="U354">
        <f t="shared" si="62"/>
        <v>0</v>
      </c>
      <c r="V354" s="66">
        <f t="shared" si="63"/>
        <v>0</v>
      </c>
      <c r="W354">
        <f t="shared" si="64"/>
        <v>0</v>
      </c>
      <c r="X354">
        <f t="shared" si="55"/>
        <v>0</v>
      </c>
      <c r="Y354">
        <f t="shared" si="56"/>
        <v>0</v>
      </c>
      <c r="Z354">
        <f t="shared" si="65"/>
        <v>0</v>
      </c>
    </row>
    <row r="355" spans="3:26" x14ac:dyDescent="0.25">
      <c r="C355"/>
      <c r="O355">
        <f t="shared" si="57"/>
        <v>10.88</v>
      </c>
      <c r="Q355" t="str">
        <f t="shared" si="58"/>
        <v>#</v>
      </c>
      <c r="R355">
        <f t="shared" si="59"/>
        <v>0</v>
      </c>
      <c r="S355">
        <f t="shared" si="60"/>
        <v>0</v>
      </c>
      <c r="T355">
        <f t="shared" si="61"/>
        <v>35.251200000000004</v>
      </c>
      <c r="U355">
        <f t="shared" si="62"/>
        <v>0</v>
      </c>
      <c r="V355" s="66">
        <f t="shared" si="63"/>
        <v>0</v>
      </c>
      <c r="W355">
        <f t="shared" si="64"/>
        <v>0</v>
      </c>
      <c r="X355">
        <f t="shared" si="55"/>
        <v>0</v>
      </c>
      <c r="Y355">
        <f t="shared" si="56"/>
        <v>0</v>
      </c>
      <c r="Z355">
        <f t="shared" si="65"/>
        <v>0</v>
      </c>
    </row>
    <row r="356" spans="3:26" x14ac:dyDescent="0.25">
      <c r="C356"/>
      <c r="O356">
        <f t="shared" si="57"/>
        <v>10.88</v>
      </c>
      <c r="Q356" t="str">
        <f t="shared" si="58"/>
        <v>#</v>
      </c>
      <c r="R356">
        <f t="shared" si="59"/>
        <v>0</v>
      </c>
      <c r="S356">
        <f t="shared" si="60"/>
        <v>0</v>
      </c>
      <c r="T356">
        <f t="shared" si="61"/>
        <v>35.251200000000004</v>
      </c>
      <c r="U356">
        <f t="shared" si="62"/>
        <v>0</v>
      </c>
      <c r="V356" s="66">
        <f t="shared" si="63"/>
        <v>0</v>
      </c>
      <c r="W356">
        <f t="shared" si="64"/>
        <v>0</v>
      </c>
      <c r="X356">
        <f t="shared" si="55"/>
        <v>0</v>
      </c>
      <c r="Y356">
        <f t="shared" si="56"/>
        <v>0</v>
      </c>
      <c r="Z356">
        <f t="shared" si="65"/>
        <v>0</v>
      </c>
    </row>
    <row r="357" spans="3:26" x14ac:dyDescent="0.25">
      <c r="C357"/>
      <c r="O357">
        <f t="shared" si="57"/>
        <v>10.88</v>
      </c>
      <c r="Q357" t="str">
        <f t="shared" si="58"/>
        <v>#</v>
      </c>
      <c r="R357">
        <f t="shared" si="59"/>
        <v>0</v>
      </c>
      <c r="S357">
        <f t="shared" si="60"/>
        <v>0</v>
      </c>
      <c r="T357">
        <f t="shared" si="61"/>
        <v>35.251200000000004</v>
      </c>
      <c r="U357">
        <f t="shared" si="62"/>
        <v>0</v>
      </c>
      <c r="V357" s="66">
        <f t="shared" si="63"/>
        <v>0</v>
      </c>
      <c r="W357">
        <f t="shared" si="64"/>
        <v>0</v>
      </c>
      <c r="X357">
        <f t="shared" si="55"/>
        <v>0</v>
      </c>
      <c r="Y357">
        <f t="shared" si="56"/>
        <v>0</v>
      </c>
      <c r="Z357">
        <f t="shared" si="65"/>
        <v>0</v>
      </c>
    </row>
    <row r="358" spans="3:26" x14ac:dyDescent="0.25">
      <c r="C358"/>
      <c r="O358">
        <f t="shared" si="57"/>
        <v>10.88</v>
      </c>
      <c r="Q358" t="str">
        <f t="shared" si="58"/>
        <v>#</v>
      </c>
      <c r="R358">
        <f t="shared" si="59"/>
        <v>0</v>
      </c>
      <c r="S358">
        <f t="shared" si="60"/>
        <v>0</v>
      </c>
      <c r="T358">
        <f t="shared" si="61"/>
        <v>35.251200000000004</v>
      </c>
      <c r="U358">
        <f t="shared" si="62"/>
        <v>0</v>
      </c>
      <c r="V358" s="66">
        <f t="shared" si="63"/>
        <v>0</v>
      </c>
      <c r="W358">
        <f t="shared" si="64"/>
        <v>0</v>
      </c>
      <c r="X358">
        <f t="shared" si="55"/>
        <v>0</v>
      </c>
      <c r="Y358">
        <f t="shared" si="56"/>
        <v>0</v>
      </c>
      <c r="Z358">
        <f t="shared" si="65"/>
        <v>0</v>
      </c>
    </row>
    <row r="359" spans="3:26" x14ac:dyDescent="0.25">
      <c r="C359"/>
      <c r="O359">
        <f t="shared" si="57"/>
        <v>10.88</v>
      </c>
      <c r="Q359" t="str">
        <f t="shared" si="58"/>
        <v>#</v>
      </c>
      <c r="R359">
        <f t="shared" si="59"/>
        <v>0</v>
      </c>
      <c r="S359">
        <f t="shared" si="60"/>
        <v>0</v>
      </c>
      <c r="T359">
        <f t="shared" si="61"/>
        <v>35.251200000000004</v>
      </c>
      <c r="U359">
        <f t="shared" si="62"/>
        <v>0</v>
      </c>
      <c r="V359" s="66">
        <f t="shared" si="63"/>
        <v>0</v>
      </c>
      <c r="W359">
        <f t="shared" si="64"/>
        <v>0</v>
      </c>
      <c r="X359">
        <f t="shared" si="55"/>
        <v>0</v>
      </c>
      <c r="Y359">
        <f t="shared" si="56"/>
        <v>0</v>
      </c>
      <c r="Z359">
        <f t="shared" si="65"/>
        <v>0</v>
      </c>
    </row>
    <row r="360" spans="3:26" x14ac:dyDescent="0.25">
      <c r="C360"/>
      <c r="O360">
        <f t="shared" si="57"/>
        <v>10.88</v>
      </c>
      <c r="Q360" t="str">
        <f t="shared" si="58"/>
        <v>#</v>
      </c>
      <c r="R360">
        <f t="shared" si="59"/>
        <v>0</v>
      </c>
      <c r="S360">
        <f t="shared" si="60"/>
        <v>0</v>
      </c>
      <c r="T360">
        <f t="shared" si="61"/>
        <v>35.251200000000004</v>
      </c>
      <c r="U360">
        <f t="shared" si="62"/>
        <v>0</v>
      </c>
      <c r="V360" s="66">
        <f t="shared" si="63"/>
        <v>0</v>
      </c>
      <c r="W360">
        <f t="shared" si="64"/>
        <v>0</v>
      </c>
      <c r="X360">
        <f t="shared" si="55"/>
        <v>0</v>
      </c>
      <c r="Y360">
        <f t="shared" si="56"/>
        <v>0</v>
      </c>
      <c r="Z360">
        <f t="shared" si="65"/>
        <v>0</v>
      </c>
    </row>
    <row r="361" spans="3:26" x14ac:dyDescent="0.25">
      <c r="C361"/>
      <c r="O361">
        <f t="shared" si="57"/>
        <v>10.88</v>
      </c>
      <c r="Q361" t="str">
        <f t="shared" si="58"/>
        <v>#</v>
      </c>
      <c r="R361">
        <f t="shared" si="59"/>
        <v>0</v>
      </c>
      <c r="S361">
        <f t="shared" si="60"/>
        <v>0</v>
      </c>
      <c r="T361">
        <f t="shared" si="61"/>
        <v>35.251200000000004</v>
      </c>
      <c r="U361">
        <f t="shared" si="62"/>
        <v>0</v>
      </c>
      <c r="V361" s="66">
        <f t="shared" si="63"/>
        <v>0</v>
      </c>
      <c r="W361">
        <f t="shared" si="64"/>
        <v>0</v>
      </c>
      <c r="X361">
        <f t="shared" si="55"/>
        <v>0</v>
      </c>
      <c r="Y361">
        <f t="shared" si="56"/>
        <v>0</v>
      </c>
      <c r="Z361">
        <f t="shared" si="65"/>
        <v>0</v>
      </c>
    </row>
    <row r="362" spans="3:26" x14ac:dyDescent="0.25">
      <c r="C362"/>
      <c r="O362">
        <f t="shared" si="57"/>
        <v>10.88</v>
      </c>
      <c r="Q362" t="str">
        <f t="shared" si="58"/>
        <v>#</v>
      </c>
      <c r="R362">
        <f t="shared" si="59"/>
        <v>0</v>
      </c>
      <c r="S362">
        <f t="shared" si="60"/>
        <v>0</v>
      </c>
      <c r="T362">
        <f t="shared" si="61"/>
        <v>35.251200000000004</v>
      </c>
      <c r="U362">
        <f t="shared" si="62"/>
        <v>0</v>
      </c>
      <c r="V362" s="66">
        <f t="shared" si="63"/>
        <v>0</v>
      </c>
      <c r="W362">
        <f t="shared" si="64"/>
        <v>0</v>
      </c>
      <c r="X362">
        <f t="shared" si="55"/>
        <v>0</v>
      </c>
      <c r="Y362">
        <f t="shared" si="56"/>
        <v>0</v>
      </c>
      <c r="Z362">
        <f t="shared" si="65"/>
        <v>0</v>
      </c>
    </row>
    <row r="363" spans="3:26" x14ac:dyDescent="0.25">
      <c r="C363"/>
      <c r="O363">
        <f t="shared" si="57"/>
        <v>10.88</v>
      </c>
      <c r="Q363" t="str">
        <f t="shared" si="58"/>
        <v>#</v>
      </c>
      <c r="R363">
        <f t="shared" si="59"/>
        <v>0</v>
      </c>
      <c r="S363">
        <f t="shared" si="60"/>
        <v>0</v>
      </c>
      <c r="T363">
        <f t="shared" si="61"/>
        <v>35.251200000000004</v>
      </c>
      <c r="U363">
        <f t="shared" si="62"/>
        <v>0</v>
      </c>
      <c r="V363" s="66">
        <f t="shared" si="63"/>
        <v>0</v>
      </c>
      <c r="W363">
        <f t="shared" si="64"/>
        <v>0</v>
      </c>
      <c r="X363">
        <f t="shared" si="55"/>
        <v>0</v>
      </c>
      <c r="Y363">
        <f t="shared" si="56"/>
        <v>0</v>
      </c>
      <c r="Z363">
        <f t="shared" si="65"/>
        <v>0</v>
      </c>
    </row>
    <row r="364" spans="3:26" x14ac:dyDescent="0.25">
      <c r="C364"/>
      <c r="O364">
        <f t="shared" si="57"/>
        <v>10.88</v>
      </c>
      <c r="Q364" t="str">
        <f t="shared" si="58"/>
        <v>#</v>
      </c>
      <c r="R364">
        <f t="shared" si="59"/>
        <v>0</v>
      </c>
      <c r="S364">
        <f t="shared" si="60"/>
        <v>0</v>
      </c>
      <c r="T364">
        <f t="shared" si="61"/>
        <v>35.251200000000004</v>
      </c>
      <c r="U364">
        <f t="shared" si="62"/>
        <v>0</v>
      </c>
      <c r="V364" s="66">
        <f t="shared" si="63"/>
        <v>0</v>
      </c>
      <c r="W364">
        <f t="shared" si="64"/>
        <v>0</v>
      </c>
      <c r="X364">
        <f t="shared" si="55"/>
        <v>0</v>
      </c>
      <c r="Y364">
        <f t="shared" si="56"/>
        <v>0</v>
      </c>
      <c r="Z364">
        <f t="shared" si="65"/>
        <v>0</v>
      </c>
    </row>
    <row r="365" spans="3:26" x14ac:dyDescent="0.25">
      <c r="C365"/>
      <c r="O365">
        <f t="shared" si="57"/>
        <v>10.88</v>
      </c>
      <c r="Q365" t="str">
        <f t="shared" si="58"/>
        <v>#</v>
      </c>
      <c r="R365">
        <f t="shared" si="59"/>
        <v>0</v>
      </c>
      <c r="S365">
        <f t="shared" si="60"/>
        <v>0</v>
      </c>
      <c r="T365">
        <f t="shared" si="61"/>
        <v>35.251200000000004</v>
      </c>
      <c r="U365">
        <f t="shared" si="62"/>
        <v>0</v>
      </c>
      <c r="V365" s="66">
        <f t="shared" si="63"/>
        <v>0</v>
      </c>
      <c r="W365">
        <f t="shared" si="64"/>
        <v>0</v>
      </c>
      <c r="X365">
        <f t="shared" si="55"/>
        <v>0</v>
      </c>
      <c r="Y365">
        <f t="shared" si="56"/>
        <v>0</v>
      </c>
      <c r="Z365">
        <f t="shared" si="65"/>
        <v>0</v>
      </c>
    </row>
    <row r="366" spans="3:26" x14ac:dyDescent="0.25">
      <c r="C366"/>
      <c r="O366">
        <f t="shared" si="57"/>
        <v>10.88</v>
      </c>
      <c r="Q366" t="str">
        <f t="shared" si="58"/>
        <v>#</v>
      </c>
      <c r="R366">
        <f t="shared" si="59"/>
        <v>0</v>
      </c>
      <c r="S366">
        <f t="shared" si="60"/>
        <v>0</v>
      </c>
      <c r="T366">
        <f t="shared" si="61"/>
        <v>35.251200000000004</v>
      </c>
      <c r="U366">
        <f t="shared" si="62"/>
        <v>0</v>
      </c>
      <c r="V366" s="66">
        <f t="shared" si="63"/>
        <v>0</v>
      </c>
      <c r="W366">
        <f t="shared" si="64"/>
        <v>0</v>
      </c>
      <c r="X366">
        <f t="shared" si="55"/>
        <v>0</v>
      </c>
      <c r="Y366">
        <f t="shared" si="56"/>
        <v>0</v>
      </c>
      <c r="Z366">
        <f t="shared" si="65"/>
        <v>0</v>
      </c>
    </row>
    <row r="367" spans="3:26" x14ac:dyDescent="0.25">
      <c r="C367"/>
      <c r="O367">
        <f t="shared" si="57"/>
        <v>10.88</v>
      </c>
      <c r="Q367" t="str">
        <f t="shared" si="58"/>
        <v>#</v>
      </c>
      <c r="R367">
        <f t="shared" si="59"/>
        <v>0</v>
      </c>
      <c r="S367">
        <f t="shared" si="60"/>
        <v>0</v>
      </c>
      <c r="T367">
        <f t="shared" si="61"/>
        <v>35.251200000000004</v>
      </c>
      <c r="U367">
        <f t="shared" si="62"/>
        <v>0</v>
      </c>
      <c r="V367" s="66">
        <f t="shared" si="63"/>
        <v>0</v>
      </c>
      <c r="W367">
        <f t="shared" si="64"/>
        <v>0</v>
      </c>
      <c r="X367">
        <f t="shared" si="55"/>
        <v>0</v>
      </c>
      <c r="Y367">
        <f t="shared" si="56"/>
        <v>0</v>
      </c>
      <c r="Z367">
        <f t="shared" si="65"/>
        <v>0</v>
      </c>
    </row>
    <row r="368" spans="3:26" x14ac:dyDescent="0.25">
      <c r="C368"/>
      <c r="O368">
        <f t="shared" si="57"/>
        <v>10.88</v>
      </c>
      <c r="Q368" t="str">
        <f t="shared" si="58"/>
        <v>#</v>
      </c>
      <c r="R368">
        <f t="shared" si="59"/>
        <v>0</v>
      </c>
      <c r="S368">
        <f t="shared" si="60"/>
        <v>0</v>
      </c>
      <c r="T368">
        <f t="shared" si="61"/>
        <v>35.251200000000004</v>
      </c>
      <c r="U368">
        <f t="shared" si="62"/>
        <v>0</v>
      </c>
      <c r="V368" s="66">
        <f t="shared" si="63"/>
        <v>0</v>
      </c>
      <c r="W368">
        <f t="shared" si="64"/>
        <v>0</v>
      </c>
      <c r="X368">
        <f t="shared" si="55"/>
        <v>0</v>
      </c>
      <c r="Y368">
        <f t="shared" si="56"/>
        <v>0</v>
      </c>
      <c r="Z368">
        <f t="shared" si="65"/>
        <v>0</v>
      </c>
    </row>
    <row r="369" spans="3:26" x14ac:dyDescent="0.25">
      <c r="C369"/>
      <c r="O369">
        <f t="shared" si="57"/>
        <v>10.88</v>
      </c>
      <c r="Q369" t="str">
        <f t="shared" si="58"/>
        <v>#</v>
      </c>
      <c r="R369">
        <f t="shared" si="59"/>
        <v>0</v>
      </c>
      <c r="S369">
        <f t="shared" si="60"/>
        <v>0</v>
      </c>
      <c r="T369">
        <f t="shared" si="61"/>
        <v>35.251200000000004</v>
      </c>
      <c r="U369">
        <f t="shared" si="62"/>
        <v>0</v>
      </c>
      <c r="V369" s="66">
        <f t="shared" si="63"/>
        <v>0</v>
      </c>
      <c r="W369">
        <f t="shared" si="64"/>
        <v>0</v>
      </c>
      <c r="X369">
        <f t="shared" si="55"/>
        <v>0</v>
      </c>
      <c r="Y369">
        <f t="shared" si="56"/>
        <v>0</v>
      </c>
      <c r="Z369">
        <f t="shared" si="65"/>
        <v>0</v>
      </c>
    </row>
    <row r="370" spans="3:26" x14ac:dyDescent="0.25">
      <c r="C370"/>
      <c r="O370">
        <f t="shared" si="57"/>
        <v>10.88</v>
      </c>
      <c r="Q370" t="str">
        <f t="shared" si="58"/>
        <v>#</v>
      </c>
      <c r="R370">
        <f t="shared" si="59"/>
        <v>0</v>
      </c>
      <c r="S370">
        <f t="shared" si="60"/>
        <v>0</v>
      </c>
      <c r="T370">
        <f t="shared" si="61"/>
        <v>35.251200000000004</v>
      </c>
      <c r="U370">
        <f t="shared" si="62"/>
        <v>0</v>
      </c>
      <c r="V370" s="66">
        <f t="shared" si="63"/>
        <v>0</v>
      </c>
      <c r="W370">
        <f t="shared" si="64"/>
        <v>0</v>
      </c>
      <c r="X370">
        <f t="shared" si="55"/>
        <v>0</v>
      </c>
      <c r="Y370">
        <f t="shared" si="56"/>
        <v>0</v>
      </c>
      <c r="Z370">
        <f t="shared" si="65"/>
        <v>0</v>
      </c>
    </row>
    <row r="371" spans="3:26" x14ac:dyDescent="0.25">
      <c r="C371"/>
      <c r="O371">
        <f t="shared" si="57"/>
        <v>10.88</v>
      </c>
      <c r="Q371" t="str">
        <f t="shared" si="58"/>
        <v>#</v>
      </c>
      <c r="R371">
        <f t="shared" si="59"/>
        <v>0</v>
      </c>
      <c r="S371">
        <f t="shared" si="60"/>
        <v>0</v>
      </c>
      <c r="T371">
        <f t="shared" si="61"/>
        <v>35.251200000000004</v>
      </c>
      <c r="U371">
        <f t="shared" si="62"/>
        <v>0</v>
      </c>
      <c r="V371" s="66">
        <f t="shared" si="63"/>
        <v>0</v>
      </c>
      <c r="W371">
        <f t="shared" si="64"/>
        <v>0</v>
      </c>
      <c r="X371">
        <f t="shared" si="55"/>
        <v>0</v>
      </c>
      <c r="Y371">
        <f t="shared" si="56"/>
        <v>0</v>
      </c>
      <c r="Z371">
        <f t="shared" si="65"/>
        <v>0</v>
      </c>
    </row>
    <row r="372" spans="3:26" x14ac:dyDescent="0.25">
      <c r="C372"/>
      <c r="O372">
        <f t="shared" si="57"/>
        <v>10.88</v>
      </c>
      <c r="Q372" t="str">
        <f t="shared" si="58"/>
        <v>#</v>
      </c>
      <c r="R372">
        <f t="shared" si="59"/>
        <v>0</v>
      </c>
      <c r="S372">
        <f t="shared" si="60"/>
        <v>0</v>
      </c>
      <c r="T372">
        <f t="shared" si="61"/>
        <v>35.251200000000004</v>
      </c>
      <c r="U372">
        <f t="shared" si="62"/>
        <v>0</v>
      </c>
      <c r="V372" s="66">
        <f t="shared" si="63"/>
        <v>0</v>
      </c>
      <c r="W372">
        <f t="shared" si="64"/>
        <v>0</v>
      </c>
      <c r="X372">
        <f t="shared" si="55"/>
        <v>0</v>
      </c>
      <c r="Y372">
        <f t="shared" si="56"/>
        <v>0</v>
      </c>
      <c r="Z372">
        <f t="shared" si="65"/>
        <v>0</v>
      </c>
    </row>
    <row r="373" spans="3:26" x14ac:dyDescent="0.25">
      <c r="C373"/>
      <c r="O373">
        <f t="shared" si="57"/>
        <v>10.88</v>
      </c>
      <c r="Q373" t="str">
        <f t="shared" si="58"/>
        <v>#</v>
      </c>
      <c r="R373">
        <f t="shared" si="59"/>
        <v>0</v>
      </c>
      <c r="S373">
        <f t="shared" si="60"/>
        <v>0</v>
      </c>
      <c r="T373">
        <f t="shared" si="61"/>
        <v>35.251200000000004</v>
      </c>
      <c r="U373">
        <f t="shared" si="62"/>
        <v>0</v>
      </c>
      <c r="V373" s="66">
        <f t="shared" si="63"/>
        <v>0</v>
      </c>
      <c r="W373">
        <f t="shared" si="64"/>
        <v>0</v>
      </c>
      <c r="X373">
        <f t="shared" si="55"/>
        <v>0</v>
      </c>
      <c r="Y373">
        <f t="shared" si="56"/>
        <v>0</v>
      </c>
      <c r="Z373">
        <f t="shared" si="65"/>
        <v>0</v>
      </c>
    </row>
    <row r="374" spans="3:26" x14ac:dyDescent="0.25">
      <c r="C374"/>
      <c r="O374">
        <f t="shared" si="57"/>
        <v>10.88</v>
      </c>
      <c r="Q374" t="str">
        <f t="shared" si="58"/>
        <v>#</v>
      </c>
      <c r="R374">
        <f t="shared" si="59"/>
        <v>0</v>
      </c>
      <c r="S374">
        <f t="shared" si="60"/>
        <v>0</v>
      </c>
      <c r="T374">
        <f t="shared" si="61"/>
        <v>35.251200000000004</v>
      </c>
      <c r="U374">
        <f t="shared" si="62"/>
        <v>0</v>
      </c>
      <c r="V374" s="66">
        <f t="shared" si="63"/>
        <v>0</v>
      </c>
      <c r="W374">
        <f t="shared" si="64"/>
        <v>0</v>
      </c>
      <c r="X374">
        <f t="shared" si="55"/>
        <v>0</v>
      </c>
      <c r="Y374">
        <f t="shared" si="56"/>
        <v>0</v>
      </c>
      <c r="Z374">
        <f t="shared" si="65"/>
        <v>0</v>
      </c>
    </row>
    <row r="375" spans="3:26" x14ac:dyDescent="0.25">
      <c r="C375"/>
      <c r="O375">
        <f t="shared" si="57"/>
        <v>10.88</v>
      </c>
      <c r="Q375" t="str">
        <f t="shared" si="58"/>
        <v>#</v>
      </c>
      <c r="R375">
        <f t="shared" si="59"/>
        <v>0</v>
      </c>
      <c r="S375">
        <f t="shared" si="60"/>
        <v>0</v>
      </c>
      <c r="T375">
        <f t="shared" si="61"/>
        <v>35.251200000000004</v>
      </c>
      <c r="U375">
        <f t="shared" si="62"/>
        <v>0</v>
      </c>
      <c r="V375" s="66">
        <f t="shared" si="63"/>
        <v>0</v>
      </c>
      <c r="W375">
        <f t="shared" si="64"/>
        <v>0</v>
      </c>
      <c r="X375">
        <f t="shared" si="55"/>
        <v>0</v>
      </c>
      <c r="Y375">
        <f t="shared" si="56"/>
        <v>0</v>
      </c>
      <c r="Z375">
        <f t="shared" si="65"/>
        <v>0</v>
      </c>
    </row>
    <row r="376" spans="3:26" x14ac:dyDescent="0.25">
      <c r="C376"/>
      <c r="O376">
        <f t="shared" si="57"/>
        <v>10.88</v>
      </c>
      <c r="Q376" t="str">
        <f t="shared" si="58"/>
        <v>#</v>
      </c>
      <c r="R376">
        <f t="shared" si="59"/>
        <v>0</v>
      </c>
      <c r="S376">
        <f t="shared" si="60"/>
        <v>0</v>
      </c>
      <c r="T376">
        <f t="shared" si="61"/>
        <v>35.251200000000004</v>
      </c>
      <c r="U376">
        <f t="shared" si="62"/>
        <v>0</v>
      </c>
      <c r="V376" s="66">
        <f t="shared" si="63"/>
        <v>0</v>
      </c>
      <c r="W376">
        <f t="shared" si="64"/>
        <v>0</v>
      </c>
      <c r="X376">
        <f t="shared" si="55"/>
        <v>0</v>
      </c>
      <c r="Y376">
        <f t="shared" si="56"/>
        <v>0</v>
      </c>
      <c r="Z376">
        <f t="shared" si="65"/>
        <v>0</v>
      </c>
    </row>
    <row r="377" spans="3:26" x14ac:dyDescent="0.25">
      <c r="C377"/>
      <c r="O377">
        <f t="shared" si="57"/>
        <v>10.88</v>
      </c>
      <c r="Q377" t="str">
        <f t="shared" si="58"/>
        <v>#</v>
      </c>
      <c r="R377">
        <f t="shared" si="59"/>
        <v>0</v>
      </c>
      <c r="S377">
        <f t="shared" si="60"/>
        <v>0</v>
      </c>
      <c r="T377">
        <f t="shared" si="61"/>
        <v>35.251200000000004</v>
      </c>
      <c r="U377">
        <f t="shared" si="62"/>
        <v>0</v>
      </c>
      <c r="V377" s="66">
        <f t="shared" si="63"/>
        <v>0</v>
      </c>
      <c r="W377">
        <f t="shared" si="64"/>
        <v>0</v>
      </c>
      <c r="X377">
        <f t="shared" si="55"/>
        <v>0</v>
      </c>
      <c r="Y377">
        <f t="shared" si="56"/>
        <v>0</v>
      </c>
      <c r="Z377">
        <f t="shared" si="65"/>
        <v>0</v>
      </c>
    </row>
    <row r="378" spans="3:26" x14ac:dyDescent="0.25">
      <c r="C378"/>
      <c r="O378">
        <f t="shared" si="57"/>
        <v>10.88</v>
      </c>
      <c r="Q378" t="str">
        <f t="shared" si="58"/>
        <v>#</v>
      </c>
      <c r="R378">
        <f t="shared" si="59"/>
        <v>0</v>
      </c>
      <c r="S378">
        <f t="shared" si="60"/>
        <v>0</v>
      </c>
      <c r="T378">
        <f t="shared" si="61"/>
        <v>35.251200000000004</v>
      </c>
      <c r="U378">
        <f t="shared" si="62"/>
        <v>0</v>
      </c>
      <c r="V378" s="66">
        <f t="shared" si="63"/>
        <v>0</v>
      </c>
      <c r="W378">
        <f t="shared" si="64"/>
        <v>0</v>
      </c>
      <c r="X378">
        <f t="shared" si="55"/>
        <v>0</v>
      </c>
      <c r="Y378">
        <f t="shared" si="56"/>
        <v>0</v>
      </c>
      <c r="Z378">
        <f t="shared" si="65"/>
        <v>0</v>
      </c>
    </row>
    <row r="379" spans="3:26" x14ac:dyDescent="0.25">
      <c r="C379"/>
      <c r="O379">
        <f t="shared" si="57"/>
        <v>10.88</v>
      </c>
      <c r="Q379" t="str">
        <f t="shared" si="58"/>
        <v>#</v>
      </c>
      <c r="R379">
        <f t="shared" si="59"/>
        <v>0</v>
      </c>
      <c r="S379">
        <f t="shared" si="60"/>
        <v>0</v>
      </c>
      <c r="T379">
        <f t="shared" si="61"/>
        <v>35.251200000000004</v>
      </c>
      <c r="U379">
        <f t="shared" si="62"/>
        <v>0</v>
      </c>
      <c r="V379" s="66">
        <f t="shared" si="63"/>
        <v>0</v>
      </c>
      <c r="W379">
        <f t="shared" si="64"/>
        <v>0</v>
      </c>
      <c r="X379">
        <f t="shared" si="55"/>
        <v>0</v>
      </c>
      <c r="Y379">
        <f t="shared" si="56"/>
        <v>0</v>
      </c>
      <c r="Z379">
        <f t="shared" si="65"/>
        <v>0</v>
      </c>
    </row>
    <row r="380" spans="3:26" x14ac:dyDescent="0.25">
      <c r="C380"/>
      <c r="O380">
        <f t="shared" si="57"/>
        <v>10.88</v>
      </c>
      <c r="Q380" t="str">
        <f t="shared" si="58"/>
        <v>#</v>
      </c>
      <c r="R380">
        <f t="shared" si="59"/>
        <v>0</v>
      </c>
      <c r="S380">
        <f t="shared" si="60"/>
        <v>0</v>
      </c>
      <c r="T380">
        <f t="shared" si="61"/>
        <v>35.251200000000004</v>
      </c>
      <c r="U380">
        <f t="shared" si="62"/>
        <v>0</v>
      </c>
      <c r="V380" s="66">
        <f t="shared" si="63"/>
        <v>0</v>
      </c>
      <c r="W380">
        <f t="shared" si="64"/>
        <v>0</v>
      </c>
      <c r="X380">
        <f t="shared" si="55"/>
        <v>0</v>
      </c>
      <c r="Y380">
        <f t="shared" si="56"/>
        <v>0</v>
      </c>
      <c r="Z380">
        <f t="shared" si="65"/>
        <v>0</v>
      </c>
    </row>
    <row r="381" spans="3:26" x14ac:dyDescent="0.25">
      <c r="C381"/>
      <c r="O381">
        <f t="shared" si="57"/>
        <v>10.88</v>
      </c>
      <c r="Q381" t="str">
        <f t="shared" si="58"/>
        <v>#</v>
      </c>
      <c r="R381">
        <f t="shared" si="59"/>
        <v>0</v>
      </c>
      <c r="S381">
        <f t="shared" si="60"/>
        <v>0</v>
      </c>
      <c r="T381">
        <f t="shared" si="61"/>
        <v>35.251200000000004</v>
      </c>
      <c r="U381">
        <f t="shared" si="62"/>
        <v>0</v>
      </c>
      <c r="V381" s="66">
        <f t="shared" si="63"/>
        <v>0</v>
      </c>
      <c r="W381">
        <f t="shared" si="64"/>
        <v>0</v>
      </c>
      <c r="X381">
        <f t="shared" si="55"/>
        <v>0</v>
      </c>
      <c r="Y381">
        <f t="shared" si="56"/>
        <v>0</v>
      </c>
      <c r="Z381">
        <f t="shared" si="65"/>
        <v>0</v>
      </c>
    </row>
    <row r="382" spans="3:26" x14ac:dyDescent="0.25">
      <c r="C382"/>
      <c r="O382">
        <f t="shared" si="57"/>
        <v>10.88</v>
      </c>
      <c r="Q382" t="str">
        <f t="shared" si="58"/>
        <v>#</v>
      </c>
      <c r="R382">
        <f t="shared" si="59"/>
        <v>0</v>
      </c>
      <c r="S382">
        <f t="shared" si="60"/>
        <v>0</v>
      </c>
      <c r="T382">
        <f t="shared" si="61"/>
        <v>35.251200000000004</v>
      </c>
      <c r="U382">
        <f t="shared" si="62"/>
        <v>0</v>
      </c>
      <c r="V382" s="66">
        <f t="shared" si="63"/>
        <v>0</v>
      </c>
      <c r="W382">
        <f t="shared" si="64"/>
        <v>0</v>
      </c>
      <c r="X382">
        <f t="shared" si="55"/>
        <v>0</v>
      </c>
      <c r="Y382">
        <f t="shared" si="56"/>
        <v>0</v>
      </c>
      <c r="Z382">
        <f t="shared" si="65"/>
        <v>0</v>
      </c>
    </row>
    <row r="383" spans="3:26" x14ac:dyDescent="0.25">
      <c r="C383"/>
      <c r="O383">
        <f t="shared" si="57"/>
        <v>10.88</v>
      </c>
      <c r="Q383" t="str">
        <f t="shared" si="58"/>
        <v>#</v>
      </c>
      <c r="R383">
        <f t="shared" si="59"/>
        <v>0</v>
      </c>
      <c r="S383">
        <f t="shared" si="60"/>
        <v>0</v>
      </c>
      <c r="T383">
        <f t="shared" si="61"/>
        <v>35.251200000000004</v>
      </c>
      <c r="U383">
        <f t="shared" si="62"/>
        <v>0</v>
      </c>
      <c r="V383" s="66">
        <f t="shared" si="63"/>
        <v>0</v>
      </c>
      <c r="W383">
        <f t="shared" si="64"/>
        <v>0</v>
      </c>
      <c r="X383">
        <f t="shared" si="55"/>
        <v>0</v>
      </c>
      <c r="Y383">
        <f t="shared" si="56"/>
        <v>0</v>
      </c>
      <c r="Z383">
        <f t="shared" si="65"/>
        <v>0</v>
      </c>
    </row>
    <row r="384" spans="3:26" x14ac:dyDescent="0.25">
      <c r="C384"/>
      <c r="O384">
        <f t="shared" si="57"/>
        <v>10.88</v>
      </c>
      <c r="Q384" t="str">
        <f t="shared" si="58"/>
        <v>#</v>
      </c>
      <c r="R384">
        <f t="shared" si="59"/>
        <v>0</v>
      </c>
      <c r="S384">
        <f t="shared" si="60"/>
        <v>0</v>
      </c>
      <c r="T384">
        <f t="shared" si="61"/>
        <v>35.251200000000004</v>
      </c>
      <c r="U384">
        <f t="shared" si="62"/>
        <v>0</v>
      </c>
      <c r="V384" s="66">
        <f t="shared" si="63"/>
        <v>0</v>
      </c>
      <c r="W384">
        <f t="shared" si="64"/>
        <v>0</v>
      </c>
      <c r="X384">
        <f t="shared" si="55"/>
        <v>0</v>
      </c>
      <c r="Y384">
        <f t="shared" si="56"/>
        <v>0</v>
      </c>
      <c r="Z384">
        <f t="shared" si="65"/>
        <v>0</v>
      </c>
    </row>
    <row r="385" spans="3:26" x14ac:dyDescent="0.25">
      <c r="C385"/>
      <c r="O385">
        <f t="shared" si="57"/>
        <v>10.88</v>
      </c>
      <c r="Q385" t="str">
        <f t="shared" si="58"/>
        <v>#</v>
      </c>
      <c r="R385">
        <f t="shared" si="59"/>
        <v>0</v>
      </c>
      <c r="S385">
        <f t="shared" si="60"/>
        <v>0</v>
      </c>
      <c r="T385">
        <f t="shared" si="61"/>
        <v>35.251200000000004</v>
      </c>
      <c r="U385">
        <f t="shared" si="62"/>
        <v>0</v>
      </c>
      <c r="V385" s="66">
        <f t="shared" si="63"/>
        <v>0</v>
      </c>
      <c r="W385">
        <f t="shared" si="64"/>
        <v>0</v>
      </c>
      <c r="X385">
        <f t="shared" si="55"/>
        <v>0</v>
      </c>
      <c r="Y385">
        <f t="shared" si="56"/>
        <v>0</v>
      </c>
      <c r="Z385">
        <f t="shared" si="65"/>
        <v>0</v>
      </c>
    </row>
    <row r="386" spans="3:26" x14ac:dyDescent="0.25">
      <c r="C386"/>
      <c r="O386">
        <f t="shared" si="57"/>
        <v>10.88</v>
      </c>
      <c r="Q386" t="str">
        <f t="shared" si="58"/>
        <v>#</v>
      </c>
      <c r="R386">
        <f t="shared" si="59"/>
        <v>0</v>
      </c>
      <c r="S386">
        <f t="shared" si="60"/>
        <v>0</v>
      </c>
      <c r="T386">
        <f t="shared" si="61"/>
        <v>35.251200000000004</v>
      </c>
      <c r="U386">
        <f t="shared" si="62"/>
        <v>0</v>
      </c>
      <c r="V386" s="66">
        <f t="shared" si="63"/>
        <v>0</v>
      </c>
      <c r="W386">
        <f t="shared" si="64"/>
        <v>0</v>
      </c>
      <c r="X386">
        <f t="shared" si="55"/>
        <v>0</v>
      </c>
      <c r="Y386">
        <f t="shared" si="56"/>
        <v>0</v>
      </c>
      <c r="Z386">
        <f t="shared" si="65"/>
        <v>0</v>
      </c>
    </row>
    <row r="387" spans="3:26" x14ac:dyDescent="0.25">
      <c r="C387"/>
      <c r="O387">
        <f t="shared" si="57"/>
        <v>10.88</v>
      </c>
      <c r="Q387" t="str">
        <f t="shared" si="58"/>
        <v>#</v>
      </c>
      <c r="R387">
        <f t="shared" si="59"/>
        <v>0</v>
      </c>
      <c r="S387">
        <f t="shared" si="60"/>
        <v>0</v>
      </c>
      <c r="T387">
        <f t="shared" si="61"/>
        <v>35.251200000000004</v>
      </c>
      <c r="U387">
        <f t="shared" si="62"/>
        <v>0</v>
      </c>
      <c r="V387" s="66">
        <f t="shared" si="63"/>
        <v>0</v>
      </c>
      <c r="W387">
        <f t="shared" si="64"/>
        <v>0</v>
      </c>
      <c r="X387">
        <f t="shared" ref="X387:X450" si="66">ROUND(J387/1000,3)</f>
        <v>0</v>
      </c>
      <c r="Y387">
        <f t="shared" ref="Y387:Y450" si="67">ROUND(K387/1000,3)</f>
        <v>0</v>
      </c>
      <c r="Z387">
        <f t="shared" si="65"/>
        <v>0</v>
      </c>
    </row>
    <row r="388" spans="3:26" x14ac:dyDescent="0.25">
      <c r="C388"/>
      <c r="O388">
        <f t="shared" ref="O388:O451" si="68">IFERROR(AVERAGEIFS($M$3:$M$1650,$B$3:$B$1650,MID($Q388,1,4),$M$3:$M$1650,"&gt;0"),10.88)</f>
        <v>10.88</v>
      </c>
      <c r="Q388" t="str">
        <f t="shared" ref="Q388:Q451" si="69">B388&amp;"#"&amp;MID(C388,6,2)</f>
        <v>#</v>
      </c>
      <c r="R388">
        <f t="shared" ref="R388:R451" si="70">IF(OR(L388=0,M388=0),ROUND(D388*O388/1000,3),ROUND(L388*M388*0.9/1000,3))</f>
        <v>0</v>
      </c>
      <c r="S388">
        <f t="shared" ref="S388:S451" si="71">IF(OR(L388=0,M388=0),ROUND(D388*O388*0.9/1000,3),ROUND(L388*M388*0.9/1000,3))</f>
        <v>0</v>
      </c>
      <c r="T388">
        <f t="shared" ref="T388:T451" si="72">IF(OR(L388=0,M388=0),O388*0.9*3.6,M388*0.9*3.6)</f>
        <v>35.251200000000004</v>
      </c>
      <c r="U388">
        <f t="shared" ref="U388:U451" si="73">IF(H388=0,ROUND(F388+G388,3),ROUND(H388,3))</f>
        <v>0</v>
      </c>
      <c r="V388" s="66">
        <f t="shared" ref="V388:V451" si="74">H388</f>
        <v>0</v>
      </c>
      <c r="W388">
        <f t="shared" ref="W388:W451" si="75">ROUND(E388/1000,3)</f>
        <v>0</v>
      </c>
      <c r="X388">
        <f t="shared" si="66"/>
        <v>0</v>
      </c>
      <c r="Y388">
        <f t="shared" si="67"/>
        <v>0</v>
      </c>
      <c r="Z388">
        <f t="shared" ref="Z388:Z451" si="76">ROUND(I388/1000,3)</f>
        <v>0</v>
      </c>
    </row>
    <row r="389" spans="3:26" x14ac:dyDescent="0.25">
      <c r="C389"/>
      <c r="O389">
        <f t="shared" si="68"/>
        <v>10.88</v>
      </c>
      <c r="Q389" t="str">
        <f t="shared" si="69"/>
        <v>#</v>
      </c>
      <c r="R389">
        <f t="shared" si="70"/>
        <v>0</v>
      </c>
      <c r="S389">
        <f t="shared" si="71"/>
        <v>0</v>
      </c>
      <c r="T389">
        <f t="shared" si="72"/>
        <v>35.251200000000004</v>
      </c>
      <c r="U389">
        <f t="shared" si="73"/>
        <v>0</v>
      </c>
      <c r="V389" s="66">
        <f t="shared" si="74"/>
        <v>0</v>
      </c>
      <c r="W389">
        <f t="shared" si="75"/>
        <v>0</v>
      </c>
      <c r="X389">
        <f t="shared" si="66"/>
        <v>0</v>
      </c>
      <c r="Y389">
        <f t="shared" si="67"/>
        <v>0</v>
      </c>
      <c r="Z389">
        <f t="shared" si="76"/>
        <v>0</v>
      </c>
    </row>
    <row r="390" spans="3:26" x14ac:dyDescent="0.25">
      <c r="C390"/>
      <c r="O390">
        <f t="shared" si="68"/>
        <v>10.88</v>
      </c>
      <c r="Q390" t="str">
        <f t="shared" si="69"/>
        <v>#</v>
      </c>
      <c r="R390">
        <f t="shared" si="70"/>
        <v>0</v>
      </c>
      <c r="S390">
        <f t="shared" si="71"/>
        <v>0</v>
      </c>
      <c r="T390">
        <f t="shared" si="72"/>
        <v>35.251200000000004</v>
      </c>
      <c r="U390">
        <f t="shared" si="73"/>
        <v>0</v>
      </c>
      <c r="V390" s="66">
        <f t="shared" si="74"/>
        <v>0</v>
      </c>
      <c r="W390">
        <f t="shared" si="75"/>
        <v>0</v>
      </c>
      <c r="X390">
        <f t="shared" si="66"/>
        <v>0</v>
      </c>
      <c r="Y390">
        <f t="shared" si="67"/>
        <v>0</v>
      </c>
      <c r="Z390">
        <f t="shared" si="76"/>
        <v>0</v>
      </c>
    </row>
    <row r="391" spans="3:26" x14ac:dyDescent="0.25">
      <c r="C391"/>
      <c r="O391">
        <f t="shared" si="68"/>
        <v>10.88</v>
      </c>
      <c r="Q391" t="str">
        <f t="shared" si="69"/>
        <v>#</v>
      </c>
      <c r="R391">
        <f t="shared" si="70"/>
        <v>0</v>
      </c>
      <c r="S391">
        <f t="shared" si="71"/>
        <v>0</v>
      </c>
      <c r="T391">
        <f t="shared" si="72"/>
        <v>35.251200000000004</v>
      </c>
      <c r="U391">
        <f t="shared" si="73"/>
        <v>0</v>
      </c>
      <c r="V391" s="66">
        <f t="shared" si="74"/>
        <v>0</v>
      </c>
      <c r="W391">
        <f t="shared" si="75"/>
        <v>0</v>
      </c>
      <c r="X391">
        <f t="shared" si="66"/>
        <v>0</v>
      </c>
      <c r="Y391">
        <f t="shared" si="67"/>
        <v>0</v>
      </c>
      <c r="Z391">
        <f t="shared" si="76"/>
        <v>0</v>
      </c>
    </row>
    <row r="392" spans="3:26" x14ac:dyDescent="0.25">
      <c r="C392"/>
      <c r="O392">
        <f t="shared" si="68"/>
        <v>10.88</v>
      </c>
      <c r="Q392" t="str">
        <f t="shared" si="69"/>
        <v>#</v>
      </c>
      <c r="R392">
        <f t="shared" si="70"/>
        <v>0</v>
      </c>
      <c r="S392">
        <f t="shared" si="71"/>
        <v>0</v>
      </c>
      <c r="T392">
        <f t="shared" si="72"/>
        <v>35.251200000000004</v>
      </c>
      <c r="U392">
        <f t="shared" si="73"/>
        <v>0</v>
      </c>
      <c r="V392" s="66">
        <f t="shared" si="74"/>
        <v>0</v>
      </c>
      <c r="W392">
        <f t="shared" si="75"/>
        <v>0</v>
      </c>
      <c r="X392">
        <f t="shared" si="66"/>
        <v>0</v>
      </c>
      <c r="Y392">
        <f t="shared" si="67"/>
        <v>0</v>
      </c>
      <c r="Z392">
        <f t="shared" si="76"/>
        <v>0</v>
      </c>
    </row>
    <row r="393" spans="3:26" x14ac:dyDescent="0.25">
      <c r="C393"/>
      <c r="O393">
        <f t="shared" si="68"/>
        <v>10.88</v>
      </c>
      <c r="Q393" t="str">
        <f t="shared" si="69"/>
        <v>#</v>
      </c>
      <c r="R393">
        <f t="shared" si="70"/>
        <v>0</v>
      </c>
      <c r="S393">
        <f t="shared" si="71"/>
        <v>0</v>
      </c>
      <c r="T393">
        <f t="shared" si="72"/>
        <v>35.251200000000004</v>
      </c>
      <c r="U393">
        <f t="shared" si="73"/>
        <v>0</v>
      </c>
      <c r="V393" s="66">
        <f t="shared" si="74"/>
        <v>0</v>
      </c>
      <c r="W393">
        <f t="shared" si="75"/>
        <v>0</v>
      </c>
      <c r="X393">
        <f t="shared" si="66"/>
        <v>0</v>
      </c>
      <c r="Y393">
        <f t="shared" si="67"/>
        <v>0</v>
      </c>
      <c r="Z393">
        <f t="shared" si="76"/>
        <v>0</v>
      </c>
    </row>
    <row r="394" spans="3:26" x14ac:dyDescent="0.25">
      <c r="C394"/>
      <c r="O394">
        <f t="shared" si="68"/>
        <v>10.88</v>
      </c>
      <c r="Q394" t="str">
        <f t="shared" si="69"/>
        <v>#</v>
      </c>
      <c r="R394">
        <f t="shared" si="70"/>
        <v>0</v>
      </c>
      <c r="S394">
        <f t="shared" si="71"/>
        <v>0</v>
      </c>
      <c r="T394">
        <f t="shared" si="72"/>
        <v>35.251200000000004</v>
      </c>
      <c r="U394">
        <f t="shared" si="73"/>
        <v>0</v>
      </c>
      <c r="V394" s="66">
        <f t="shared" si="74"/>
        <v>0</v>
      </c>
      <c r="W394">
        <f t="shared" si="75"/>
        <v>0</v>
      </c>
      <c r="X394">
        <f t="shared" si="66"/>
        <v>0</v>
      </c>
      <c r="Y394">
        <f t="shared" si="67"/>
        <v>0</v>
      </c>
      <c r="Z394">
        <f t="shared" si="76"/>
        <v>0</v>
      </c>
    </row>
    <row r="395" spans="3:26" x14ac:dyDescent="0.25">
      <c r="C395"/>
      <c r="O395">
        <f t="shared" si="68"/>
        <v>10.88</v>
      </c>
      <c r="Q395" t="str">
        <f t="shared" si="69"/>
        <v>#</v>
      </c>
      <c r="R395">
        <f t="shared" si="70"/>
        <v>0</v>
      </c>
      <c r="S395">
        <f t="shared" si="71"/>
        <v>0</v>
      </c>
      <c r="T395">
        <f t="shared" si="72"/>
        <v>35.251200000000004</v>
      </c>
      <c r="U395">
        <f t="shared" si="73"/>
        <v>0</v>
      </c>
      <c r="V395" s="66">
        <f t="shared" si="74"/>
        <v>0</v>
      </c>
      <c r="W395">
        <f t="shared" si="75"/>
        <v>0</v>
      </c>
      <c r="X395">
        <f t="shared" si="66"/>
        <v>0</v>
      </c>
      <c r="Y395">
        <f t="shared" si="67"/>
        <v>0</v>
      </c>
      <c r="Z395">
        <f t="shared" si="76"/>
        <v>0</v>
      </c>
    </row>
    <row r="396" spans="3:26" x14ac:dyDescent="0.25">
      <c r="C396"/>
      <c r="O396">
        <f t="shared" si="68"/>
        <v>10.88</v>
      </c>
      <c r="Q396" t="str">
        <f t="shared" si="69"/>
        <v>#</v>
      </c>
      <c r="R396">
        <f t="shared" si="70"/>
        <v>0</v>
      </c>
      <c r="S396">
        <f t="shared" si="71"/>
        <v>0</v>
      </c>
      <c r="T396">
        <f t="shared" si="72"/>
        <v>35.251200000000004</v>
      </c>
      <c r="U396">
        <f t="shared" si="73"/>
        <v>0</v>
      </c>
      <c r="V396" s="66">
        <f t="shared" si="74"/>
        <v>0</v>
      </c>
      <c r="W396">
        <f t="shared" si="75"/>
        <v>0</v>
      </c>
      <c r="X396">
        <f t="shared" si="66"/>
        <v>0</v>
      </c>
      <c r="Y396">
        <f t="shared" si="67"/>
        <v>0</v>
      </c>
      <c r="Z396">
        <f t="shared" si="76"/>
        <v>0</v>
      </c>
    </row>
    <row r="397" spans="3:26" x14ac:dyDescent="0.25">
      <c r="C397"/>
      <c r="O397">
        <f t="shared" si="68"/>
        <v>10.88</v>
      </c>
      <c r="Q397" t="str">
        <f t="shared" si="69"/>
        <v>#</v>
      </c>
      <c r="R397">
        <f t="shared" si="70"/>
        <v>0</v>
      </c>
      <c r="S397">
        <f t="shared" si="71"/>
        <v>0</v>
      </c>
      <c r="T397">
        <f t="shared" si="72"/>
        <v>35.251200000000004</v>
      </c>
      <c r="U397">
        <f t="shared" si="73"/>
        <v>0</v>
      </c>
      <c r="V397" s="66">
        <f t="shared" si="74"/>
        <v>0</v>
      </c>
      <c r="W397">
        <f t="shared" si="75"/>
        <v>0</v>
      </c>
      <c r="X397">
        <f t="shared" si="66"/>
        <v>0</v>
      </c>
      <c r="Y397">
        <f t="shared" si="67"/>
        <v>0</v>
      </c>
      <c r="Z397">
        <f t="shared" si="76"/>
        <v>0</v>
      </c>
    </row>
    <row r="398" spans="3:26" x14ac:dyDescent="0.25">
      <c r="C398"/>
      <c r="O398">
        <f t="shared" si="68"/>
        <v>10.88</v>
      </c>
      <c r="Q398" t="str">
        <f t="shared" si="69"/>
        <v>#</v>
      </c>
      <c r="R398">
        <f t="shared" si="70"/>
        <v>0</v>
      </c>
      <c r="S398">
        <f t="shared" si="71"/>
        <v>0</v>
      </c>
      <c r="T398">
        <f t="shared" si="72"/>
        <v>35.251200000000004</v>
      </c>
      <c r="U398">
        <f t="shared" si="73"/>
        <v>0</v>
      </c>
      <c r="V398" s="66">
        <f t="shared" si="74"/>
        <v>0</v>
      </c>
      <c r="W398">
        <f t="shared" si="75"/>
        <v>0</v>
      </c>
      <c r="X398">
        <f t="shared" si="66"/>
        <v>0</v>
      </c>
      <c r="Y398">
        <f t="shared" si="67"/>
        <v>0</v>
      </c>
      <c r="Z398">
        <f t="shared" si="76"/>
        <v>0</v>
      </c>
    </row>
    <row r="399" spans="3:26" x14ac:dyDescent="0.25">
      <c r="C399"/>
      <c r="O399">
        <f t="shared" si="68"/>
        <v>10.88</v>
      </c>
      <c r="Q399" t="str">
        <f t="shared" si="69"/>
        <v>#</v>
      </c>
      <c r="R399">
        <f t="shared" si="70"/>
        <v>0</v>
      </c>
      <c r="S399">
        <f t="shared" si="71"/>
        <v>0</v>
      </c>
      <c r="T399">
        <f t="shared" si="72"/>
        <v>35.251200000000004</v>
      </c>
      <c r="U399">
        <f t="shared" si="73"/>
        <v>0</v>
      </c>
      <c r="V399" s="66">
        <f t="shared" si="74"/>
        <v>0</v>
      </c>
      <c r="W399">
        <f t="shared" si="75"/>
        <v>0</v>
      </c>
      <c r="X399">
        <f t="shared" si="66"/>
        <v>0</v>
      </c>
      <c r="Y399">
        <f t="shared" si="67"/>
        <v>0</v>
      </c>
      <c r="Z399">
        <f t="shared" si="76"/>
        <v>0</v>
      </c>
    </row>
    <row r="400" spans="3:26" x14ac:dyDescent="0.25">
      <c r="C400"/>
      <c r="O400">
        <f t="shared" si="68"/>
        <v>10.88</v>
      </c>
      <c r="Q400" t="str">
        <f t="shared" si="69"/>
        <v>#</v>
      </c>
      <c r="R400">
        <f t="shared" si="70"/>
        <v>0</v>
      </c>
      <c r="S400">
        <f t="shared" si="71"/>
        <v>0</v>
      </c>
      <c r="T400">
        <f t="shared" si="72"/>
        <v>35.251200000000004</v>
      </c>
      <c r="U400">
        <f t="shared" si="73"/>
        <v>0</v>
      </c>
      <c r="V400" s="66">
        <f t="shared" si="74"/>
        <v>0</v>
      </c>
      <c r="W400">
        <f t="shared" si="75"/>
        <v>0</v>
      </c>
      <c r="X400">
        <f t="shared" si="66"/>
        <v>0</v>
      </c>
      <c r="Y400">
        <f t="shared" si="67"/>
        <v>0</v>
      </c>
      <c r="Z400">
        <f t="shared" si="76"/>
        <v>0</v>
      </c>
    </row>
    <row r="401" spans="3:26" x14ac:dyDescent="0.25">
      <c r="C401"/>
      <c r="O401">
        <f t="shared" si="68"/>
        <v>10.88</v>
      </c>
      <c r="Q401" t="str">
        <f t="shared" si="69"/>
        <v>#</v>
      </c>
      <c r="R401">
        <f t="shared" si="70"/>
        <v>0</v>
      </c>
      <c r="S401">
        <f t="shared" si="71"/>
        <v>0</v>
      </c>
      <c r="T401">
        <f t="shared" si="72"/>
        <v>35.251200000000004</v>
      </c>
      <c r="U401">
        <f t="shared" si="73"/>
        <v>0</v>
      </c>
      <c r="V401" s="66">
        <f t="shared" si="74"/>
        <v>0</v>
      </c>
      <c r="W401">
        <f t="shared" si="75"/>
        <v>0</v>
      </c>
      <c r="X401">
        <f t="shared" si="66"/>
        <v>0</v>
      </c>
      <c r="Y401">
        <f t="shared" si="67"/>
        <v>0</v>
      </c>
      <c r="Z401">
        <f t="shared" si="76"/>
        <v>0</v>
      </c>
    </row>
    <row r="402" spans="3:26" x14ac:dyDescent="0.25">
      <c r="C402"/>
      <c r="O402">
        <f t="shared" si="68"/>
        <v>10.88</v>
      </c>
      <c r="Q402" t="str">
        <f t="shared" si="69"/>
        <v>#</v>
      </c>
      <c r="R402">
        <f t="shared" si="70"/>
        <v>0</v>
      </c>
      <c r="S402">
        <f t="shared" si="71"/>
        <v>0</v>
      </c>
      <c r="T402">
        <f t="shared" si="72"/>
        <v>35.251200000000004</v>
      </c>
      <c r="U402">
        <f t="shared" si="73"/>
        <v>0</v>
      </c>
      <c r="V402" s="66">
        <f t="shared" si="74"/>
        <v>0</v>
      </c>
      <c r="W402">
        <f t="shared" si="75"/>
        <v>0</v>
      </c>
      <c r="X402">
        <f t="shared" si="66"/>
        <v>0</v>
      </c>
      <c r="Y402">
        <f t="shared" si="67"/>
        <v>0</v>
      </c>
      <c r="Z402">
        <f t="shared" si="76"/>
        <v>0</v>
      </c>
    </row>
    <row r="403" spans="3:26" x14ac:dyDescent="0.25">
      <c r="C403"/>
      <c r="O403">
        <f t="shared" si="68"/>
        <v>10.88</v>
      </c>
      <c r="Q403" t="str">
        <f t="shared" si="69"/>
        <v>#</v>
      </c>
      <c r="R403">
        <f t="shared" si="70"/>
        <v>0</v>
      </c>
      <c r="S403">
        <f t="shared" si="71"/>
        <v>0</v>
      </c>
      <c r="T403">
        <f t="shared" si="72"/>
        <v>35.251200000000004</v>
      </c>
      <c r="U403">
        <f t="shared" si="73"/>
        <v>0</v>
      </c>
      <c r="V403" s="66">
        <f t="shared" si="74"/>
        <v>0</v>
      </c>
      <c r="W403">
        <f t="shared" si="75"/>
        <v>0</v>
      </c>
      <c r="X403">
        <f t="shared" si="66"/>
        <v>0</v>
      </c>
      <c r="Y403">
        <f t="shared" si="67"/>
        <v>0</v>
      </c>
      <c r="Z403">
        <f t="shared" si="76"/>
        <v>0</v>
      </c>
    </row>
    <row r="404" spans="3:26" x14ac:dyDescent="0.25">
      <c r="C404"/>
      <c r="O404">
        <f t="shared" si="68"/>
        <v>10.88</v>
      </c>
      <c r="Q404" t="str">
        <f t="shared" si="69"/>
        <v>#</v>
      </c>
      <c r="R404">
        <f t="shared" si="70"/>
        <v>0</v>
      </c>
      <c r="S404">
        <f t="shared" si="71"/>
        <v>0</v>
      </c>
      <c r="T404">
        <f t="shared" si="72"/>
        <v>35.251200000000004</v>
      </c>
      <c r="U404">
        <f t="shared" si="73"/>
        <v>0</v>
      </c>
      <c r="V404" s="66">
        <f t="shared" si="74"/>
        <v>0</v>
      </c>
      <c r="W404">
        <f t="shared" si="75"/>
        <v>0</v>
      </c>
      <c r="X404">
        <f t="shared" si="66"/>
        <v>0</v>
      </c>
      <c r="Y404">
        <f t="shared" si="67"/>
        <v>0</v>
      </c>
      <c r="Z404">
        <f t="shared" si="76"/>
        <v>0</v>
      </c>
    </row>
    <row r="405" spans="3:26" x14ac:dyDescent="0.25">
      <c r="C405"/>
      <c r="O405">
        <f t="shared" si="68"/>
        <v>10.88</v>
      </c>
      <c r="Q405" t="str">
        <f t="shared" si="69"/>
        <v>#</v>
      </c>
      <c r="R405">
        <f t="shared" si="70"/>
        <v>0</v>
      </c>
      <c r="S405">
        <f t="shared" si="71"/>
        <v>0</v>
      </c>
      <c r="T405">
        <f t="shared" si="72"/>
        <v>35.251200000000004</v>
      </c>
      <c r="U405">
        <f t="shared" si="73"/>
        <v>0</v>
      </c>
      <c r="V405" s="66">
        <f t="shared" si="74"/>
        <v>0</v>
      </c>
      <c r="W405">
        <f t="shared" si="75"/>
        <v>0</v>
      </c>
      <c r="X405">
        <f t="shared" si="66"/>
        <v>0</v>
      </c>
      <c r="Y405">
        <f t="shared" si="67"/>
        <v>0</v>
      </c>
      <c r="Z405">
        <f t="shared" si="76"/>
        <v>0</v>
      </c>
    </row>
    <row r="406" spans="3:26" x14ac:dyDescent="0.25">
      <c r="C406"/>
      <c r="O406">
        <f t="shared" si="68"/>
        <v>10.88</v>
      </c>
      <c r="Q406" t="str">
        <f t="shared" si="69"/>
        <v>#</v>
      </c>
      <c r="R406">
        <f t="shared" si="70"/>
        <v>0</v>
      </c>
      <c r="S406">
        <f t="shared" si="71"/>
        <v>0</v>
      </c>
      <c r="T406">
        <f t="shared" si="72"/>
        <v>35.251200000000004</v>
      </c>
      <c r="U406">
        <f t="shared" si="73"/>
        <v>0</v>
      </c>
      <c r="V406" s="66">
        <f t="shared" si="74"/>
        <v>0</v>
      </c>
      <c r="W406">
        <f t="shared" si="75"/>
        <v>0</v>
      </c>
      <c r="X406">
        <f t="shared" si="66"/>
        <v>0</v>
      </c>
      <c r="Y406">
        <f t="shared" si="67"/>
        <v>0</v>
      </c>
      <c r="Z406">
        <f t="shared" si="76"/>
        <v>0</v>
      </c>
    </row>
    <row r="407" spans="3:26" x14ac:dyDescent="0.25">
      <c r="C407"/>
      <c r="O407">
        <f t="shared" si="68"/>
        <v>10.88</v>
      </c>
      <c r="Q407" t="str">
        <f t="shared" si="69"/>
        <v>#</v>
      </c>
      <c r="R407">
        <f t="shared" si="70"/>
        <v>0</v>
      </c>
      <c r="S407">
        <f t="shared" si="71"/>
        <v>0</v>
      </c>
      <c r="T407">
        <f t="shared" si="72"/>
        <v>35.251200000000004</v>
      </c>
      <c r="U407">
        <f t="shared" si="73"/>
        <v>0</v>
      </c>
      <c r="V407" s="66">
        <f t="shared" si="74"/>
        <v>0</v>
      </c>
      <c r="W407">
        <f t="shared" si="75"/>
        <v>0</v>
      </c>
      <c r="X407">
        <f t="shared" si="66"/>
        <v>0</v>
      </c>
      <c r="Y407">
        <f t="shared" si="67"/>
        <v>0</v>
      </c>
      <c r="Z407">
        <f t="shared" si="76"/>
        <v>0</v>
      </c>
    </row>
    <row r="408" spans="3:26" x14ac:dyDescent="0.25">
      <c r="C408"/>
      <c r="O408">
        <f t="shared" si="68"/>
        <v>10.88</v>
      </c>
      <c r="Q408" t="str">
        <f t="shared" si="69"/>
        <v>#</v>
      </c>
      <c r="R408">
        <f t="shared" si="70"/>
        <v>0</v>
      </c>
      <c r="S408">
        <f t="shared" si="71"/>
        <v>0</v>
      </c>
      <c r="T408">
        <f t="shared" si="72"/>
        <v>35.251200000000004</v>
      </c>
      <c r="U408">
        <f t="shared" si="73"/>
        <v>0</v>
      </c>
      <c r="V408" s="66">
        <f t="shared" si="74"/>
        <v>0</v>
      </c>
      <c r="W408">
        <f t="shared" si="75"/>
        <v>0</v>
      </c>
      <c r="X408">
        <f t="shared" si="66"/>
        <v>0</v>
      </c>
      <c r="Y408">
        <f t="shared" si="67"/>
        <v>0</v>
      </c>
      <c r="Z408">
        <f t="shared" si="76"/>
        <v>0</v>
      </c>
    </row>
    <row r="409" spans="3:26" x14ac:dyDescent="0.25">
      <c r="C409"/>
      <c r="O409">
        <f t="shared" si="68"/>
        <v>10.88</v>
      </c>
      <c r="Q409" t="str">
        <f t="shared" si="69"/>
        <v>#</v>
      </c>
      <c r="R409">
        <f t="shared" si="70"/>
        <v>0</v>
      </c>
      <c r="S409">
        <f t="shared" si="71"/>
        <v>0</v>
      </c>
      <c r="T409">
        <f t="shared" si="72"/>
        <v>35.251200000000004</v>
      </c>
      <c r="U409">
        <f t="shared" si="73"/>
        <v>0</v>
      </c>
      <c r="V409" s="66">
        <f t="shared" si="74"/>
        <v>0</v>
      </c>
      <c r="W409">
        <f t="shared" si="75"/>
        <v>0</v>
      </c>
      <c r="X409">
        <f t="shared" si="66"/>
        <v>0</v>
      </c>
      <c r="Y409">
        <f t="shared" si="67"/>
        <v>0</v>
      </c>
      <c r="Z409">
        <f t="shared" si="76"/>
        <v>0</v>
      </c>
    </row>
    <row r="410" spans="3:26" x14ac:dyDescent="0.25">
      <c r="C410"/>
      <c r="O410">
        <f t="shared" si="68"/>
        <v>10.88</v>
      </c>
      <c r="Q410" t="str">
        <f t="shared" si="69"/>
        <v>#</v>
      </c>
      <c r="R410">
        <f t="shared" si="70"/>
        <v>0</v>
      </c>
      <c r="S410">
        <f t="shared" si="71"/>
        <v>0</v>
      </c>
      <c r="T410">
        <f t="shared" si="72"/>
        <v>35.251200000000004</v>
      </c>
      <c r="U410">
        <f t="shared" si="73"/>
        <v>0</v>
      </c>
      <c r="V410" s="66">
        <f t="shared" si="74"/>
        <v>0</v>
      </c>
      <c r="W410">
        <f t="shared" si="75"/>
        <v>0</v>
      </c>
      <c r="X410">
        <f t="shared" si="66"/>
        <v>0</v>
      </c>
      <c r="Y410">
        <f t="shared" si="67"/>
        <v>0</v>
      </c>
      <c r="Z410">
        <f t="shared" si="76"/>
        <v>0</v>
      </c>
    </row>
    <row r="411" spans="3:26" x14ac:dyDescent="0.25">
      <c r="C411"/>
      <c r="O411">
        <f t="shared" si="68"/>
        <v>10.88</v>
      </c>
      <c r="Q411" t="str">
        <f t="shared" si="69"/>
        <v>#</v>
      </c>
      <c r="R411">
        <f t="shared" si="70"/>
        <v>0</v>
      </c>
      <c r="S411">
        <f t="shared" si="71"/>
        <v>0</v>
      </c>
      <c r="T411">
        <f t="shared" si="72"/>
        <v>35.251200000000004</v>
      </c>
      <c r="U411">
        <f t="shared" si="73"/>
        <v>0</v>
      </c>
      <c r="V411" s="66">
        <f t="shared" si="74"/>
        <v>0</v>
      </c>
      <c r="W411">
        <f t="shared" si="75"/>
        <v>0</v>
      </c>
      <c r="X411">
        <f t="shared" si="66"/>
        <v>0</v>
      </c>
      <c r="Y411">
        <f t="shared" si="67"/>
        <v>0</v>
      </c>
      <c r="Z411">
        <f t="shared" si="76"/>
        <v>0</v>
      </c>
    </row>
    <row r="412" spans="3:26" x14ac:dyDescent="0.25">
      <c r="C412"/>
      <c r="O412">
        <f t="shared" si="68"/>
        <v>10.88</v>
      </c>
      <c r="Q412" t="str">
        <f t="shared" si="69"/>
        <v>#</v>
      </c>
      <c r="R412">
        <f t="shared" si="70"/>
        <v>0</v>
      </c>
      <c r="S412">
        <f t="shared" si="71"/>
        <v>0</v>
      </c>
      <c r="T412">
        <f t="shared" si="72"/>
        <v>35.251200000000004</v>
      </c>
      <c r="U412">
        <f t="shared" si="73"/>
        <v>0</v>
      </c>
      <c r="V412" s="66">
        <f t="shared" si="74"/>
        <v>0</v>
      </c>
      <c r="W412">
        <f t="shared" si="75"/>
        <v>0</v>
      </c>
      <c r="X412">
        <f t="shared" si="66"/>
        <v>0</v>
      </c>
      <c r="Y412">
        <f t="shared" si="67"/>
        <v>0</v>
      </c>
      <c r="Z412">
        <f t="shared" si="76"/>
        <v>0</v>
      </c>
    </row>
    <row r="413" spans="3:26" x14ac:dyDescent="0.25">
      <c r="C413"/>
      <c r="O413">
        <f t="shared" si="68"/>
        <v>10.88</v>
      </c>
      <c r="Q413" t="str">
        <f t="shared" si="69"/>
        <v>#</v>
      </c>
      <c r="R413">
        <f t="shared" si="70"/>
        <v>0</v>
      </c>
      <c r="S413">
        <f t="shared" si="71"/>
        <v>0</v>
      </c>
      <c r="T413">
        <f t="shared" si="72"/>
        <v>35.251200000000004</v>
      </c>
      <c r="U413">
        <f t="shared" si="73"/>
        <v>0</v>
      </c>
      <c r="V413" s="66">
        <f t="shared" si="74"/>
        <v>0</v>
      </c>
      <c r="W413">
        <f t="shared" si="75"/>
        <v>0</v>
      </c>
      <c r="X413">
        <f t="shared" si="66"/>
        <v>0</v>
      </c>
      <c r="Y413">
        <f t="shared" si="67"/>
        <v>0</v>
      </c>
      <c r="Z413">
        <f t="shared" si="76"/>
        <v>0</v>
      </c>
    </row>
    <row r="414" spans="3:26" x14ac:dyDescent="0.25">
      <c r="C414"/>
      <c r="O414">
        <f t="shared" si="68"/>
        <v>10.88</v>
      </c>
      <c r="Q414" t="str">
        <f t="shared" si="69"/>
        <v>#</v>
      </c>
      <c r="R414">
        <f t="shared" si="70"/>
        <v>0</v>
      </c>
      <c r="S414">
        <f t="shared" si="71"/>
        <v>0</v>
      </c>
      <c r="T414">
        <f t="shared" si="72"/>
        <v>35.251200000000004</v>
      </c>
      <c r="U414">
        <f t="shared" si="73"/>
        <v>0</v>
      </c>
      <c r="V414" s="66">
        <f t="shared" si="74"/>
        <v>0</v>
      </c>
      <c r="W414">
        <f t="shared" si="75"/>
        <v>0</v>
      </c>
      <c r="X414">
        <f t="shared" si="66"/>
        <v>0</v>
      </c>
      <c r="Y414">
        <f t="shared" si="67"/>
        <v>0</v>
      </c>
      <c r="Z414">
        <f t="shared" si="76"/>
        <v>0</v>
      </c>
    </row>
    <row r="415" spans="3:26" x14ac:dyDescent="0.25">
      <c r="C415"/>
      <c r="O415">
        <f t="shared" si="68"/>
        <v>10.88</v>
      </c>
      <c r="Q415" t="str">
        <f t="shared" si="69"/>
        <v>#</v>
      </c>
      <c r="R415">
        <f t="shared" si="70"/>
        <v>0</v>
      </c>
      <c r="S415">
        <f t="shared" si="71"/>
        <v>0</v>
      </c>
      <c r="T415">
        <f t="shared" si="72"/>
        <v>35.251200000000004</v>
      </c>
      <c r="U415">
        <f t="shared" si="73"/>
        <v>0</v>
      </c>
      <c r="V415" s="66">
        <f t="shared" si="74"/>
        <v>0</v>
      </c>
      <c r="W415">
        <f t="shared" si="75"/>
        <v>0</v>
      </c>
      <c r="X415">
        <f t="shared" si="66"/>
        <v>0</v>
      </c>
      <c r="Y415">
        <f t="shared" si="67"/>
        <v>0</v>
      </c>
      <c r="Z415">
        <f t="shared" si="76"/>
        <v>0</v>
      </c>
    </row>
    <row r="416" spans="3:26" x14ac:dyDescent="0.25">
      <c r="C416"/>
      <c r="O416">
        <f t="shared" si="68"/>
        <v>10.88</v>
      </c>
      <c r="Q416" t="str">
        <f t="shared" si="69"/>
        <v>#</v>
      </c>
      <c r="R416">
        <f t="shared" si="70"/>
        <v>0</v>
      </c>
      <c r="S416">
        <f t="shared" si="71"/>
        <v>0</v>
      </c>
      <c r="T416">
        <f t="shared" si="72"/>
        <v>35.251200000000004</v>
      </c>
      <c r="U416">
        <f t="shared" si="73"/>
        <v>0</v>
      </c>
      <c r="V416" s="66">
        <f t="shared" si="74"/>
        <v>0</v>
      </c>
      <c r="W416">
        <f t="shared" si="75"/>
        <v>0</v>
      </c>
      <c r="X416">
        <f t="shared" si="66"/>
        <v>0</v>
      </c>
      <c r="Y416">
        <f t="shared" si="67"/>
        <v>0</v>
      </c>
      <c r="Z416">
        <f t="shared" si="76"/>
        <v>0</v>
      </c>
    </row>
    <row r="417" spans="3:26" x14ac:dyDescent="0.25">
      <c r="C417"/>
      <c r="O417">
        <f t="shared" si="68"/>
        <v>10.88</v>
      </c>
      <c r="Q417" t="str">
        <f t="shared" si="69"/>
        <v>#</v>
      </c>
      <c r="R417">
        <f t="shared" si="70"/>
        <v>0</v>
      </c>
      <c r="S417">
        <f t="shared" si="71"/>
        <v>0</v>
      </c>
      <c r="T417">
        <f t="shared" si="72"/>
        <v>35.251200000000004</v>
      </c>
      <c r="U417">
        <f t="shared" si="73"/>
        <v>0</v>
      </c>
      <c r="V417" s="66">
        <f t="shared" si="74"/>
        <v>0</v>
      </c>
      <c r="W417">
        <f t="shared" si="75"/>
        <v>0</v>
      </c>
      <c r="X417">
        <f t="shared" si="66"/>
        <v>0</v>
      </c>
      <c r="Y417">
        <f t="shared" si="67"/>
        <v>0</v>
      </c>
      <c r="Z417">
        <f t="shared" si="76"/>
        <v>0</v>
      </c>
    </row>
    <row r="418" spans="3:26" x14ac:dyDescent="0.25">
      <c r="C418"/>
      <c r="O418">
        <f t="shared" si="68"/>
        <v>10.88</v>
      </c>
      <c r="Q418" t="str">
        <f t="shared" si="69"/>
        <v>#</v>
      </c>
      <c r="R418">
        <f t="shared" si="70"/>
        <v>0</v>
      </c>
      <c r="S418">
        <f t="shared" si="71"/>
        <v>0</v>
      </c>
      <c r="T418">
        <f t="shared" si="72"/>
        <v>35.251200000000004</v>
      </c>
      <c r="U418">
        <f t="shared" si="73"/>
        <v>0</v>
      </c>
      <c r="V418" s="66">
        <f t="shared" si="74"/>
        <v>0</v>
      </c>
      <c r="W418">
        <f t="shared" si="75"/>
        <v>0</v>
      </c>
      <c r="X418">
        <f t="shared" si="66"/>
        <v>0</v>
      </c>
      <c r="Y418">
        <f t="shared" si="67"/>
        <v>0</v>
      </c>
      <c r="Z418">
        <f t="shared" si="76"/>
        <v>0</v>
      </c>
    </row>
    <row r="419" spans="3:26" x14ac:dyDescent="0.25">
      <c r="C419"/>
      <c r="O419">
        <f t="shared" si="68"/>
        <v>10.88</v>
      </c>
      <c r="Q419" t="str">
        <f t="shared" si="69"/>
        <v>#</v>
      </c>
      <c r="R419">
        <f t="shared" si="70"/>
        <v>0</v>
      </c>
      <c r="S419">
        <f t="shared" si="71"/>
        <v>0</v>
      </c>
      <c r="T419">
        <f t="shared" si="72"/>
        <v>35.251200000000004</v>
      </c>
      <c r="U419">
        <f t="shared" si="73"/>
        <v>0</v>
      </c>
      <c r="V419" s="66">
        <f t="shared" si="74"/>
        <v>0</v>
      </c>
      <c r="W419">
        <f t="shared" si="75"/>
        <v>0</v>
      </c>
      <c r="X419">
        <f t="shared" si="66"/>
        <v>0</v>
      </c>
      <c r="Y419">
        <f t="shared" si="67"/>
        <v>0</v>
      </c>
      <c r="Z419">
        <f t="shared" si="76"/>
        <v>0</v>
      </c>
    </row>
    <row r="420" spans="3:26" x14ac:dyDescent="0.25">
      <c r="C420"/>
      <c r="O420">
        <f t="shared" si="68"/>
        <v>10.88</v>
      </c>
      <c r="Q420" t="str">
        <f t="shared" si="69"/>
        <v>#</v>
      </c>
      <c r="R420">
        <f t="shared" si="70"/>
        <v>0</v>
      </c>
      <c r="S420">
        <f t="shared" si="71"/>
        <v>0</v>
      </c>
      <c r="T420">
        <f t="shared" si="72"/>
        <v>35.251200000000004</v>
      </c>
      <c r="U420">
        <f t="shared" si="73"/>
        <v>0</v>
      </c>
      <c r="V420" s="66">
        <f t="shared" si="74"/>
        <v>0</v>
      </c>
      <c r="W420">
        <f t="shared" si="75"/>
        <v>0</v>
      </c>
      <c r="X420">
        <f t="shared" si="66"/>
        <v>0</v>
      </c>
      <c r="Y420">
        <f t="shared" si="67"/>
        <v>0</v>
      </c>
      <c r="Z420">
        <f t="shared" si="76"/>
        <v>0</v>
      </c>
    </row>
    <row r="421" spans="3:26" x14ac:dyDescent="0.25">
      <c r="C421"/>
      <c r="O421">
        <f t="shared" si="68"/>
        <v>10.88</v>
      </c>
      <c r="Q421" t="str">
        <f t="shared" si="69"/>
        <v>#</v>
      </c>
      <c r="R421">
        <f t="shared" si="70"/>
        <v>0</v>
      </c>
      <c r="S421">
        <f t="shared" si="71"/>
        <v>0</v>
      </c>
      <c r="T421">
        <f t="shared" si="72"/>
        <v>35.251200000000004</v>
      </c>
      <c r="U421">
        <f t="shared" si="73"/>
        <v>0</v>
      </c>
      <c r="V421" s="66">
        <f t="shared" si="74"/>
        <v>0</v>
      </c>
      <c r="W421">
        <f t="shared" si="75"/>
        <v>0</v>
      </c>
      <c r="X421">
        <f t="shared" si="66"/>
        <v>0</v>
      </c>
      <c r="Y421">
        <f t="shared" si="67"/>
        <v>0</v>
      </c>
      <c r="Z421">
        <f t="shared" si="76"/>
        <v>0</v>
      </c>
    </row>
    <row r="422" spans="3:26" x14ac:dyDescent="0.25">
      <c r="C422"/>
      <c r="O422">
        <f t="shared" si="68"/>
        <v>10.88</v>
      </c>
      <c r="Q422" t="str">
        <f t="shared" si="69"/>
        <v>#</v>
      </c>
      <c r="R422">
        <f t="shared" si="70"/>
        <v>0</v>
      </c>
      <c r="S422">
        <f t="shared" si="71"/>
        <v>0</v>
      </c>
      <c r="T422">
        <f t="shared" si="72"/>
        <v>35.251200000000004</v>
      </c>
      <c r="U422">
        <f t="shared" si="73"/>
        <v>0</v>
      </c>
      <c r="V422" s="66">
        <f t="shared" si="74"/>
        <v>0</v>
      </c>
      <c r="W422">
        <f t="shared" si="75"/>
        <v>0</v>
      </c>
      <c r="X422">
        <f t="shared" si="66"/>
        <v>0</v>
      </c>
      <c r="Y422">
        <f t="shared" si="67"/>
        <v>0</v>
      </c>
      <c r="Z422">
        <f t="shared" si="76"/>
        <v>0</v>
      </c>
    </row>
    <row r="423" spans="3:26" x14ac:dyDescent="0.25">
      <c r="C423"/>
      <c r="O423">
        <f t="shared" si="68"/>
        <v>10.88</v>
      </c>
      <c r="Q423" t="str">
        <f t="shared" si="69"/>
        <v>#</v>
      </c>
      <c r="R423">
        <f t="shared" si="70"/>
        <v>0</v>
      </c>
      <c r="S423">
        <f t="shared" si="71"/>
        <v>0</v>
      </c>
      <c r="T423">
        <f t="shared" si="72"/>
        <v>35.251200000000004</v>
      </c>
      <c r="U423">
        <f t="shared" si="73"/>
        <v>0</v>
      </c>
      <c r="V423" s="66">
        <f t="shared" si="74"/>
        <v>0</v>
      </c>
      <c r="W423">
        <f t="shared" si="75"/>
        <v>0</v>
      </c>
      <c r="X423">
        <f t="shared" si="66"/>
        <v>0</v>
      </c>
      <c r="Y423">
        <f t="shared" si="67"/>
        <v>0</v>
      </c>
      <c r="Z423">
        <f t="shared" si="76"/>
        <v>0</v>
      </c>
    </row>
    <row r="424" spans="3:26" x14ac:dyDescent="0.25">
      <c r="C424"/>
      <c r="O424">
        <f t="shared" si="68"/>
        <v>10.88</v>
      </c>
      <c r="Q424" t="str">
        <f t="shared" si="69"/>
        <v>#</v>
      </c>
      <c r="R424">
        <f t="shared" si="70"/>
        <v>0</v>
      </c>
      <c r="S424">
        <f t="shared" si="71"/>
        <v>0</v>
      </c>
      <c r="T424">
        <f t="shared" si="72"/>
        <v>35.251200000000004</v>
      </c>
      <c r="U424">
        <f t="shared" si="73"/>
        <v>0</v>
      </c>
      <c r="V424" s="66">
        <f t="shared" si="74"/>
        <v>0</v>
      </c>
      <c r="W424">
        <f t="shared" si="75"/>
        <v>0</v>
      </c>
      <c r="X424">
        <f t="shared" si="66"/>
        <v>0</v>
      </c>
      <c r="Y424">
        <f t="shared" si="67"/>
        <v>0</v>
      </c>
      <c r="Z424">
        <f t="shared" si="76"/>
        <v>0</v>
      </c>
    </row>
    <row r="425" spans="3:26" x14ac:dyDescent="0.25">
      <c r="C425"/>
      <c r="O425">
        <f t="shared" si="68"/>
        <v>10.88</v>
      </c>
      <c r="Q425" t="str">
        <f t="shared" si="69"/>
        <v>#</v>
      </c>
      <c r="R425">
        <f t="shared" si="70"/>
        <v>0</v>
      </c>
      <c r="S425">
        <f t="shared" si="71"/>
        <v>0</v>
      </c>
      <c r="T425">
        <f t="shared" si="72"/>
        <v>35.251200000000004</v>
      </c>
      <c r="U425">
        <f t="shared" si="73"/>
        <v>0</v>
      </c>
      <c r="V425" s="66">
        <f t="shared" si="74"/>
        <v>0</v>
      </c>
      <c r="W425">
        <f t="shared" si="75"/>
        <v>0</v>
      </c>
      <c r="X425">
        <f t="shared" si="66"/>
        <v>0</v>
      </c>
      <c r="Y425">
        <f t="shared" si="67"/>
        <v>0</v>
      </c>
      <c r="Z425">
        <f t="shared" si="76"/>
        <v>0</v>
      </c>
    </row>
    <row r="426" spans="3:26" x14ac:dyDescent="0.25">
      <c r="C426"/>
      <c r="O426">
        <f t="shared" si="68"/>
        <v>10.88</v>
      </c>
      <c r="Q426" t="str">
        <f t="shared" si="69"/>
        <v>#</v>
      </c>
      <c r="R426">
        <f t="shared" si="70"/>
        <v>0</v>
      </c>
      <c r="S426">
        <f t="shared" si="71"/>
        <v>0</v>
      </c>
      <c r="T426">
        <f t="shared" si="72"/>
        <v>35.251200000000004</v>
      </c>
      <c r="U426">
        <f t="shared" si="73"/>
        <v>0</v>
      </c>
      <c r="V426" s="66">
        <f t="shared" si="74"/>
        <v>0</v>
      </c>
      <c r="W426">
        <f t="shared" si="75"/>
        <v>0</v>
      </c>
      <c r="X426">
        <f t="shared" si="66"/>
        <v>0</v>
      </c>
      <c r="Y426">
        <f t="shared" si="67"/>
        <v>0</v>
      </c>
      <c r="Z426">
        <f t="shared" si="76"/>
        <v>0</v>
      </c>
    </row>
    <row r="427" spans="3:26" x14ac:dyDescent="0.25">
      <c r="C427"/>
      <c r="O427">
        <f t="shared" si="68"/>
        <v>10.88</v>
      </c>
      <c r="Q427" t="str">
        <f t="shared" si="69"/>
        <v>#</v>
      </c>
      <c r="R427">
        <f t="shared" si="70"/>
        <v>0</v>
      </c>
      <c r="S427">
        <f t="shared" si="71"/>
        <v>0</v>
      </c>
      <c r="T427">
        <f t="shared" si="72"/>
        <v>35.251200000000004</v>
      </c>
      <c r="U427">
        <f t="shared" si="73"/>
        <v>0</v>
      </c>
      <c r="V427" s="66">
        <f t="shared" si="74"/>
        <v>0</v>
      </c>
      <c r="W427">
        <f t="shared" si="75"/>
        <v>0</v>
      </c>
      <c r="X427">
        <f t="shared" si="66"/>
        <v>0</v>
      </c>
      <c r="Y427">
        <f t="shared" si="67"/>
        <v>0</v>
      </c>
      <c r="Z427">
        <f t="shared" si="76"/>
        <v>0</v>
      </c>
    </row>
    <row r="428" spans="3:26" x14ac:dyDescent="0.25">
      <c r="C428"/>
      <c r="O428">
        <f t="shared" si="68"/>
        <v>10.88</v>
      </c>
      <c r="Q428" t="str">
        <f t="shared" si="69"/>
        <v>#</v>
      </c>
      <c r="R428">
        <f t="shared" si="70"/>
        <v>0</v>
      </c>
      <c r="S428">
        <f t="shared" si="71"/>
        <v>0</v>
      </c>
      <c r="T428">
        <f t="shared" si="72"/>
        <v>35.251200000000004</v>
      </c>
      <c r="U428">
        <f t="shared" si="73"/>
        <v>0</v>
      </c>
      <c r="V428" s="66">
        <f t="shared" si="74"/>
        <v>0</v>
      </c>
      <c r="W428">
        <f t="shared" si="75"/>
        <v>0</v>
      </c>
      <c r="X428">
        <f t="shared" si="66"/>
        <v>0</v>
      </c>
      <c r="Y428">
        <f t="shared" si="67"/>
        <v>0</v>
      </c>
      <c r="Z428">
        <f t="shared" si="76"/>
        <v>0</v>
      </c>
    </row>
    <row r="429" spans="3:26" x14ac:dyDescent="0.25">
      <c r="C429"/>
      <c r="O429">
        <f t="shared" si="68"/>
        <v>10.88</v>
      </c>
      <c r="Q429" t="str">
        <f t="shared" si="69"/>
        <v>#</v>
      </c>
      <c r="R429">
        <f t="shared" si="70"/>
        <v>0</v>
      </c>
      <c r="S429">
        <f t="shared" si="71"/>
        <v>0</v>
      </c>
      <c r="T429">
        <f t="shared" si="72"/>
        <v>35.251200000000004</v>
      </c>
      <c r="U429">
        <f t="shared" si="73"/>
        <v>0</v>
      </c>
      <c r="V429" s="66">
        <f t="shared" si="74"/>
        <v>0</v>
      </c>
      <c r="W429">
        <f t="shared" si="75"/>
        <v>0</v>
      </c>
      <c r="X429">
        <f t="shared" si="66"/>
        <v>0</v>
      </c>
      <c r="Y429">
        <f t="shared" si="67"/>
        <v>0</v>
      </c>
      <c r="Z429">
        <f t="shared" si="76"/>
        <v>0</v>
      </c>
    </row>
    <row r="430" spans="3:26" x14ac:dyDescent="0.25">
      <c r="C430"/>
      <c r="O430">
        <f t="shared" si="68"/>
        <v>10.88</v>
      </c>
      <c r="Q430" t="str">
        <f t="shared" si="69"/>
        <v>#</v>
      </c>
      <c r="R430">
        <f t="shared" si="70"/>
        <v>0</v>
      </c>
      <c r="S430">
        <f t="shared" si="71"/>
        <v>0</v>
      </c>
      <c r="T430">
        <f t="shared" si="72"/>
        <v>35.251200000000004</v>
      </c>
      <c r="U430">
        <f t="shared" si="73"/>
        <v>0</v>
      </c>
      <c r="V430" s="66">
        <f t="shared" si="74"/>
        <v>0</v>
      </c>
      <c r="W430">
        <f t="shared" si="75"/>
        <v>0</v>
      </c>
      <c r="X430">
        <f t="shared" si="66"/>
        <v>0</v>
      </c>
      <c r="Y430">
        <f t="shared" si="67"/>
        <v>0</v>
      </c>
      <c r="Z430">
        <f t="shared" si="76"/>
        <v>0</v>
      </c>
    </row>
    <row r="431" spans="3:26" x14ac:dyDescent="0.25">
      <c r="C431"/>
      <c r="O431">
        <f t="shared" si="68"/>
        <v>10.88</v>
      </c>
      <c r="Q431" t="str">
        <f t="shared" si="69"/>
        <v>#</v>
      </c>
      <c r="R431">
        <f t="shared" si="70"/>
        <v>0</v>
      </c>
      <c r="S431">
        <f t="shared" si="71"/>
        <v>0</v>
      </c>
      <c r="T431">
        <f t="shared" si="72"/>
        <v>35.251200000000004</v>
      </c>
      <c r="U431">
        <f t="shared" si="73"/>
        <v>0</v>
      </c>
      <c r="V431" s="66">
        <f t="shared" si="74"/>
        <v>0</v>
      </c>
      <c r="W431">
        <f t="shared" si="75"/>
        <v>0</v>
      </c>
      <c r="X431">
        <f t="shared" si="66"/>
        <v>0</v>
      </c>
      <c r="Y431">
        <f t="shared" si="67"/>
        <v>0</v>
      </c>
      <c r="Z431">
        <f t="shared" si="76"/>
        <v>0</v>
      </c>
    </row>
    <row r="432" spans="3:26" x14ac:dyDescent="0.25">
      <c r="C432"/>
      <c r="O432">
        <f t="shared" si="68"/>
        <v>10.88</v>
      </c>
      <c r="Q432" t="str">
        <f t="shared" si="69"/>
        <v>#</v>
      </c>
      <c r="R432">
        <f t="shared" si="70"/>
        <v>0</v>
      </c>
      <c r="S432">
        <f t="shared" si="71"/>
        <v>0</v>
      </c>
      <c r="T432">
        <f t="shared" si="72"/>
        <v>35.251200000000004</v>
      </c>
      <c r="U432">
        <f t="shared" si="73"/>
        <v>0</v>
      </c>
      <c r="V432" s="66">
        <f t="shared" si="74"/>
        <v>0</v>
      </c>
      <c r="W432">
        <f t="shared" si="75"/>
        <v>0</v>
      </c>
      <c r="X432">
        <f t="shared" si="66"/>
        <v>0</v>
      </c>
      <c r="Y432">
        <f t="shared" si="67"/>
        <v>0</v>
      </c>
      <c r="Z432">
        <f t="shared" si="76"/>
        <v>0</v>
      </c>
    </row>
    <row r="433" spans="3:26" x14ac:dyDescent="0.25">
      <c r="C433"/>
      <c r="O433">
        <f t="shared" si="68"/>
        <v>10.88</v>
      </c>
      <c r="Q433" t="str">
        <f t="shared" si="69"/>
        <v>#</v>
      </c>
      <c r="R433">
        <f t="shared" si="70"/>
        <v>0</v>
      </c>
      <c r="S433">
        <f t="shared" si="71"/>
        <v>0</v>
      </c>
      <c r="T433">
        <f t="shared" si="72"/>
        <v>35.251200000000004</v>
      </c>
      <c r="U433">
        <f t="shared" si="73"/>
        <v>0</v>
      </c>
      <c r="V433" s="66">
        <f t="shared" si="74"/>
        <v>0</v>
      </c>
      <c r="W433">
        <f t="shared" si="75"/>
        <v>0</v>
      </c>
      <c r="X433">
        <f t="shared" si="66"/>
        <v>0</v>
      </c>
      <c r="Y433">
        <f t="shared" si="67"/>
        <v>0</v>
      </c>
      <c r="Z433">
        <f t="shared" si="76"/>
        <v>0</v>
      </c>
    </row>
    <row r="434" spans="3:26" x14ac:dyDescent="0.25">
      <c r="C434"/>
      <c r="O434">
        <f t="shared" si="68"/>
        <v>10.88</v>
      </c>
      <c r="Q434" t="str">
        <f t="shared" si="69"/>
        <v>#</v>
      </c>
      <c r="R434">
        <f t="shared" si="70"/>
        <v>0</v>
      </c>
      <c r="S434">
        <f t="shared" si="71"/>
        <v>0</v>
      </c>
      <c r="T434">
        <f t="shared" si="72"/>
        <v>35.251200000000004</v>
      </c>
      <c r="U434">
        <f t="shared" si="73"/>
        <v>0</v>
      </c>
      <c r="V434" s="66">
        <f t="shared" si="74"/>
        <v>0</v>
      </c>
      <c r="W434">
        <f t="shared" si="75"/>
        <v>0</v>
      </c>
      <c r="X434">
        <f t="shared" si="66"/>
        <v>0</v>
      </c>
      <c r="Y434">
        <f t="shared" si="67"/>
        <v>0</v>
      </c>
      <c r="Z434">
        <f t="shared" si="76"/>
        <v>0</v>
      </c>
    </row>
    <row r="435" spans="3:26" x14ac:dyDescent="0.25">
      <c r="C435"/>
      <c r="O435">
        <f t="shared" si="68"/>
        <v>10.88</v>
      </c>
      <c r="Q435" t="str">
        <f t="shared" si="69"/>
        <v>#</v>
      </c>
      <c r="R435">
        <f t="shared" si="70"/>
        <v>0</v>
      </c>
      <c r="S435">
        <f t="shared" si="71"/>
        <v>0</v>
      </c>
      <c r="T435">
        <f t="shared" si="72"/>
        <v>35.251200000000004</v>
      </c>
      <c r="U435">
        <f t="shared" si="73"/>
        <v>0</v>
      </c>
      <c r="V435" s="66">
        <f t="shared" si="74"/>
        <v>0</v>
      </c>
      <c r="W435">
        <f t="shared" si="75"/>
        <v>0</v>
      </c>
      <c r="X435">
        <f t="shared" si="66"/>
        <v>0</v>
      </c>
      <c r="Y435">
        <f t="shared" si="67"/>
        <v>0</v>
      </c>
      <c r="Z435">
        <f t="shared" si="76"/>
        <v>0</v>
      </c>
    </row>
    <row r="436" spans="3:26" x14ac:dyDescent="0.25">
      <c r="C436"/>
      <c r="O436">
        <f t="shared" si="68"/>
        <v>10.88</v>
      </c>
      <c r="Q436" t="str">
        <f t="shared" si="69"/>
        <v>#</v>
      </c>
      <c r="R436">
        <f t="shared" si="70"/>
        <v>0</v>
      </c>
      <c r="S436">
        <f t="shared" si="71"/>
        <v>0</v>
      </c>
      <c r="T436">
        <f t="shared" si="72"/>
        <v>35.251200000000004</v>
      </c>
      <c r="U436">
        <f t="shared" si="73"/>
        <v>0</v>
      </c>
      <c r="V436" s="66">
        <f t="shared" si="74"/>
        <v>0</v>
      </c>
      <c r="W436">
        <f t="shared" si="75"/>
        <v>0</v>
      </c>
      <c r="X436">
        <f t="shared" si="66"/>
        <v>0</v>
      </c>
      <c r="Y436">
        <f t="shared" si="67"/>
        <v>0</v>
      </c>
      <c r="Z436">
        <f t="shared" si="76"/>
        <v>0</v>
      </c>
    </row>
    <row r="437" spans="3:26" x14ac:dyDescent="0.25">
      <c r="C437"/>
      <c r="O437">
        <f t="shared" si="68"/>
        <v>10.88</v>
      </c>
      <c r="Q437" t="str">
        <f t="shared" si="69"/>
        <v>#</v>
      </c>
      <c r="R437">
        <f t="shared" si="70"/>
        <v>0</v>
      </c>
      <c r="S437">
        <f t="shared" si="71"/>
        <v>0</v>
      </c>
      <c r="T437">
        <f t="shared" si="72"/>
        <v>35.251200000000004</v>
      </c>
      <c r="U437">
        <f t="shared" si="73"/>
        <v>0</v>
      </c>
      <c r="V437" s="66">
        <f t="shared" si="74"/>
        <v>0</v>
      </c>
      <c r="W437">
        <f t="shared" si="75"/>
        <v>0</v>
      </c>
      <c r="X437">
        <f t="shared" si="66"/>
        <v>0</v>
      </c>
      <c r="Y437">
        <f t="shared" si="67"/>
        <v>0</v>
      </c>
      <c r="Z437">
        <f t="shared" si="76"/>
        <v>0</v>
      </c>
    </row>
    <row r="438" spans="3:26" x14ac:dyDescent="0.25">
      <c r="C438"/>
      <c r="O438">
        <f t="shared" si="68"/>
        <v>10.88</v>
      </c>
      <c r="Q438" t="str">
        <f t="shared" si="69"/>
        <v>#</v>
      </c>
      <c r="R438">
        <f t="shared" si="70"/>
        <v>0</v>
      </c>
      <c r="S438">
        <f t="shared" si="71"/>
        <v>0</v>
      </c>
      <c r="T438">
        <f t="shared" si="72"/>
        <v>35.251200000000004</v>
      </c>
      <c r="U438">
        <f t="shared" si="73"/>
        <v>0</v>
      </c>
      <c r="V438" s="66">
        <f t="shared" si="74"/>
        <v>0</v>
      </c>
      <c r="W438">
        <f t="shared" si="75"/>
        <v>0</v>
      </c>
      <c r="X438">
        <f t="shared" si="66"/>
        <v>0</v>
      </c>
      <c r="Y438">
        <f t="shared" si="67"/>
        <v>0</v>
      </c>
      <c r="Z438">
        <f t="shared" si="76"/>
        <v>0</v>
      </c>
    </row>
    <row r="439" spans="3:26" x14ac:dyDescent="0.25">
      <c r="C439"/>
      <c r="O439">
        <f t="shared" si="68"/>
        <v>10.88</v>
      </c>
      <c r="Q439" t="str">
        <f t="shared" si="69"/>
        <v>#</v>
      </c>
      <c r="R439">
        <f t="shared" si="70"/>
        <v>0</v>
      </c>
      <c r="S439">
        <f t="shared" si="71"/>
        <v>0</v>
      </c>
      <c r="T439">
        <f t="shared" si="72"/>
        <v>35.251200000000004</v>
      </c>
      <c r="U439">
        <f t="shared" si="73"/>
        <v>0</v>
      </c>
      <c r="V439" s="66">
        <f t="shared" si="74"/>
        <v>0</v>
      </c>
      <c r="W439">
        <f t="shared" si="75"/>
        <v>0</v>
      </c>
      <c r="X439">
        <f t="shared" si="66"/>
        <v>0</v>
      </c>
      <c r="Y439">
        <f t="shared" si="67"/>
        <v>0</v>
      </c>
      <c r="Z439">
        <f t="shared" si="76"/>
        <v>0</v>
      </c>
    </row>
    <row r="440" spans="3:26" x14ac:dyDescent="0.25">
      <c r="C440"/>
      <c r="O440">
        <f t="shared" si="68"/>
        <v>10.88</v>
      </c>
      <c r="Q440" t="str">
        <f t="shared" si="69"/>
        <v>#</v>
      </c>
      <c r="R440">
        <f t="shared" si="70"/>
        <v>0</v>
      </c>
      <c r="S440">
        <f t="shared" si="71"/>
        <v>0</v>
      </c>
      <c r="T440">
        <f t="shared" si="72"/>
        <v>35.251200000000004</v>
      </c>
      <c r="U440">
        <f t="shared" si="73"/>
        <v>0</v>
      </c>
      <c r="V440" s="66">
        <f t="shared" si="74"/>
        <v>0</v>
      </c>
      <c r="W440">
        <f t="shared" si="75"/>
        <v>0</v>
      </c>
      <c r="X440">
        <f t="shared" si="66"/>
        <v>0</v>
      </c>
      <c r="Y440">
        <f t="shared" si="67"/>
        <v>0</v>
      </c>
      <c r="Z440">
        <f t="shared" si="76"/>
        <v>0</v>
      </c>
    </row>
    <row r="441" spans="3:26" x14ac:dyDescent="0.25">
      <c r="C441"/>
      <c r="O441">
        <f t="shared" si="68"/>
        <v>10.88</v>
      </c>
      <c r="Q441" t="str">
        <f t="shared" si="69"/>
        <v>#</v>
      </c>
      <c r="R441">
        <f t="shared" si="70"/>
        <v>0</v>
      </c>
      <c r="S441">
        <f t="shared" si="71"/>
        <v>0</v>
      </c>
      <c r="T441">
        <f t="shared" si="72"/>
        <v>35.251200000000004</v>
      </c>
      <c r="U441">
        <f t="shared" si="73"/>
        <v>0</v>
      </c>
      <c r="V441" s="66">
        <f t="shared" si="74"/>
        <v>0</v>
      </c>
      <c r="W441">
        <f t="shared" si="75"/>
        <v>0</v>
      </c>
      <c r="X441">
        <f t="shared" si="66"/>
        <v>0</v>
      </c>
      <c r="Y441">
        <f t="shared" si="67"/>
        <v>0</v>
      </c>
      <c r="Z441">
        <f t="shared" si="76"/>
        <v>0</v>
      </c>
    </row>
    <row r="442" spans="3:26" x14ac:dyDescent="0.25">
      <c r="C442"/>
      <c r="O442">
        <f t="shared" si="68"/>
        <v>10.88</v>
      </c>
      <c r="Q442" t="str">
        <f t="shared" si="69"/>
        <v>#</v>
      </c>
      <c r="R442">
        <f t="shared" si="70"/>
        <v>0</v>
      </c>
      <c r="S442">
        <f t="shared" si="71"/>
        <v>0</v>
      </c>
      <c r="T442">
        <f t="shared" si="72"/>
        <v>35.251200000000004</v>
      </c>
      <c r="U442">
        <f t="shared" si="73"/>
        <v>0</v>
      </c>
      <c r="V442" s="66">
        <f t="shared" si="74"/>
        <v>0</v>
      </c>
      <c r="W442">
        <f t="shared" si="75"/>
        <v>0</v>
      </c>
      <c r="X442">
        <f t="shared" si="66"/>
        <v>0</v>
      </c>
      <c r="Y442">
        <f t="shared" si="67"/>
        <v>0</v>
      </c>
      <c r="Z442">
        <f t="shared" si="76"/>
        <v>0</v>
      </c>
    </row>
    <row r="443" spans="3:26" x14ac:dyDescent="0.25">
      <c r="C443"/>
      <c r="O443">
        <f t="shared" si="68"/>
        <v>10.88</v>
      </c>
      <c r="Q443" t="str">
        <f t="shared" si="69"/>
        <v>#</v>
      </c>
      <c r="R443">
        <f t="shared" si="70"/>
        <v>0</v>
      </c>
      <c r="S443">
        <f t="shared" si="71"/>
        <v>0</v>
      </c>
      <c r="T443">
        <f t="shared" si="72"/>
        <v>35.251200000000004</v>
      </c>
      <c r="U443">
        <f t="shared" si="73"/>
        <v>0</v>
      </c>
      <c r="V443" s="66">
        <f t="shared" si="74"/>
        <v>0</v>
      </c>
      <c r="W443">
        <f t="shared" si="75"/>
        <v>0</v>
      </c>
      <c r="X443">
        <f t="shared" si="66"/>
        <v>0</v>
      </c>
      <c r="Y443">
        <f t="shared" si="67"/>
        <v>0</v>
      </c>
      <c r="Z443">
        <f t="shared" si="76"/>
        <v>0</v>
      </c>
    </row>
    <row r="444" spans="3:26" x14ac:dyDescent="0.25">
      <c r="C444"/>
      <c r="O444">
        <f t="shared" si="68"/>
        <v>10.88</v>
      </c>
      <c r="Q444" t="str">
        <f t="shared" si="69"/>
        <v>#</v>
      </c>
      <c r="R444">
        <f t="shared" si="70"/>
        <v>0</v>
      </c>
      <c r="S444">
        <f t="shared" si="71"/>
        <v>0</v>
      </c>
      <c r="T444">
        <f t="shared" si="72"/>
        <v>35.251200000000004</v>
      </c>
      <c r="U444">
        <f t="shared" si="73"/>
        <v>0</v>
      </c>
      <c r="V444" s="66">
        <f t="shared" si="74"/>
        <v>0</v>
      </c>
      <c r="W444">
        <f t="shared" si="75"/>
        <v>0</v>
      </c>
      <c r="X444">
        <f t="shared" si="66"/>
        <v>0</v>
      </c>
      <c r="Y444">
        <f t="shared" si="67"/>
        <v>0</v>
      </c>
      <c r="Z444">
        <f t="shared" si="76"/>
        <v>0</v>
      </c>
    </row>
    <row r="445" spans="3:26" x14ac:dyDescent="0.25">
      <c r="C445"/>
      <c r="O445">
        <f t="shared" si="68"/>
        <v>10.88</v>
      </c>
      <c r="Q445" t="str">
        <f t="shared" si="69"/>
        <v>#</v>
      </c>
      <c r="R445">
        <f t="shared" si="70"/>
        <v>0</v>
      </c>
      <c r="S445">
        <f t="shared" si="71"/>
        <v>0</v>
      </c>
      <c r="T445">
        <f t="shared" si="72"/>
        <v>35.251200000000004</v>
      </c>
      <c r="U445">
        <f t="shared" si="73"/>
        <v>0</v>
      </c>
      <c r="V445" s="66">
        <f t="shared" si="74"/>
        <v>0</v>
      </c>
      <c r="W445">
        <f t="shared" si="75"/>
        <v>0</v>
      </c>
      <c r="X445">
        <f t="shared" si="66"/>
        <v>0</v>
      </c>
      <c r="Y445">
        <f t="shared" si="67"/>
        <v>0</v>
      </c>
      <c r="Z445">
        <f t="shared" si="76"/>
        <v>0</v>
      </c>
    </row>
    <row r="446" spans="3:26" x14ac:dyDescent="0.25">
      <c r="C446"/>
      <c r="O446">
        <f t="shared" si="68"/>
        <v>10.88</v>
      </c>
      <c r="Q446" t="str">
        <f t="shared" si="69"/>
        <v>#</v>
      </c>
      <c r="R446">
        <f t="shared" si="70"/>
        <v>0</v>
      </c>
      <c r="S446">
        <f t="shared" si="71"/>
        <v>0</v>
      </c>
      <c r="T446">
        <f t="shared" si="72"/>
        <v>35.251200000000004</v>
      </c>
      <c r="U446">
        <f t="shared" si="73"/>
        <v>0</v>
      </c>
      <c r="V446" s="66">
        <f t="shared" si="74"/>
        <v>0</v>
      </c>
      <c r="W446">
        <f t="shared" si="75"/>
        <v>0</v>
      </c>
      <c r="X446">
        <f t="shared" si="66"/>
        <v>0</v>
      </c>
      <c r="Y446">
        <f t="shared" si="67"/>
        <v>0</v>
      </c>
      <c r="Z446">
        <f t="shared" si="76"/>
        <v>0</v>
      </c>
    </row>
    <row r="447" spans="3:26" x14ac:dyDescent="0.25">
      <c r="C447"/>
      <c r="O447">
        <f t="shared" si="68"/>
        <v>10.88</v>
      </c>
      <c r="Q447" t="str">
        <f t="shared" si="69"/>
        <v>#</v>
      </c>
      <c r="R447">
        <f t="shared" si="70"/>
        <v>0</v>
      </c>
      <c r="S447">
        <f t="shared" si="71"/>
        <v>0</v>
      </c>
      <c r="T447">
        <f t="shared" si="72"/>
        <v>35.251200000000004</v>
      </c>
      <c r="U447">
        <f t="shared" si="73"/>
        <v>0</v>
      </c>
      <c r="V447" s="66">
        <f t="shared" si="74"/>
        <v>0</v>
      </c>
      <c r="W447">
        <f t="shared" si="75"/>
        <v>0</v>
      </c>
      <c r="X447">
        <f t="shared" si="66"/>
        <v>0</v>
      </c>
      <c r="Y447">
        <f t="shared" si="67"/>
        <v>0</v>
      </c>
      <c r="Z447">
        <f t="shared" si="76"/>
        <v>0</v>
      </c>
    </row>
    <row r="448" spans="3:26" x14ac:dyDescent="0.25">
      <c r="C448"/>
      <c r="O448">
        <f t="shared" si="68"/>
        <v>10.88</v>
      </c>
      <c r="Q448" t="str">
        <f t="shared" si="69"/>
        <v>#</v>
      </c>
      <c r="R448">
        <f t="shared" si="70"/>
        <v>0</v>
      </c>
      <c r="S448">
        <f t="shared" si="71"/>
        <v>0</v>
      </c>
      <c r="T448">
        <f t="shared" si="72"/>
        <v>35.251200000000004</v>
      </c>
      <c r="U448">
        <f t="shared" si="73"/>
        <v>0</v>
      </c>
      <c r="V448" s="66">
        <f t="shared" si="74"/>
        <v>0</v>
      </c>
      <c r="W448">
        <f t="shared" si="75"/>
        <v>0</v>
      </c>
      <c r="X448">
        <f t="shared" si="66"/>
        <v>0</v>
      </c>
      <c r="Y448">
        <f t="shared" si="67"/>
        <v>0</v>
      </c>
      <c r="Z448">
        <f t="shared" si="76"/>
        <v>0</v>
      </c>
    </row>
    <row r="449" spans="3:26" x14ac:dyDescent="0.25">
      <c r="C449"/>
      <c r="O449">
        <f t="shared" si="68"/>
        <v>10.88</v>
      </c>
      <c r="Q449" t="str">
        <f t="shared" si="69"/>
        <v>#</v>
      </c>
      <c r="R449">
        <f t="shared" si="70"/>
        <v>0</v>
      </c>
      <c r="S449">
        <f t="shared" si="71"/>
        <v>0</v>
      </c>
      <c r="T449">
        <f t="shared" si="72"/>
        <v>35.251200000000004</v>
      </c>
      <c r="U449">
        <f t="shared" si="73"/>
        <v>0</v>
      </c>
      <c r="V449" s="66">
        <f t="shared" si="74"/>
        <v>0</v>
      </c>
      <c r="W449">
        <f t="shared" si="75"/>
        <v>0</v>
      </c>
      <c r="X449">
        <f t="shared" si="66"/>
        <v>0</v>
      </c>
      <c r="Y449">
        <f t="shared" si="67"/>
        <v>0</v>
      </c>
      <c r="Z449">
        <f t="shared" si="76"/>
        <v>0</v>
      </c>
    </row>
    <row r="450" spans="3:26" x14ac:dyDescent="0.25">
      <c r="C450"/>
      <c r="O450">
        <f t="shared" si="68"/>
        <v>10.88</v>
      </c>
      <c r="Q450" t="str">
        <f t="shared" si="69"/>
        <v>#</v>
      </c>
      <c r="R450">
        <f t="shared" si="70"/>
        <v>0</v>
      </c>
      <c r="S450">
        <f t="shared" si="71"/>
        <v>0</v>
      </c>
      <c r="T450">
        <f t="shared" si="72"/>
        <v>35.251200000000004</v>
      </c>
      <c r="U450">
        <f t="shared" si="73"/>
        <v>0</v>
      </c>
      <c r="V450" s="66">
        <f t="shared" si="74"/>
        <v>0</v>
      </c>
      <c r="W450">
        <f t="shared" si="75"/>
        <v>0</v>
      </c>
      <c r="X450">
        <f t="shared" si="66"/>
        <v>0</v>
      </c>
      <c r="Y450">
        <f t="shared" si="67"/>
        <v>0</v>
      </c>
      <c r="Z450">
        <f t="shared" si="76"/>
        <v>0</v>
      </c>
    </row>
    <row r="451" spans="3:26" x14ac:dyDescent="0.25">
      <c r="C451"/>
      <c r="O451">
        <f t="shared" si="68"/>
        <v>10.88</v>
      </c>
      <c r="Q451" t="str">
        <f t="shared" si="69"/>
        <v>#</v>
      </c>
      <c r="R451">
        <f t="shared" si="70"/>
        <v>0</v>
      </c>
      <c r="S451">
        <f t="shared" si="71"/>
        <v>0</v>
      </c>
      <c r="T451">
        <f t="shared" si="72"/>
        <v>35.251200000000004</v>
      </c>
      <c r="U451">
        <f t="shared" si="73"/>
        <v>0</v>
      </c>
      <c r="V451" s="66">
        <f t="shared" si="74"/>
        <v>0</v>
      </c>
      <c r="W451">
        <f t="shared" si="75"/>
        <v>0</v>
      </c>
      <c r="X451">
        <f t="shared" ref="X451:X514" si="77">ROUND(J451/1000,3)</f>
        <v>0</v>
      </c>
      <c r="Y451">
        <f t="shared" ref="Y451:Y514" si="78">ROUND(K451/1000,3)</f>
        <v>0</v>
      </c>
      <c r="Z451">
        <f t="shared" si="76"/>
        <v>0</v>
      </c>
    </row>
    <row r="452" spans="3:26" x14ac:dyDescent="0.25">
      <c r="C452"/>
      <c r="O452">
        <f t="shared" ref="O452:O515" si="79">IFERROR(AVERAGEIFS($M$3:$M$1650,$B$3:$B$1650,MID($Q452,1,4),$M$3:$M$1650,"&gt;0"),10.88)</f>
        <v>10.88</v>
      </c>
      <c r="Q452" t="str">
        <f t="shared" ref="Q452:Q515" si="80">B452&amp;"#"&amp;MID(C452,6,2)</f>
        <v>#</v>
      </c>
      <c r="R452">
        <f t="shared" ref="R452:R515" si="81">IF(OR(L452=0,M452=0),ROUND(D452*O452/1000,3),ROUND(L452*M452*0.9/1000,3))</f>
        <v>0</v>
      </c>
      <c r="S452">
        <f t="shared" ref="S452:S515" si="82">IF(OR(L452=0,M452=0),ROUND(D452*O452*0.9/1000,3),ROUND(L452*M452*0.9/1000,3))</f>
        <v>0</v>
      </c>
      <c r="T452">
        <f t="shared" ref="T452:T515" si="83">IF(OR(L452=0,M452=0),O452*0.9*3.6,M452*0.9*3.6)</f>
        <v>35.251200000000004</v>
      </c>
      <c r="U452">
        <f t="shared" ref="U452:U515" si="84">IF(H452=0,ROUND(F452+G452,3),ROUND(H452,3))</f>
        <v>0</v>
      </c>
      <c r="V452" s="66">
        <f t="shared" ref="V452:V515" si="85">H452</f>
        <v>0</v>
      </c>
      <c r="W452">
        <f t="shared" ref="W452:W515" si="86">ROUND(E452/1000,3)</f>
        <v>0</v>
      </c>
      <c r="X452">
        <f t="shared" si="77"/>
        <v>0</v>
      </c>
      <c r="Y452">
        <f t="shared" si="78"/>
        <v>0</v>
      </c>
      <c r="Z452">
        <f t="shared" ref="Z452:Z515" si="87">ROUND(I452/1000,3)</f>
        <v>0</v>
      </c>
    </row>
    <row r="453" spans="3:26" x14ac:dyDescent="0.25">
      <c r="C453"/>
      <c r="O453">
        <f t="shared" si="79"/>
        <v>10.88</v>
      </c>
      <c r="Q453" t="str">
        <f t="shared" si="80"/>
        <v>#</v>
      </c>
      <c r="R453">
        <f t="shared" si="81"/>
        <v>0</v>
      </c>
      <c r="S453">
        <f t="shared" si="82"/>
        <v>0</v>
      </c>
      <c r="T453">
        <f t="shared" si="83"/>
        <v>35.251200000000004</v>
      </c>
      <c r="U453">
        <f t="shared" si="84"/>
        <v>0</v>
      </c>
      <c r="V453" s="66">
        <f t="shared" si="85"/>
        <v>0</v>
      </c>
      <c r="W453">
        <f t="shared" si="86"/>
        <v>0</v>
      </c>
      <c r="X453">
        <f t="shared" si="77"/>
        <v>0</v>
      </c>
      <c r="Y453">
        <f t="shared" si="78"/>
        <v>0</v>
      </c>
      <c r="Z453">
        <f t="shared" si="87"/>
        <v>0</v>
      </c>
    </row>
    <row r="454" spans="3:26" x14ac:dyDescent="0.25">
      <c r="C454"/>
      <c r="O454">
        <f t="shared" si="79"/>
        <v>10.88</v>
      </c>
      <c r="Q454" t="str">
        <f t="shared" si="80"/>
        <v>#</v>
      </c>
      <c r="R454">
        <f t="shared" si="81"/>
        <v>0</v>
      </c>
      <c r="S454">
        <f t="shared" si="82"/>
        <v>0</v>
      </c>
      <c r="T454">
        <f t="shared" si="83"/>
        <v>35.251200000000004</v>
      </c>
      <c r="U454">
        <f t="shared" si="84"/>
        <v>0</v>
      </c>
      <c r="V454" s="66">
        <f t="shared" si="85"/>
        <v>0</v>
      </c>
      <c r="W454">
        <f t="shared" si="86"/>
        <v>0</v>
      </c>
      <c r="X454">
        <f t="shared" si="77"/>
        <v>0</v>
      </c>
      <c r="Y454">
        <f t="shared" si="78"/>
        <v>0</v>
      </c>
      <c r="Z454">
        <f t="shared" si="87"/>
        <v>0</v>
      </c>
    </row>
    <row r="455" spans="3:26" x14ac:dyDescent="0.25">
      <c r="C455"/>
      <c r="O455">
        <f t="shared" si="79"/>
        <v>10.88</v>
      </c>
      <c r="Q455" t="str">
        <f t="shared" si="80"/>
        <v>#</v>
      </c>
      <c r="R455">
        <f t="shared" si="81"/>
        <v>0</v>
      </c>
      <c r="S455">
        <f t="shared" si="82"/>
        <v>0</v>
      </c>
      <c r="T455">
        <f t="shared" si="83"/>
        <v>35.251200000000004</v>
      </c>
      <c r="U455">
        <f t="shared" si="84"/>
        <v>0</v>
      </c>
      <c r="V455" s="66">
        <f t="shared" si="85"/>
        <v>0</v>
      </c>
      <c r="W455">
        <f t="shared" si="86"/>
        <v>0</v>
      </c>
      <c r="X455">
        <f t="shared" si="77"/>
        <v>0</v>
      </c>
      <c r="Y455">
        <f t="shared" si="78"/>
        <v>0</v>
      </c>
      <c r="Z455">
        <f t="shared" si="87"/>
        <v>0</v>
      </c>
    </row>
    <row r="456" spans="3:26" x14ac:dyDescent="0.25">
      <c r="C456"/>
      <c r="O456">
        <f t="shared" si="79"/>
        <v>10.88</v>
      </c>
      <c r="Q456" t="str">
        <f t="shared" si="80"/>
        <v>#</v>
      </c>
      <c r="R456">
        <f t="shared" si="81"/>
        <v>0</v>
      </c>
      <c r="S456">
        <f t="shared" si="82"/>
        <v>0</v>
      </c>
      <c r="T456">
        <f t="shared" si="83"/>
        <v>35.251200000000004</v>
      </c>
      <c r="U456">
        <f t="shared" si="84"/>
        <v>0</v>
      </c>
      <c r="V456" s="66">
        <f t="shared" si="85"/>
        <v>0</v>
      </c>
      <c r="W456">
        <f t="shared" si="86"/>
        <v>0</v>
      </c>
      <c r="X456">
        <f t="shared" si="77"/>
        <v>0</v>
      </c>
      <c r="Y456">
        <f t="shared" si="78"/>
        <v>0</v>
      </c>
      <c r="Z456">
        <f t="shared" si="87"/>
        <v>0</v>
      </c>
    </row>
    <row r="457" spans="3:26" x14ac:dyDescent="0.25">
      <c r="C457"/>
      <c r="O457">
        <f t="shared" si="79"/>
        <v>10.88</v>
      </c>
      <c r="Q457" t="str">
        <f t="shared" si="80"/>
        <v>#</v>
      </c>
      <c r="R457">
        <f t="shared" si="81"/>
        <v>0</v>
      </c>
      <c r="S457">
        <f t="shared" si="82"/>
        <v>0</v>
      </c>
      <c r="T457">
        <f t="shared" si="83"/>
        <v>35.251200000000004</v>
      </c>
      <c r="U457">
        <f t="shared" si="84"/>
        <v>0</v>
      </c>
      <c r="V457" s="66">
        <f t="shared" si="85"/>
        <v>0</v>
      </c>
      <c r="W457">
        <f t="shared" si="86"/>
        <v>0</v>
      </c>
      <c r="X457">
        <f t="shared" si="77"/>
        <v>0</v>
      </c>
      <c r="Y457">
        <f t="shared" si="78"/>
        <v>0</v>
      </c>
      <c r="Z457">
        <f t="shared" si="87"/>
        <v>0</v>
      </c>
    </row>
    <row r="458" spans="3:26" x14ac:dyDescent="0.25">
      <c r="C458"/>
      <c r="O458">
        <f t="shared" si="79"/>
        <v>10.88</v>
      </c>
      <c r="Q458" t="str">
        <f t="shared" si="80"/>
        <v>#</v>
      </c>
      <c r="R458">
        <f t="shared" si="81"/>
        <v>0</v>
      </c>
      <c r="S458">
        <f t="shared" si="82"/>
        <v>0</v>
      </c>
      <c r="T458">
        <f t="shared" si="83"/>
        <v>35.251200000000004</v>
      </c>
      <c r="U458">
        <f t="shared" si="84"/>
        <v>0</v>
      </c>
      <c r="V458" s="66">
        <f t="shared" si="85"/>
        <v>0</v>
      </c>
      <c r="W458">
        <f t="shared" si="86"/>
        <v>0</v>
      </c>
      <c r="X458">
        <f t="shared" si="77"/>
        <v>0</v>
      </c>
      <c r="Y458">
        <f t="shared" si="78"/>
        <v>0</v>
      </c>
      <c r="Z458">
        <f t="shared" si="87"/>
        <v>0</v>
      </c>
    </row>
    <row r="459" spans="3:26" x14ac:dyDescent="0.25">
      <c r="C459"/>
      <c r="O459">
        <f t="shared" si="79"/>
        <v>10.88</v>
      </c>
      <c r="Q459" t="str">
        <f t="shared" si="80"/>
        <v>#</v>
      </c>
      <c r="R459">
        <f t="shared" si="81"/>
        <v>0</v>
      </c>
      <c r="S459">
        <f t="shared" si="82"/>
        <v>0</v>
      </c>
      <c r="T459">
        <f t="shared" si="83"/>
        <v>35.251200000000004</v>
      </c>
      <c r="U459">
        <f t="shared" si="84"/>
        <v>0</v>
      </c>
      <c r="V459" s="66">
        <f t="shared" si="85"/>
        <v>0</v>
      </c>
      <c r="W459">
        <f t="shared" si="86"/>
        <v>0</v>
      </c>
      <c r="X459">
        <f t="shared" si="77"/>
        <v>0</v>
      </c>
      <c r="Y459">
        <f t="shared" si="78"/>
        <v>0</v>
      </c>
      <c r="Z459">
        <f t="shared" si="87"/>
        <v>0</v>
      </c>
    </row>
    <row r="460" spans="3:26" x14ac:dyDescent="0.25">
      <c r="C460"/>
      <c r="O460">
        <f t="shared" si="79"/>
        <v>10.88</v>
      </c>
      <c r="Q460" t="str">
        <f t="shared" si="80"/>
        <v>#</v>
      </c>
      <c r="R460">
        <f t="shared" si="81"/>
        <v>0</v>
      </c>
      <c r="S460">
        <f t="shared" si="82"/>
        <v>0</v>
      </c>
      <c r="T460">
        <f t="shared" si="83"/>
        <v>35.251200000000004</v>
      </c>
      <c r="U460">
        <f t="shared" si="84"/>
        <v>0</v>
      </c>
      <c r="V460" s="66">
        <f t="shared" si="85"/>
        <v>0</v>
      </c>
      <c r="W460">
        <f t="shared" si="86"/>
        <v>0</v>
      </c>
      <c r="X460">
        <f t="shared" si="77"/>
        <v>0</v>
      </c>
      <c r="Y460">
        <f t="shared" si="78"/>
        <v>0</v>
      </c>
      <c r="Z460">
        <f t="shared" si="87"/>
        <v>0</v>
      </c>
    </row>
    <row r="461" spans="3:26" x14ac:dyDescent="0.25">
      <c r="C461"/>
      <c r="O461">
        <f t="shared" si="79"/>
        <v>10.88</v>
      </c>
      <c r="Q461" t="str">
        <f t="shared" si="80"/>
        <v>#</v>
      </c>
      <c r="R461">
        <f t="shared" si="81"/>
        <v>0</v>
      </c>
      <c r="S461">
        <f t="shared" si="82"/>
        <v>0</v>
      </c>
      <c r="T461">
        <f t="shared" si="83"/>
        <v>35.251200000000004</v>
      </c>
      <c r="U461">
        <f t="shared" si="84"/>
        <v>0</v>
      </c>
      <c r="V461" s="66">
        <f t="shared" si="85"/>
        <v>0</v>
      </c>
      <c r="W461">
        <f t="shared" si="86"/>
        <v>0</v>
      </c>
      <c r="X461">
        <f t="shared" si="77"/>
        <v>0</v>
      </c>
      <c r="Y461">
        <f t="shared" si="78"/>
        <v>0</v>
      </c>
      <c r="Z461">
        <f t="shared" si="87"/>
        <v>0</v>
      </c>
    </row>
    <row r="462" spans="3:26" x14ac:dyDescent="0.25">
      <c r="C462"/>
      <c r="O462">
        <f t="shared" si="79"/>
        <v>10.88</v>
      </c>
      <c r="Q462" t="str">
        <f t="shared" si="80"/>
        <v>#</v>
      </c>
      <c r="R462">
        <f t="shared" si="81"/>
        <v>0</v>
      </c>
      <c r="S462">
        <f t="shared" si="82"/>
        <v>0</v>
      </c>
      <c r="T462">
        <f t="shared" si="83"/>
        <v>35.251200000000004</v>
      </c>
      <c r="U462">
        <f t="shared" si="84"/>
        <v>0</v>
      </c>
      <c r="V462" s="66">
        <f t="shared" si="85"/>
        <v>0</v>
      </c>
      <c r="W462">
        <f t="shared" si="86"/>
        <v>0</v>
      </c>
      <c r="X462">
        <f t="shared" si="77"/>
        <v>0</v>
      </c>
      <c r="Y462">
        <f t="shared" si="78"/>
        <v>0</v>
      </c>
      <c r="Z462">
        <f t="shared" si="87"/>
        <v>0</v>
      </c>
    </row>
    <row r="463" spans="3:26" x14ac:dyDescent="0.25">
      <c r="C463"/>
      <c r="O463">
        <f t="shared" si="79"/>
        <v>10.88</v>
      </c>
      <c r="Q463" t="str">
        <f t="shared" si="80"/>
        <v>#</v>
      </c>
      <c r="R463">
        <f t="shared" si="81"/>
        <v>0</v>
      </c>
      <c r="S463">
        <f t="shared" si="82"/>
        <v>0</v>
      </c>
      <c r="T463">
        <f t="shared" si="83"/>
        <v>35.251200000000004</v>
      </c>
      <c r="U463">
        <f t="shared" si="84"/>
        <v>0</v>
      </c>
      <c r="V463" s="66">
        <f t="shared" si="85"/>
        <v>0</v>
      </c>
      <c r="W463">
        <f t="shared" si="86"/>
        <v>0</v>
      </c>
      <c r="X463">
        <f t="shared" si="77"/>
        <v>0</v>
      </c>
      <c r="Y463">
        <f t="shared" si="78"/>
        <v>0</v>
      </c>
      <c r="Z463">
        <f t="shared" si="87"/>
        <v>0</v>
      </c>
    </row>
    <row r="464" spans="3:26" x14ac:dyDescent="0.25">
      <c r="C464"/>
      <c r="O464">
        <f t="shared" si="79"/>
        <v>10.88</v>
      </c>
      <c r="Q464" t="str">
        <f t="shared" si="80"/>
        <v>#</v>
      </c>
      <c r="R464">
        <f t="shared" si="81"/>
        <v>0</v>
      </c>
      <c r="S464">
        <f t="shared" si="82"/>
        <v>0</v>
      </c>
      <c r="T464">
        <f t="shared" si="83"/>
        <v>35.251200000000004</v>
      </c>
      <c r="U464">
        <f t="shared" si="84"/>
        <v>0</v>
      </c>
      <c r="V464" s="66">
        <f t="shared" si="85"/>
        <v>0</v>
      </c>
      <c r="W464">
        <f t="shared" si="86"/>
        <v>0</v>
      </c>
      <c r="X464">
        <f t="shared" si="77"/>
        <v>0</v>
      </c>
      <c r="Y464">
        <f t="shared" si="78"/>
        <v>0</v>
      </c>
      <c r="Z464">
        <f t="shared" si="87"/>
        <v>0</v>
      </c>
    </row>
    <row r="465" spans="3:26" x14ac:dyDescent="0.25">
      <c r="C465"/>
      <c r="O465">
        <f t="shared" si="79"/>
        <v>10.88</v>
      </c>
      <c r="Q465" t="str">
        <f t="shared" si="80"/>
        <v>#</v>
      </c>
      <c r="R465">
        <f t="shared" si="81"/>
        <v>0</v>
      </c>
      <c r="S465">
        <f t="shared" si="82"/>
        <v>0</v>
      </c>
      <c r="T465">
        <f t="shared" si="83"/>
        <v>35.251200000000004</v>
      </c>
      <c r="U465">
        <f t="shared" si="84"/>
        <v>0</v>
      </c>
      <c r="V465" s="66">
        <f t="shared" si="85"/>
        <v>0</v>
      </c>
      <c r="W465">
        <f t="shared" si="86"/>
        <v>0</v>
      </c>
      <c r="X465">
        <f t="shared" si="77"/>
        <v>0</v>
      </c>
      <c r="Y465">
        <f t="shared" si="78"/>
        <v>0</v>
      </c>
      <c r="Z465">
        <f t="shared" si="87"/>
        <v>0</v>
      </c>
    </row>
    <row r="466" spans="3:26" x14ac:dyDescent="0.25">
      <c r="C466"/>
      <c r="O466">
        <f t="shared" si="79"/>
        <v>10.88</v>
      </c>
      <c r="Q466" t="str">
        <f t="shared" si="80"/>
        <v>#</v>
      </c>
      <c r="R466">
        <f t="shared" si="81"/>
        <v>0</v>
      </c>
      <c r="S466">
        <f t="shared" si="82"/>
        <v>0</v>
      </c>
      <c r="T466">
        <f t="shared" si="83"/>
        <v>35.251200000000004</v>
      </c>
      <c r="U466">
        <f t="shared" si="84"/>
        <v>0</v>
      </c>
      <c r="V466" s="66">
        <f t="shared" si="85"/>
        <v>0</v>
      </c>
      <c r="W466">
        <f t="shared" si="86"/>
        <v>0</v>
      </c>
      <c r="X466">
        <f t="shared" si="77"/>
        <v>0</v>
      </c>
      <c r="Y466">
        <f t="shared" si="78"/>
        <v>0</v>
      </c>
      <c r="Z466">
        <f t="shared" si="87"/>
        <v>0</v>
      </c>
    </row>
    <row r="467" spans="3:26" x14ac:dyDescent="0.25">
      <c r="C467"/>
      <c r="O467">
        <f t="shared" si="79"/>
        <v>10.88</v>
      </c>
      <c r="Q467" t="str">
        <f t="shared" si="80"/>
        <v>#</v>
      </c>
      <c r="R467">
        <f t="shared" si="81"/>
        <v>0</v>
      </c>
      <c r="S467">
        <f t="shared" si="82"/>
        <v>0</v>
      </c>
      <c r="T467">
        <f t="shared" si="83"/>
        <v>35.251200000000004</v>
      </c>
      <c r="U467">
        <f t="shared" si="84"/>
        <v>0</v>
      </c>
      <c r="V467" s="66">
        <f t="shared" si="85"/>
        <v>0</v>
      </c>
      <c r="W467">
        <f t="shared" si="86"/>
        <v>0</v>
      </c>
      <c r="X467">
        <f t="shared" si="77"/>
        <v>0</v>
      </c>
      <c r="Y467">
        <f t="shared" si="78"/>
        <v>0</v>
      </c>
      <c r="Z467">
        <f t="shared" si="87"/>
        <v>0</v>
      </c>
    </row>
    <row r="468" spans="3:26" x14ac:dyDescent="0.25">
      <c r="C468"/>
      <c r="O468">
        <f t="shared" si="79"/>
        <v>10.88</v>
      </c>
      <c r="Q468" t="str">
        <f t="shared" si="80"/>
        <v>#</v>
      </c>
      <c r="R468">
        <f t="shared" si="81"/>
        <v>0</v>
      </c>
      <c r="S468">
        <f t="shared" si="82"/>
        <v>0</v>
      </c>
      <c r="T468">
        <f t="shared" si="83"/>
        <v>35.251200000000004</v>
      </c>
      <c r="U468">
        <f t="shared" si="84"/>
        <v>0</v>
      </c>
      <c r="V468" s="66">
        <f t="shared" si="85"/>
        <v>0</v>
      </c>
      <c r="W468">
        <f t="shared" si="86"/>
        <v>0</v>
      </c>
      <c r="X468">
        <f t="shared" si="77"/>
        <v>0</v>
      </c>
      <c r="Y468">
        <f t="shared" si="78"/>
        <v>0</v>
      </c>
      <c r="Z468">
        <f t="shared" si="87"/>
        <v>0</v>
      </c>
    </row>
    <row r="469" spans="3:26" x14ac:dyDescent="0.25">
      <c r="C469"/>
      <c r="O469">
        <f t="shared" si="79"/>
        <v>10.88</v>
      </c>
      <c r="Q469" t="str">
        <f t="shared" si="80"/>
        <v>#</v>
      </c>
      <c r="R469">
        <f t="shared" si="81"/>
        <v>0</v>
      </c>
      <c r="S469">
        <f t="shared" si="82"/>
        <v>0</v>
      </c>
      <c r="T469">
        <f t="shared" si="83"/>
        <v>35.251200000000004</v>
      </c>
      <c r="U469">
        <f t="shared" si="84"/>
        <v>0</v>
      </c>
      <c r="V469" s="66">
        <f t="shared" si="85"/>
        <v>0</v>
      </c>
      <c r="W469">
        <f t="shared" si="86"/>
        <v>0</v>
      </c>
      <c r="X469">
        <f t="shared" si="77"/>
        <v>0</v>
      </c>
      <c r="Y469">
        <f t="shared" si="78"/>
        <v>0</v>
      </c>
      <c r="Z469">
        <f t="shared" si="87"/>
        <v>0</v>
      </c>
    </row>
    <row r="470" spans="3:26" x14ac:dyDescent="0.25">
      <c r="C470"/>
      <c r="O470">
        <f t="shared" si="79"/>
        <v>10.88</v>
      </c>
      <c r="Q470" t="str">
        <f t="shared" si="80"/>
        <v>#</v>
      </c>
      <c r="R470">
        <f t="shared" si="81"/>
        <v>0</v>
      </c>
      <c r="S470">
        <f t="shared" si="82"/>
        <v>0</v>
      </c>
      <c r="T470">
        <f t="shared" si="83"/>
        <v>35.251200000000004</v>
      </c>
      <c r="U470">
        <f t="shared" si="84"/>
        <v>0</v>
      </c>
      <c r="V470" s="66">
        <f t="shared" si="85"/>
        <v>0</v>
      </c>
      <c r="W470">
        <f t="shared" si="86"/>
        <v>0</v>
      </c>
      <c r="X470">
        <f t="shared" si="77"/>
        <v>0</v>
      </c>
      <c r="Y470">
        <f t="shared" si="78"/>
        <v>0</v>
      </c>
      <c r="Z470">
        <f t="shared" si="87"/>
        <v>0</v>
      </c>
    </row>
    <row r="471" spans="3:26" x14ac:dyDescent="0.25">
      <c r="C471"/>
      <c r="O471">
        <f t="shared" si="79"/>
        <v>10.88</v>
      </c>
      <c r="Q471" t="str">
        <f t="shared" si="80"/>
        <v>#</v>
      </c>
      <c r="R471">
        <f t="shared" si="81"/>
        <v>0</v>
      </c>
      <c r="S471">
        <f t="shared" si="82"/>
        <v>0</v>
      </c>
      <c r="T471">
        <f t="shared" si="83"/>
        <v>35.251200000000004</v>
      </c>
      <c r="U471">
        <f t="shared" si="84"/>
        <v>0</v>
      </c>
      <c r="V471" s="66">
        <f t="shared" si="85"/>
        <v>0</v>
      </c>
      <c r="W471">
        <f t="shared" si="86"/>
        <v>0</v>
      </c>
      <c r="X471">
        <f t="shared" si="77"/>
        <v>0</v>
      </c>
      <c r="Y471">
        <f t="shared" si="78"/>
        <v>0</v>
      </c>
      <c r="Z471">
        <f t="shared" si="87"/>
        <v>0</v>
      </c>
    </row>
    <row r="472" spans="3:26" x14ac:dyDescent="0.25">
      <c r="C472"/>
      <c r="O472">
        <f t="shared" si="79"/>
        <v>10.88</v>
      </c>
      <c r="Q472" t="str">
        <f t="shared" si="80"/>
        <v>#</v>
      </c>
      <c r="R472">
        <f t="shared" si="81"/>
        <v>0</v>
      </c>
      <c r="S472">
        <f t="shared" si="82"/>
        <v>0</v>
      </c>
      <c r="T472">
        <f t="shared" si="83"/>
        <v>35.251200000000004</v>
      </c>
      <c r="U472">
        <f t="shared" si="84"/>
        <v>0</v>
      </c>
      <c r="V472" s="66">
        <f t="shared" si="85"/>
        <v>0</v>
      </c>
      <c r="W472">
        <f t="shared" si="86"/>
        <v>0</v>
      </c>
      <c r="X472">
        <f t="shared" si="77"/>
        <v>0</v>
      </c>
      <c r="Y472">
        <f t="shared" si="78"/>
        <v>0</v>
      </c>
      <c r="Z472">
        <f t="shared" si="87"/>
        <v>0</v>
      </c>
    </row>
    <row r="473" spans="3:26" x14ac:dyDescent="0.25">
      <c r="C473"/>
      <c r="O473">
        <f t="shared" si="79"/>
        <v>10.88</v>
      </c>
      <c r="Q473" t="str">
        <f t="shared" si="80"/>
        <v>#</v>
      </c>
      <c r="R473">
        <f t="shared" si="81"/>
        <v>0</v>
      </c>
      <c r="S473">
        <f t="shared" si="82"/>
        <v>0</v>
      </c>
      <c r="T473">
        <f t="shared" si="83"/>
        <v>35.251200000000004</v>
      </c>
      <c r="U473">
        <f t="shared" si="84"/>
        <v>0</v>
      </c>
      <c r="V473" s="66">
        <f t="shared" si="85"/>
        <v>0</v>
      </c>
      <c r="W473">
        <f t="shared" si="86"/>
        <v>0</v>
      </c>
      <c r="X473">
        <f t="shared" si="77"/>
        <v>0</v>
      </c>
      <c r="Y473">
        <f t="shared" si="78"/>
        <v>0</v>
      </c>
      <c r="Z473">
        <f t="shared" si="87"/>
        <v>0</v>
      </c>
    </row>
    <row r="474" spans="3:26" x14ac:dyDescent="0.25">
      <c r="C474"/>
      <c r="O474">
        <f t="shared" si="79"/>
        <v>10.88</v>
      </c>
      <c r="Q474" t="str">
        <f t="shared" si="80"/>
        <v>#</v>
      </c>
      <c r="R474">
        <f t="shared" si="81"/>
        <v>0</v>
      </c>
      <c r="S474">
        <f t="shared" si="82"/>
        <v>0</v>
      </c>
      <c r="T474">
        <f t="shared" si="83"/>
        <v>35.251200000000004</v>
      </c>
      <c r="U474">
        <f t="shared" si="84"/>
        <v>0</v>
      </c>
      <c r="V474" s="66">
        <f t="shared" si="85"/>
        <v>0</v>
      </c>
      <c r="W474">
        <f t="shared" si="86"/>
        <v>0</v>
      </c>
      <c r="X474">
        <f t="shared" si="77"/>
        <v>0</v>
      </c>
      <c r="Y474">
        <f t="shared" si="78"/>
        <v>0</v>
      </c>
      <c r="Z474">
        <f t="shared" si="87"/>
        <v>0</v>
      </c>
    </row>
    <row r="475" spans="3:26" x14ac:dyDescent="0.25">
      <c r="C475"/>
      <c r="O475">
        <f t="shared" si="79"/>
        <v>10.88</v>
      </c>
      <c r="Q475" t="str">
        <f t="shared" si="80"/>
        <v>#</v>
      </c>
      <c r="R475">
        <f t="shared" si="81"/>
        <v>0</v>
      </c>
      <c r="S475">
        <f t="shared" si="82"/>
        <v>0</v>
      </c>
      <c r="T475">
        <f t="shared" si="83"/>
        <v>35.251200000000004</v>
      </c>
      <c r="U475">
        <f t="shared" si="84"/>
        <v>0</v>
      </c>
      <c r="V475" s="66">
        <f t="shared" si="85"/>
        <v>0</v>
      </c>
      <c r="W475">
        <f t="shared" si="86"/>
        <v>0</v>
      </c>
      <c r="X475">
        <f t="shared" si="77"/>
        <v>0</v>
      </c>
      <c r="Y475">
        <f t="shared" si="78"/>
        <v>0</v>
      </c>
      <c r="Z475">
        <f t="shared" si="87"/>
        <v>0</v>
      </c>
    </row>
    <row r="476" spans="3:26" x14ac:dyDescent="0.25">
      <c r="C476"/>
      <c r="O476">
        <f t="shared" si="79"/>
        <v>10.88</v>
      </c>
      <c r="Q476" t="str">
        <f t="shared" si="80"/>
        <v>#</v>
      </c>
      <c r="R476">
        <f t="shared" si="81"/>
        <v>0</v>
      </c>
      <c r="S476">
        <f t="shared" si="82"/>
        <v>0</v>
      </c>
      <c r="T476">
        <f t="shared" si="83"/>
        <v>35.251200000000004</v>
      </c>
      <c r="U476">
        <f t="shared" si="84"/>
        <v>0</v>
      </c>
      <c r="V476" s="66">
        <f t="shared" si="85"/>
        <v>0</v>
      </c>
      <c r="W476">
        <f t="shared" si="86"/>
        <v>0</v>
      </c>
      <c r="X476">
        <f t="shared" si="77"/>
        <v>0</v>
      </c>
      <c r="Y476">
        <f t="shared" si="78"/>
        <v>0</v>
      </c>
      <c r="Z476">
        <f t="shared" si="87"/>
        <v>0</v>
      </c>
    </row>
    <row r="477" spans="3:26" x14ac:dyDescent="0.25">
      <c r="C477"/>
      <c r="O477">
        <f t="shared" si="79"/>
        <v>10.88</v>
      </c>
      <c r="Q477" t="str">
        <f t="shared" si="80"/>
        <v>#</v>
      </c>
      <c r="R477">
        <f t="shared" si="81"/>
        <v>0</v>
      </c>
      <c r="S477">
        <f t="shared" si="82"/>
        <v>0</v>
      </c>
      <c r="T477">
        <f t="shared" si="83"/>
        <v>35.251200000000004</v>
      </c>
      <c r="U477">
        <f t="shared" si="84"/>
        <v>0</v>
      </c>
      <c r="V477" s="66">
        <f t="shared" si="85"/>
        <v>0</v>
      </c>
      <c r="W477">
        <f t="shared" si="86"/>
        <v>0</v>
      </c>
      <c r="X477">
        <f t="shared" si="77"/>
        <v>0</v>
      </c>
      <c r="Y477">
        <f t="shared" si="78"/>
        <v>0</v>
      </c>
      <c r="Z477">
        <f t="shared" si="87"/>
        <v>0</v>
      </c>
    </row>
    <row r="478" spans="3:26" x14ac:dyDescent="0.25">
      <c r="C478"/>
      <c r="O478">
        <f t="shared" si="79"/>
        <v>10.88</v>
      </c>
      <c r="Q478" t="str">
        <f t="shared" si="80"/>
        <v>#</v>
      </c>
      <c r="R478">
        <f t="shared" si="81"/>
        <v>0</v>
      </c>
      <c r="S478">
        <f t="shared" si="82"/>
        <v>0</v>
      </c>
      <c r="T478">
        <f t="shared" si="83"/>
        <v>35.251200000000004</v>
      </c>
      <c r="U478">
        <f t="shared" si="84"/>
        <v>0</v>
      </c>
      <c r="V478" s="66">
        <f t="shared" si="85"/>
        <v>0</v>
      </c>
      <c r="W478">
        <f t="shared" si="86"/>
        <v>0</v>
      </c>
      <c r="X478">
        <f t="shared" si="77"/>
        <v>0</v>
      </c>
      <c r="Y478">
        <f t="shared" si="78"/>
        <v>0</v>
      </c>
      <c r="Z478">
        <f t="shared" si="87"/>
        <v>0</v>
      </c>
    </row>
    <row r="479" spans="3:26" x14ac:dyDescent="0.25">
      <c r="C479"/>
      <c r="O479">
        <f t="shared" si="79"/>
        <v>10.88</v>
      </c>
      <c r="Q479" t="str">
        <f t="shared" si="80"/>
        <v>#</v>
      </c>
      <c r="R479">
        <f t="shared" si="81"/>
        <v>0</v>
      </c>
      <c r="S479">
        <f t="shared" si="82"/>
        <v>0</v>
      </c>
      <c r="T479">
        <f t="shared" si="83"/>
        <v>35.251200000000004</v>
      </c>
      <c r="U479">
        <f t="shared" si="84"/>
        <v>0</v>
      </c>
      <c r="V479" s="66">
        <f t="shared" si="85"/>
        <v>0</v>
      </c>
      <c r="W479">
        <f t="shared" si="86"/>
        <v>0</v>
      </c>
      <c r="X479">
        <f t="shared" si="77"/>
        <v>0</v>
      </c>
      <c r="Y479">
        <f t="shared" si="78"/>
        <v>0</v>
      </c>
      <c r="Z479">
        <f t="shared" si="87"/>
        <v>0</v>
      </c>
    </row>
    <row r="480" spans="3:26" x14ac:dyDescent="0.25">
      <c r="C480"/>
      <c r="O480">
        <f t="shared" si="79"/>
        <v>10.88</v>
      </c>
      <c r="Q480" t="str">
        <f t="shared" si="80"/>
        <v>#</v>
      </c>
      <c r="R480">
        <f t="shared" si="81"/>
        <v>0</v>
      </c>
      <c r="S480">
        <f t="shared" si="82"/>
        <v>0</v>
      </c>
      <c r="T480">
        <f t="shared" si="83"/>
        <v>35.251200000000004</v>
      </c>
      <c r="U480">
        <f t="shared" si="84"/>
        <v>0</v>
      </c>
      <c r="V480" s="66">
        <f t="shared" si="85"/>
        <v>0</v>
      </c>
      <c r="W480">
        <f t="shared" si="86"/>
        <v>0</v>
      </c>
      <c r="X480">
        <f t="shared" si="77"/>
        <v>0</v>
      </c>
      <c r="Y480">
        <f t="shared" si="78"/>
        <v>0</v>
      </c>
      <c r="Z480">
        <f t="shared" si="87"/>
        <v>0</v>
      </c>
    </row>
    <row r="481" spans="3:26" x14ac:dyDescent="0.25">
      <c r="C481"/>
      <c r="O481">
        <f t="shared" si="79"/>
        <v>10.88</v>
      </c>
      <c r="Q481" t="str">
        <f t="shared" si="80"/>
        <v>#</v>
      </c>
      <c r="R481">
        <f t="shared" si="81"/>
        <v>0</v>
      </c>
      <c r="S481">
        <f t="shared" si="82"/>
        <v>0</v>
      </c>
      <c r="T481">
        <f t="shared" si="83"/>
        <v>35.251200000000004</v>
      </c>
      <c r="U481">
        <f t="shared" si="84"/>
        <v>0</v>
      </c>
      <c r="V481" s="66">
        <f t="shared" si="85"/>
        <v>0</v>
      </c>
      <c r="W481">
        <f t="shared" si="86"/>
        <v>0</v>
      </c>
      <c r="X481">
        <f t="shared" si="77"/>
        <v>0</v>
      </c>
      <c r="Y481">
        <f t="shared" si="78"/>
        <v>0</v>
      </c>
      <c r="Z481">
        <f t="shared" si="87"/>
        <v>0</v>
      </c>
    </row>
    <row r="482" spans="3:26" x14ac:dyDescent="0.25">
      <c r="C482"/>
      <c r="O482">
        <f t="shared" si="79"/>
        <v>10.88</v>
      </c>
      <c r="Q482" t="str">
        <f t="shared" si="80"/>
        <v>#</v>
      </c>
      <c r="R482">
        <f t="shared" si="81"/>
        <v>0</v>
      </c>
      <c r="S482">
        <f t="shared" si="82"/>
        <v>0</v>
      </c>
      <c r="T482">
        <f t="shared" si="83"/>
        <v>35.251200000000004</v>
      </c>
      <c r="U482">
        <f t="shared" si="84"/>
        <v>0</v>
      </c>
      <c r="V482" s="66">
        <f t="shared" si="85"/>
        <v>0</v>
      </c>
      <c r="W482">
        <f t="shared" si="86"/>
        <v>0</v>
      </c>
      <c r="X482">
        <f t="shared" si="77"/>
        <v>0</v>
      </c>
      <c r="Y482">
        <f t="shared" si="78"/>
        <v>0</v>
      </c>
      <c r="Z482">
        <f t="shared" si="87"/>
        <v>0</v>
      </c>
    </row>
    <row r="483" spans="3:26" x14ac:dyDescent="0.25">
      <c r="C483"/>
      <c r="O483">
        <f t="shared" si="79"/>
        <v>10.88</v>
      </c>
      <c r="Q483" t="str">
        <f t="shared" si="80"/>
        <v>#</v>
      </c>
      <c r="R483">
        <f t="shared" si="81"/>
        <v>0</v>
      </c>
      <c r="S483">
        <f t="shared" si="82"/>
        <v>0</v>
      </c>
      <c r="T483">
        <f t="shared" si="83"/>
        <v>35.251200000000004</v>
      </c>
      <c r="U483">
        <f t="shared" si="84"/>
        <v>0</v>
      </c>
      <c r="V483" s="66">
        <f t="shared" si="85"/>
        <v>0</v>
      </c>
      <c r="W483">
        <f t="shared" si="86"/>
        <v>0</v>
      </c>
      <c r="X483">
        <f t="shared" si="77"/>
        <v>0</v>
      </c>
      <c r="Y483">
        <f t="shared" si="78"/>
        <v>0</v>
      </c>
      <c r="Z483">
        <f t="shared" si="87"/>
        <v>0</v>
      </c>
    </row>
    <row r="484" spans="3:26" x14ac:dyDescent="0.25">
      <c r="C484"/>
      <c r="O484">
        <f t="shared" si="79"/>
        <v>10.88</v>
      </c>
      <c r="Q484" t="str">
        <f t="shared" si="80"/>
        <v>#</v>
      </c>
      <c r="R484">
        <f t="shared" si="81"/>
        <v>0</v>
      </c>
      <c r="S484">
        <f t="shared" si="82"/>
        <v>0</v>
      </c>
      <c r="T484">
        <f t="shared" si="83"/>
        <v>35.251200000000004</v>
      </c>
      <c r="U484">
        <f t="shared" si="84"/>
        <v>0</v>
      </c>
      <c r="V484" s="66">
        <f t="shared" si="85"/>
        <v>0</v>
      </c>
      <c r="W484">
        <f t="shared" si="86"/>
        <v>0</v>
      </c>
      <c r="X484">
        <f t="shared" si="77"/>
        <v>0</v>
      </c>
      <c r="Y484">
        <f t="shared" si="78"/>
        <v>0</v>
      </c>
      <c r="Z484">
        <f t="shared" si="87"/>
        <v>0</v>
      </c>
    </row>
    <row r="485" spans="3:26" x14ac:dyDescent="0.25">
      <c r="C485"/>
      <c r="O485">
        <f t="shared" si="79"/>
        <v>10.88</v>
      </c>
      <c r="Q485" t="str">
        <f t="shared" si="80"/>
        <v>#</v>
      </c>
      <c r="R485">
        <f t="shared" si="81"/>
        <v>0</v>
      </c>
      <c r="S485">
        <f t="shared" si="82"/>
        <v>0</v>
      </c>
      <c r="T485">
        <f t="shared" si="83"/>
        <v>35.251200000000004</v>
      </c>
      <c r="U485">
        <f t="shared" si="84"/>
        <v>0</v>
      </c>
      <c r="V485" s="66">
        <f t="shared" si="85"/>
        <v>0</v>
      </c>
      <c r="W485">
        <f t="shared" si="86"/>
        <v>0</v>
      </c>
      <c r="X485">
        <f t="shared" si="77"/>
        <v>0</v>
      </c>
      <c r="Y485">
        <f t="shared" si="78"/>
        <v>0</v>
      </c>
      <c r="Z485">
        <f t="shared" si="87"/>
        <v>0</v>
      </c>
    </row>
    <row r="486" spans="3:26" x14ac:dyDescent="0.25">
      <c r="C486"/>
      <c r="O486">
        <f t="shared" si="79"/>
        <v>10.88</v>
      </c>
      <c r="Q486" t="str">
        <f t="shared" si="80"/>
        <v>#</v>
      </c>
      <c r="R486">
        <f t="shared" si="81"/>
        <v>0</v>
      </c>
      <c r="S486">
        <f t="shared" si="82"/>
        <v>0</v>
      </c>
      <c r="T486">
        <f t="shared" si="83"/>
        <v>35.251200000000004</v>
      </c>
      <c r="U486">
        <f t="shared" si="84"/>
        <v>0</v>
      </c>
      <c r="V486" s="66">
        <f t="shared" si="85"/>
        <v>0</v>
      </c>
      <c r="W486">
        <f t="shared" si="86"/>
        <v>0</v>
      </c>
      <c r="X486">
        <f t="shared" si="77"/>
        <v>0</v>
      </c>
      <c r="Y486">
        <f t="shared" si="78"/>
        <v>0</v>
      </c>
      <c r="Z486">
        <f t="shared" si="87"/>
        <v>0</v>
      </c>
    </row>
    <row r="487" spans="3:26" x14ac:dyDescent="0.25">
      <c r="C487"/>
      <c r="O487">
        <f t="shared" si="79"/>
        <v>10.88</v>
      </c>
      <c r="Q487" t="str">
        <f t="shared" si="80"/>
        <v>#</v>
      </c>
      <c r="R487">
        <f t="shared" si="81"/>
        <v>0</v>
      </c>
      <c r="S487">
        <f t="shared" si="82"/>
        <v>0</v>
      </c>
      <c r="T487">
        <f t="shared" si="83"/>
        <v>35.251200000000004</v>
      </c>
      <c r="U487">
        <f t="shared" si="84"/>
        <v>0</v>
      </c>
      <c r="V487" s="66">
        <f t="shared" si="85"/>
        <v>0</v>
      </c>
      <c r="W487">
        <f t="shared" si="86"/>
        <v>0</v>
      </c>
      <c r="X487">
        <f t="shared" si="77"/>
        <v>0</v>
      </c>
      <c r="Y487">
        <f t="shared" si="78"/>
        <v>0</v>
      </c>
      <c r="Z487">
        <f t="shared" si="87"/>
        <v>0</v>
      </c>
    </row>
    <row r="488" spans="3:26" x14ac:dyDescent="0.25">
      <c r="C488"/>
      <c r="O488">
        <f t="shared" si="79"/>
        <v>10.88</v>
      </c>
      <c r="Q488" t="str">
        <f t="shared" si="80"/>
        <v>#</v>
      </c>
      <c r="R488">
        <f t="shared" si="81"/>
        <v>0</v>
      </c>
      <c r="S488">
        <f t="shared" si="82"/>
        <v>0</v>
      </c>
      <c r="T488">
        <f t="shared" si="83"/>
        <v>35.251200000000004</v>
      </c>
      <c r="U488">
        <f t="shared" si="84"/>
        <v>0</v>
      </c>
      <c r="V488" s="66">
        <f t="shared" si="85"/>
        <v>0</v>
      </c>
      <c r="W488">
        <f t="shared" si="86"/>
        <v>0</v>
      </c>
      <c r="X488">
        <f t="shared" si="77"/>
        <v>0</v>
      </c>
      <c r="Y488">
        <f t="shared" si="78"/>
        <v>0</v>
      </c>
      <c r="Z488">
        <f t="shared" si="87"/>
        <v>0</v>
      </c>
    </row>
    <row r="489" spans="3:26" x14ac:dyDescent="0.25">
      <c r="C489"/>
      <c r="O489">
        <f t="shared" si="79"/>
        <v>10.88</v>
      </c>
      <c r="Q489" t="str">
        <f t="shared" si="80"/>
        <v>#</v>
      </c>
      <c r="R489">
        <f t="shared" si="81"/>
        <v>0</v>
      </c>
      <c r="S489">
        <f t="shared" si="82"/>
        <v>0</v>
      </c>
      <c r="T489">
        <f t="shared" si="83"/>
        <v>35.251200000000004</v>
      </c>
      <c r="U489">
        <f t="shared" si="84"/>
        <v>0</v>
      </c>
      <c r="V489" s="66">
        <f t="shared" si="85"/>
        <v>0</v>
      </c>
      <c r="W489">
        <f t="shared" si="86"/>
        <v>0</v>
      </c>
      <c r="X489">
        <f t="shared" si="77"/>
        <v>0</v>
      </c>
      <c r="Y489">
        <f t="shared" si="78"/>
        <v>0</v>
      </c>
      <c r="Z489">
        <f t="shared" si="87"/>
        <v>0</v>
      </c>
    </row>
    <row r="490" spans="3:26" x14ac:dyDescent="0.25">
      <c r="C490"/>
      <c r="O490">
        <f t="shared" si="79"/>
        <v>10.88</v>
      </c>
      <c r="Q490" t="str">
        <f t="shared" si="80"/>
        <v>#</v>
      </c>
      <c r="R490">
        <f t="shared" si="81"/>
        <v>0</v>
      </c>
      <c r="S490">
        <f t="shared" si="82"/>
        <v>0</v>
      </c>
      <c r="T490">
        <f t="shared" si="83"/>
        <v>35.251200000000004</v>
      </c>
      <c r="U490">
        <f t="shared" si="84"/>
        <v>0</v>
      </c>
      <c r="V490" s="66">
        <f t="shared" si="85"/>
        <v>0</v>
      </c>
      <c r="W490">
        <f t="shared" si="86"/>
        <v>0</v>
      </c>
      <c r="X490">
        <f t="shared" si="77"/>
        <v>0</v>
      </c>
      <c r="Y490">
        <f t="shared" si="78"/>
        <v>0</v>
      </c>
      <c r="Z490">
        <f t="shared" si="87"/>
        <v>0</v>
      </c>
    </row>
    <row r="491" spans="3:26" x14ac:dyDescent="0.25">
      <c r="C491"/>
      <c r="O491">
        <f t="shared" si="79"/>
        <v>10.88</v>
      </c>
      <c r="Q491" t="str">
        <f t="shared" si="80"/>
        <v>#</v>
      </c>
      <c r="R491">
        <f t="shared" si="81"/>
        <v>0</v>
      </c>
      <c r="S491">
        <f t="shared" si="82"/>
        <v>0</v>
      </c>
      <c r="T491">
        <f t="shared" si="83"/>
        <v>35.251200000000004</v>
      </c>
      <c r="U491">
        <f t="shared" si="84"/>
        <v>0</v>
      </c>
      <c r="V491" s="66">
        <f t="shared" si="85"/>
        <v>0</v>
      </c>
      <c r="W491">
        <f t="shared" si="86"/>
        <v>0</v>
      </c>
      <c r="X491">
        <f t="shared" si="77"/>
        <v>0</v>
      </c>
      <c r="Y491">
        <f t="shared" si="78"/>
        <v>0</v>
      </c>
      <c r="Z491">
        <f t="shared" si="87"/>
        <v>0</v>
      </c>
    </row>
    <row r="492" spans="3:26" x14ac:dyDescent="0.25">
      <c r="C492"/>
      <c r="O492">
        <f t="shared" si="79"/>
        <v>10.88</v>
      </c>
      <c r="Q492" t="str">
        <f t="shared" si="80"/>
        <v>#</v>
      </c>
      <c r="R492">
        <f t="shared" si="81"/>
        <v>0</v>
      </c>
      <c r="S492">
        <f t="shared" si="82"/>
        <v>0</v>
      </c>
      <c r="T492">
        <f t="shared" si="83"/>
        <v>35.251200000000004</v>
      </c>
      <c r="U492">
        <f t="shared" si="84"/>
        <v>0</v>
      </c>
      <c r="V492" s="66">
        <f t="shared" si="85"/>
        <v>0</v>
      </c>
      <c r="W492">
        <f t="shared" si="86"/>
        <v>0</v>
      </c>
      <c r="X492">
        <f t="shared" si="77"/>
        <v>0</v>
      </c>
      <c r="Y492">
        <f t="shared" si="78"/>
        <v>0</v>
      </c>
      <c r="Z492">
        <f t="shared" si="87"/>
        <v>0</v>
      </c>
    </row>
    <row r="493" spans="3:26" x14ac:dyDescent="0.25">
      <c r="C493"/>
      <c r="O493">
        <f t="shared" si="79"/>
        <v>10.88</v>
      </c>
      <c r="Q493" t="str">
        <f t="shared" si="80"/>
        <v>#</v>
      </c>
      <c r="R493">
        <f t="shared" si="81"/>
        <v>0</v>
      </c>
      <c r="S493">
        <f t="shared" si="82"/>
        <v>0</v>
      </c>
      <c r="T493">
        <f t="shared" si="83"/>
        <v>35.251200000000004</v>
      </c>
      <c r="U493">
        <f t="shared" si="84"/>
        <v>0</v>
      </c>
      <c r="V493" s="66">
        <f t="shared" si="85"/>
        <v>0</v>
      </c>
      <c r="W493">
        <f t="shared" si="86"/>
        <v>0</v>
      </c>
      <c r="X493">
        <f t="shared" si="77"/>
        <v>0</v>
      </c>
      <c r="Y493">
        <f t="shared" si="78"/>
        <v>0</v>
      </c>
      <c r="Z493">
        <f t="shared" si="87"/>
        <v>0</v>
      </c>
    </row>
    <row r="494" spans="3:26" x14ac:dyDescent="0.25">
      <c r="C494"/>
      <c r="O494">
        <f t="shared" si="79"/>
        <v>10.88</v>
      </c>
      <c r="Q494" t="str">
        <f t="shared" si="80"/>
        <v>#</v>
      </c>
      <c r="R494">
        <f t="shared" si="81"/>
        <v>0</v>
      </c>
      <c r="S494">
        <f t="shared" si="82"/>
        <v>0</v>
      </c>
      <c r="T494">
        <f t="shared" si="83"/>
        <v>35.251200000000004</v>
      </c>
      <c r="U494">
        <f t="shared" si="84"/>
        <v>0</v>
      </c>
      <c r="V494" s="66">
        <f t="shared" si="85"/>
        <v>0</v>
      </c>
      <c r="W494">
        <f t="shared" si="86"/>
        <v>0</v>
      </c>
      <c r="X494">
        <f t="shared" si="77"/>
        <v>0</v>
      </c>
      <c r="Y494">
        <f t="shared" si="78"/>
        <v>0</v>
      </c>
      <c r="Z494">
        <f t="shared" si="87"/>
        <v>0</v>
      </c>
    </row>
    <row r="495" spans="3:26" x14ac:dyDescent="0.25">
      <c r="C495"/>
      <c r="O495">
        <f t="shared" si="79"/>
        <v>10.88</v>
      </c>
      <c r="Q495" t="str">
        <f t="shared" si="80"/>
        <v>#</v>
      </c>
      <c r="R495">
        <f t="shared" si="81"/>
        <v>0</v>
      </c>
      <c r="S495">
        <f t="shared" si="82"/>
        <v>0</v>
      </c>
      <c r="T495">
        <f t="shared" si="83"/>
        <v>35.251200000000004</v>
      </c>
      <c r="U495">
        <f t="shared" si="84"/>
        <v>0</v>
      </c>
      <c r="V495" s="66">
        <f t="shared" si="85"/>
        <v>0</v>
      </c>
      <c r="W495">
        <f t="shared" si="86"/>
        <v>0</v>
      </c>
      <c r="X495">
        <f t="shared" si="77"/>
        <v>0</v>
      </c>
      <c r="Y495">
        <f t="shared" si="78"/>
        <v>0</v>
      </c>
      <c r="Z495">
        <f t="shared" si="87"/>
        <v>0</v>
      </c>
    </row>
    <row r="496" spans="3:26" x14ac:dyDescent="0.25">
      <c r="C496"/>
      <c r="O496">
        <f t="shared" si="79"/>
        <v>10.88</v>
      </c>
      <c r="Q496" t="str">
        <f t="shared" si="80"/>
        <v>#</v>
      </c>
      <c r="R496">
        <f t="shared" si="81"/>
        <v>0</v>
      </c>
      <c r="S496">
        <f t="shared" si="82"/>
        <v>0</v>
      </c>
      <c r="T496">
        <f t="shared" si="83"/>
        <v>35.251200000000004</v>
      </c>
      <c r="U496">
        <f t="shared" si="84"/>
        <v>0</v>
      </c>
      <c r="V496" s="66">
        <f t="shared" si="85"/>
        <v>0</v>
      </c>
      <c r="W496">
        <f t="shared" si="86"/>
        <v>0</v>
      </c>
      <c r="X496">
        <f t="shared" si="77"/>
        <v>0</v>
      </c>
      <c r="Y496">
        <f t="shared" si="78"/>
        <v>0</v>
      </c>
      <c r="Z496">
        <f t="shared" si="87"/>
        <v>0</v>
      </c>
    </row>
    <row r="497" spans="3:26" x14ac:dyDescent="0.25">
      <c r="C497"/>
      <c r="O497">
        <f t="shared" si="79"/>
        <v>10.88</v>
      </c>
      <c r="Q497" t="str">
        <f t="shared" si="80"/>
        <v>#</v>
      </c>
      <c r="R497">
        <f t="shared" si="81"/>
        <v>0</v>
      </c>
      <c r="S497">
        <f t="shared" si="82"/>
        <v>0</v>
      </c>
      <c r="T497">
        <f t="shared" si="83"/>
        <v>35.251200000000004</v>
      </c>
      <c r="U497">
        <f t="shared" si="84"/>
        <v>0</v>
      </c>
      <c r="V497" s="66">
        <f t="shared" si="85"/>
        <v>0</v>
      </c>
      <c r="W497">
        <f t="shared" si="86"/>
        <v>0</v>
      </c>
      <c r="X497">
        <f t="shared" si="77"/>
        <v>0</v>
      </c>
      <c r="Y497">
        <f t="shared" si="78"/>
        <v>0</v>
      </c>
      <c r="Z497">
        <f t="shared" si="87"/>
        <v>0</v>
      </c>
    </row>
    <row r="498" spans="3:26" x14ac:dyDescent="0.25">
      <c r="C498"/>
      <c r="O498">
        <f t="shared" si="79"/>
        <v>10.88</v>
      </c>
      <c r="Q498" t="str">
        <f t="shared" si="80"/>
        <v>#</v>
      </c>
      <c r="R498">
        <f t="shared" si="81"/>
        <v>0</v>
      </c>
      <c r="S498">
        <f t="shared" si="82"/>
        <v>0</v>
      </c>
      <c r="T498">
        <f t="shared" si="83"/>
        <v>35.251200000000004</v>
      </c>
      <c r="U498">
        <f t="shared" si="84"/>
        <v>0</v>
      </c>
      <c r="V498" s="66">
        <f t="shared" si="85"/>
        <v>0</v>
      </c>
      <c r="W498">
        <f t="shared" si="86"/>
        <v>0</v>
      </c>
      <c r="X498">
        <f t="shared" si="77"/>
        <v>0</v>
      </c>
      <c r="Y498">
        <f t="shared" si="78"/>
        <v>0</v>
      </c>
      <c r="Z498">
        <f t="shared" si="87"/>
        <v>0</v>
      </c>
    </row>
    <row r="499" spans="3:26" x14ac:dyDescent="0.25">
      <c r="C499"/>
      <c r="O499">
        <f t="shared" si="79"/>
        <v>10.88</v>
      </c>
      <c r="Q499" t="str">
        <f t="shared" si="80"/>
        <v>#</v>
      </c>
      <c r="R499">
        <f t="shared" si="81"/>
        <v>0</v>
      </c>
      <c r="S499">
        <f t="shared" si="82"/>
        <v>0</v>
      </c>
      <c r="T499">
        <f t="shared" si="83"/>
        <v>35.251200000000004</v>
      </c>
      <c r="U499">
        <f t="shared" si="84"/>
        <v>0</v>
      </c>
      <c r="V499" s="66">
        <f t="shared" si="85"/>
        <v>0</v>
      </c>
      <c r="W499">
        <f t="shared" si="86"/>
        <v>0</v>
      </c>
      <c r="X499">
        <f t="shared" si="77"/>
        <v>0</v>
      </c>
      <c r="Y499">
        <f t="shared" si="78"/>
        <v>0</v>
      </c>
      <c r="Z499">
        <f t="shared" si="87"/>
        <v>0</v>
      </c>
    </row>
    <row r="500" spans="3:26" x14ac:dyDescent="0.25">
      <c r="C500"/>
      <c r="O500">
        <f t="shared" si="79"/>
        <v>10.88</v>
      </c>
      <c r="Q500" t="str">
        <f t="shared" si="80"/>
        <v>#</v>
      </c>
      <c r="R500">
        <f t="shared" si="81"/>
        <v>0</v>
      </c>
      <c r="S500">
        <f t="shared" si="82"/>
        <v>0</v>
      </c>
      <c r="T500">
        <f t="shared" si="83"/>
        <v>35.251200000000004</v>
      </c>
      <c r="U500">
        <f t="shared" si="84"/>
        <v>0</v>
      </c>
      <c r="V500" s="66">
        <f t="shared" si="85"/>
        <v>0</v>
      </c>
      <c r="W500">
        <f t="shared" si="86"/>
        <v>0</v>
      </c>
      <c r="X500">
        <f t="shared" si="77"/>
        <v>0</v>
      </c>
      <c r="Y500">
        <f t="shared" si="78"/>
        <v>0</v>
      </c>
      <c r="Z500">
        <f t="shared" si="87"/>
        <v>0</v>
      </c>
    </row>
    <row r="501" spans="3:26" x14ac:dyDescent="0.25">
      <c r="C501"/>
      <c r="O501">
        <f t="shared" si="79"/>
        <v>10.88</v>
      </c>
      <c r="Q501" t="str">
        <f t="shared" si="80"/>
        <v>#</v>
      </c>
      <c r="R501">
        <f t="shared" si="81"/>
        <v>0</v>
      </c>
      <c r="S501">
        <f t="shared" si="82"/>
        <v>0</v>
      </c>
      <c r="T501">
        <f t="shared" si="83"/>
        <v>35.251200000000004</v>
      </c>
      <c r="U501">
        <f t="shared" si="84"/>
        <v>0</v>
      </c>
      <c r="V501" s="66">
        <f t="shared" si="85"/>
        <v>0</v>
      </c>
      <c r="W501">
        <f t="shared" si="86"/>
        <v>0</v>
      </c>
      <c r="X501">
        <f t="shared" si="77"/>
        <v>0</v>
      </c>
      <c r="Y501">
        <f t="shared" si="78"/>
        <v>0</v>
      </c>
      <c r="Z501">
        <f t="shared" si="87"/>
        <v>0</v>
      </c>
    </row>
    <row r="502" spans="3:26" x14ac:dyDescent="0.25">
      <c r="C502"/>
      <c r="O502">
        <f t="shared" si="79"/>
        <v>10.88</v>
      </c>
      <c r="Q502" t="str">
        <f t="shared" si="80"/>
        <v>#</v>
      </c>
      <c r="R502">
        <f t="shared" si="81"/>
        <v>0</v>
      </c>
      <c r="S502">
        <f t="shared" si="82"/>
        <v>0</v>
      </c>
      <c r="T502">
        <f t="shared" si="83"/>
        <v>35.251200000000004</v>
      </c>
      <c r="U502">
        <f t="shared" si="84"/>
        <v>0</v>
      </c>
      <c r="V502" s="66">
        <f t="shared" si="85"/>
        <v>0</v>
      </c>
      <c r="W502">
        <f t="shared" si="86"/>
        <v>0</v>
      </c>
      <c r="X502">
        <f t="shared" si="77"/>
        <v>0</v>
      </c>
      <c r="Y502">
        <f t="shared" si="78"/>
        <v>0</v>
      </c>
      <c r="Z502">
        <f t="shared" si="87"/>
        <v>0</v>
      </c>
    </row>
    <row r="503" spans="3:26" x14ac:dyDescent="0.25">
      <c r="C503"/>
      <c r="O503">
        <f t="shared" si="79"/>
        <v>10.88</v>
      </c>
      <c r="Q503" t="str">
        <f t="shared" si="80"/>
        <v>#</v>
      </c>
      <c r="R503">
        <f t="shared" si="81"/>
        <v>0</v>
      </c>
      <c r="S503">
        <f t="shared" si="82"/>
        <v>0</v>
      </c>
      <c r="T503">
        <f t="shared" si="83"/>
        <v>35.251200000000004</v>
      </c>
      <c r="U503">
        <f t="shared" si="84"/>
        <v>0</v>
      </c>
      <c r="V503" s="66">
        <f t="shared" si="85"/>
        <v>0</v>
      </c>
      <c r="W503">
        <f t="shared" si="86"/>
        <v>0</v>
      </c>
      <c r="X503">
        <f t="shared" si="77"/>
        <v>0</v>
      </c>
      <c r="Y503">
        <f t="shared" si="78"/>
        <v>0</v>
      </c>
      <c r="Z503">
        <f t="shared" si="87"/>
        <v>0</v>
      </c>
    </row>
    <row r="504" spans="3:26" x14ac:dyDescent="0.25">
      <c r="C504"/>
      <c r="O504">
        <f t="shared" si="79"/>
        <v>10.88</v>
      </c>
      <c r="Q504" t="str">
        <f t="shared" si="80"/>
        <v>#</v>
      </c>
      <c r="R504">
        <f t="shared" si="81"/>
        <v>0</v>
      </c>
      <c r="S504">
        <f t="shared" si="82"/>
        <v>0</v>
      </c>
      <c r="T504">
        <f t="shared" si="83"/>
        <v>35.251200000000004</v>
      </c>
      <c r="U504">
        <f t="shared" si="84"/>
        <v>0</v>
      </c>
      <c r="V504" s="66">
        <f t="shared" si="85"/>
        <v>0</v>
      </c>
      <c r="W504">
        <f t="shared" si="86"/>
        <v>0</v>
      </c>
      <c r="X504">
        <f t="shared" si="77"/>
        <v>0</v>
      </c>
      <c r="Y504">
        <f t="shared" si="78"/>
        <v>0</v>
      </c>
      <c r="Z504">
        <f t="shared" si="87"/>
        <v>0</v>
      </c>
    </row>
    <row r="505" spans="3:26" x14ac:dyDescent="0.25">
      <c r="C505"/>
      <c r="O505">
        <f t="shared" si="79"/>
        <v>10.88</v>
      </c>
      <c r="Q505" t="str">
        <f t="shared" si="80"/>
        <v>#</v>
      </c>
      <c r="R505">
        <f t="shared" si="81"/>
        <v>0</v>
      </c>
      <c r="S505">
        <f t="shared" si="82"/>
        <v>0</v>
      </c>
      <c r="T505">
        <f t="shared" si="83"/>
        <v>35.251200000000004</v>
      </c>
      <c r="U505">
        <f t="shared" si="84"/>
        <v>0</v>
      </c>
      <c r="V505" s="66">
        <f t="shared" si="85"/>
        <v>0</v>
      </c>
      <c r="W505">
        <f t="shared" si="86"/>
        <v>0</v>
      </c>
      <c r="X505">
        <f t="shared" si="77"/>
        <v>0</v>
      </c>
      <c r="Y505">
        <f t="shared" si="78"/>
        <v>0</v>
      </c>
      <c r="Z505">
        <f t="shared" si="87"/>
        <v>0</v>
      </c>
    </row>
    <row r="506" spans="3:26" x14ac:dyDescent="0.25">
      <c r="C506"/>
      <c r="O506">
        <f t="shared" si="79"/>
        <v>10.88</v>
      </c>
      <c r="Q506" t="str">
        <f t="shared" si="80"/>
        <v>#</v>
      </c>
      <c r="R506">
        <f t="shared" si="81"/>
        <v>0</v>
      </c>
      <c r="S506">
        <f t="shared" si="82"/>
        <v>0</v>
      </c>
      <c r="T506">
        <f t="shared" si="83"/>
        <v>35.251200000000004</v>
      </c>
      <c r="U506">
        <f t="shared" si="84"/>
        <v>0</v>
      </c>
      <c r="V506" s="66">
        <f t="shared" si="85"/>
        <v>0</v>
      </c>
      <c r="W506">
        <f t="shared" si="86"/>
        <v>0</v>
      </c>
      <c r="X506">
        <f t="shared" si="77"/>
        <v>0</v>
      </c>
      <c r="Y506">
        <f t="shared" si="78"/>
        <v>0</v>
      </c>
      <c r="Z506">
        <f t="shared" si="87"/>
        <v>0</v>
      </c>
    </row>
    <row r="507" spans="3:26" x14ac:dyDescent="0.25">
      <c r="C507"/>
      <c r="O507">
        <f t="shared" si="79"/>
        <v>10.88</v>
      </c>
      <c r="Q507" t="str">
        <f t="shared" si="80"/>
        <v>#</v>
      </c>
      <c r="R507">
        <f t="shared" si="81"/>
        <v>0</v>
      </c>
      <c r="S507">
        <f t="shared" si="82"/>
        <v>0</v>
      </c>
      <c r="T507">
        <f t="shared" si="83"/>
        <v>35.251200000000004</v>
      </c>
      <c r="U507">
        <f t="shared" si="84"/>
        <v>0</v>
      </c>
      <c r="V507" s="66">
        <f t="shared" si="85"/>
        <v>0</v>
      </c>
      <c r="W507">
        <f t="shared" si="86"/>
        <v>0</v>
      </c>
      <c r="X507">
        <f t="shared" si="77"/>
        <v>0</v>
      </c>
      <c r="Y507">
        <f t="shared" si="78"/>
        <v>0</v>
      </c>
      <c r="Z507">
        <f t="shared" si="87"/>
        <v>0</v>
      </c>
    </row>
    <row r="508" spans="3:26" x14ac:dyDescent="0.25">
      <c r="C508"/>
      <c r="O508">
        <f t="shared" si="79"/>
        <v>10.88</v>
      </c>
      <c r="Q508" t="str">
        <f t="shared" si="80"/>
        <v>#</v>
      </c>
      <c r="R508">
        <f t="shared" si="81"/>
        <v>0</v>
      </c>
      <c r="S508">
        <f t="shared" si="82"/>
        <v>0</v>
      </c>
      <c r="T508">
        <f t="shared" si="83"/>
        <v>35.251200000000004</v>
      </c>
      <c r="U508">
        <f t="shared" si="84"/>
        <v>0</v>
      </c>
      <c r="V508" s="66">
        <f t="shared" si="85"/>
        <v>0</v>
      </c>
      <c r="W508">
        <f t="shared" si="86"/>
        <v>0</v>
      </c>
      <c r="X508">
        <f t="shared" si="77"/>
        <v>0</v>
      </c>
      <c r="Y508">
        <f t="shared" si="78"/>
        <v>0</v>
      </c>
      <c r="Z508">
        <f t="shared" si="87"/>
        <v>0</v>
      </c>
    </row>
    <row r="509" spans="3:26" x14ac:dyDescent="0.25">
      <c r="C509"/>
      <c r="O509">
        <f t="shared" si="79"/>
        <v>10.88</v>
      </c>
      <c r="Q509" t="str">
        <f t="shared" si="80"/>
        <v>#</v>
      </c>
      <c r="R509">
        <f t="shared" si="81"/>
        <v>0</v>
      </c>
      <c r="S509">
        <f t="shared" si="82"/>
        <v>0</v>
      </c>
      <c r="T509">
        <f t="shared" si="83"/>
        <v>35.251200000000004</v>
      </c>
      <c r="U509">
        <f t="shared" si="84"/>
        <v>0</v>
      </c>
      <c r="V509" s="66">
        <f t="shared" si="85"/>
        <v>0</v>
      </c>
      <c r="W509">
        <f t="shared" si="86"/>
        <v>0</v>
      </c>
      <c r="X509">
        <f t="shared" si="77"/>
        <v>0</v>
      </c>
      <c r="Y509">
        <f t="shared" si="78"/>
        <v>0</v>
      </c>
      <c r="Z509">
        <f t="shared" si="87"/>
        <v>0</v>
      </c>
    </row>
    <row r="510" spans="3:26" x14ac:dyDescent="0.25">
      <c r="C510"/>
      <c r="O510">
        <f t="shared" si="79"/>
        <v>10.88</v>
      </c>
      <c r="Q510" t="str">
        <f t="shared" si="80"/>
        <v>#</v>
      </c>
      <c r="R510">
        <f t="shared" si="81"/>
        <v>0</v>
      </c>
      <c r="S510">
        <f t="shared" si="82"/>
        <v>0</v>
      </c>
      <c r="T510">
        <f t="shared" si="83"/>
        <v>35.251200000000004</v>
      </c>
      <c r="U510">
        <f t="shared" si="84"/>
        <v>0</v>
      </c>
      <c r="V510" s="66">
        <f t="shared" si="85"/>
        <v>0</v>
      </c>
      <c r="W510">
        <f t="shared" si="86"/>
        <v>0</v>
      </c>
      <c r="X510">
        <f t="shared" si="77"/>
        <v>0</v>
      </c>
      <c r="Y510">
        <f t="shared" si="78"/>
        <v>0</v>
      </c>
      <c r="Z510">
        <f t="shared" si="87"/>
        <v>0</v>
      </c>
    </row>
    <row r="511" spans="3:26" x14ac:dyDescent="0.25">
      <c r="C511"/>
      <c r="O511">
        <f t="shared" si="79"/>
        <v>10.88</v>
      </c>
      <c r="Q511" t="str">
        <f t="shared" si="80"/>
        <v>#</v>
      </c>
      <c r="R511">
        <f t="shared" si="81"/>
        <v>0</v>
      </c>
      <c r="S511">
        <f t="shared" si="82"/>
        <v>0</v>
      </c>
      <c r="T511">
        <f t="shared" si="83"/>
        <v>35.251200000000004</v>
      </c>
      <c r="U511">
        <f t="shared" si="84"/>
        <v>0</v>
      </c>
      <c r="V511" s="66">
        <f t="shared" si="85"/>
        <v>0</v>
      </c>
      <c r="W511">
        <f t="shared" si="86"/>
        <v>0</v>
      </c>
      <c r="X511">
        <f t="shared" si="77"/>
        <v>0</v>
      </c>
      <c r="Y511">
        <f t="shared" si="78"/>
        <v>0</v>
      </c>
      <c r="Z511">
        <f t="shared" si="87"/>
        <v>0</v>
      </c>
    </row>
    <row r="512" spans="3:26" x14ac:dyDescent="0.25">
      <c r="C512"/>
      <c r="O512">
        <f t="shared" si="79"/>
        <v>10.88</v>
      </c>
      <c r="Q512" t="str">
        <f t="shared" si="80"/>
        <v>#</v>
      </c>
      <c r="R512">
        <f t="shared" si="81"/>
        <v>0</v>
      </c>
      <c r="S512">
        <f t="shared" si="82"/>
        <v>0</v>
      </c>
      <c r="T512">
        <f t="shared" si="83"/>
        <v>35.251200000000004</v>
      </c>
      <c r="U512">
        <f t="shared" si="84"/>
        <v>0</v>
      </c>
      <c r="V512" s="66">
        <f t="shared" si="85"/>
        <v>0</v>
      </c>
      <c r="W512">
        <f t="shared" si="86"/>
        <v>0</v>
      </c>
      <c r="X512">
        <f t="shared" si="77"/>
        <v>0</v>
      </c>
      <c r="Y512">
        <f t="shared" si="78"/>
        <v>0</v>
      </c>
      <c r="Z512">
        <f t="shared" si="87"/>
        <v>0</v>
      </c>
    </row>
    <row r="513" spans="3:26" x14ac:dyDescent="0.25">
      <c r="C513"/>
      <c r="O513">
        <f t="shared" si="79"/>
        <v>10.88</v>
      </c>
      <c r="Q513" t="str">
        <f t="shared" si="80"/>
        <v>#</v>
      </c>
      <c r="R513">
        <f t="shared" si="81"/>
        <v>0</v>
      </c>
      <c r="S513">
        <f t="shared" si="82"/>
        <v>0</v>
      </c>
      <c r="T513">
        <f t="shared" si="83"/>
        <v>35.251200000000004</v>
      </c>
      <c r="U513">
        <f t="shared" si="84"/>
        <v>0</v>
      </c>
      <c r="V513" s="66">
        <f t="shared" si="85"/>
        <v>0</v>
      </c>
      <c r="W513">
        <f t="shared" si="86"/>
        <v>0</v>
      </c>
      <c r="X513">
        <f t="shared" si="77"/>
        <v>0</v>
      </c>
      <c r="Y513">
        <f t="shared" si="78"/>
        <v>0</v>
      </c>
      <c r="Z513">
        <f t="shared" si="87"/>
        <v>0</v>
      </c>
    </row>
    <row r="514" spans="3:26" x14ac:dyDescent="0.25">
      <c r="C514"/>
      <c r="O514">
        <f t="shared" si="79"/>
        <v>10.88</v>
      </c>
      <c r="Q514" t="str">
        <f t="shared" si="80"/>
        <v>#</v>
      </c>
      <c r="R514">
        <f t="shared" si="81"/>
        <v>0</v>
      </c>
      <c r="S514">
        <f t="shared" si="82"/>
        <v>0</v>
      </c>
      <c r="T514">
        <f t="shared" si="83"/>
        <v>35.251200000000004</v>
      </c>
      <c r="U514">
        <f t="shared" si="84"/>
        <v>0</v>
      </c>
      <c r="V514" s="66">
        <f t="shared" si="85"/>
        <v>0</v>
      </c>
      <c r="W514">
        <f t="shared" si="86"/>
        <v>0</v>
      </c>
      <c r="X514">
        <f t="shared" si="77"/>
        <v>0</v>
      </c>
      <c r="Y514">
        <f t="shared" si="78"/>
        <v>0</v>
      </c>
      <c r="Z514">
        <f t="shared" si="87"/>
        <v>0</v>
      </c>
    </row>
    <row r="515" spans="3:26" x14ac:dyDescent="0.25">
      <c r="C515"/>
      <c r="O515">
        <f t="shared" si="79"/>
        <v>10.88</v>
      </c>
      <c r="Q515" t="str">
        <f t="shared" si="80"/>
        <v>#</v>
      </c>
      <c r="R515">
        <f t="shared" si="81"/>
        <v>0</v>
      </c>
      <c r="S515">
        <f t="shared" si="82"/>
        <v>0</v>
      </c>
      <c r="T515">
        <f t="shared" si="83"/>
        <v>35.251200000000004</v>
      </c>
      <c r="U515">
        <f t="shared" si="84"/>
        <v>0</v>
      </c>
      <c r="V515" s="66">
        <f t="shared" si="85"/>
        <v>0</v>
      </c>
      <c r="W515">
        <f t="shared" si="86"/>
        <v>0</v>
      </c>
      <c r="X515">
        <f t="shared" ref="X515:X578" si="88">ROUND(J515/1000,3)</f>
        <v>0</v>
      </c>
      <c r="Y515">
        <f t="shared" ref="Y515:Y578" si="89">ROUND(K515/1000,3)</f>
        <v>0</v>
      </c>
      <c r="Z515">
        <f t="shared" si="87"/>
        <v>0</v>
      </c>
    </row>
    <row r="516" spans="3:26" x14ac:dyDescent="0.25">
      <c r="C516"/>
      <c r="O516">
        <f t="shared" ref="O516:O579" si="90">IFERROR(AVERAGEIFS($M$3:$M$1650,$B$3:$B$1650,MID($Q516,1,4),$M$3:$M$1650,"&gt;0"),10.88)</f>
        <v>10.88</v>
      </c>
      <c r="Q516" t="str">
        <f t="shared" ref="Q516:Q579" si="91">B516&amp;"#"&amp;MID(C516,6,2)</f>
        <v>#</v>
      </c>
      <c r="R516">
        <f t="shared" ref="R516:R579" si="92">IF(OR(L516=0,M516=0),ROUND(D516*O516/1000,3),ROUND(L516*M516*0.9/1000,3))</f>
        <v>0</v>
      </c>
      <c r="S516">
        <f t="shared" ref="S516:S579" si="93">IF(OR(L516=0,M516=0),ROUND(D516*O516*0.9/1000,3),ROUND(L516*M516*0.9/1000,3))</f>
        <v>0</v>
      </c>
      <c r="T516">
        <f t="shared" ref="T516:T579" si="94">IF(OR(L516=0,M516=0),O516*0.9*3.6,M516*0.9*3.6)</f>
        <v>35.251200000000004</v>
      </c>
      <c r="U516">
        <f t="shared" ref="U516:U579" si="95">IF(H516=0,ROUND(F516+G516,3),ROUND(H516,3))</f>
        <v>0</v>
      </c>
      <c r="V516" s="66">
        <f t="shared" ref="V516:V579" si="96">H516</f>
        <v>0</v>
      </c>
      <c r="W516">
        <f t="shared" ref="W516:W579" si="97">ROUND(E516/1000,3)</f>
        <v>0</v>
      </c>
      <c r="X516">
        <f t="shared" si="88"/>
        <v>0</v>
      </c>
      <c r="Y516">
        <f t="shared" si="89"/>
        <v>0</v>
      </c>
      <c r="Z516">
        <f t="shared" ref="Z516:Z579" si="98">ROUND(I516/1000,3)</f>
        <v>0</v>
      </c>
    </row>
    <row r="517" spans="3:26" x14ac:dyDescent="0.25">
      <c r="C517"/>
      <c r="O517">
        <f t="shared" si="90"/>
        <v>10.88</v>
      </c>
      <c r="Q517" t="str">
        <f t="shared" si="91"/>
        <v>#</v>
      </c>
      <c r="R517">
        <f t="shared" si="92"/>
        <v>0</v>
      </c>
      <c r="S517">
        <f t="shared" si="93"/>
        <v>0</v>
      </c>
      <c r="T517">
        <f t="shared" si="94"/>
        <v>35.251200000000004</v>
      </c>
      <c r="U517">
        <f t="shared" si="95"/>
        <v>0</v>
      </c>
      <c r="V517" s="66">
        <f t="shared" si="96"/>
        <v>0</v>
      </c>
      <c r="W517">
        <f t="shared" si="97"/>
        <v>0</v>
      </c>
      <c r="X517">
        <f t="shared" si="88"/>
        <v>0</v>
      </c>
      <c r="Y517">
        <f t="shared" si="89"/>
        <v>0</v>
      </c>
      <c r="Z517">
        <f t="shared" si="98"/>
        <v>0</v>
      </c>
    </row>
    <row r="518" spans="3:26" x14ac:dyDescent="0.25">
      <c r="C518"/>
      <c r="O518">
        <f t="shared" si="90"/>
        <v>10.88</v>
      </c>
      <c r="Q518" t="str">
        <f t="shared" si="91"/>
        <v>#</v>
      </c>
      <c r="R518">
        <f t="shared" si="92"/>
        <v>0</v>
      </c>
      <c r="S518">
        <f t="shared" si="93"/>
        <v>0</v>
      </c>
      <c r="T518">
        <f t="shared" si="94"/>
        <v>35.251200000000004</v>
      </c>
      <c r="U518">
        <f t="shared" si="95"/>
        <v>0</v>
      </c>
      <c r="V518" s="66">
        <f t="shared" si="96"/>
        <v>0</v>
      </c>
      <c r="W518">
        <f t="shared" si="97"/>
        <v>0</v>
      </c>
      <c r="X518">
        <f t="shared" si="88"/>
        <v>0</v>
      </c>
      <c r="Y518">
        <f t="shared" si="89"/>
        <v>0</v>
      </c>
      <c r="Z518">
        <f t="shared" si="98"/>
        <v>0</v>
      </c>
    </row>
    <row r="519" spans="3:26" x14ac:dyDescent="0.25">
      <c r="C519"/>
      <c r="O519">
        <f t="shared" si="90"/>
        <v>10.88</v>
      </c>
      <c r="Q519" t="str">
        <f t="shared" si="91"/>
        <v>#</v>
      </c>
      <c r="R519">
        <f t="shared" si="92"/>
        <v>0</v>
      </c>
      <c r="S519">
        <f t="shared" si="93"/>
        <v>0</v>
      </c>
      <c r="T519">
        <f t="shared" si="94"/>
        <v>35.251200000000004</v>
      </c>
      <c r="U519">
        <f t="shared" si="95"/>
        <v>0</v>
      </c>
      <c r="V519" s="66">
        <f t="shared" si="96"/>
        <v>0</v>
      </c>
      <c r="W519">
        <f t="shared" si="97"/>
        <v>0</v>
      </c>
      <c r="X519">
        <f t="shared" si="88"/>
        <v>0</v>
      </c>
      <c r="Y519">
        <f t="shared" si="89"/>
        <v>0</v>
      </c>
      <c r="Z519">
        <f t="shared" si="98"/>
        <v>0</v>
      </c>
    </row>
    <row r="520" spans="3:26" x14ac:dyDescent="0.25">
      <c r="C520"/>
      <c r="O520">
        <f t="shared" si="90"/>
        <v>10.88</v>
      </c>
      <c r="Q520" t="str">
        <f t="shared" si="91"/>
        <v>#</v>
      </c>
      <c r="R520">
        <f t="shared" si="92"/>
        <v>0</v>
      </c>
      <c r="S520">
        <f t="shared" si="93"/>
        <v>0</v>
      </c>
      <c r="T520">
        <f t="shared" si="94"/>
        <v>35.251200000000004</v>
      </c>
      <c r="U520">
        <f t="shared" si="95"/>
        <v>0</v>
      </c>
      <c r="V520" s="66">
        <f t="shared" si="96"/>
        <v>0</v>
      </c>
      <c r="W520">
        <f t="shared" si="97"/>
        <v>0</v>
      </c>
      <c r="X520">
        <f t="shared" si="88"/>
        <v>0</v>
      </c>
      <c r="Y520">
        <f t="shared" si="89"/>
        <v>0</v>
      </c>
      <c r="Z520">
        <f t="shared" si="98"/>
        <v>0</v>
      </c>
    </row>
    <row r="521" spans="3:26" x14ac:dyDescent="0.25">
      <c r="C521"/>
      <c r="O521">
        <f t="shared" si="90"/>
        <v>10.88</v>
      </c>
      <c r="Q521" t="str">
        <f t="shared" si="91"/>
        <v>#</v>
      </c>
      <c r="R521">
        <f t="shared" si="92"/>
        <v>0</v>
      </c>
      <c r="S521">
        <f t="shared" si="93"/>
        <v>0</v>
      </c>
      <c r="T521">
        <f t="shared" si="94"/>
        <v>35.251200000000004</v>
      </c>
      <c r="U521">
        <f t="shared" si="95"/>
        <v>0</v>
      </c>
      <c r="V521" s="66">
        <f t="shared" si="96"/>
        <v>0</v>
      </c>
      <c r="W521">
        <f t="shared" si="97"/>
        <v>0</v>
      </c>
      <c r="X521">
        <f t="shared" si="88"/>
        <v>0</v>
      </c>
      <c r="Y521">
        <f t="shared" si="89"/>
        <v>0</v>
      </c>
      <c r="Z521">
        <f t="shared" si="98"/>
        <v>0</v>
      </c>
    </row>
    <row r="522" spans="3:26" x14ac:dyDescent="0.25">
      <c r="C522"/>
      <c r="O522">
        <f t="shared" si="90"/>
        <v>10.88</v>
      </c>
      <c r="Q522" t="str">
        <f t="shared" si="91"/>
        <v>#</v>
      </c>
      <c r="R522">
        <f t="shared" si="92"/>
        <v>0</v>
      </c>
      <c r="S522">
        <f t="shared" si="93"/>
        <v>0</v>
      </c>
      <c r="T522">
        <f t="shared" si="94"/>
        <v>35.251200000000004</v>
      </c>
      <c r="U522">
        <f t="shared" si="95"/>
        <v>0</v>
      </c>
      <c r="V522" s="66">
        <f t="shared" si="96"/>
        <v>0</v>
      </c>
      <c r="W522">
        <f t="shared" si="97"/>
        <v>0</v>
      </c>
      <c r="X522">
        <f t="shared" si="88"/>
        <v>0</v>
      </c>
      <c r="Y522">
        <f t="shared" si="89"/>
        <v>0</v>
      </c>
      <c r="Z522">
        <f t="shared" si="98"/>
        <v>0</v>
      </c>
    </row>
    <row r="523" spans="3:26" x14ac:dyDescent="0.25">
      <c r="C523"/>
      <c r="O523">
        <f t="shared" si="90"/>
        <v>10.88</v>
      </c>
      <c r="Q523" t="str">
        <f t="shared" si="91"/>
        <v>#</v>
      </c>
      <c r="R523">
        <f t="shared" si="92"/>
        <v>0</v>
      </c>
      <c r="S523">
        <f t="shared" si="93"/>
        <v>0</v>
      </c>
      <c r="T523">
        <f t="shared" si="94"/>
        <v>35.251200000000004</v>
      </c>
      <c r="U523">
        <f t="shared" si="95"/>
        <v>0</v>
      </c>
      <c r="V523" s="66">
        <f t="shared" si="96"/>
        <v>0</v>
      </c>
      <c r="W523">
        <f t="shared" si="97"/>
        <v>0</v>
      </c>
      <c r="X523">
        <f t="shared" si="88"/>
        <v>0</v>
      </c>
      <c r="Y523">
        <f t="shared" si="89"/>
        <v>0</v>
      </c>
      <c r="Z523">
        <f t="shared" si="98"/>
        <v>0</v>
      </c>
    </row>
    <row r="524" spans="3:26" x14ac:dyDescent="0.25">
      <c r="C524"/>
      <c r="O524">
        <f t="shared" si="90"/>
        <v>10.88</v>
      </c>
      <c r="Q524" t="str">
        <f t="shared" si="91"/>
        <v>#</v>
      </c>
      <c r="R524">
        <f t="shared" si="92"/>
        <v>0</v>
      </c>
      <c r="S524">
        <f t="shared" si="93"/>
        <v>0</v>
      </c>
      <c r="T524">
        <f t="shared" si="94"/>
        <v>35.251200000000004</v>
      </c>
      <c r="U524">
        <f t="shared" si="95"/>
        <v>0</v>
      </c>
      <c r="V524" s="66">
        <f t="shared" si="96"/>
        <v>0</v>
      </c>
      <c r="W524">
        <f t="shared" si="97"/>
        <v>0</v>
      </c>
      <c r="X524">
        <f t="shared" si="88"/>
        <v>0</v>
      </c>
      <c r="Y524">
        <f t="shared" si="89"/>
        <v>0</v>
      </c>
      <c r="Z524">
        <f t="shared" si="98"/>
        <v>0</v>
      </c>
    </row>
    <row r="525" spans="3:26" x14ac:dyDescent="0.25">
      <c r="C525"/>
      <c r="O525">
        <f t="shared" si="90"/>
        <v>10.88</v>
      </c>
      <c r="Q525" t="str">
        <f t="shared" si="91"/>
        <v>#</v>
      </c>
      <c r="R525">
        <f t="shared" si="92"/>
        <v>0</v>
      </c>
      <c r="S525">
        <f t="shared" si="93"/>
        <v>0</v>
      </c>
      <c r="T525">
        <f t="shared" si="94"/>
        <v>35.251200000000004</v>
      </c>
      <c r="U525">
        <f t="shared" si="95"/>
        <v>0</v>
      </c>
      <c r="V525" s="66">
        <f t="shared" si="96"/>
        <v>0</v>
      </c>
      <c r="W525">
        <f t="shared" si="97"/>
        <v>0</v>
      </c>
      <c r="X525">
        <f t="shared" si="88"/>
        <v>0</v>
      </c>
      <c r="Y525">
        <f t="shared" si="89"/>
        <v>0</v>
      </c>
      <c r="Z525">
        <f t="shared" si="98"/>
        <v>0</v>
      </c>
    </row>
    <row r="526" spans="3:26" x14ac:dyDescent="0.25">
      <c r="C526"/>
      <c r="O526">
        <f t="shared" si="90"/>
        <v>10.88</v>
      </c>
      <c r="Q526" t="str">
        <f t="shared" si="91"/>
        <v>#</v>
      </c>
      <c r="R526">
        <f t="shared" si="92"/>
        <v>0</v>
      </c>
      <c r="S526">
        <f t="shared" si="93"/>
        <v>0</v>
      </c>
      <c r="T526">
        <f t="shared" si="94"/>
        <v>35.251200000000004</v>
      </c>
      <c r="U526">
        <f t="shared" si="95"/>
        <v>0</v>
      </c>
      <c r="V526" s="66">
        <f t="shared" si="96"/>
        <v>0</v>
      </c>
      <c r="W526">
        <f t="shared" si="97"/>
        <v>0</v>
      </c>
      <c r="X526">
        <f t="shared" si="88"/>
        <v>0</v>
      </c>
      <c r="Y526">
        <f t="shared" si="89"/>
        <v>0</v>
      </c>
      <c r="Z526">
        <f t="shared" si="98"/>
        <v>0</v>
      </c>
    </row>
    <row r="527" spans="3:26" x14ac:dyDescent="0.25">
      <c r="C527"/>
      <c r="O527">
        <f t="shared" si="90"/>
        <v>10.88</v>
      </c>
      <c r="Q527" t="str">
        <f t="shared" si="91"/>
        <v>#</v>
      </c>
      <c r="R527">
        <f t="shared" si="92"/>
        <v>0</v>
      </c>
      <c r="S527">
        <f t="shared" si="93"/>
        <v>0</v>
      </c>
      <c r="T527">
        <f t="shared" si="94"/>
        <v>35.251200000000004</v>
      </c>
      <c r="U527">
        <f t="shared" si="95"/>
        <v>0</v>
      </c>
      <c r="V527" s="66">
        <f t="shared" si="96"/>
        <v>0</v>
      </c>
      <c r="W527">
        <f t="shared" si="97"/>
        <v>0</v>
      </c>
      <c r="X527">
        <f t="shared" si="88"/>
        <v>0</v>
      </c>
      <c r="Y527">
        <f t="shared" si="89"/>
        <v>0</v>
      </c>
      <c r="Z527">
        <f t="shared" si="98"/>
        <v>0</v>
      </c>
    </row>
    <row r="528" spans="3:26" x14ac:dyDescent="0.25">
      <c r="C528"/>
      <c r="O528">
        <f t="shared" si="90"/>
        <v>10.88</v>
      </c>
      <c r="Q528" t="str">
        <f t="shared" si="91"/>
        <v>#</v>
      </c>
      <c r="R528">
        <f t="shared" si="92"/>
        <v>0</v>
      </c>
      <c r="S528">
        <f t="shared" si="93"/>
        <v>0</v>
      </c>
      <c r="T528">
        <f t="shared" si="94"/>
        <v>35.251200000000004</v>
      </c>
      <c r="U528">
        <f t="shared" si="95"/>
        <v>0</v>
      </c>
      <c r="V528" s="66">
        <f t="shared" si="96"/>
        <v>0</v>
      </c>
      <c r="W528">
        <f t="shared" si="97"/>
        <v>0</v>
      </c>
      <c r="X528">
        <f t="shared" si="88"/>
        <v>0</v>
      </c>
      <c r="Y528">
        <f t="shared" si="89"/>
        <v>0</v>
      </c>
      <c r="Z528">
        <f t="shared" si="98"/>
        <v>0</v>
      </c>
    </row>
    <row r="529" spans="3:26" x14ac:dyDescent="0.25">
      <c r="C529"/>
      <c r="O529">
        <f t="shared" si="90"/>
        <v>10.88</v>
      </c>
      <c r="Q529" t="str">
        <f t="shared" si="91"/>
        <v>#</v>
      </c>
      <c r="R529">
        <f t="shared" si="92"/>
        <v>0</v>
      </c>
      <c r="S529">
        <f t="shared" si="93"/>
        <v>0</v>
      </c>
      <c r="T529">
        <f t="shared" si="94"/>
        <v>35.251200000000004</v>
      </c>
      <c r="U529">
        <f t="shared" si="95"/>
        <v>0</v>
      </c>
      <c r="V529" s="66">
        <f t="shared" si="96"/>
        <v>0</v>
      </c>
      <c r="W529">
        <f t="shared" si="97"/>
        <v>0</v>
      </c>
      <c r="X529">
        <f t="shared" si="88"/>
        <v>0</v>
      </c>
      <c r="Y529">
        <f t="shared" si="89"/>
        <v>0</v>
      </c>
      <c r="Z529">
        <f t="shared" si="98"/>
        <v>0</v>
      </c>
    </row>
    <row r="530" spans="3:26" x14ac:dyDescent="0.25">
      <c r="C530"/>
      <c r="O530">
        <f t="shared" si="90"/>
        <v>10.88</v>
      </c>
      <c r="Q530" t="str">
        <f t="shared" si="91"/>
        <v>#</v>
      </c>
      <c r="R530">
        <f t="shared" si="92"/>
        <v>0</v>
      </c>
      <c r="S530">
        <f t="shared" si="93"/>
        <v>0</v>
      </c>
      <c r="T530">
        <f t="shared" si="94"/>
        <v>35.251200000000004</v>
      </c>
      <c r="U530">
        <f t="shared" si="95"/>
        <v>0</v>
      </c>
      <c r="V530" s="66">
        <f t="shared" si="96"/>
        <v>0</v>
      </c>
      <c r="W530">
        <f t="shared" si="97"/>
        <v>0</v>
      </c>
      <c r="X530">
        <f t="shared" si="88"/>
        <v>0</v>
      </c>
      <c r="Y530">
        <f t="shared" si="89"/>
        <v>0</v>
      </c>
      <c r="Z530">
        <f t="shared" si="98"/>
        <v>0</v>
      </c>
    </row>
    <row r="531" spans="3:26" x14ac:dyDescent="0.25">
      <c r="C531"/>
      <c r="O531">
        <f t="shared" si="90"/>
        <v>10.88</v>
      </c>
      <c r="Q531" t="str">
        <f t="shared" si="91"/>
        <v>#</v>
      </c>
      <c r="R531">
        <f t="shared" si="92"/>
        <v>0</v>
      </c>
      <c r="S531">
        <f t="shared" si="93"/>
        <v>0</v>
      </c>
      <c r="T531">
        <f t="shared" si="94"/>
        <v>35.251200000000004</v>
      </c>
      <c r="U531">
        <f t="shared" si="95"/>
        <v>0</v>
      </c>
      <c r="V531" s="66">
        <f t="shared" si="96"/>
        <v>0</v>
      </c>
      <c r="W531">
        <f t="shared" si="97"/>
        <v>0</v>
      </c>
      <c r="X531">
        <f t="shared" si="88"/>
        <v>0</v>
      </c>
      <c r="Y531">
        <f t="shared" si="89"/>
        <v>0</v>
      </c>
      <c r="Z531">
        <f t="shared" si="98"/>
        <v>0</v>
      </c>
    </row>
    <row r="532" spans="3:26" x14ac:dyDescent="0.25">
      <c r="C532"/>
      <c r="O532">
        <f t="shared" si="90"/>
        <v>10.88</v>
      </c>
      <c r="Q532" t="str">
        <f t="shared" si="91"/>
        <v>#</v>
      </c>
      <c r="R532">
        <f t="shared" si="92"/>
        <v>0</v>
      </c>
      <c r="S532">
        <f t="shared" si="93"/>
        <v>0</v>
      </c>
      <c r="T532">
        <f t="shared" si="94"/>
        <v>35.251200000000004</v>
      </c>
      <c r="U532">
        <f t="shared" si="95"/>
        <v>0</v>
      </c>
      <c r="V532" s="66">
        <f t="shared" si="96"/>
        <v>0</v>
      </c>
      <c r="W532">
        <f t="shared" si="97"/>
        <v>0</v>
      </c>
      <c r="X532">
        <f t="shared" si="88"/>
        <v>0</v>
      </c>
      <c r="Y532">
        <f t="shared" si="89"/>
        <v>0</v>
      </c>
      <c r="Z532">
        <f t="shared" si="98"/>
        <v>0</v>
      </c>
    </row>
    <row r="533" spans="3:26" x14ac:dyDescent="0.25">
      <c r="C533"/>
      <c r="O533">
        <f t="shared" si="90"/>
        <v>10.88</v>
      </c>
      <c r="Q533" t="str">
        <f t="shared" si="91"/>
        <v>#</v>
      </c>
      <c r="R533">
        <f t="shared" si="92"/>
        <v>0</v>
      </c>
      <c r="S533">
        <f t="shared" si="93"/>
        <v>0</v>
      </c>
      <c r="T533">
        <f t="shared" si="94"/>
        <v>35.251200000000004</v>
      </c>
      <c r="U533">
        <f t="shared" si="95"/>
        <v>0</v>
      </c>
      <c r="V533" s="66">
        <f t="shared" si="96"/>
        <v>0</v>
      </c>
      <c r="W533">
        <f t="shared" si="97"/>
        <v>0</v>
      </c>
      <c r="X533">
        <f t="shared" si="88"/>
        <v>0</v>
      </c>
      <c r="Y533">
        <f t="shared" si="89"/>
        <v>0</v>
      </c>
      <c r="Z533">
        <f t="shared" si="98"/>
        <v>0</v>
      </c>
    </row>
    <row r="534" spans="3:26" x14ac:dyDescent="0.25">
      <c r="C534"/>
      <c r="O534">
        <f t="shared" si="90"/>
        <v>10.88</v>
      </c>
      <c r="Q534" t="str">
        <f t="shared" si="91"/>
        <v>#</v>
      </c>
      <c r="R534">
        <f t="shared" si="92"/>
        <v>0</v>
      </c>
      <c r="S534">
        <f t="shared" si="93"/>
        <v>0</v>
      </c>
      <c r="T534">
        <f t="shared" si="94"/>
        <v>35.251200000000004</v>
      </c>
      <c r="U534">
        <f t="shared" si="95"/>
        <v>0</v>
      </c>
      <c r="V534" s="66">
        <f t="shared" si="96"/>
        <v>0</v>
      </c>
      <c r="W534">
        <f t="shared" si="97"/>
        <v>0</v>
      </c>
      <c r="X534">
        <f t="shared" si="88"/>
        <v>0</v>
      </c>
      <c r="Y534">
        <f t="shared" si="89"/>
        <v>0</v>
      </c>
      <c r="Z534">
        <f t="shared" si="98"/>
        <v>0</v>
      </c>
    </row>
    <row r="535" spans="3:26" x14ac:dyDescent="0.25">
      <c r="C535"/>
      <c r="O535">
        <f t="shared" si="90"/>
        <v>10.88</v>
      </c>
      <c r="Q535" t="str">
        <f t="shared" si="91"/>
        <v>#</v>
      </c>
      <c r="R535">
        <f t="shared" si="92"/>
        <v>0</v>
      </c>
      <c r="S535">
        <f t="shared" si="93"/>
        <v>0</v>
      </c>
      <c r="T535">
        <f t="shared" si="94"/>
        <v>35.251200000000004</v>
      </c>
      <c r="U535">
        <f t="shared" si="95"/>
        <v>0</v>
      </c>
      <c r="V535" s="66">
        <f t="shared" si="96"/>
        <v>0</v>
      </c>
      <c r="W535">
        <f t="shared" si="97"/>
        <v>0</v>
      </c>
      <c r="X535">
        <f t="shared" si="88"/>
        <v>0</v>
      </c>
      <c r="Y535">
        <f t="shared" si="89"/>
        <v>0</v>
      </c>
      <c r="Z535">
        <f t="shared" si="98"/>
        <v>0</v>
      </c>
    </row>
    <row r="536" spans="3:26" x14ac:dyDescent="0.25">
      <c r="C536"/>
      <c r="O536">
        <f t="shared" si="90"/>
        <v>10.88</v>
      </c>
      <c r="Q536" t="str">
        <f t="shared" si="91"/>
        <v>#</v>
      </c>
      <c r="R536">
        <f t="shared" si="92"/>
        <v>0</v>
      </c>
      <c r="S536">
        <f t="shared" si="93"/>
        <v>0</v>
      </c>
      <c r="T536">
        <f t="shared" si="94"/>
        <v>35.251200000000004</v>
      </c>
      <c r="U536">
        <f t="shared" si="95"/>
        <v>0</v>
      </c>
      <c r="V536" s="66">
        <f t="shared" si="96"/>
        <v>0</v>
      </c>
      <c r="W536">
        <f t="shared" si="97"/>
        <v>0</v>
      </c>
      <c r="X536">
        <f t="shared" si="88"/>
        <v>0</v>
      </c>
      <c r="Y536">
        <f t="shared" si="89"/>
        <v>0</v>
      </c>
      <c r="Z536">
        <f t="shared" si="98"/>
        <v>0</v>
      </c>
    </row>
    <row r="537" spans="3:26" x14ac:dyDescent="0.25">
      <c r="C537"/>
      <c r="O537">
        <f t="shared" si="90"/>
        <v>10.88</v>
      </c>
      <c r="Q537" t="str">
        <f t="shared" si="91"/>
        <v>#</v>
      </c>
      <c r="R537">
        <f t="shared" si="92"/>
        <v>0</v>
      </c>
      <c r="S537">
        <f t="shared" si="93"/>
        <v>0</v>
      </c>
      <c r="T537">
        <f t="shared" si="94"/>
        <v>35.251200000000004</v>
      </c>
      <c r="U537">
        <f t="shared" si="95"/>
        <v>0</v>
      </c>
      <c r="V537" s="66">
        <f t="shared" si="96"/>
        <v>0</v>
      </c>
      <c r="W537">
        <f t="shared" si="97"/>
        <v>0</v>
      </c>
      <c r="X537">
        <f t="shared" si="88"/>
        <v>0</v>
      </c>
      <c r="Y537">
        <f t="shared" si="89"/>
        <v>0</v>
      </c>
      <c r="Z537">
        <f t="shared" si="98"/>
        <v>0</v>
      </c>
    </row>
    <row r="538" spans="3:26" x14ac:dyDescent="0.25">
      <c r="C538"/>
      <c r="O538">
        <f t="shared" si="90"/>
        <v>10.88</v>
      </c>
      <c r="Q538" t="str">
        <f t="shared" si="91"/>
        <v>#</v>
      </c>
      <c r="R538">
        <f t="shared" si="92"/>
        <v>0</v>
      </c>
      <c r="S538">
        <f t="shared" si="93"/>
        <v>0</v>
      </c>
      <c r="T538">
        <f t="shared" si="94"/>
        <v>35.251200000000004</v>
      </c>
      <c r="U538">
        <f t="shared" si="95"/>
        <v>0</v>
      </c>
      <c r="V538" s="66">
        <f t="shared" si="96"/>
        <v>0</v>
      </c>
      <c r="W538">
        <f t="shared" si="97"/>
        <v>0</v>
      </c>
      <c r="X538">
        <f t="shared" si="88"/>
        <v>0</v>
      </c>
      <c r="Y538">
        <f t="shared" si="89"/>
        <v>0</v>
      </c>
      <c r="Z538">
        <f t="shared" si="98"/>
        <v>0</v>
      </c>
    </row>
    <row r="539" spans="3:26" x14ac:dyDescent="0.25">
      <c r="C539"/>
      <c r="O539">
        <f t="shared" si="90"/>
        <v>10.88</v>
      </c>
      <c r="Q539" t="str">
        <f t="shared" si="91"/>
        <v>#</v>
      </c>
      <c r="R539">
        <f t="shared" si="92"/>
        <v>0</v>
      </c>
      <c r="S539">
        <f t="shared" si="93"/>
        <v>0</v>
      </c>
      <c r="T539">
        <f t="shared" si="94"/>
        <v>35.251200000000004</v>
      </c>
      <c r="U539">
        <f t="shared" si="95"/>
        <v>0</v>
      </c>
      <c r="V539" s="66">
        <f t="shared" si="96"/>
        <v>0</v>
      </c>
      <c r="W539">
        <f t="shared" si="97"/>
        <v>0</v>
      </c>
      <c r="X539">
        <f t="shared" si="88"/>
        <v>0</v>
      </c>
      <c r="Y539">
        <f t="shared" si="89"/>
        <v>0</v>
      </c>
      <c r="Z539">
        <f t="shared" si="98"/>
        <v>0</v>
      </c>
    </row>
    <row r="540" spans="3:26" x14ac:dyDescent="0.25">
      <c r="C540"/>
      <c r="O540">
        <f t="shared" si="90"/>
        <v>10.88</v>
      </c>
      <c r="Q540" t="str">
        <f t="shared" si="91"/>
        <v>#</v>
      </c>
      <c r="R540">
        <f t="shared" si="92"/>
        <v>0</v>
      </c>
      <c r="S540">
        <f t="shared" si="93"/>
        <v>0</v>
      </c>
      <c r="T540">
        <f t="shared" si="94"/>
        <v>35.251200000000004</v>
      </c>
      <c r="U540">
        <f t="shared" si="95"/>
        <v>0</v>
      </c>
      <c r="V540" s="66">
        <f t="shared" si="96"/>
        <v>0</v>
      </c>
      <c r="W540">
        <f t="shared" si="97"/>
        <v>0</v>
      </c>
      <c r="X540">
        <f t="shared" si="88"/>
        <v>0</v>
      </c>
      <c r="Y540">
        <f t="shared" si="89"/>
        <v>0</v>
      </c>
      <c r="Z540">
        <f t="shared" si="98"/>
        <v>0</v>
      </c>
    </row>
    <row r="541" spans="3:26" x14ac:dyDescent="0.25">
      <c r="C541"/>
      <c r="O541">
        <f t="shared" si="90"/>
        <v>10.88</v>
      </c>
      <c r="Q541" t="str">
        <f t="shared" si="91"/>
        <v>#</v>
      </c>
      <c r="R541">
        <f t="shared" si="92"/>
        <v>0</v>
      </c>
      <c r="S541">
        <f t="shared" si="93"/>
        <v>0</v>
      </c>
      <c r="T541">
        <f t="shared" si="94"/>
        <v>35.251200000000004</v>
      </c>
      <c r="U541">
        <f t="shared" si="95"/>
        <v>0</v>
      </c>
      <c r="V541" s="66">
        <f t="shared" si="96"/>
        <v>0</v>
      </c>
      <c r="W541">
        <f t="shared" si="97"/>
        <v>0</v>
      </c>
      <c r="X541">
        <f t="shared" si="88"/>
        <v>0</v>
      </c>
      <c r="Y541">
        <f t="shared" si="89"/>
        <v>0</v>
      </c>
      <c r="Z541">
        <f t="shared" si="98"/>
        <v>0</v>
      </c>
    </row>
    <row r="542" spans="3:26" x14ac:dyDescent="0.25">
      <c r="C542"/>
      <c r="O542">
        <f t="shared" si="90"/>
        <v>10.88</v>
      </c>
      <c r="Q542" t="str">
        <f t="shared" si="91"/>
        <v>#</v>
      </c>
      <c r="R542">
        <f t="shared" si="92"/>
        <v>0</v>
      </c>
      <c r="S542">
        <f t="shared" si="93"/>
        <v>0</v>
      </c>
      <c r="T542">
        <f t="shared" si="94"/>
        <v>35.251200000000004</v>
      </c>
      <c r="U542">
        <f t="shared" si="95"/>
        <v>0</v>
      </c>
      <c r="V542" s="66">
        <f t="shared" si="96"/>
        <v>0</v>
      </c>
      <c r="W542">
        <f t="shared" si="97"/>
        <v>0</v>
      </c>
      <c r="X542">
        <f t="shared" si="88"/>
        <v>0</v>
      </c>
      <c r="Y542">
        <f t="shared" si="89"/>
        <v>0</v>
      </c>
      <c r="Z542">
        <f t="shared" si="98"/>
        <v>0</v>
      </c>
    </row>
    <row r="543" spans="3:26" x14ac:dyDescent="0.25">
      <c r="C543"/>
      <c r="O543">
        <f t="shared" si="90"/>
        <v>10.88</v>
      </c>
      <c r="Q543" t="str">
        <f t="shared" si="91"/>
        <v>#</v>
      </c>
      <c r="R543">
        <f t="shared" si="92"/>
        <v>0</v>
      </c>
      <c r="S543">
        <f t="shared" si="93"/>
        <v>0</v>
      </c>
      <c r="T543">
        <f t="shared" si="94"/>
        <v>35.251200000000004</v>
      </c>
      <c r="U543">
        <f t="shared" si="95"/>
        <v>0</v>
      </c>
      <c r="V543" s="66">
        <f t="shared" si="96"/>
        <v>0</v>
      </c>
      <c r="W543">
        <f t="shared" si="97"/>
        <v>0</v>
      </c>
      <c r="X543">
        <f t="shared" si="88"/>
        <v>0</v>
      </c>
      <c r="Y543">
        <f t="shared" si="89"/>
        <v>0</v>
      </c>
      <c r="Z543">
        <f t="shared" si="98"/>
        <v>0</v>
      </c>
    </row>
    <row r="544" spans="3:26" x14ac:dyDescent="0.25">
      <c r="C544"/>
      <c r="O544">
        <f t="shared" si="90"/>
        <v>10.88</v>
      </c>
      <c r="Q544" t="str">
        <f t="shared" si="91"/>
        <v>#</v>
      </c>
      <c r="R544">
        <f t="shared" si="92"/>
        <v>0</v>
      </c>
      <c r="S544">
        <f t="shared" si="93"/>
        <v>0</v>
      </c>
      <c r="T544">
        <f t="shared" si="94"/>
        <v>35.251200000000004</v>
      </c>
      <c r="U544">
        <f t="shared" si="95"/>
        <v>0</v>
      </c>
      <c r="V544" s="66">
        <f t="shared" si="96"/>
        <v>0</v>
      </c>
      <c r="W544">
        <f t="shared" si="97"/>
        <v>0</v>
      </c>
      <c r="X544">
        <f t="shared" si="88"/>
        <v>0</v>
      </c>
      <c r="Y544">
        <f t="shared" si="89"/>
        <v>0</v>
      </c>
      <c r="Z544">
        <f t="shared" si="98"/>
        <v>0</v>
      </c>
    </row>
    <row r="545" spans="3:26" x14ac:dyDescent="0.25">
      <c r="C545"/>
      <c r="O545">
        <f t="shared" si="90"/>
        <v>10.88</v>
      </c>
      <c r="Q545" t="str">
        <f t="shared" si="91"/>
        <v>#</v>
      </c>
      <c r="R545">
        <f t="shared" si="92"/>
        <v>0</v>
      </c>
      <c r="S545">
        <f t="shared" si="93"/>
        <v>0</v>
      </c>
      <c r="T545">
        <f t="shared" si="94"/>
        <v>35.251200000000004</v>
      </c>
      <c r="U545">
        <f t="shared" si="95"/>
        <v>0</v>
      </c>
      <c r="V545" s="66">
        <f t="shared" si="96"/>
        <v>0</v>
      </c>
      <c r="W545">
        <f t="shared" si="97"/>
        <v>0</v>
      </c>
      <c r="X545">
        <f t="shared" si="88"/>
        <v>0</v>
      </c>
      <c r="Y545">
        <f t="shared" si="89"/>
        <v>0</v>
      </c>
      <c r="Z545">
        <f t="shared" si="98"/>
        <v>0</v>
      </c>
    </row>
    <row r="546" spans="3:26" x14ac:dyDescent="0.25">
      <c r="C546"/>
      <c r="O546">
        <f t="shared" si="90"/>
        <v>10.88</v>
      </c>
      <c r="Q546" t="str">
        <f t="shared" si="91"/>
        <v>#</v>
      </c>
      <c r="R546">
        <f t="shared" si="92"/>
        <v>0</v>
      </c>
      <c r="S546">
        <f t="shared" si="93"/>
        <v>0</v>
      </c>
      <c r="T546">
        <f t="shared" si="94"/>
        <v>35.251200000000004</v>
      </c>
      <c r="U546">
        <f t="shared" si="95"/>
        <v>0</v>
      </c>
      <c r="V546" s="66">
        <f t="shared" si="96"/>
        <v>0</v>
      </c>
      <c r="W546">
        <f t="shared" si="97"/>
        <v>0</v>
      </c>
      <c r="X546">
        <f t="shared" si="88"/>
        <v>0</v>
      </c>
      <c r="Y546">
        <f t="shared" si="89"/>
        <v>0</v>
      </c>
      <c r="Z546">
        <f t="shared" si="98"/>
        <v>0</v>
      </c>
    </row>
    <row r="547" spans="3:26" x14ac:dyDescent="0.25">
      <c r="C547"/>
      <c r="O547">
        <f t="shared" si="90"/>
        <v>10.88</v>
      </c>
      <c r="Q547" t="str">
        <f t="shared" si="91"/>
        <v>#</v>
      </c>
      <c r="R547">
        <f t="shared" si="92"/>
        <v>0</v>
      </c>
      <c r="S547">
        <f t="shared" si="93"/>
        <v>0</v>
      </c>
      <c r="T547">
        <f t="shared" si="94"/>
        <v>35.251200000000004</v>
      </c>
      <c r="U547">
        <f t="shared" si="95"/>
        <v>0</v>
      </c>
      <c r="V547" s="66">
        <f t="shared" si="96"/>
        <v>0</v>
      </c>
      <c r="W547">
        <f t="shared" si="97"/>
        <v>0</v>
      </c>
      <c r="X547">
        <f t="shared" si="88"/>
        <v>0</v>
      </c>
      <c r="Y547">
        <f t="shared" si="89"/>
        <v>0</v>
      </c>
      <c r="Z547">
        <f t="shared" si="98"/>
        <v>0</v>
      </c>
    </row>
    <row r="548" spans="3:26" x14ac:dyDescent="0.25">
      <c r="C548"/>
      <c r="O548">
        <f t="shared" si="90"/>
        <v>10.88</v>
      </c>
      <c r="Q548" t="str">
        <f t="shared" si="91"/>
        <v>#</v>
      </c>
      <c r="R548">
        <f t="shared" si="92"/>
        <v>0</v>
      </c>
      <c r="S548">
        <f t="shared" si="93"/>
        <v>0</v>
      </c>
      <c r="T548">
        <f t="shared" si="94"/>
        <v>35.251200000000004</v>
      </c>
      <c r="U548">
        <f t="shared" si="95"/>
        <v>0</v>
      </c>
      <c r="V548" s="66">
        <f t="shared" si="96"/>
        <v>0</v>
      </c>
      <c r="W548">
        <f t="shared" si="97"/>
        <v>0</v>
      </c>
      <c r="X548">
        <f t="shared" si="88"/>
        <v>0</v>
      </c>
      <c r="Y548">
        <f t="shared" si="89"/>
        <v>0</v>
      </c>
      <c r="Z548">
        <f t="shared" si="98"/>
        <v>0</v>
      </c>
    </row>
    <row r="549" spans="3:26" x14ac:dyDescent="0.25">
      <c r="C549"/>
      <c r="O549">
        <f t="shared" si="90"/>
        <v>10.88</v>
      </c>
      <c r="Q549" t="str">
        <f t="shared" si="91"/>
        <v>#</v>
      </c>
      <c r="R549">
        <f t="shared" si="92"/>
        <v>0</v>
      </c>
      <c r="S549">
        <f t="shared" si="93"/>
        <v>0</v>
      </c>
      <c r="T549">
        <f t="shared" si="94"/>
        <v>35.251200000000004</v>
      </c>
      <c r="U549">
        <f t="shared" si="95"/>
        <v>0</v>
      </c>
      <c r="V549" s="66">
        <f t="shared" si="96"/>
        <v>0</v>
      </c>
      <c r="W549">
        <f t="shared" si="97"/>
        <v>0</v>
      </c>
      <c r="X549">
        <f t="shared" si="88"/>
        <v>0</v>
      </c>
      <c r="Y549">
        <f t="shared" si="89"/>
        <v>0</v>
      </c>
      <c r="Z549">
        <f t="shared" si="98"/>
        <v>0</v>
      </c>
    </row>
    <row r="550" spans="3:26" x14ac:dyDescent="0.25">
      <c r="C550"/>
      <c r="O550">
        <f t="shared" si="90"/>
        <v>10.88</v>
      </c>
      <c r="Q550" t="str">
        <f t="shared" si="91"/>
        <v>#</v>
      </c>
      <c r="R550">
        <f t="shared" si="92"/>
        <v>0</v>
      </c>
      <c r="S550">
        <f t="shared" si="93"/>
        <v>0</v>
      </c>
      <c r="T550">
        <f t="shared" si="94"/>
        <v>35.251200000000004</v>
      </c>
      <c r="U550">
        <f t="shared" si="95"/>
        <v>0</v>
      </c>
      <c r="V550" s="66">
        <f t="shared" si="96"/>
        <v>0</v>
      </c>
      <c r="W550">
        <f t="shared" si="97"/>
        <v>0</v>
      </c>
      <c r="X550">
        <f t="shared" si="88"/>
        <v>0</v>
      </c>
      <c r="Y550">
        <f t="shared" si="89"/>
        <v>0</v>
      </c>
      <c r="Z550">
        <f t="shared" si="98"/>
        <v>0</v>
      </c>
    </row>
    <row r="551" spans="3:26" x14ac:dyDescent="0.25">
      <c r="C551"/>
      <c r="O551">
        <f t="shared" si="90"/>
        <v>10.88</v>
      </c>
      <c r="Q551" t="str">
        <f t="shared" si="91"/>
        <v>#</v>
      </c>
      <c r="R551">
        <f t="shared" si="92"/>
        <v>0</v>
      </c>
      <c r="S551">
        <f t="shared" si="93"/>
        <v>0</v>
      </c>
      <c r="T551">
        <f t="shared" si="94"/>
        <v>35.251200000000004</v>
      </c>
      <c r="U551">
        <f t="shared" si="95"/>
        <v>0</v>
      </c>
      <c r="V551" s="66">
        <f t="shared" si="96"/>
        <v>0</v>
      </c>
      <c r="W551">
        <f t="shared" si="97"/>
        <v>0</v>
      </c>
      <c r="X551">
        <f t="shared" si="88"/>
        <v>0</v>
      </c>
      <c r="Y551">
        <f t="shared" si="89"/>
        <v>0</v>
      </c>
      <c r="Z551">
        <f t="shared" si="98"/>
        <v>0</v>
      </c>
    </row>
    <row r="552" spans="3:26" x14ac:dyDescent="0.25">
      <c r="C552"/>
      <c r="O552">
        <f t="shared" si="90"/>
        <v>10.88</v>
      </c>
      <c r="Q552" t="str">
        <f t="shared" si="91"/>
        <v>#</v>
      </c>
      <c r="R552">
        <f t="shared" si="92"/>
        <v>0</v>
      </c>
      <c r="S552">
        <f t="shared" si="93"/>
        <v>0</v>
      </c>
      <c r="T552">
        <f t="shared" si="94"/>
        <v>35.251200000000004</v>
      </c>
      <c r="U552">
        <f t="shared" si="95"/>
        <v>0</v>
      </c>
      <c r="V552" s="66">
        <f t="shared" si="96"/>
        <v>0</v>
      </c>
      <c r="W552">
        <f t="shared" si="97"/>
        <v>0</v>
      </c>
      <c r="X552">
        <f t="shared" si="88"/>
        <v>0</v>
      </c>
      <c r="Y552">
        <f t="shared" si="89"/>
        <v>0</v>
      </c>
      <c r="Z552">
        <f t="shared" si="98"/>
        <v>0</v>
      </c>
    </row>
    <row r="553" spans="3:26" x14ac:dyDescent="0.25">
      <c r="C553"/>
      <c r="O553">
        <f t="shared" si="90"/>
        <v>10.88</v>
      </c>
      <c r="Q553" t="str">
        <f t="shared" si="91"/>
        <v>#</v>
      </c>
      <c r="R553">
        <f t="shared" si="92"/>
        <v>0</v>
      </c>
      <c r="S553">
        <f t="shared" si="93"/>
        <v>0</v>
      </c>
      <c r="T553">
        <f t="shared" si="94"/>
        <v>35.251200000000004</v>
      </c>
      <c r="U553">
        <f t="shared" si="95"/>
        <v>0</v>
      </c>
      <c r="V553" s="66">
        <f t="shared" si="96"/>
        <v>0</v>
      </c>
      <c r="W553">
        <f t="shared" si="97"/>
        <v>0</v>
      </c>
      <c r="X553">
        <f t="shared" si="88"/>
        <v>0</v>
      </c>
      <c r="Y553">
        <f t="shared" si="89"/>
        <v>0</v>
      </c>
      <c r="Z553">
        <f t="shared" si="98"/>
        <v>0</v>
      </c>
    </row>
    <row r="554" spans="3:26" x14ac:dyDescent="0.25">
      <c r="C554"/>
      <c r="O554">
        <f t="shared" si="90"/>
        <v>10.88</v>
      </c>
      <c r="Q554" t="str">
        <f t="shared" si="91"/>
        <v>#</v>
      </c>
      <c r="R554">
        <f t="shared" si="92"/>
        <v>0</v>
      </c>
      <c r="S554">
        <f t="shared" si="93"/>
        <v>0</v>
      </c>
      <c r="T554">
        <f t="shared" si="94"/>
        <v>35.251200000000004</v>
      </c>
      <c r="U554">
        <f t="shared" si="95"/>
        <v>0</v>
      </c>
      <c r="V554" s="66">
        <f t="shared" si="96"/>
        <v>0</v>
      </c>
      <c r="W554">
        <f t="shared" si="97"/>
        <v>0</v>
      </c>
      <c r="X554">
        <f t="shared" si="88"/>
        <v>0</v>
      </c>
      <c r="Y554">
        <f t="shared" si="89"/>
        <v>0</v>
      </c>
      <c r="Z554">
        <f t="shared" si="98"/>
        <v>0</v>
      </c>
    </row>
    <row r="555" spans="3:26" x14ac:dyDescent="0.25">
      <c r="C555"/>
      <c r="O555">
        <f t="shared" si="90"/>
        <v>10.88</v>
      </c>
      <c r="Q555" t="str">
        <f t="shared" si="91"/>
        <v>#</v>
      </c>
      <c r="R555">
        <f t="shared" si="92"/>
        <v>0</v>
      </c>
      <c r="S555">
        <f t="shared" si="93"/>
        <v>0</v>
      </c>
      <c r="T555">
        <f t="shared" si="94"/>
        <v>35.251200000000004</v>
      </c>
      <c r="U555">
        <f t="shared" si="95"/>
        <v>0</v>
      </c>
      <c r="V555" s="66">
        <f t="shared" si="96"/>
        <v>0</v>
      </c>
      <c r="W555">
        <f t="shared" si="97"/>
        <v>0</v>
      </c>
      <c r="X555">
        <f t="shared" si="88"/>
        <v>0</v>
      </c>
      <c r="Y555">
        <f t="shared" si="89"/>
        <v>0</v>
      </c>
      <c r="Z555">
        <f t="shared" si="98"/>
        <v>0</v>
      </c>
    </row>
    <row r="556" spans="3:26" x14ac:dyDescent="0.25">
      <c r="C556"/>
      <c r="O556">
        <f t="shared" si="90"/>
        <v>10.88</v>
      </c>
      <c r="Q556" t="str">
        <f t="shared" si="91"/>
        <v>#</v>
      </c>
      <c r="R556">
        <f t="shared" si="92"/>
        <v>0</v>
      </c>
      <c r="S556">
        <f t="shared" si="93"/>
        <v>0</v>
      </c>
      <c r="T556">
        <f t="shared" si="94"/>
        <v>35.251200000000004</v>
      </c>
      <c r="U556">
        <f t="shared" si="95"/>
        <v>0</v>
      </c>
      <c r="V556" s="66">
        <f t="shared" si="96"/>
        <v>0</v>
      </c>
      <c r="W556">
        <f t="shared" si="97"/>
        <v>0</v>
      </c>
      <c r="X556">
        <f t="shared" si="88"/>
        <v>0</v>
      </c>
      <c r="Y556">
        <f t="shared" si="89"/>
        <v>0</v>
      </c>
      <c r="Z556">
        <f t="shared" si="98"/>
        <v>0</v>
      </c>
    </row>
    <row r="557" spans="3:26" x14ac:dyDescent="0.25">
      <c r="C557"/>
      <c r="O557">
        <f t="shared" si="90"/>
        <v>10.88</v>
      </c>
      <c r="Q557" t="str">
        <f t="shared" si="91"/>
        <v>#</v>
      </c>
      <c r="R557">
        <f t="shared" si="92"/>
        <v>0</v>
      </c>
      <c r="S557">
        <f t="shared" si="93"/>
        <v>0</v>
      </c>
      <c r="T557">
        <f t="shared" si="94"/>
        <v>35.251200000000004</v>
      </c>
      <c r="U557">
        <f t="shared" si="95"/>
        <v>0</v>
      </c>
      <c r="V557" s="66">
        <f t="shared" si="96"/>
        <v>0</v>
      </c>
      <c r="W557">
        <f t="shared" si="97"/>
        <v>0</v>
      </c>
      <c r="X557">
        <f t="shared" si="88"/>
        <v>0</v>
      </c>
      <c r="Y557">
        <f t="shared" si="89"/>
        <v>0</v>
      </c>
      <c r="Z557">
        <f t="shared" si="98"/>
        <v>0</v>
      </c>
    </row>
    <row r="558" spans="3:26" x14ac:dyDescent="0.25">
      <c r="C558"/>
      <c r="O558">
        <f t="shared" si="90"/>
        <v>10.88</v>
      </c>
      <c r="Q558" t="str">
        <f t="shared" si="91"/>
        <v>#</v>
      </c>
      <c r="R558">
        <f t="shared" si="92"/>
        <v>0</v>
      </c>
      <c r="S558">
        <f t="shared" si="93"/>
        <v>0</v>
      </c>
      <c r="T558">
        <f t="shared" si="94"/>
        <v>35.251200000000004</v>
      </c>
      <c r="U558">
        <f t="shared" si="95"/>
        <v>0</v>
      </c>
      <c r="V558" s="66">
        <f t="shared" si="96"/>
        <v>0</v>
      </c>
      <c r="W558">
        <f t="shared" si="97"/>
        <v>0</v>
      </c>
      <c r="X558">
        <f t="shared" si="88"/>
        <v>0</v>
      </c>
      <c r="Y558">
        <f t="shared" si="89"/>
        <v>0</v>
      </c>
      <c r="Z558">
        <f t="shared" si="98"/>
        <v>0</v>
      </c>
    </row>
    <row r="559" spans="3:26" x14ac:dyDescent="0.25">
      <c r="C559"/>
      <c r="O559">
        <f t="shared" si="90"/>
        <v>10.88</v>
      </c>
      <c r="Q559" t="str">
        <f t="shared" si="91"/>
        <v>#</v>
      </c>
      <c r="R559">
        <f t="shared" si="92"/>
        <v>0</v>
      </c>
      <c r="S559">
        <f t="shared" si="93"/>
        <v>0</v>
      </c>
      <c r="T559">
        <f t="shared" si="94"/>
        <v>35.251200000000004</v>
      </c>
      <c r="U559">
        <f t="shared" si="95"/>
        <v>0</v>
      </c>
      <c r="V559" s="66">
        <f t="shared" si="96"/>
        <v>0</v>
      </c>
      <c r="W559">
        <f t="shared" si="97"/>
        <v>0</v>
      </c>
      <c r="X559">
        <f t="shared" si="88"/>
        <v>0</v>
      </c>
      <c r="Y559">
        <f t="shared" si="89"/>
        <v>0</v>
      </c>
      <c r="Z559">
        <f t="shared" si="98"/>
        <v>0</v>
      </c>
    </row>
    <row r="560" spans="3:26" x14ac:dyDescent="0.25">
      <c r="C560"/>
      <c r="O560">
        <f t="shared" si="90"/>
        <v>10.88</v>
      </c>
      <c r="Q560" t="str">
        <f t="shared" si="91"/>
        <v>#</v>
      </c>
      <c r="R560">
        <f t="shared" si="92"/>
        <v>0</v>
      </c>
      <c r="S560">
        <f t="shared" si="93"/>
        <v>0</v>
      </c>
      <c r="T560">
        <f t="shared" si="94"/>
        <v>35.251200000000004</v>
      </c>
      <c r="U560">
        <f t="shared" si="95"/>
        <v>0</v>
      </c>
      <c r="V560" s="66">
        <f t="shared" si="96"/>
        <v>0</v>
      </c>
      <c r="W560">
        <f t="shared" si="97"/>
        <v>0</v>
      </c>
      <c r="X560">
        <f t="shared" si="88"/>
        <v>0</v>
      </c>
      <c r="Y560">
        <f t="shared" si="89"/>
        <v>0</v>
      </c>
      <c r="Z560">
        <f t="shared" si="98"/>
        <v>0</v>
      </c>
    </row>
    <row r="561" spans="3:26" x14ac:dyDescent="0.25">
      <c r="C561"/>
      <c r="O561">
        <f t="shared" si="90"/>
        <v>10.88</v>
      </c>
      <c r="Q561" t="str">
        <f t="shared" si="91"/>
        <v>#</v>
      </c>
      <c r="R561">
        <f t="shared" si="92"/>
        <v>0</v>
      </c>
      <c r="S561">
        <f t="shared" si="93"/>
        <v>0</v>
      </c>
      <c r="T561">
        <f t="shared" si="94"/>
        <v>35.251200000000004</v>
      </c>
      <c r="U561">
        <f t="shared" si="95"/>
        <v>0</v>
      </c>
      <c r="V561" s="66">
        <f t="shared" si="96"/>
        <v>0</v>
      </c>
      <c r="W561">
        <f t="shared" si="97"/>
        <v>0</v>
      </c>
      <c r="X561">
        <f t="shared" si="88"/>
        <v>0</v>
      </c>
      <c r="Y561">
        <f t="shared" si="89"/>
        <v>0</v>
      </c>
      <c r="Z561">
        <f t="shared" si="98"/>
        <v>0</v>
      </c>
    </row>
    <row r="562" spans="3:26" x14ac:dyDescent="0.25">
      <c r="C562"/>
      <c r="O562">
        <f t="shared" si="90"/>
        <v>10.88</v>
      </c>
      <c r="Q562" t="str">
        <f t="shared" si="91"/>
        <v>#</v>
      </c>
      <c r="R562">
        <f t="shared" si="92"/>
        <v>0</v>
      </c>
      <c r="S562">
        <f t="shared" si="93"/>
        <v>0</v>
      </c>
      <c r="T562">
        <f t="shared" si="94"/>
        <v>35.251200000000004</v>
      </c>
      <c r="U562">
        <f t="shared" si="95"/>
        <v>0</v>
      </c>
      <c r="V562" s="66">
        <f t="shared" si="96"/>
        <v>0</v>
      </c>
      <c r="W562">
        <f t="shared" si="97"/>
        <v>0</v>
      </c>
      <c r="X562">
        <f t="shared" si="88"/>
        <v>0</v>
      </c>
      <c r="Y562">
        <f t="shared" si="89"/>
        <v>0</v>
      </c>
      <c r="Z562">
        <f t="shared" si="98"/>
        <v>0</v>
      </c>
    </row>
    <row r="563" spans="3:26" x14ac:dyDescent="0.25">
      <c r="C563"/>
      <c r="O563">
        <f t="shared" si="90"/>
        <v>10.88</v>
      </c>
      <c r="Q563" t="str">
        <f t="shared" si="91"/>
        <v>#</v>
      </c>
      <c r="R563">
        <f t="shared" si="92"/>
        <v>0</v>
      </c>
      <c r="S563">
        <f t="shared" si="93"/>
        <v>0</v>
      </c>
      <c r="T563">
        <f t="shared" si="94"/>
        <v>35.251200000000004</v>
      </c>
      <c r="U563">
        <f t="shared" si="95"/>
        <v>0</v>
      </c>
      <c r="V563" s="66">
        <f t="shared" si="96"/>
        <v>0</v>
      </c>
      <c r="W563">
        <f t="shared" si="97"/>
        <v>0</v>
      </c>
      <c r="X563">
        <f t="shared" si="88"/>
        <v>0</v>
      </c>
      <c r="Y563">
        <f t="shared" si="89"/>
        <v>0</v>
      </c>
      <c r="Z563">
        <f t="shared" si="98"/>
        <v>0</v>
      </c>
    </row>
    <row r="564" spans="3:26" x14ac:dyDescent="0.25">
      <c r="C564"/>
      <c r="O564">
        <f t="shared" si="90"/>
        <v>10.88</v>
      </c>
      <c r="Q564" t="str">
        <f t="shared" si="91"/>
        <v>#</v>
      </c>
      <c r="R564">
        <f t="shared" si="92"/>
        <v>0</v>
      </c>
      <c r="S564">
        <f t="shared" si="93"/>
        <v>0</v>
      </c>
      <c r="T564">
        <f t="shared" si="94"/>
        <v>35.251200000000004</v>
      </c>
      <c r="U564">
        <f t="shared" si="95"/>
        <v>0</v>
      </c>
      <c r="V564" s="66">
        <f t="shared" si="96"/>
        <v>0</v>
      </c>
      <c r="W564">
        <f t="shared" si="97"/>
        <v>0</v>
      </c>
      <c r="X564">
        <f t="shared" si="88"/>
        <v>0</v>
      </c>
      <c r="Y564">
        <f t="shared" si="89"/>
        <v>0</v>
      </c>
      <c r="Z564">
        <f t="shared" si="98"/>
        <v>0</v>
      </c>
    </row>
    <row r="565" spans="3:26" x14ac:dyDescent="0.25">
      <c r="C565"/>
      <c r="O565">
        <f t="shared" si="90"/>
        <v>10.88</v>
      </c>
      <c r="Q565" t="str">
        <f t="shared" si="91"/>
        <v>#</v>
      </c>
      <c r="R565">
        <f t="shared" si="92"/>
        <v>0</v>
      </c>
      <c r="S565">
        <f t="shared" si="93"/>
        <v>0</v>
      </c>
      <c r="T565">
        <f t="shared" si="94"/>
        <v>35.251200000000004</v>
      </c>
      <c r="U565">
        <f t="shared" si="95"/>
        <v>0</v>
      </c>
      <c r="V565" s="66">
        <f t="shared" si="96"/>
        <v>0</v>
      </c>
      <c r="W565">
        <f t="shared" si="97"/>
        <v>0</v>
      </c>
      <c r="X565">
        <f t="shared" si="88"/>
        <v>0</v>
      </c>
      <c r="Y565">
        <f t="shared" si="89"/>
        <v>0</v>
      </c>
      <c r="Z565">
        <f t="shared" si="98"/>
        <v>0</v>
      </c>
    </row>
    <row r="566" spans="3:26" x14ac:dyDescent="0.25">
      <c r="C566"/>
      <c r="O566">
        <f t="shared" si="90"/>
        <v>10.88</v>
      </c>
      <c r="Q566" t="str">
        <f t="shared" si="91"/>
        <v>#</v>
      </c>
      <c r="R566">
        <f t="shared" si="92"/>
        <v>0</v>
      </c>
      <c r="S566">
        <f t="shared" si="93"/>
        <v>0</v>
      </c>
      <c r="T566">
        <f t="shared" si="94"/>
        <v>35.251200000000004</v>
      </c>
      <c r="U566">
        <f t="shared" si="95"/>
        <v>0</v>
      </c>
      <c r="V566" s="66">
        <f t="shared" si="96"/>
        <v>0</v>
      </c>
      <c r="W566">
        <f t="shared" si="97"/>
        <v>0</v>
      </c>
      <c r="X566">
        <f t="shared" si="88"/>
        <v>0</v>
      </c>
      <c r="Y566">
        <f t="shared" si="89"/>
        <v>0</v>
      </c>
      <c r="Z566">
        <f t="shared" si="98"/>
        <v>0</v>
      </c>
    </row>
    <row r="567" spans="3:26" x14ac:dyDescent="0.25">
      <c r="C567"/>
      <c r="O567">
        <f t="shared" si="90"/>
        <v>10.88</v>
      </c>
      <c r="Q567" t="str">
        <f t="shared" si="91"/>
        <v>#</v>
      </c>
      <c r="R567">
        <f t="shared" si="92"/>
        <v>0</v>
      </c>
      <c r="S567">
        <f t="shared" si="93"/>
        <v>0</v>
      </c>
      <c r="T567">
        <f t="shared" si="94"/>
        <v>35.251200000000004</v>
      </c>
      <c r="U567">
        <f t="shared" si="95"/>
        <v>0</v>
      </c>
      <c r="V567" s="66">
        <f t="shared" si="96"/>
        <v>0</v>
      </c>
      <c r="W567">
        <f t="shared" si="97"/>
        <v>0</v>
      </c>
      <c r="X567">
        <f t="shared" si="88"/>
        <v>0</v>
      </c>
      <c r="Y567">
        <f t="shared" si="89"/>
        <v>0</v>
      </c>
      <c r="Z567">
        <f t="shared" si="98"/>
        <v>0</v>
      </c>
    </row>
    <row r="568" spans="3:26" x14ac:dyDescent="0.25">
      <c r="C568"/>
      <c r="O568">
        <f t="shared" si="90"/>
        <v>10.88</v>
      </c>
      <c r="Q568" t="str">
        <f t="shared" si="91"/>
        <v>#</v>
      </c>
      <c r="R568">
        <f t="shared" si="92"/>
        <v>0</v>
      </c>
      <c r="S568">
        <f t="shared" si="93"/>
        <v>0</v>
      </c>
      <c r="T568">
        <f t="shared" si="94"/>
        <v>35.251200000000004</v>
      </c>
      <c r="U568">
        <f t="shared" si="95"/>
        <v>0</v>
      </c>
      <c r="V568" s="66">
        <f t="shared" si="96"/>
        <v>0</v>
      </c>
      <c r="W568">
        <f t="shared" si="97"/>
        <v>0</v>
      </c>
      <c r="X568">
        <f t="shared" si="88"/>
        <v>0</v>
      </c>
      <c r="Y568">
        <f t="shared" si="89"/>
        <v>0</v>
      </c>
      <c r="Z568">
        <f t="shared" si="98"/>
        <v>0</v>
      </c>
    </row>
    <row r="569" spans="3:26" x14ac:dyDescent="0.25">
      <c r="C569"/>
      <c r="O569">
        <f t="shared" si="90"/>
        <v>10.88</v>
      </c>
      <c r="Q569" t="str">
        <f t="shared" si="91"/>
        <v>#</v>
      </c>
      <c r="R569">
        <f t="shared" si="92"/>
        <v>0</v>
      </c>
      <c r="S569">
        <f t="shared" si="93"/>
        <v>0</v>
      </c>
      <c r="T569">
        <f t="shared" si="94"/>
        <v>35.251200000000004</v>
      </c>
      <c r="U569">
        <f t="shared" si="95"/>
        <v>0</v>
      </c>
      <c r="V569" s="66">
        <f t="shared" si="96"/>
        <v>0</v>
      </c>
      <c r="W569">
        <f t="shared" si="97"/>
        <v>0</v>
      </c>
      <c r="X569">
        <f t="shared" si="88"/>
        <v>0</v>
      </c>
      <c r="Y569">
        <f t="shared" si="89"/>
        <v>0</v>
      </c>
      <c r="Z569">
        <f t="shared" si="98"/>
        <v>0</v>
      </c>
    </row>
    <row r="570" spans="3:26" x14ac:dyDescent="0.25">
      <c r="C570"/>
      <c r="O570">
        <f t="shared" si="90"/>
        <v>10.88</v>
      </c>
      <c r="Q570" t="str">
        <f t="shared" si="91"/>
        <v>#</v>
      </c>
      <c r="R570">
        <f t="shared" si="92"/>
        <v>0</v>
      </c>
      <c r="S570">
        <f t="shared" si="93"/>
        <v>0</v>
      </c>
      <c r="T570">
        <f t="shared" si="94"/>
        <v>35.251200000000004</v>
      </c>
      <c r="U570">
        <f t="shared" si="95"/>
        <v>0</v>
      </c>
      <c r="V570" s="66">
        <f t="shared" si="96"/>
        <v>0</v>
      </c>
      <c r="W570">
        <f t="shared" si="97"/>
        <v>0</v>
      </c>
      <c r="X570">
        <f t="shared" si="88"/>
        <v>0</v>
      </c>
      <c r="Y570">
        <f t="shared" si="89"/>
        <v>0</v>
      </c>
      <c r="Z570">
        <f t="shared" si="98"/>
        <v>0</v>
      </c>
    </row>
    <row r="571" spans="3:26" x14ac:dyDescent="0.25">
      <c r="C571"/>
      <c r="O571">
        <f t="shared" si="90"/>
        <v>10.88</v>
      </c>
      <c r="Q571" t="str">
        <f t="shared" si="91"/>
        <v>#</v>
      </c>
      <c r="R571">
        <f t="shared" si="92"/>
        <v>0</v>
      </c>
      <c r="S571">
        <f t="shared" si="93"/>
        <v>0</v>
      </c>
      <c r="T571">
        <f t="shared" si="94"/>
        <v>35.251200000000004</v>
      </c>
      <c r="U571">
        <f t="shared" si="95"/>
        <v>0</v>
      </c>
      <c r="V571" s="66">
        <f t="shared" si="96"/>
        <v>0</v>
      </c>
      <c r="W571">
        <f t="shared" si="97"/>
        <v>0</v>
      </c>
      <c r="X571">
        <f t="shared" si="88"/>
        <v>0</v>
      </c>
      <c r="Y571">
        <f t="shared" si="89"/>
        <v>0</v>
      </c>
      <c r="Z571">
        <f t="shared" si="98"/>
        <v>0</v>
      </c>
    </row>
    <row r="572" spans="3:26" x14ac:dyDescent="0.25">
      <c r="C572"/>
      <c r="O572">
        <f t="shared" si="90"/>
        <v>10.88</v>
      </c>
      <c r="Q572" t="str">
        <f t="shared" si="91"/>
        <v>#</v>
      </c>
      <c r="R572">
        <f t="shared" si="92"/>
        <v>0</v>
      </c>
      <c r="S572">
        <f t="shared" si="93"/>
        <v>0</v>
      </c>
      <c r="T572">
        <f t="shared" si="94"/>
        <v>35.251200000000004</v>
      </c>
      <c r="U572">
        <f t="shared" si="95"/>
        <v>0</v>
      </c>
      <c r="V572" s="66">
        <f t="shared" si="96"/>
        <v>0</v>
      </c>
      <c r="W572">
        <f t="shared" si="97"/>
        <v>0</v>
      </c>
      <c r="X572">
        <f t="shared" si="88"/>
        <v>0</v>
      </c>
      <c r="Y572">
        <f t="shared" si="89"/>
        <v>0</v>
      </c>
      <c r="Z572">
        <f t="shared" si="98"/>
        <v>0</v>
      </c>
    </row>
    <row r="573" spans="3:26" x14ac:dyDescent="0.25">
      <c r="C573"/>
      <c r="O573">
        <f t="shared" si="90"/>
        <v>10.88</v>
      </c>
      <c r="Q573" t="str">
        <f t="shared" si="91"/>
        <v>#</v>
      </c>
      <c r="R573">
        <f t="shared" si="92"/>
        <v>0</v>
      </c>
      <c r="S573">
        <f t="shared" si="93"/>
        <v>0</v>
      </c>
      <c r="T573">
        <f t="shared" si="94"/>
        <v>35.251200000000004</v>
      </c>
      <c r="U573">
        <f t="shared" si="95"/>
        <v>0</v>
      </c>
      <c r="V573" s="66">
        <f t="shared" si="96"/>
        <v>0</v>
      </c>
      <c r="W573">
        <f t="shared" si="97"/>
        <v>0</v>
      </c>
      <c r="X573">
        <f t="shared" si="88"/>
        <v>0</v>
      </c>
      <c r="Y573">
        <f t="shared" si="89"/>
        <v>0</v>
      </c>
      <c r="Z573">
        <f t="shared" si="98"/>
        <v>0</v>
      </c>
    </row>
    <row r="574" spans="3:26" x14ac:dyDescent="0.25">
      <c r="C574"/>
      <c r="O574">
        <f t="shared" si="90"/>
        <v>10.88</v>
      </c>
      <c r="Q574" t="str">
        <f t="shared" si="91"/>
        <v>#</v>
      </c>
      <c r="R574">
        <f t="shared" si="92"/>
        <v>0</v>
      </c>
      <c r="S574">
        <f t="shared" si="93"/>
        <v>0</v>
      </c>
      <c r="T574">
        <f t="shared" si="94"/>
        <v>35.251200000000004</v>
      </c>
      <c r="U574">
        <f t="shared" si="95"/>
        <v>0</v>
      </c>
      <c r="V574" s="66">
        <f t="shared" si="96"/>
        <v>0</v>
      </c>
      <c r="W574">
        <f t="shared" si="97"/>
        <v>0</v>
      </c>
      <c r="X574">
        <f t="shared" si="88"/>
        <v>0</v>
      </c>
      <c r="Y574">
        <f t="shared" si="89"/>
        <v>0</v>
      </c>
      <c r="Z574">
        <f t="shared" si="98"/>
        <v>0</v>
      </c>
    </row>
    <row r="575" spans="3:26" x14ac:dyDescent="0.25">
      <c r="C575"/>
      <c r="O575">
        <f t="shared" si="90"/>
        <v>10.88</v>
      </c>
      <c r="Q575" t="str">
        <f t="shared" si="91"/>
        <v>#</v>
      </c>
      <c r="R575">
        <f t="shared" si="92"/>
        <v>0</v>
      </c>
      <c r="S575">
        <f t="shared" si="93"/>
        <v>0</v>
      </c>
      <c r="T575">
        <f t="shared" si="94"/>
        <v>35.251200000000004</v>
      </c>
      <c r="U575">
        <f t="shared" si="95"/>
        <v>0</v>
      </c>
      <c r="V575" s="66">
        <f t="shared" si="96"/>
        <v>0</v>
      </c>
      <c r="W575">
        <f t="shared" si="97"/>
        <v>0</v>
      </c>
      <c r="X575">
        <f t="shared" si="88"/>
        <v>0</v>
      </c>
      <c r="Y575">
        <f t="shared" si="89"/>
        <v>0</v>
      </c>
      <c r="Z575">
        <f t="shared" si="98"/>
        <v>0</v>
      </c>
    </row>
    <row r="576" spans="3:26" x14ac:dyDescent="0.25">
      <c r="C576"/>
      <c r="O576">
        <f t="shared" si="90"/>
        <v>10.88</v>
      </c>
      <c r="Q576" t="str">
        <f t="shared" si="91"/>
        <v>#</v>
      </c>
      <c r="R576">
        <f t="shared" si="92"/>
        <v>0</v>
      </c>
      <c r="S576">
        <f t="shared" si="93"/>
        <v>0</v>
      </c>
      <c r="T576">
        <f t="shared" si="94"/>
        <v>35.251200000000004</v>
      </c>
      <c r="U576">
        <f t="shared" si="95"/>
        <v>0</v>
      </c>
      <c r="V576" s="66">
        <f t="shared" si="96"/>
        <v>0</v>
      </c>
      <c r="W576">
        <f t="shared" si="97"/>
        <v>0</v>
      </c>
      <c r="X576">
        <f t="shared" si="88"/>
        <v>0</v>
      </c>
      <c r="Y576">
        <f t="shared" si="89"/>
        <v>0</v>
      </c>
      <c r="Z576">
        <f t="shared" si="98"/>
        <v>0</v>
      </c>
    </row>
    <row r="577" spans="3:26" x14ac:dyDescent="0.25">
      <c r="C577"/>
      <c r="O577">
        <f t="shared" si="90"/>
        <v>10.88</v>
      </c>
      <c r="Q577" t="str">
        <f t="shared" si="91"/>
        <v>#</v>
      </c>
      <c r="R577">
        <f t="shared" si="92"/>
        <v>0</v>
      </c>
      <c r="S577">
        <f t="shared" si="93"/>
        <v>0</v>
      </c>
      <c r="T577">
        <f t="shared" si="94"/>
        <v>35.251200000000004</v>
      </c>
      <c r="U577">
        <f t="shared" si="95"/>
        <v>0</v>
      </c>
      <c r="V577" s="66">
        <f t="shared" si="96"/>
        <v>0</v>
      </c>
      <c r="W577">
        <f t="shared" si="97"/>
        <v>0</v>
      </c>
      <c r="X577">
        <f t="shared" si="88"/>
        <v>0</v>
      </c>
      <c r="Y577">
        <f t="shared" si="89"/>
        <v>0</v>
      </c>
      <c r="Z577">
        <f t="shared" si="98"/>
        <v>0</v>
      </c>
    </row>
    <row r="578" spans="3:26" x14ac:dyDescent="0.25">
      <c r="C578"/>
      <c r="O578">
        <f t="shared" si="90"/>
        <v>10.88</v>
      </c>
      <c r="Q578" t="str">
        <f t="shared" si="91"/>
        <v>#</v>
      </c>
      <c r="R578">
        <f t="shared" si="92"/>
        <v>0</v>
      </c>
      <c r="S578">
        <f t="shared" si="93"/>
        <v>0</v>
      </c>
      <c r="T578">
        <f t="shared" si="94"/>
        <v>35.251200000000004</v>
      </c>
      <c r="U578">
        <f t="shared" si="95"/>
        <v>0</v>
      </c>
      <c r="V578" s="66">
        <f t="shared" si="96"/>
        <v>0</v>
      </c>
      <c r="W578">
        <f t="shared" si="97"/>
        <v>0</v>
      </c>
      <c r="X578">
        <f t="shared" si="88"/>
        <v>0</v>
      </c>
      <c r="Y578">
        <f t="shared" si="89"/>
        <v>0</v>
      </c>
      <c r="Z578">
        <f t="shared" si="98"/>
        <v>0</v>
      </c>
    </row>
    <row r="579" spans="3:26" x14ac:dyDescent="0.25">
      <c r="C579"/>
      <c r="O579">
        <f t="shared" si="90"/>
        <v>10.88</v>
      </c>
      <c r="Q579" t="str">
        <f t="shared" si="91"/>
        <v>#</v>
      </c>
      <c r="R579">
        <f t="shared" si="92"/>
        <v>0</v>
      </c>
      <c r="S579">
        <f t="shared" si="93"/>
        <v>0</v>
      </c>
      <c r="T579">
        <f t="shared" si="94"/>
        <v>35.251200000000004</v>
      </c>
      <c r="U579">
        <f t="shared" si="95"/>
        <v>0</v>
      </c>
      <c r="V579" s="66">
        <f t="shared" si="96"/>
        <v>0</v>
      </c>
      <c r="W579">
        <f t="shared" si="97"/>
        <v>0</v>
      </c>
      <c r="X579">
        <f t="shared" ref="X579:X642" si="99">ROUND(J579/1000,3)</f>
        <v>0</v>
      </c>
      <c r="Y579">
        <f t="shared" ref="Y579:Y642" si="100">ROUND(K579/1000,3)</f>
        <v>0</v>
      </c>
      <c r="Z579">
        <f t="shared" si="98"/>
        <v>0</v>
      </c>
    </row>
    <row r="580" spans="3:26" x14ac:dyDescent="0.25">
      <c r="C580"/>
      <c r="O580">
        <f t="shared" ref="O580:O643" si="101">IFERROR(AVERAGEIFS($M$3:$M$1650,$B$3:$B$1650,MID($Q580,1,4),$M$3:$M$1650,"&gt;0"),10.88)</f>
        <v>10.88</v>
      </c>
      <c r="Q580" t="str">
        <f t="shared" ref="Q580:Q643" si="102">B580&amp;"#"&amp;MID(C580,6,2)</f>
        <v>#</v>
      </c>
      <c r="R580">
        <f t="shared" ref="R580:R643" si="103">IF(OR(L580=0,M580=0),ROUND(D580*O580/1000,3),ROUND(L580*M580*0.9/1000,3))</f>
        <v>0</v>
      </c>
      <c r="S580">
        <f t="shared" ref="S580:S643" si="104">IF(OR(L580=0,M580=0),ROUND(D580*O580*0.9/1000,3),ROUND(L580*M580*0.9/1000,3))</f>
        <v>0</v>
      </c>
      <c r="T580">
        <f t="shared" ref="T580:T643" si="105">IF(OR(L580=0,M580=0),O580*0.9*3.6,M580*0.9*3.6)</f>
        <v>35.251200000000004</v>
      </c>
      <c r="U580">
        <f t="shared" ref="U580:U643" si="106">IF(H580=0,ROUND(F580+G580,3),ROUND(H580,3))</f>
        <v>0</v>
      </c>
      <c r="V580" s="66">
        <f t="shared" ref="V580:V643" si="107">H580</f>
        <v>0</v>
      </c>
      <c r="W580">
        <f t="shared" ref="W580:W643" si="108">ROUND(E580/1000,3)</f>
        <v>0</v>
      </c>
      <c r="X580">
        <f t="shared" si="99"/>
        <v>0</v>
      </c>
      <c r="Y580">
        <f t="shared" si="100"/>
        <v>0</v>
      </c>
      <c r="Z580">
        <f t="shared" ref="Z580:Z643" si="109">ROUND(I580/1000,3)</f>
        <v>0</v>
      </c>
    </row>
    <row r="581" spans="3:26" x14ac:dyDescent="0.25">
      <c r="C581"/>
      <c r="O581">
        <f t="shared" si="101"/>
        <v>10.88</v>
      </c>
      <c r="Q581" t="str">
        <f t="shared" si="102"/>
        <v>#</v>
      </c>
      <c r="R581">
        <f t="shared" si="103"/>
        <v>0</v>
      </c>
      <c r="S581">
        <f t="shared" si="104"/>
        <v>0</v>
      </c>
      <c r="T581">
        <f t="shared" si="105"/>
        <v>35.251200000000004</v>
      </c>
      <c r="U581">
        <f t="shared" si="106"/>
        <v>0</v>
      </c>
      <c r="V581" s="66">
        <f t="shared" si="107"/>
        <v>0</v>
      </c>
      <c r="W581">
        <f t="shared" si="108"/>
        <v>0</v>
      </c>
      <c r="X581">
        <f t="shared" si="99"/>
        <v>0</v>
      </c>
      <c r="Y581">
        <f t="shared" si="100"/>
        <v>0</v>
      </c>
      <c r="Z581">
        <f t="shared" si="109"/>
        <v>0</v>
      </c>
    </row>
    <row r="582" spans="3:26" x14ac:dyDescent="0.25">
      <c r="C582"/>
      <c r="O582">
        <f t="shared" si="101"/>
        <v>10.88</v>
      </c>
      <c r="Q582" t="str">
        <f t="shared" si="102"/>
        <v>#</v>
      </c>
      <c r="R582">
        <f t="shared" si="103"/>
        <v>0</v>
      </c>
      <c r="S582">
        <f t="shared" si="104"/>
        <v>0</v>
      </c>
      <c r="T582">
        <f t="shared" si="105"/>
        <v>35.251200000000004</v>
      </c>
      <c r="U582">
        <f t="shared" si="106"/>
        <v>0</v>
      </c>
      <c r="V582" s="66">
        <f t="shared" si="107"/>
        <v>0</v>
      </c>
      <c r="W582">
        <f t="shared" si="108"/>
        <v>0</v>
      </c>
      <c r="X582">
        <f t="shared" si="99"/>
        <v>0</v>
      </c>
      <c r="Y582">
        <f t="shared" si="100"/>
        <v>0</v>
      </c>
      <c r="Z582">
        <f t="shared" si="109"/>
        <v>0</v>
      </c>
    </row>
    <row r="583" spans="3:26" x14ac:dyDescent="0.25">
      <c r="C583"/>
      <c r="O583">
        <f t="shared" si="101"/>
        <v>10.88</v>
      </c>
      <c r="Q583" t="str">
        <f t="shared" si="102"/>
        <v>#</v>
      </c>
      <c r="R583">
        <f t="shared" si="103"/>
        <v>0</v>
      </c>
      <c r="S583">
        <f t="shared" si="104"/>
        <v>0</v>
      </c>
      <c r="T583">
        <f t="shared" si="105"/>
        <v>35.251200000000004</v>
      </c>
      <c r="U583">
        <f t="shared" si="106"/>
        <v>0</v>
      </c>
      <c r="V583" s="66">
        <f t="shared" si="107"/>
        <v>0</v>
      </c>
      <c r="W583">
        <f t="shared" si="108"/>
        <v>0</v>
      </c>
      <c r="X583">
        <f t="shared" si="99"/>
        <v>0</v>
      </c>
      <c r="Y583">
        <f t="shared" si="100"/>
        <v>0</v>
      </c>
      <c r="Z583">
        <f t="shared" si="109"/>
        <v>0</v>
      </c>
    </row>
    <row r="584" spans="3:26" x14ac:dyDescent="0.25">
      <c r="C584"/>
      <c r="O584">
        <f t="shared" si="101"/>
        <v>10.88</v>
      </c>
      <c r="Q584" t="str">
        <f t="shared" si="102"/>
        <v>#</v>
      </c>
      <c r="R584">
        <f t="shared" si="103"/>
        <v>0</v>
      </c>
      <c r="S584">
        <f t="shared" si="104"/>
        <v>0</v>
      </c>
      <c r="T584">
        <f t="shared" si="105"/>
        <v>35.251200000000004</v>
      </c>
      <c r="U584">
        <f t="shared" si="106"/>
        <v>0</v>
      </c>
      <c r="V584" s="66">
        <f t="shared" si="107"/>
        <v>0</v>
      </c>
      <c r="W584">
        <f t="shared" si="108"/>
        <v>0</v>
      </c>
      <c r="X584">
        <f t="shared" si="99"/>
        <v>0</v>
      </c>
      <c r="Y584">
        <f t="shared" si="100"/>
        <v>0</v>
      </c>
      <c r="Z584">
        <f t="shared" si="109"/>
        <v>0</v>
      </c>
    </row>
    <row r="585" spans="3:26" x14ac:dyDescent="0.25">
      <c r="C585"/>
      <c r="O585">
        <f t="shared" si="101"/>
        <v>10.88</v>
      </c>
      <c r="Q585" t="str">
        <f t="shared" si="102"/>
        <v>#</v>
      </c>
      <c r="R585">
        <f t="shared" si="103"/>
        <v>0</v>
      </c>
      <c r="S585">
        <f t="shared" si="104"/>
        <v>0</v>
      </c>
      <c r="T585">
        <f t="shared" si="105"/>
        <v>35.251200000000004</v>
      </c>
      <c r="U585">
        <f t="shared" si="106"/>
        <v>0</v>
      </c>
      <c r="V585" s="66">
        <f t="shared" si="107"/>
        <v>0</v>
      </c>
      <c r="W585">
        <f t="shared" si="108"/>
        <v>0</v>
      </c>
      <c r="X585">
        <f t="shared" si="99"/>
        <v>0</v>
      </c>
      <c r="Y585">
        <f t="shared" si="100"/>
        <v>0</v>
      </c>
      <c r="Z585">
        <f t="shared" si="109"/>
        <v>0</v>
      </c>
    </row>
    <row r="586" spans="3:26" x14ac:dyDescent="0.25">
      <c r="C586"/>
      <c r="O586">
        <f t="shared" si="101"/>
        <v>10.88</v>
      </c>
      <c r="Q586" t="str">
        <f t="shared" si="102"/>
        <v>#</v>
      </c>
      <c r="R586">
        <f t="shared" si="103"/>
        <v>0</v>
      </c>
      <c r="S586">
        <f t="shared" si="104"/>
        <v>0</v>
      </c>
      <c r="T586">
        <f t="shared" si="105"/>
        <v>35.251200000000004</v>
      </c>
      <c r="U586">
        <f t="shared" si="106"/>
        <v>0</v>
      </c>
      <c r="V586" s="66">
        <f t="shared" si="107"/>
        <v>0</v>
      </c>
      <c r="W586">
        <f t="shared" si="108"/>
        <v>0</v>
      </c>
      <c r="X586">
        <f t="shared" si="99"/>
        <v>0</v>
      </c>
      <c r="Y586">
        <f t="shared" si="100"/>
        <v>0</v>
      </c>
      <c r="Z586">
        <f t="shared" si="109"/>
        <v>0</v>
      </c>
    </row>
    <row r="587" spans="3:26" x14ac:dyDescent="0.25">
      <c r="C587"/>
      <c r="O587">
        <f t="shared" si="101"/>
        <v>10.88</v>
      </c>
      <c r="Q587" t="str">
        <f t="shared" si="102"/>
        <v>#</v>
      </c>
      <c r="R587">
        <f t="shared" si="103"/>
        <v>0</v>
      </c>
      <c r="S587">
        <f t="shared" si="104"/>
        <v>0</v>
      </c>
      <c r="T587">
        <f t="shared" si="105"/>
        <v>35.251200000000004</v>
      </c>
      <c r="U587">
        <f t="shared" si="106"/>
        <v>0</v>
      </c>
      <c r="V587" s="66">
        <f t="shared" si="107"/>
        <v>0</v>
      </c>
      <c r="W587">
        <f t="shared" si="108"/>
        <v>0</v>
      </c>
      <c r="X587">
        <f t="shared" si="99"/>
        <v>0</v>
      </c>
      <c r="Y587">
        <f t="shared" si="100"/>
        <v>0</v>
      </c>
      <c r="Z587">
        <f t="shared" si="109"/>
        <v>0</v>
      </c>
    </row>
    <row r="588" spans="3:26" x14ac:dyDescent="0.25">
      <c r="C588"/>
      <c r="O588">
        <f t="shared" si="101"/>
        <v>10.88</v>
      </c>
      <c r="Q588" t="str">
        <f t="shared" si="102"/>
        <v>#</v>
      </c>
      <c r="R588">
        <f t="shared" si="103"/>
        <v>0</v>
      </c>
      <c r="S588">
        <f t="shared" si="104"/>
        <v>0</v>
      </c>
      <c r="T588">
        <f t="shared" si="105"/>
        <v>35.251200000000004</v>
      </c>
      <c r="U588">
        <f t="shared" si="106"/>
        <v>0</v>
      </c>
      <c r="V588" s="66">
        <f t="shared" si="107"/>
        <v>0</v>
      </c>
      <c r="W588">
        <f t="shared" si="108"/>
        <v>0</v>
      </c>
      <c r="X588">
        <f t="shared" si="99"/>
        <v>0</v>
      </c>
      <c r="Y588">
        <f t="shared" si="100"/>
        <v>0</v>
      </c>
      <c r="Z588">
        <f t="shared" si="109"/>
        <v>0</v>
      </c>
    </row>
    <row r="589" spans="3:26" x14ac:dyDescent="0.25">
      <c r="C589"/>
      <c r="O589">
        <f t="shared" si="101"/>
        <v>10.88</v>
      </c>
      <c r="Q589" t="str">
        <f t="shared" si="102"/>
        <v>#</v>
      </c>
      <c r="R589">
        <f t="shared" si="103"/>
        <v>0</v>
      </c>
      <c r="S589">
        <f t="shared" si="104"/>
        <v>0</v>
      </c>
      <c r="T589">
        <f t="shared" si="105"/>
        <v>35.251200000000004</v>
      </c>
      <c r="U589">
        <f t="shared" si="106"/>
        <v>0</v>
      </c>
      <c r="V589" s="66">
        <f t="shared" si="107"/>
        <v>0</v>
      </c>
      <c r="W589">
        <f t="shared" si="108"/>
        <v>0</v>
      </c>
      <c r="X589">
        <f t="shared" si="99"/>
        <v>0</v>
      </c>
      <c r="Y589">
        <f t="shared" si="100"/>
        <v>0</v>
      </c>
      <c r="Z589">
        <f t="shared" si="109"/>
        <v>0</v>
      </c>
    </row>
    <row r="590" spans="3:26" x14ac:dyDescent="0.25">
      <c r="C590"/>
      <c r="O590">
        <f t="shared" si="101"/>
        <v>10.88</v>
      </c>
      <c r="Q590" t="str">
        <f t="shared" si="102"/>
        <v>#</v>
      </c>
      <c r="R590">
        <f t="shared" si="103"/>
        <v>0</v>
      </c>
      <c r="S590">
        <f t="shared" si="104"/>
        <v>0</v>
      </c>
      <c r="T590">
        <f t="shared" si="105"/>
        <v>35.251200000000004</v>
      </c>
      <c r="U590">
        <f t="shared" si="106"/>
        <v>0</v>
      </c>
      <c r="V590" s="66">
        <f t="shared" si="107"/>
        <v>0</v>
      </c>
      <c r="W590">
        <f t="shared" si="108"/>
        <v>0</v>
      </c>
      <c r="X590">
        <f t="shared" si="99"/>
        <v>0</v>
      </c>
      <c r="Y590">
        <f t="shared" si="100"/>
        <v>0</v>
      </c>
      <c r="Z590">
        <f t="shared" si="109"/>
        <v>0</v>
      </c>
    </row>
    <row r="591" spans="3:26" x14ac:dyDescent="0.25">
      <c r="C591"/>
      <c r="O591">
        <f t="shared" si="101"/>
        <v>10.88</v>
      </c>
      <c r="Q591" t="str">
        <f t="shared" si="102"/>
        <v>#</v>
      </c>
      <c r="R591">
        <f t="shared" si="103"/>
        <v>0</v>
      </c>
      <c r="S591">
        <f t="shared" si="104"/>
        <v>0</v>
      </c>
      <c r="T591">
        <f t="shared" si="105"/>
        <v>35.251200000000004</v>
      </c>
      <c r="U591">
        <f t="shared" si="106"/>
        <v>0</v>
      </c>
      <c r="V591" s="66">
        <f t="shared" si="107"/>
        <v>0</v>
      </c>
      <c r="W591">
        <f t="shared" si="108"/>
        <v>0</v>
      </c>
      <c r="X591">
        <f t="shared" si="99"/>
        <v>0</v>
      </c>
      <c r="Y591">
        <f t="shared" si="100"/>
        <v>0</v>
      </c>
      <c r="Z591">
        <f t="shared" si="109"/>
        <v>0</v>
      </c>
    </row>
    <row r="592" spans="3:26" x14ac:dyDescent="0.25">
      <c r="C592"/>
      <c r="O592">
        <f t="shared" si="101"/>
        <v>10.88</v>
      </c>
      <c r="Q592" t="str">
        <f t="shared" si="102"/>
        <v>#</v>
      </c>
      <c r="R592">
        <f t="shared" si="103"/>
        <v>0</v>
      </c>
      <c r="S592">
        <f t="shared" si="104"/>
        <v>0</v>
      </c>
      <c r="T592">
        <f t="shared" si="105"/>
        <v>35.251200000000004</v>
      </c>
      <c r="U592">
        <f t="shared" si="106"/>
        <v>0</v>
      </c>
      <c r="V592" s="66">
        <f t="shared" si="107"/>
        <v>0</v>
      </c>
      <c r="W592">
        <f t="shared" si="108"/>
        <v>0</v>
      </c>
      <c r="X592">
        <f t="shared" si="99"/>
        <v>0</v>
      </c>
      <c r="Y592">
        <f t="shared" si="100"/>
        <v>0</v>
      </c>
      <c r="Z592">
        <f t="shared" si="109"/>
        <v>0</v>
      </c>
    </row>
    <row r="593" spans="3:26" x14ac:dyDescent="0.25">
      <c r="C593"/>
      <c r="O593">
        <f t="shared" si="101"/>
        <v>10.88</v>
      </c>
      <c r="Q593" t="str">
        <f t="shared" si="102"/>
        <v>#</v>
      </c>
      <c r="R593">
        <f t="shared" si="103"/>
        <v>0</v>
      </c>
      <c r="S593">
        <f t="shared" si="104"/>
        <v>0</v>
      </c>
      <c r="T593">
        <f t="shared" si="105"/>
        <v>35.251200000000004</v>
      </c>
      <c r="U593">
        <f t="shared" si="106"/>
        <v>0</v>
      </c>
      <c r="V593" s="66">
        <f t="shared" si="107"/>
        <v>0</v>
      </c>
      <c r="W593">
        <f t="shared" si="108"/>
        <v>0</v>
      </c>
      <c r="X593">
        <f t="shared" si="99"/>
        <v>0</v>
      </c>
      <c r="Y593">
        <f t="shared" si="100"/>
        <v>0</v>
      </c>
      <c r="Z593">
        <f t="shared" si="109"/>
        <v>0</v>
      </c>
    </row>
    <row r="594" spans="3:26" x14ac:dyDescent="0.25">
      <c r="C594"/>
      <c r="O594">
        <f t="shared" si="101"/>
        <v>10.88</v>
      </c>
      <c r="Q594" t="str">
        <f t="shared" si="102"/>
        <v>#</v>
      </c>
      <c r="R594">
        <f t="shared" si="103"/>
        <v>0</v>
      </c>
      <c r="S594">
        <f t="shared" si="104"/>
        <v>0</v>
      </c>
      <c r="T594">
        <f t="shared" si="105"/>
        <v>35.251200000000004</v>
      </c>
      <c r="U594">
        <f t="shared" si="106"/>
        <v>0</v>
      </c>
      <c r="V594" s="66">
        <f t="shared" si="107"/>
        <v>0</v>
      </c>
      <c r="W594">
        <f t="shared" si="108"/>
        <v>0</v>
      </c>
      <c r="X594">
        <f t="shared" si="99"/>
        <v>0</v>
      </c>
      <c r="Y594">
        <f t="shared" si="100"/>
        <v>0</v>
      </c>
      <c r="Z594">
        <f t="shared" si="109"/>
        <v>0</v>
      </c>
    </row>
    <row r="595" spans="3:26" x14ac:dyDescent="0.25">
      <c r="C595"/>
      <c r="O595">
        <f t="shared" si="101"/>
        <v>10.88</v>
      </c>
      <c r="Q595" t="str">
        <f t="shared" si="102"/>
        <v>#</v>
      </c>
      <c r="R595">
        <f t="shared" si="103"/>
        <v>0</v>
      </c>
      <c r="S595">
        <f t="shared" si="104"/>
        <v>0</v>
      </c>
      <c r="T595">
        <f t="shared" si="105"/>
        <v>35.251200000000004</v>
      </c>
      <c r="U595">
        <f t="shared" si="106"/>
        <v>0</v>
      </c>
      <c r="V595" s="66">
        <f t="shared" si="107"/>
        <v>0</v>
      </c>
      <c r="W595">
        <f t="shared" si="108"/>
        <v>0</v>
      </c>
      <c r="X595">
        <f t="shared" si="99"/>
        <v>0</v>
      </c>
      <c r="Y595">
        <f t="shared" si="100"/>
        <v>0</v>
      </c>
      <c r="Z595">
        <f t="shared" si="109"/>
        <v>0</v>
      </c>
    </row>
    <row r="596" spans="3:26" x14ac:dyDescent="0.25">
      <c r="C596"/>
      <c r="O596">
        <f t="shared" si="101"/>
        <v>10.88</v>
      </c>
      <c r="Q596" t="str">
        <f t="shared" si="102"/>
        <v>#</v>
      </c>
      <c r="R596">
        <f t="shared" si="103"/>
        <v>0</v>
      </c>
      <c r="S596">
        <f t="shared" si="104"/>
        <v>0</v>
      </c>
      <c r="T596">
        <f t="shared" si="105"/>
        <v>35.251200000000004</v>
      </c>
      <c r="U596">
        <f t="shared" si="106"/>
        <v>0</v>
      </c>
      <c r="V596" s="66">
        <f t="shared" si="107"/>
        <v>0</v>
      </c>
      <c r="W596">
        <f t="shared" si="108"/>
        <v>0</v>
      </c>
      <c r="X596">
        <f t="shared" si="99"/>
        <v>0</v>
      </c>
      <c r="Y596">
        <f t="shared" si="100"/>
        <v>0</v>
      </c>
      <c r="Z596">
        <f t="shared" si="109"/>
        <v>0</v>
      </c>
    </row>
    <row r="597" spans="3:26" x14ac:dyDescent="0.25">
      <c r="C597"/>
      <c r="O597">
        <f t="shared" si="101"/>
        <v>10.88</v>
      </c>
      <c r="Q597" t="str">
        <f t="shared" si="102"/>
        <v>#</v>
      </c>
      <c r="R597">
        <f t="shared" si="103"/>
        <v>0</v>
      </c>
      <c r="S597">
        <f t="shared" si="104"/>
        <v>0</v>
      </c>
      <c r="T597">
        <f t="shared" si="105"/>
        <v>35.251200000000004</v>
      </c>
      <c r="U597">
        <f t="shared" si="106"/>
        <v>0</v>
      </c>
      <c r="V597" s="66">
        <f t="shared" si="107"/>
        <v>0</v>
      </c>
      <c r="W597">
        <f t="shared" si="108"/>
        <v>0</v>
      </c>
      <c r="X597">
        <f t="shared" si="99"/>
        <v>0</v>
      </c>
      <c r="Y597">
        <f t="shared" si="100"/>
        <v>0</v>
      </c>
      <c r="Z597">
        <f t="shared" si="109"/>
        <v>0</v>
      </c>
    </row>
    <row r="598" spans="3:26" x14ac:dyDescent="0.25">
      <c r="C598"/>
      <c r="O598">
        <f t="shared" si="101"/>
        <v>10.88</v>
      </c>
      <c r="Q598" t="str">
        <f t="shared" si="102"/>
        <v>#</v>
      </c>
      <c r="R598">
        <f t="shared" si="103"/>
        <v>0</v>
      </c>
      <c r="S598">
        <f t="shared" si="104"/>
        <v>0</v>
      </c>
      <c r="T598">
        <f t="shared" si="105"/>
        <v>35.251200000000004</v>
      </c>
      <c r="U598">
        <f t="shared" si="106"/>
        <v>0</v>
      </c>
      <c r="V598" s="66">
        <f t="shared" si="107"/>
        <v>0</v>
      </c>
      <c r="W598">
        <f t="shared" si="108"/>
        <v>0</v>
      </c>
      <c r="X598">
        <f t="shared" si="99"/>
        <v>0</v>
      </c>
      <c r="Y598">
        <f t="shared" si="100"/>
        <v>0</v>
      </c>
      <c r="Z598">
        <f t="shared" si="109"/>
        <v>0</v>
      </c>
    </row>
    <row r="599" spans="3:26" x14ac:dyDescent="0.25">
      <c r="C599"/>
      <c r="O599">
        <f t="shared" si="101"/>
        <v>10.88</v>
      </c>
      <c r="Q599" t="str">
        <f t="shared" si="102"/>
        <v>#</v>
      </c>
      <c r="R599">
        <f t="shared" si="103"/>
        <v>0</v>
      </c>
      <c r="S599">
        <f t="shared" si="104"/>
        <v>0</v>
      </c>
      <c r="T599">
        <f t="shared" si="105"/>
        <v>35.251200000000004</v>
      </c>
      <c r="U599">
        <f t="shared" si="106"/>
        <v>0</v>
      </c>
      <c r="V599" s="66">
        <f t="shared" si="107"/>
        <v>0</v>
      </c>
      <c r="W599">
        <f t="shared" si="108"/>
        <v>0</v>
      </c>
      <c r="X599">
        <f t="shared" si="99"/>
        <v>0</v>
      </c>
      <c r="Y599">
        <f t="shared" si="100"/>
        <v>0</v>
      </c>
      <c r="Z599">
        <f t="shared" si="109"/>
        <v>0</v>
      </c>
    </row>
    <row r="600" spans="3:26" x14ac:dyDescent="0.25">
      <c r="C600"/>
      <c r="O600">
        <f t="shared" si="101"/>
        <v>10.88</v>
      </c>
      <c r="Q600" t="str">
        <f t="shared" si="102"/>
        <v>#</v>
      </c>
      <c r="R600">
        <f t="shared" si="103"/>
        <v>0</v>
      </c>
      <c r="S600">
        <f t="shared" si="104"/>
        <v>0</v>
      </c>
      <c r="T600">
        <f t="shared" si="105"/>
        <v>35.251200000000004</v>
      </c>
      <c r="U600">
        <f t="shared" si="106"/>
        <v>0</v>
      </c>
      <c r="V600" s="66">
        <f t="shared" si="107"/>
        <v>0</v>
      </c>
      <c r="W600">
        <f t="shared" si="108"/>
        <v>0</v>
      </c>
      <c r="X600">
        <f t="shared" si="99"/>
        <v>0</v>
      </c>
      <c r="Y600">
        <f t="shared" si="100"/>
        <v>0</v>
      </c>
      <c r="Z600">
        <f t="shared" si="109"/>
        <v>0</v>
      </c>
    </row>
    <row r="601" spans="3:26" x14ac:dyDescent="0.25">
      <c r="C601"/>
      <c r="O601">
        <f t="shared" si="101"/>
        <v>10.88</v>
      </c>
      <c r="Q601" t="str">
        <f t="shared" si="102"/>
        <v>#</v>
      </c>
      <c r="R601">
        <f t="shared" si="103"/>
        <v>0</v>
      </c>
      <c r="S601">
        <f t="shared" si="104"/>
        <v>0</v>
      </c>
      <c r="T601">
        <f t="shared" si="105"/>
        <v>35.251200000000004</v>
      </c>
      <c r="U601">
        <f t="shared" si="106"/>
        <v>0</v>
      </c>
      <c r="V601" s="66">
        <f t="shared" si="107"/>
        <v>0</v>
      </c>
      <c r="W601">
        <f t="shared" si="108"/>
        <v>0</v>
      </c>
      <c r="X601">
        <f t="shared" si="99"/>
        <v>0</v>
      </c>
      <c r="Y601">
        <f t="shared" si="100"/>
        <v>0</v>
      </c>
      <c r="Z601">
        <f t="shared" si="109"/>
        <v>0</v>
      </c>
    </row>
    <row r="602" spans="3:26" x14ac:dyDescent="0.25">
      <c r="C602"/>
      <c r="O602">
        <f t="shared" si="101"/>
        <v>10.88</v>
      </c>
      <c r="Q602" t="str">
        <f t="shared" si="102"/>
        <v>#</v>
      </c>
      <c r="R602">
        <f t="shared" si="103"/>
        <v>0</v>
      </c>
      <c r="S602">
        <f t="shared" si="104"/>
        <v>0</v>
      </c>
      <c r="T602">
        <f t="shared" si="105"/>
        <v>35.251200000000004</v>
      </c>
      <c r="U602">
        <f t="shared" si="106"/>
        <v>0</v>
      </c>
      <c r="V602" s="66">
        <f t="shared" si="107"/>
        <v>0</v>
      </c>
      <c r="W602">
        <f t="shared" si="108"/>
        <v>0</v>
      </c>
      <c r="X602">
        <f t="shared" si="99"/>
        <v>0</v>
      </c>
      <c r="Y602">
        <f t="shared" si="100"/>
        <v>0</v>
      </c>
      <c r="Z602">
        <f t="shared" si="109"/>
        <v>0</v>
      </c>
    </row>
    <row r="603" spans="3:26" x14ac:dyDescent="0.25">
      <c r="C603"/>
      <c r="O603">
        <f t="shared" si="101"/>
        <v>10.88</v>
      </c>
      <c r="Q603" t="str">
        <f t="shared" si="102"/>
        <v>#</v>
      </c>
      <c r="R603">
        <f t="shared" si="103"/>
        <v>0</v>
      </c>
      <c r="S603">
        <f t="shared" si="104"/>
        <v>0</v>
      </c>
      <c r="T603">
        <f t="shared" si="105"/>
        <v>35.251200000000004</v>
      </c>
      <c r="U603">
        <f t="shared" si="106"/>
        <v>0</v>
      </c>
      <c r="V603" s="66">
        <f t="shared" si="107"/>
        <v>0</v>
      </c>
      <c r="W603">
        <f t="shared" si="108"/>
        <v>0</v>
      </c>
      <c r="X603">
        <f t="shared" si="99"/>
        <v>0</v>
      </c>
      <c r="Y603">
        <f t="shared" si="100"/>
        <v>0</v>
      </c>
      <c r="Z603">
        <f t="shared" si="109"/>
        <v>0</v>
      </c>
    </row>
    <row r="604" spans="3:26" x14ac:dyDescent="0.25">
      <c r="C604"/>
      <c r="O604">
        <f t="shared" si="101"/>
        <v>10.88</v>
      </c>
      <c r="Q604" t="str">
        <f t="shared" si="102"/>
        <v>#</v>
      </c>
      <c r="R604">
        <f t="shared" si="103"/>
        <v>0</v>
      </c>
      <c r="S604">
        <f t="shared" si="104"/>
        <v>0</v>
      </c>
      <c r="T604">
        <f t="shared" si="105"/>
        <v>35.251200000000004</v>
      </c>
      <c r="U604">
        <f t="shared" si="106"/>
        <v>0</v>
      </c>
      <c r="V604" s="66">
        <f t="shared" si="107"/>
        <v>0</v>
      </c>
      <c r="W604">
        <f t="shared" si="108"/>
        <v>0</v>
      </c>
      <c r="X604">
        <f t="shared" si="99"/>
        <v>0</v>
      </c>
      <c r="Y604">
        <f t="shared" si="100"/>
        <v>0</v>
      </c>
      <c r="Z604">
        <f t="shared" si="109"/>
        <v>0</v>
      </c>
    </row>
    <row r="605" spans="3:26" x14ac:dyDescent="0.25">
      <c r="C605"/>
      <c r="O605">
        <f t="shared" si="101"/>
        <v>10.88</v>
      </c>
      <c r="Q605" t="str">
        <f t="shared" si="102"/>
        <v>#</v>
      </c>
      <c r="R605">
        <f t="shared" si="103"/>
        <v>0</v>
      </c>
      <c r="S605">
        <f t="shared" si="104"/>
        <v>0</v>
      </c>
      <c r="T605">
        <f t="shared" si="105"/>
        <v>35.251200000000004</v>
      </c>
      <c r="U605">
        <f t="shared" si="106"/>
        <v>0</v>
      </c>
      <c r="V605" s="66">
        <f t="shared" si="107"/>
        <v>0</v>
      </c>
      <c r="W605">
        <f t="shared" si="108"/>
        <v>0</v>
      </c>
      <c r="X605">
        <f t="shared" si="99"/>
        <v>0</v>
      </c>
      <c r="Y605">
        <f t="shared" si="100"/>
        <v>0</v>
      </c>
      <c r="Z605">
        <f t="shared" si="109"/>
        <v>0</v>
      </c>
    </row>
    <row r="606" spans="3:26" x14ac:dyDescent="0.25">
      <c r="C606"/>
      <c r="O606">
        <f t="shared" si="101"/>
        <v>10.88</v>
      </c>
      <c r="Q606" t="str">
        <f t="shared" si="102"/>
        <v>#</v>
      </c>
      <c r="R606">
        <f t="shared" si="103"/>
        <v>0</v>
      </c>
      <c r="S606">
        <f t="shared" si="104"/>
        <v>0</v>
      </c>
      <c r="T606">
        <f t="shared" si="105"/>
        <v>35.251200000000004</v>
      </c>
      <c r="U606">
        <f t="shared" si="106"/>
        <v>0</v>
      </c>
      <c r="V606" s="66">
        <f t="shared" si="107"/>
        <v>0</v>
      </c>
      <c r="W606">
        <f t="shared" si="108"/>
        <v>0</v>
      </c>
      <c r="X606">
        <f t="shared" si="99"/>
        <v>0</v>
      </c>
      <c r="Y606">
        <f t="shared" si="100"/>
        <v>0</v>
      </c>
      <c r="Z606">
        <f t="shared" si="109"/>
        <v>0</v>
      </c>
    </row>
    <row r="607" spans="3:26" x14ac:dyDescent="0.25">
      <c r="C607"/>
      <c r="O607">
        <f t="shared" si="101"/>
        <v>10.88</v>
      </c>
      <c r="Q607" t="str">
        <f t="shared" si="102"/>
        <v>#</v>
      </c>
      <c r="R607">
        <f t="shared" si="103"/>
        <v>0</v>
      </c>
      <c r="S607">
        <f t="shared" si="104"/>
        <v>0</v>
      </c>
      <c r="T607">
        <f t="shared" si="105"/>
        <v>35.251200000000004</v>
      </c>
      <c r="U607">
        <f t="shared" si="106"/>
        <v>0</v>
      </c>
      <c r="V607" s="66">
        <f t="shared" si="107"/>
        <v>0</v>
      </c>
      <c r="W607">
        <f t="shared" si="108"/>
        <v>0</v>
      </c>
      <c r="X607">
        <f t="shared" si="99"/>
        <v>0</v>
      </c>
      <c r="Y607">
        <f t="shared" si="100"/>
        <v>0</v>
      </c>
      <c r="Z607">
        <f t="shared" si="109"/>
        <v>0</v>
      </c>
    </row>
    <row r="608" spans="3:26" x14ac:dyDescent="0.25">
      <c r="C608"/>
      <c r="O608">
        <f t="shared" si="101"/>
        <v>10.88</v>
      </c>
      <c r="Q608" t="str">
        <f t="shared" si="102"/>
        <v>#</v>
      </c>
      <c r="R608">
        <f t="shared" si="103"/>
        <v>0</v>
      </c>
      <c r="S608">
        <f t="shared" si="104"/>
        <v>0</v>
      </c>
      <c r="T608">
        <f t="shared" si="105"/>
        <v>35.251200000000004</v>
      </c>
      <c r="U608">
        <f t="shared" si="106"/>
        <v>0</v>
      </c>
      <c r="V608" s="66">
        <f t="shared" si="107"/>
        <v>0</v>
      </c>
      <c r="W608">
        <f t="shared" si="108"/>
        <v>0</v>
      </c>
      <c r="X608">
        <f t="shared" si="99"/>
        <v>0</v>
      </c>
      <c r="Y608">
        <f t="shared" si="100"/>
        <v>0</v>
      </c>
      <c r="Z608">
        <f t="shared" si="109"/>
        <v>0</v>
      </c>
    </row>
    <row r="609" spans="3:26" x14ac:dyDescent="0.25">
      <c r="C609"/>
      <c r="O609">
        <f t="shared" si="101"/>
        <v>10.88</v>
      </c>
      <c r="Q609" t="str">
        <f t="shared" si="102"/>
        <v>#</v>
      </c>
      <c r="R609">
        <f t="shared" si="103"/>
        <v>0</v>
      </c>
      <c r="S609">
        <f t="shared" si="104"/>
        <v>0</v>
      </c>
      <c r="T609">
        <f t="shared" si="105"/>
        <v>35.251200000000004</v>
      </c>
      <c r="U609">
        <f t="shared" si="106"/>
        <v>0</v>
      </c>
      <c r="V609" s="66">
        <f t="shared" si="107"/>
        <v>0</v>
      </c>
      <c r="W609">
        <f t="shared" si="108"/>
        <v>0</v>
      </c>
      <c r="X609">
        <f t="shared" si="99"/>
        <v>0</v>
      </c>
      <c r="Y609">
        <f t="shared" si="100"/>
        <v>0</v>
      </c>
      <c r="Z609">
        <f t="shared" si="109"/>
        <v>0</v>
      </c>
    </row>
    <row r="610" spans="3:26" x14ac:dyDescent="0.25">
      <c r="C610"/>
      <c r="O610">
        <f t="shared" si="101"/>
        <v>10.88</v>
      </c>
      <c r="Q610" t="str">
        <f t="shared" si="102"/>
        <v>#</v>
      </c>
      <c r="R610">
        <f t="shared" si="103"/>
        <v>0</v>
      </c>
      <c r="S610">
        <f t="shared" si="104"/>
        <v>0</v>
      </c>
      <c r="T610">
        <f t="shared" si="105"/>
        <v>35.251200000000004</v>
      </c>
      <c r="U610">
        <f t="shared" si="106"/>
        <v>0</v>
      </c>
      <c r="V610" s="66">
        <f t="shared" si="107"/>
        <v>0</v>
      </c>
      <c r="W610">
        <f t="shared" si="108"/>
        <v>0</v>
      </c>
      <c r="X610">
        <f t="shared" si="99"/>
        <v>0</v>
      </c>
      <c r="Y610">
        <f t="shared" si="100"/>
        <v>0</v>
      </c>
      <c r="Z610">
        <f t="shared" si="109"/>
        <v>0</v>
      </c>
    </row>
    <row r="611" spans="3:26" x14ac:dyDescent="0.25">
      <c r="C611"/>
      <c r="O611">
        <f t="shared" si="101"/>
        <v>10.88</v>
      </c>
      <c r="Q611" t="str">
        <f t="shared" si="102"/>
        <v>#</v>
      </c>
      <c r="R611">
        <f t="shared" si="103"/>
        <v>0</v>
      </c>
      <c r="S611">
        <f t="shared" si="104"/>
        <v>0</v>
      </c>
      <c r="T611">
        <f t="shared" si="105"/>
        <v>35.251200000000004</v>
      </c>
      <c r="U611">
        <f t="shared" si="106"/>
        <v>0</v>
      </c>
      <c r="V611" s="66">
        <f t="shared" si="107"/>
        <v>0</v>
      </c>
      <c r="W611">
        <f t="shared" si="108"/>
        <v>0</v>
      </c>
      <c r="X611">
        <f t="shared" si="99"/>
        <v>0</v>
      </c>
      <c r="Y611">
        <f t="shared" si="100"/>
        <v>0</v>
      </c>
      <c r="Z611">
        <f t="shared" si="109"/>
        <v>0</v>
      </c>
    </row>
    <row r="612" spans="3:26" x14ac:dyDescent="0.25">
      <c r="C612"/>
      <c r="O612">
        <f t="shared" si="101"/>
        <v>10.88</v>
      </c>
      <c r="Q612" t="str">
        <f t="shared" si="102"/>
        <v>#</v>
      </c>
      <c r="R612">
        <f t="shared" si="103"/>
        <v>0</v>
      </c>
      <c r="S612">
        <f t="shared" si="104"/>
        <v>0</v>
      </c>
      <c r="T612">
        <f t="shared" si="105"/>
        <v>35.251200000000004</v>
      </c>
      <c r="U612">
        <f t="shared" si="106"/>
        <v>0</v>
      </c>
      <c r="V612" s="66">
        <f t="shared" si="107"/>
        <v>0</v>
      </c>
      <c r="W612">
        <f t="shared" si="108"/>
        <v>0</v>
      </c>
      <c r="X612">
        <f t="shared" si="99"/>
        <v>0</v>
      </c>
      <c r="Y612">
        <f t="shared" si="100"/>
        <v>0</v>
      </c>
      <c r="Z612">
        <f t="shared" si="109"/>
        <v>0</v>
      </c>
    </row>
    <row r="613" spans="3:26" x14ac:dyDescent="0.25">
      <c r="C613"/>
      <c r="O613">
        <f t="shared" si="101"/>
        <v>10.88</v>
      </c>
      <c r="Q613" t="str">
        <f t="shared" si="102"/>
        <v>#</v>
      </c>
      <c r="R613">
        <f t="shared" si="103"/>
        <v>0</v>
      </c>
      <c r="S613">
        <f t="shared" si="104"/>
        <v>0</v>
      </c>
      <c r="T613">
        <f t="shared" si="105"/>
        <v>35.251200000000004</v>
      </c>
      <c r="U613">
        <f t="shared" si="106"/>
        <v>0</v>
      </c>
      <c r="V613" s="66">
        <f t="shared" si="107"/>
        <v>0</v>
      </c>
      <c r="W613">
        <f t="shared" si="108"/>
        <v>0</v>
      </c>
      <c r="X613">
        <f t="shared" si="99"/>
        <v>0</v>
      </c>
      <c r="Y613">
        <f t="shared" si="100"/>
        <v>0</v>
      </c>
      <c r="Z613">
        <f t="shared" si="109"/>
        <v>0</v>
      </c>
    </row>
    <row r="614" spans="3:26" x14ac:dyDescent="0.25">
      <c r="C614"/>
      <c r="O614">
        <f t="shared" si="101"/>
        <v>10.88</v>
      </c>
      <c r="Q614" t="str">
        <f t="shared" si="102"/>
        <v>#</v>
      </c>
      <c r="R614">
        <f t="shared" si="103"/>
        <v>0</v>
      </c>
      <c r="S614">
        <f t="shared" si="104"/>
        <v>0</v>
      </c>
      <c r="T614">
        <f t="shared" si="105"/>
        <v>35.251200000000004</v>
      </c>
      <c r="U614">
        <f t="shared" si="106"/>
        <v>0</v>
      </c>
      <c r="V614" s="66">
        <f t="shared" si="107"/>
        <v>0</v>
      </c>
      <c r="W614">
        <f t="shared" si="108"/>
        <v>0</v>
      </c>
      <c r="X614">
        <f t="shared" si="99"/>
        <v>0</v>
      </c>
      <c r="Y614">
        <f t="shared" si="100"/>
        <v>0</v>
      </c>
      <c r="Z614">
        <f t="shared" si="109"/>
        <v>0</v>
      </c>
    </row>
    <row r="615" spans="3:26" x14ac:dyDescent="0.25">
      <c r="C615"/>
      <c r="O615">
        <f t="shared" si="101"/>
        <v>10.88</v>
      </c>
      <c r="Q615" t="str">
        <f t="shared" si="102"/>
        <v>#</v>
      </c>
      <c r="R615">
        <f t="shared" si="103"/>
        <v>0</v>
      </c>
      <c r="S615">
        <f t="shared" si="104"/>
        <v>0</v>
      </c>
      <c r="T615">
        <f t="shared" si="105"/>
        <v>35.251200000000004</v>
      </c>
      <c r="U615">
        <f t="shared" si="106"/>
        <v>0</v>
      </c>
      <c r="V615" s="66">
        <f t="shared" si="107"/>
        <v>0</v>
      </c>
      <c r="W615">
        <f t="shared" si="108"/>
        <v>0</v>
      </c>
      <c r="X615">
        <f t="shared" si="99"/>
        <v>0</v>
      </c>
      <c r="Y615">
        <f t="shared" si="100"/>
        <v>0</v>
      </c>
      <c r="Z615">
        <f t="shared" si="109"/>
        <v>0</v>
      </c>
    </row>
    <row r="616" spans="3:26" x14ac:dyDescent="0.25">
      <c r="C616"/>
      <c r="O616">
        <f t="shared" si="101"/>
        <v>10.88</v>
      </c>
      <c r="Q616" t="str">
        <f t="shared" si="102"/>
        <v>#</v>
      </c>
      <c r="R616">
        <f t="shared" si="103"/>
        <v>0</v>
      </c>
      <c r="S616">
        <f t="shared" si="104"/>
        <v>0</v>
      </c>
      <c r="T616">
        <f t="shared" si="105"/>
        <v>35.251200000000004</v>
      </c>
      <c r="U616">
        <f t="shared" si="106"/>
        <v>0</v>
      </c>
      <c r="V616" s="66">
        <f t="shared" si="107"/>
        <v>0</v>
      </c>
      <c r="W616">
        <f t="shared" si="108"/>
        <v>0</v>
      </c>
      <c r="X616">
        <f t="shared" si="99"/>
        <v>0</v>
      </c>
      <c r="Y616">
        <f t="shared" si="100"/>
        <v>0</v>
      </c>
      <c r="Z616">
        <f t="shared" si="109"/>
        <v>0</v>
      </c>
    </row>
    <row r="617" spans="3:26" x14ac:dyDescent="0.25">
      <c r="C617"/>
      <c r="O617">
        <f t="shared" si="101"/>
        <v>10.88</v>
      </c>
      <c r="Q617" t="str">
        <f t="shared" si="102"/>
        <v>#</v>
      </c>
      <c r="R617">
        <f t="shared" si="103"/>
        <v>0</v>
      </c>
      <c r="S617">
        <f t="shared" si="104"/>
        <v>0</v>
      </c>
      <c r="T617">
        <f t="shared" si="105"/>
        <v>35.251200000000004</v>
      </c>
      <c r="U617">
        <f t="shared" si="106"/>
        <v>0</v>
      </c>
      <c r="V617" s="66">
        <f t="shared" si="107"/>
        <v>0</v>
      </c>
      <c r="W617">
        <f t="shared" si="108"/>
        <v>0</v>
      </c>
      <c r="X617">
        <f t="shared" si="99"/>
        <v>0</v>
      </c>
      <c r="Y617">
        <f t="shared" si="100"/>
        <v>0</v>
      </c>
      <c r="Z617">
        <f t="shared" si="109"/>
        <v>0</v>
      </c>
    </row>
    <row r="618" spans="3:26" x14ac:dyDescent="0.25">
      <c r="C618"/>
      <c r="O618">
        <f t="shared" si="101"/>
        <v>10.88</v>
      </c>
      <c r="Q618" t="str">
        <f t="shared" si="102"/>
        <v>#</v>
      </c>
      <c r="R618">
        <f t="shared" si="103"/>
        <v>0</v>
      </c>
      <c r="S618">
        <f t="shared" si="104"/>
        <v>0</v>
      </c>
      <c r="T618">
        <f t="shared" si="105"/>
        <v>35.251200000000004</v>
      </c>
      <c r="U618">
        <f t="shared" si="106"/>
        <v>0</v>
      </c>
      <c r="V618" s="66">
        <f t="shared" si="107"/>
        <v>0</v>
      </c>
      <c r="W618">
        <f t="shared" si="108"/>
        <v>0</v>
      </c>
      <c r="X618">
        <f t="shared" si="99"/>
        <v>0</v>
      </c>
      <c r="Y618">
        <f t="shared" si="100"/>
        <v>0</v>
      </c>
      <c r="Z618">
        <f t="shared" si="109"/>
        <v>0</v>
      </c>
    </row>
    <row r="619" spans="3:26" x14ac:dyDescent="0.25">
      <c r="C619"/>
      <c r="O619">
        <f t="shared" si="101"/>
        <v>10.88</v>
      </c>
      <c r="Q619" t="str">
        <f t="shared" si="102"/>
        <v>#</v>
      </c>
      <c r="R619">
        <f t="shared" si="103"/>
        <v>0</v>
      </c>
      <c r="S619">
        <f t="shared" si="104"/>
        <v>0</v>
      </c>
      <c r="T619">
        <f t="shared" si="105"/>
        <v>35.251200000000004</v>
      </c>
      <c r="U619">
        <f t="shared" si="106"/>
        <v>0</v>
      </c>
      <c r="V619" s="66">
        <f t="shared" si="107"/>
        <v>0</v>
      </c>
      <c r="W619">
        <f t="shared" si="108"/>
        <v>0</v>
      </c>
      <c r="X619">
        <f t="shared" si="99"/>
        <v>0</v>
      </c>
      <c r="Y619">
        <f t="shared" si="100"/>
        <v>0</v>
      </c>
      <c r="Z619">
        <f t="shared" si="109"/>
        <v>0</v>
      </c>
    </row>
    <row r="620" spans="3:26" x14ac:dyDescent="0.25">
      <c r="C620"/>
      <c r="O620">
        <f t="shared" si="101"/>
        <v>10.88</v>
      </c>
      <c r="Q620" t="str">
        <f t="shared" si="102"/>
        <v>#</v>
      </c>
      <c r="R620">
        <f t="shared" si="103"/>
        <v>0</v>
      </c>
      <c r="S620">
        <f t="shared" si="104"/>
        <v>0</v>
      </c>
      <c r="T620">
        <f t="shared" si="105"/>
        <v>35.251200000000004</v>
      </c>
      <c r="U620">
        <f t="shared" si="106"/>
        <v>0</v>
      </c>
      <c r="V620" s="66">
        <f t="shared" si="107"/>
        <v>0</v>
      </c>
      <c r="W620">
        <f t="shared" si="108"/>
        <v>0</v>
      </c>
      <c r="X620">
        <f t="shared" si="99"/>
        <v>0</v>
      </c>
      <c r="Y620">
        <f t="shared" si="100"/>
        <v>0</v>
      </c>
      <c r="Z620">
        <f t="shared" si="109"/>
        <v>0</v>
      </c>
    </row>
    <row r="621" spans="3:26" x14ac:dyDescent="0.25">
      <c r="C621"/>
      <c r="O621">
        <f t="shared" si="101"/>
        <v>10.88</v>
      </c>
      <c r="Q621" t="str">
        <f t="shared" si="102"/>
        <v>#</v>
      </c>
      <c r="R621">
        <f t="shared" si="103"/>
        <v>0</v>
      </c>
      <c r="S621">
        <f t="shared" si="104"/>
        <v>0</v>
      </c>
      <c r="T621">
        <f t="shared" si="105"/>
        <v>35.251200000000004</v>
      </c>
      <c r="U621">
        <f t="shared" si="106"/>
        <v>0</v>
      </c>
      <c r="V621" s="66">
        <f t="shared" si="107"/>
        <v>0</v>
      </c>
      <c r="W621">
        <f t="shared" si="108"/>
        <v>0</v>
      </c>
      <c r="X621">
        <f t="shared" si="99"/>
        <v>0</v>
      </c>
      <c r="Y621">
        <f t="shared" si="100"/>
        <v>0</v>
      </c>
      <c r="Z621">
        <f t="shared" si="109"/>
        <v>0</v>
      </c>
    </row>
    <row r="622" spans="3:26" x14ac:dyDescent="0.25">
      <c r="C622"/>
      <c r="O622">
        <f t="shared" si="101"/>
        <v>10.88</v>
      </c>
      <c r="Q622" t="str">
        <f t="shared" si="102"/>
        <v>#</v>
      </c>
      <c r="R622">
        <f t="shared" si="103"/>
        <v>0</v>
      </c>
      <c r="S622">
        <f t="shared" si="104"/>
        <v>0</v>
      </c>
      <c r="T622">
        <f t="shared" si="105"/>
        <v>35.251200000000004</v>
      </c>
      <c r="U622">
        <f t="shared" si="106"/>
        <v>0</v>
      </c>
      <c r="V622" s="66">
        <f t="shared" si="107"/>
        <v>0</v>
      </c>
      <c r="W622">
        <f t="shared" si="108"/>
        <v>0</v>
      </c>
      <c r="X622">
        <f t="shared" si="99"/>
        <v>0</v>
      </c>
      <c r="Y622">
        <f t="shared" si="100"/>
        <v>0</v>
      </c>
      <c r="Z622">
        <f t="shared" si="109"/>
        <v>0</v>
      </c>
    </row>
    <row r="623" spans="3:26" x14ac:dyDescent="0.25">
      <c r="C623"/>
      <c r="O623">
        <f t="shared" si="101"/>
        <v>10.88</v>
      </c>
      <c r="Q623" t="str">
        <f t="shared" si="102"/>
        <v>#</v>
      </c>
      <c r="R623">
        <f t="shared" si="103"/>
        <v>0</v>
      </c>
      <c r="S623">
        <f t="shared" si="104"/>
        <v>0</v>
      </c>
      <c r="T623">
        <f t="shared" si="105"/>
        <v>35.251200000000004</v>
      </c>
      <c r="U623">
        <f t="shared" si="106"/>
        <v>0</v>
      </c>
      <c r="V623" s="66">
        <f t="shared" si="107"/>
        <v>0</v>
      </c>
      <c r="W623">
        <f t="shared" si="108"/>
        <v>0</v>
      </c>
      <c r="X623">
        <f t="shared" si="99"/>
        <v>0</v>
      </c>
      <c r="Y623">
        <f t="shared" si="100"/>
        <v>0</v>
      </c>
      <c r="Z623">
        <f t="shared" si="109"/>
        <v>0</v>
      </c>
    </row>
    <row r="624" spans="3:26" x14ac:dyDescent="0.25">
      <c r="C624"/>
      <c r="O624">
        <f t="shared" si="101"/>
        <v>10.88</v>
      </c>
      <c r="Q624" t="str">
        <f t="shared" si="102"/>
        <v>#</v>
      </c>
      <c r="R624">
        <f t="shared" si="103"/>
        <v>0</v>
      </c>
      <c r="S624">
        <f t="shared" si="104"/>
        <v>0</v>
      </c>
      <c r="T624">
        <f t="shared" si="105"/>
        <v>35.251200000000004</v>
      </c>
      <c r="U624">
        <f t="shared" si="106"/>
        <v>0</v>
      </c>
      <c r="V624" s="66">
        <f t="shared" si="107"/>
        <v>0</v>
      </c>
      <c r="W624">
        <f t="shared" si="108"/>
        <v>0</v>
      </c>
      <c r="X624">
        <f t="shared" si="99"/>
        <v>0</v>
      </c>
      <c r="Y624">
        <f t="shared" si="100"/>
        <v>0</v>
      </c>
      <c r="Z624">
        <f t="shared" si="109"/>
        <v>0</v>
      </c>
    </row>
    <row r="625" spans="3:26" x14ac:dyDescent="0.25">
      <c r="C625"/>
      <c r="O625">
        <f t="shared" si="101"/>
        <v>10.88</v>
      </c>
      <c r="Q625" t="str">
        <f t="shared" si="102"/>
        <v>#</v>
      </c>
      <c r="R625">
        <f t="shared" si="103"/>
        <v>0</v>
      </c>
      <c r="S625">
        <f t="shared" si="104"/>
        <v>0</v>
      </c>
      <c r="T625">
        <f t="shared" si="105"/>
        <v>35.251200000000004</v>
      </c>
      <c r="U625">
        <f t="shared" si="106"/>
        <v>0</v>
      </c>
      <c r="V625" s="66">
        <f t="shared" si="107"/>
        <v>0</v>
      </c>
      <c r="W625">
        <f t="shared" si="108"/>
        <v>0</v>
      </c>
      <c r="X625">
        <f t="shared" si="99"/>
        <v>0</v>
      </c>
      <c r="Y625">
        <f t="shared" si="100"/>
        <v>0</v>
      </c>
      <c r="Z625">
        <f t="shared" si="109"/>
        <v>0</v>
      </c>
    </row>
    <row r="626" spans="3:26" x14ac:dyDescent="0.25">
      <c r="C626"/>
      <c r="O626">
        <f t="shared" si="101"/>
        <v>10.88</v>
      </c>
      <c r="Q626" t="str">
        <f t="shared" si="102"/>
        <v>#</v>
      </c>
      <c r="R626">
        <f t="shared" si="103"/>
        <v>0</v>
      </c>
      <c r="S626">
        <f t="shared" si="104"/>
        <v>0</v>
      </c>
      <c r="T626">
        <f t="shared" si="105"/>
        <v>35.251200000000004</v>
      </c>
      <c r="U626">
        <f t="shared" si="106"/>
        <v>0</v>
      </c>
      <c r="V626" s="66">
        <f t="shared" si="107"/>
        <v>0</v>
      </c>
      <c r="W626">
        <f t="shared" si="108"/>
        <v>0</v>
      </c>
      <c r="X626">
        <f t="shared" si="99"/>
        <v>0</v>
      </c>
      <c r="Y626">
        <f t="shared" si="100"/>
        <v>0</v>
      </c>
      <c r="Z626">
        <f t="shared" si="109"/>
        <v>0</v>
      </c>
    </row>
    <row r="627" spans="3:26" x14ac:dyDescent="0.25">
      <c r="C627"/>
      <c r="O627">
        <f t="shared" si="101"/>
        <v>10.88</v>
      </c>
      <c r="Q627" t="str">
        <f t="shared" si="102"/>
        <v>#</v>
      </c>
      <c r="R627">
        <f t="shared" si="103"/>
        <v>0</v>
      </c>
      <c r="S627">
        <f t="shared" si="104"/>
        <v>0</v>
      </c>
      <c r="T627">
        <f t="shared" si="105"/>
        <v>35.251200000000004</v>
      </c>
      <c r="U627">
        <f t="shared" si="106"/>
        <v>0</v>
      </c>
      <c r="V627" s="66">
        <f t="shared" si="107"/>
        <v>0</v>
      </c>
      <c r="W627">
        <f t="shared" si="108"/>
        <v>0</v>
      </c>
      <c r="X627">
        <f t="shared" si="99"/>
        <v>0</v>
      </c>
      <c r="Y627">
        <f t="shared" si="100"/>
        <v>0</v>
      </c>
      <c r="Z627">
        <f t="shared" si="109"/>
        <v>0</v>
      </c>
    </row>
    <row r="628" spans="3:26" x14ac:dyDescent="0.25">
      <c r="C628"/>
      <c r="O628">
        <f t="shared" si="101"/>
        <v>10.88</v>
      </c>
      <c r="Q628" t="str">
        <f t="shared" si="102"/>
        <v>#</v>
      </c>
      <c r="R628">
        <f t="shared" si="103"/>
        <v>0</v>
      </c>
      <c r="S628">
        <f t="shared" si="104"/>
        <v>0</v>
      </c>
      <c r="T628">
        <f t="shared" si="105"/>
        <v>35.251200000000004</v>
      </c>
      <c r="U628">
        <f t="shared" si="106"/>
        <v>0</v>
      </c>
      <c r="V628" s="66">
        <f t="shared" si="107"/>
        <v>0</v>
      </c>
      <c r="W628">
        <f t="shared" si="108"/>
        <v>0</v>
      </c>
      <c r="X628">
        <f t="shared" si="99"/>
        <v>0</v>
      </c>
      <c r="Y628">
        <f t="shared" si="100"/>
        <v>0</v>
      </c>
      <c r="Z628">
        <f t="shared" si="109"/>
        <v>0</v>
      </c>
    </row>
    <row r="629" spans="3:26" x14ac:dyDescent="0.25">
      <c r="C629"/>
      <c r="O629">
        <f t="shared" si="101"/>
        <v>10.88</v>
      </c>
      <c r="Q629" t="str">
        <f t="shared" si="102"/>
        <v>#</v>
      </c>
      <c r="R629">
        <f t="shared" si="103"/>
        <v>0</v>
      </c>
      <c r="S629">
        <f t="shared" si="104"/>
        <v>0</v>
      </c>
      <c r="T629">
        <f t="shared" si="105"/>
        <v>35.251200000000004</v>
      </c>
      <c r="U629">
        <f t="shared" si="106"/>
        <v>0</v>
      </c>
      <c r="V629" s="66">
        <f t="shared" si="107"/>
        <v>0</v>
      </c>
      <c r="W629">
        <f t="shared" si="108"/>
        <v>0</v>
      </c>
      <c r="X629">
        <f t="shared" si="99"/>
        <v>0</v>
      </c>
      <c r="Y629">
        <f t="shared" si="100"/>
        <v>0</v>
      </c>
      <c r="Z629">
        <f t="shared" si="109"/>
        <v>0</v>
      </c>
    </row>
    <row r="630" spans="3:26" x14ac:dyDescent="0.25">
      <c r="C630"/>
      <c r="O630">
        <f t="shared" si="101"/>
        <v>10.88</v>
      </c>
      <c r="Q630" t="str">
        <f t="shared" si="102"/>
        <v>#</v>
      </c>
      <c r="R630">
        <f t="shared" si="103"/>
        <v>0</v>
      </c>
      <c r="S630">
        <f t="shared" si="104"/>
        <v>0</v>
      </c>
      <c r="T630">
        <f t="shared" si="105"/>
        <v>35.251200000000004</v>
      </c>
      <c r="U630">
        <f t="shared" si="106"/>
        <v>0</v>
      </c>
      <c r="V630" s="66">
        <f t="shared" si="107"/>
        <v>0</v>
      </c>
      <c r="W630">
        <f t="shared" si="108"/>
        <v>0</v>
      </c>
      <c r="X630">
        <f t="shared" si="99"/>
        <v>0</v>
      </c>
      <c r="Y630">
        <f t="shared" si="100"/>
        <v>0</v>
      </c>
      <c r="Z630">
        <f t="shared" si="109"/>
        <v>0</v>
      </c>
    </row>
    <row r="631" spans="3:26" x14ac:dyDescent="0.25">
      <c r="C631"/>
      <c r="O631">
        <f t="shared" si="101"/>
        <v>10.88</v>
      </c>
      <c r="Q631" t="str">
        <f t="shared" si="102"/>
        <v>#</v>
      </c>
      <c r="R631">
        <f t="shared" si="103"/>
        <v>0</v>
      </c>
      <c r="S631">
        <f t="shared" si="104"/>
        <v>0</v>
      </c>
      <c r="T631">
        <f t="shared" si="105"/>
        <v>35.251200000000004</v>
      </c>
      <c r="U631">
        <f t="shared" si="106"/>
        <v>0</v>
      </c>
      <c r="V631" s="66">
        <f t="shared" si="107"/>
        <v>0</v>
      </c>
      <c r="W631">
        <f t="shared" si="108"/>
        <v>0</v>
      </c>
      <c r="X631">
        <f t="shared" si="99"/>
        <v>0</v>
      </c>
      <c r="Y631">
        <f t="shared" si="100"/>
        <v>0</v>
      </c>
      <c r="Z631">
        <f t="shared" si="109"/>
        <v>0</v>
      </c>
    </row>
    <row r="632" spans="3:26" x14ac:dyDescent="0.25">
      <c r="C632"/>
      <c r="O632">
        <f t="shared" si="101"/>
        <v>10.88</v>
      </c>
      <c r="Q632" t="str">
        <f t="shared" si="102"/>
        <v>#</v>
      </c>
      <c r="R632">
        <f t="shared" si="103"/>
        <v>0</v>
      </c>
      <c r="S632">
        <f t="shared" si="104"/>
        <v>0</v>
      </c>
      <c r="T632">
        <f t="shared" si="105"/>
        <v>35.251200000000004</v>
      </c>
      <c r="U632">
        <f t="shared" si="106"/>
        <v>0</v>
      </c>
      <c r="V632" s="66">
        <f t="shared" si="107"/>
        <v>0</v>
      </c>
      <c r="W632">
        <f t="shared" si="108"/>
        <v>0</v>
      </c>
      <c r="X632">
        <f t="shared" si="99"/>
        <v>0</v>
      </c>
      <c r="Y632">
        <f t="shared" si="100"/>
        <v>0</v>
      </c>
      <c r="Z632">
        <f t="shared" si="109"/>
        <v>0</v>
      </c>
    </row>
    <row r="633" spans="3:26" x14ac:dyDescent="0.25">
      <c r="C633"/>
      <c r="O633">
        <f t="shared" si="101"/>
        <v>10.88</v>
      </c>
      <c r="Q633" t="str">
        <f t="shared" si="102"/>
        <v>#</v>
      </c>
      <c r="R633">
        <f t="shared" si="103"/>
        <v>0</v>
      </c>
      <c r="S633">
        <f t="shared" si="104"/>
        <v>0</v>
      </c>
      <c r="T633">
        <f t="shared" si="105"/>
        <v>35.251200000000004</v>
      </c>
      <c r="U633">
        <f t="shared" si="106"/>
        <v>0</v>
      </c>
      <c r="V633" s="66">
        <f t="shared" si="107"/>
        <v>0</v>
      </c>
      <c r="W633">
        <f t="shared" si="108"/>
        <v>0</v>
      </c>
      <c r="X633">
        <f t="shared" si="99"/>
        <v>0</v>
      </c>
      <c r="Y633">
        <f t="shared" si="100"/>
        <v>0</v>
      </c>
      <c r="Z633">
        <f t="shared" si="109"/>
        <v>0</v>
      </c>
    </row>
    <row r="634" spans="3:26" x14ac:dyDescent="0.25">
      <c r="C634"/>
      <c r="O634">
        <f t="shared" si="101"/>
        <v>10.88</v>
      </c>
      <c r="Q634" t="str">
        <f t="shared" si="102"/>
        <v>#</v>
      </c>
      <c r="R634">
        <f t="shared" si="103"/>
        <v>0</v>
      </c>
      <c r="S634">
        <f t="shared" si="104"/>
        <v>0</v>
      </c>
      <c r="T634">
        <f t="shared" si="105"/>
        <v>35.251200000000004</v>
      </c>
      <c r="U634">
        <f t="shared" si="106"/>
        <v>0</v>
      </c>
      <c r="V634" s="66">
        <f t="shared" si="107"/>
        <v>0</v>
      </c>
      <c r="W634">
        <f t="shared" si="108"/>
        <v>0</v>
      </c>
      <c r="X634">
        <f t="shared" si="99"/>
        <v>0</v>
      </c>
      <c r="Y634">
        <f t="shared" si="100"/>
        <v>0</v>
      </c>
      <c r="Z634">
        <f t="shared" si="109"/>
        <v>0</v>
      </c>
    </row>
    <row r="635" spans="3:26" x14ac:dyDescent="0.25">
      <c r="C635"/>
      <c r="O635">
        <f t="shared" si="101"/>
        <v>10.88</v>
      </c>
      <c r="Q635" t="str">
        <f t="shared" si="102"/>
        <v>#</v>
      </c>
      <c r="R635">
        <f t="shared" si="103"/>
        <v>0</v>
      </c>
      <c r="S635">
        <f t="shared" si="104"/>
        <v>0</v>
      </c>
      <c r="T635">
        <f t="shared" si="105"/>
        <v>35.251200000000004</v>
      </c>
      <c r="U635">
        <f t="shared" si="106"/>
        <v>0</v>
      </c>
      <c r="V635" s="66">
        <f t="shared" si="107"/>
        <v>0</v>
      </c>
      <c r="W635">
        <f t="shared" si="108"/>
        <v>0</v>
      </c>
      <c r="X635">
        <f t="shared" si="99"/>
        <v>0</v>
      </c>
      <c r="Y635">
        <f t="shared" si="100"/>
        <v>0</v>
      </c>
      <c r="Z635">
        <f t="shared" si="109"/>
        <v>0</v>
      </c>
    </row>
    <row r="636" spans="3:26" x14ac:dyDescent="0.25">
      <c r="C636"/>
      <c r="O636">
        <f t="shared" si="101"/>
        <v>10.88</v>
      </c>
      <c r="Q636" t="str">
        <f t="shared" si="102"/>
        <v>#</v>
      </c>
      <c r="R636">
        <f t="shared" si="103"/>
        <v>0</v>
      </c>
      <c r="S636">
        <f t="shared" si="104"/>
        <v>0</v>
      </c>
      <c r="T636">
        <f t="shared" si="105"/>
        <v>35.251200000000004</v>
      </c>
      <c r="U636">
        <f t="shared" si="106"/>
        <v>0</v>
      </c>
      <c r="V636" s="66">
        <f t="shared" si="107"/>
        <v>0</v>
      </c>
      <c r="W636">
        <f t="shared" si="108"/>
        <v>0</v>
      </c>
      <c r="X636">
        <f t="shared" si="99"/>
        <v>0</v>
      </c>
      <c r="Y636">
        <f t="shared" si="100"/>
        <v>0</v>
      </c>
      <c r="Z636">
        <f t="shared" si="109"/>
        <v>0</v>
      </c>
    </row>
    <row r="637" spans="3:26" x14ac:dyDescent="0.25">
      <c r="C637"/>
      <c r="O637">
        <f t="shared" si="101"/>
        <v>10.88</v>
      </c>
      <c r="Q637" t="str">
        <f t="shared" si="102"/>
        <v>#</v>
      </c>
      <c r="R637">
        <f t="shared" si="103"/>
        <v>0</v>
      </c>
      <c r="S637">
        <f t="shared" si="104"/>
        <v>0</v>
      </c>
      <c r="T637">
        <f t="shared" si="105"/>
        <v>35.251200000000004</v>
      </c>
      <c r="U637">
        <f t="shared" si="106"/>
        <v>0</v>
      </c>
      <c r="V637" s="66">
        <f t="shared" si="107"/>
        <v>0</v>
      </c>
      <c r="W637">
        <f t="shared" si="108"/>
        <v>0</v>
      </c>
      <c r="X637">
        <f t="shared" si="99"/>
        <v>0</v>
      </c>
      <c r="Y637">
        <f t="shared" si="100"/>
        <v>0</v>
      </c>
      <c r="Z637">
        <f t="shared" si="109"/>
        <v>0</v>
      </c>
    </row>
    <row r="638" spans="3:26" x14ac:dyDescent="0.25">
      <c r="C638"/>
      <c r="O638">
        <f t="shared" si="101"/>
        <v>10.88</v>
      </c>
      <c r="Q638" t="str">
        <f t="shared" si="102"/>
        <v>#</v>
      </c>
      <c r="R638">
        <f t="shared" si="103"/>
        <v>0</v>
      </c>
      <c r="S638">
        <f t="shared" si="104"/>
        <v>0</v>
      </c>
      <c r="T638">
        <f t="shared" si="105"/>
        <v>35.251200000000004</v>
      </c>
      <c r="U638">
        <f t="shared" si="106"/>
        <v>0</v>
      </c>
      <c r="V638" s="66">
        <f t="shared" si="107"/>
        <v>0</v>
      </c>
      <c r="W638">
        <f t="shared" si="108"/>
        <v>0</v>
      </c>
      <c r="X638">
        <f t="shared" si="99"/>
        <v>0</v>
      </c>
      <c r="Y638">
        <f t="shared" si="100"/>
        <v>0</v>
      </c>
      <c r="Z638">
        <f t="shared" si="109"/>
        <v>0</v>
      </c>
    </row>
    <row r="639" spans="3:26" x14ac:dyDescent="0.25">
      <c r="C639"/>
      <c r="O639">
        <f t="shared" si="101"/>
        <v>10.88</v>
      </c>
      <c r="Q639" t="str">
        <f t="shared" si="102"/>
        <v>#</v>
      </c>
      <c r="R639">
        <f t="shared" si="103"/>
        <v>0</v>
      </c>
      <c r="S639">
        <f t="shared" si="104"/>
        <v>0</v>
      </c>
      <c r="T639">
        <f t="shared" si="105"/>
        <v>35.251200000000004</v>
      </c>
      <c r="U639">
        <f t="shared" si="106"/>
        <v>0</v>
      </c>
      <c r="V639" s="66">
        <f t="shared" si="107"/>
        <v>0</v>
      </c>
      <c r="W639">
        <f t="shared" si="108"/>
        <v>0</v>
      </c>
      <c r="X639">
        <f t="shared" si="99"/>
        <v>0</v>
      </c>
      <c r="Y639">
        <f t="shared" si="100"/>
        <v>0</v>
      </c>
      <c r="Z639">
        <f t="shared" si="109"/>
        <v>0</v>
      </c>
    </row>
    <row r="640" spans="3:26" x14ac:dyDescent="0.25">
      <c r="C640"/>
      <c r="O640">
        <f t="shared" si="101"/>
        <v>10.88</v>
      </c>
      <c r="Q640" t="str">
        <f t="shared" si="102"/>
        <v>#</v>
      </c>
      <c r="R640">
        <f t="shared" si="103"/>
        <v>0</v>
      </c>
      <c r="S640">
        <f t="shared" si="104"/>
        <v>0</v>
      </c>
      <c r="T640">
        <f t="shared" si="105"/>
        <v>35.251200000000004</v>
      </c>
      <c r="U640">
        <f t="shared" si="106"/>
        <v>0</v>
      </c>
      <c r="V640" s="66">
        <f t="shared" si="107"/>
        <v>0</v>
      </c>
      <c r="W640">
        <f t="shared" si="108"/>
        <v>0</v>
      </c>
      <c r="X640">
        <f t="shared" si="99"/>
        <v>0</v>
      </c>
      <c r="Y640">
        <f t="shared" si="100"/>
        <v>0</v>
      </c>
      <c r="Z640">
        <f t="shared" si="109"/>
        <v>0</v>
      </c>
    </row>
    <row r="641" spans="3:26" x14ac:dyDescent="0.25">
      <c r="C641"/>
      <c r="O641">
        <f t="shared" si="101"/>
        <v>10.88</v>
      </c>
      <c r="Q641" t="str">
        <f t="shared" si="102"/>
        <v>#</v>
      </c>
      <c r="R641">
        <f t="shared" si="103"/>
        <v>0</v>
      </c>
      <c r="S641">
        <f t="shared" si="104"/>
        <v>0</v>
      </c>
      <c r="T641">
        <f t="shared" si="105"/>
        <v>35.251200000000004</v>
      </c>
      <c r="U641">
        <f t="shared" si="106"/>
        <v>0</v>
      </c>
      <c r="V641" s="66">
        <f t="shared" si="107"/>
        <v>0</v>
      </c>
      <c r="W641">
        <f t="shared" si="108"/>
        <v>0</v>
      </c>
      <c r="X641">
        <f t="shared" si="99"/>
        <v>0</v>
      </c>
      <c r="Y641">
        <f t="shared" si="100"/>
        <v>0</v>
      </c>
      <c r="Z641">
        <f t="shared" si="109"/>
        <v>0</v>
      </c>
    </row>
    <row r="642" spans="3:26" x14ac:dyDescent="0.25">
      <c r="C642"/>
      <c r="O642">
        <f t="shared" si="101"/>
        <v>10.88</v>
      </c>
      <c r="Q642" t="str">
        <f t="shared" si="102"/>
        <v>#</v>
      </c>
      <c r="R642">
        <f t="shared" si="103"/>
        <v>0</v>
      </c>
      <c r="S642">
        <f t="shared" si="104"/>
        <v>0</v>
      </c>
      <c r="T642">
        <f t="shared" si="105"/>
        <v>35.251200000000004</v>
      </c>
      <c r="U642">
        <f t="shared" si="106"/>
        <v>0</v>
      </c>
      <c r="V642" s="66">
        <f t="shared" si="107"/>
        <v>0</v>
      </c>
      <c r="W642">
        <f t="shared" si="108"/>
        <v>0</v>
      </c>
      <c r="X642">
        <f t="shared" si="99"/>
        <v>0</v>
      </c>
      <c r="Y642">
        <f t="shared" si="100"/>
        <v>0</v>
      </c>
      <c r="Z642">
        <f t="shared" si="109"/>
        <v>0</v>
      </c>
    </row>
    <row r="643" spans="3:26" x14ac:dyDescent="0.25">
      <c r="C643"/>
      <c r="O643">
        <f t="shared" si="101"/>
        <v>10.88</v>
      </c>
      <c r="Q643" t="str">
        <f t="shared" si="102"/>
        <v>#</v>
      </c>
      <c r="R643">
        <f t="shared" si="103"/>
        <v>0</v>
      </c>
      <c r="S643">
        <f t="shared" si="104"/>
        <v>0</v>
      </c>
      <c r="T643">
        <f t="shared" si="105"/>
        <v>35.251200000000004</v>
      </c>
      <c r="U643">
        <f t="shared" si="106"/>
        <v>0</v>
      </c>
      <c r="V643" s="66">
        <f t="shared" si="107"/>
        <v>0</v>
      </c>
      <c r="W643">
        <f t="shared" si="108"/>
        <v>0</v>
      </c>
      <c r="X643">
        <f t="shared" ref="X643:X706" si="110">ROUND(J643/1000,3)</f>
        <v>0</v>
      </c>
      <c r="Y643">
        <f t="shared" ref="Y643:Y706" si="111">ROUND(K643/1000,3)</f>
        <v>0</v>
      </c>
      <c r="Z643">
        <f t="shared" si="109"/>
        <v>0</v>
      </c>
    </row>
    <row r="644" spans="3:26" x14ac:dyDescent="0.25">
      <c r="C644"/>
      <c r="O644">
        <f t="shared" ref="O644:O707" si="112">IFERROR(AVERAGEIFS($M$3:$M$1650,$B$3:$B$1650,MID($Q644,1,4),$M$3:$M$1650,"&gt;0"),10.88)</f>
        <v>10.88</v>
      </c>
      <c r="Q644" t="str">
        <f t="shared" ref="Q644:Q707" si="113">B644&amp;"#"&amp;MID(C644,6,2)</f>
        <v>#</v>
      </c>
      <c r="R644">
        <f t="shared" ref="R644:R707" si="114">IF(OR(L644=0,M644=0),ROUND(D644*O644/1000,3),ROUND(L644*M644*0.9/1000,3))</f>
        <v>0</v>
      </c>
      <c r="S644">
        <f t="shared" ref="S644:S707" si="115">IF(OR(L644=0,M644=0),ROUND(D644*O644*0.9/1000,3),ROUND(L644*M644*0.9/1000,3))</f>
        <v>0</v>
      </c>
      <c r="T644">
        <f t="shared" ref="T644:T707" si="116">IF(OR(L644=0,M644=0),O644*0.9*3.6,M644*0.9*3.6)</f>
        <v>35.251200000000004</v>
      </c>
      <c r="U644">
        <f t="shared" ref="U644:U707" si="117">IF(H644=0,ROUND(F644+G644,3),ROUND(H644,3))</f>
        <v>0</v>
      </c>
      <c r="V644" s="66">
        <f t="shared" ref="V644:V707" si="118">H644</f>
        <v>0</v>
      </c>
      <c r="W644">
        <f t="shared" ref="W644:W707" si="119">ROUND(E644/1000,3)</f>
        <v>0</v>
      </c>
      <c r="X644">
        <f t="shared" si="110"/>
        <v>0</v>
      </c>
      <c r="Y644">
        <f t="shared" si="111"/>
        <v>0</v>
      </c>
      <c r="Z644">
        <f t="shared" ref="Z644:Z707" si="120">ROUND(I644/1000,3)</f>
        <v>0</v>
      </c>
    </row>
    <row r="645" spans="3:26" x14ac:dyDescent="0.25">
      <c r="C645"/>
      <c r="O645">
        <f t="shared" si="112"/>
        <v>10.88</v>
      </c>
      <c r="Q645" t="str">
        <f t="shared" si="113"/>
        <v>#</v>
      </c>
      <c r="R645">
        <f t="shared" si="114"/>
        <v>0</v>
      </c>
      <c r="S645">
        <f t="shared" si="115"/>
        <v>0</v>
      </c>
      <c r="T645">
        <f t="shared" si="116"/>
        <v>35.251200000000004</v>
      </c>
      <c r="U645">
        <f t="shared" si="117"/>
        <v>0</v>
      </c>
      <c r="V645" s="66">
        <f t="shared" si="118"/>
        <v>0</v>
      </c>
      <c r="W645">
        <f t="shared" si="119"/>
        <v>0</v>
      </c>
      <c r="X645">
        <f t="shared" si="110"/>
        <v>0</v>
      </c>
      <c r="Y645">
        <f t="shared" si="111"/>
        <v>0</v>
      </c>
      <c r="Z645">
        <f t="shared" si="120"/>
        <v>0</v>
      </c>
    </row>
    <row r="646" spans="3:26" x14ac:dyDescent="0.25">
      <c r="C646"/>
      <c r="O646">
        <f t="shared" si="112"/>
        <v>10.88</v>
      </c>
      <c r="Q646" t="str">
        <f t="shared" si="113"/>
        <v>#</v>
      </c>
      <c r="R646">
        <f t="shared" si="114"/>
        <v>0</v>
      </c>
      <c r="S646">
        <f t="shared" si="115"/>
        <v>0</v>
      </c>
      <c r="T646">
        <f t="shared" si="116"/>
        <v>35.251200000000004</v>
      </c>
      <c r="U646">
        <f t="shared" si="117"/>
        <v>0</v>
      </c>
      <c r="V646" s="66">
        <f t="shared" si="118"/>
        <v>0</v>
      </c>
      <c r="W646">
        <f t="shared" si="119"/>
        <v>0</v>
      </c>
      <c r="X646">
        <f t="shared" si="110"/>
        <v>0</v>
      </c>
      <c r="Y646">
        <f t="shared" si="111"/>
        <v>0</v>
      </c>
      <c r="Z646">
        <f t="shared" si="120"/>
        <v>0</v>
      </c>
    </row>
    <row r="647" spans="3:26" x14ac:dyDescent="0.25">
      <c r="C647"/>
      <c r="O647">
        <f t="shared" si="112"/>
        <v>10.88</v>
      </c>
      <c r="Q647" t="str">
        <f t="shared" si="113"/>
        <v>#</v>
      </c>
      <c r="R647">
        <f t="shared" si="114"/>
        <v>0</v>
      </c>
      <c r="S647">
        <f t="shared" si="115"/>
        <v>0</v>
      </c>
      <c r="T647">
        <f t="shared" si="116"/>
        <v>35.251200000000004</v>
      </c>
      <c r="U647">
        <f t="shared" si="117"/>
        <v>0</v>
      </c>
      <c r="V647" s="66">
        <f t="shared" si="118"/>
        <v>0</v>
      </c>
      <c r="W647">
        <f t="shared" si="119"/>
        <v>0</v>
      </c>
      <c r="X647">
        <f t="shared" si="110"/>
        <v>0</v>
      </c>
      <c r="Y647">
        <f t="shared" si="111"/>
        <v>0</v>
      </c>
      <c r="Z647">
        <f t="shared" si="120"/>
        <v>0</v>
      </c>
    </row>
    <row r="648" spans="3:26" x14ac:dyDescent="0.25">
      <c r="C648"/>
      <c r="O648">
        <f t="shared" si="112"/>
        <v>10.88</v>
      </c>
      <c r="Q648" t="str">
        <f t="shared" si="113"/>
        <v>#</v>
      </c>
      <c r="R648">
        <f t="shared" si="114"/>
        <v>0</v>
      </c>
      <c r="S648">
        <f t="shared" si="115"/>
        <v>0</v>
      </c>
      <c r="T648">
        <f t="shared" si="116"/>
        <v>35.251200000000004</v>
      </c>
      <c r="U648">
        <f t="shared" si="117"/>
        <v>0</v>
      </c>
      <c r="V648" s="66">
        <f t="shared" si="118"/>
        <v>0</v>
      </c>
      <c r="W648">
        <f t="shared" si="119"/>
        <v>0</v>
      </c>
      <c r="X648">
        <f t="shared" si="110"/>
        <v>0</v>
      </c>
      <c r="Y648">
        <f t="shared" si="111"/>
        <v>0</v>
      </c>
      <c r="Z648">
        <f t="shared" si="120"/>
        <v>0</v>
      </c>
    </row>
    <row r="649" spans="3:26" x14ac:dyDescent="0.25">
      <c r="C649"/>
      <c r="O649">
        <f t="shared" si="112"/>
        <v>10.88</v>
      </c>
      <c r="Q649" t="str">
        <f t="shared" si="113"/>
        <v>#</v>
      </c>
      <c r="R649">
        <f t="shared" si="114"/>
        <v>0</v>
      </c>
      <c r="S649">
        <f t="shared" si="115"/>
        <v>0</v>
      </c>
      <c r="T649">
        <f t="shared" si="116"/>
        <v>35.251200000000004</v>
      </c>
      <c r="U649">
        <f t="shared" si="117"/>
        <v>0</v>
      </c>
      <c r="V649" s="66">
        <f t="shared" si="118"/>
        <v>0</v>
      </c>
      <c r="W649">
        <f t="shared" si="119"/>
        <v>0</v>
      </c>
      <c r="X649">
        <f t="shared" si="110"/>
        <v>0</v>
      </c>
      <c r="Y649">
        <f t="shared" si="111"/>
        <v>0</v>
      </c>
      <c r="Z649">
        <f t="shared" si="120"/>
        <v>0</v>
      </c>
    </row>
    <row r="650" spans="3:26" x14ac:dyDescent="0.25">
      <c r="C650"/>
      <c r="O650">
        <f t="shared" si="112"/>
        <v>10.88</v>
      </c>
      <c r="Q650" t="str">
        <f t="shared" si="113"/>
        <v>#</v>
      </c>
      <c r="R650">
        <f t="shared" si="114"/>
        <v>0</v>
      </c>
      <c r="S650">
        <f t="shared" si="115"/>
        <v>0</v>
      </c>
      <c r="T650">
        <f t="shared" si="116"/>
        <v>35.251200000000004</v>
      </c>
      <c r="U650">
        <f t="shared" si="117"/>
        <v>0</v>
      </c>
      <c r="V650" s="66">
        <f t="shared" si="118"/>
        <v>0</v>
      </c>
      <c r="W650">
        <f t="shared" si="119"/>
        <v>0</v>
      </c>
      <c r="X650">
        <f t="shared" si="110"/>
        <v>0</v>
      </c>
      <c r="Y650">
        <f t="shared" si="111"/>
        <v>0</v>
      </c>
      <c r="Z650">
        <f t="shared" si="120"/>
        <v>0</v>
      </c>
    </row>
    <row r="651" spans="3:26" x14ac:dyDescent="0.25">
      <c r="C651"/>
      <c r="O651">
        <f t="shared" si="112"/>
        <v>10.88</v>
      </c>
      <c r="Q651" t="str">
        <f t="shared" si="113"/>
        <v>#</v>
      </c>
      <c r="R651">
        <f t="shared" si="114"/>
        <v>0</v>
      </c>
      <c r="S651">
        <f t="shared" si="115"/>
        <v>0</v>
      </c>
      <c r="T651">
        <f t="shared" si="116"/>
        <v>35.251200000000004</v>
      </c>
      <c r="U651">
        <f t="shared" si="117"/>
        <v>0</v>
      </c>
      <c r="V651" s="66">
        <f t="shared" si="118"/>
        <v>0</v>
      </c>
      <c r="W651">
        <f t="shared" si="119"/>
        <v>0</v>
      </c>
      <c r="X651">
        <f t="shared" si="110"/>
        <v>0</v>
      </c>
      <c r="Y651">
        <f t="shared" si="111"/>
        <v>0</v>
      </c>
      <c r="Z651">
        <f t="shared" si="120"/>
        <v>0</v>
      </c>
    </row>
    <row r="652" spans="3:26" x14ac:dyDescent="0.25">
      <c r="C652"/>
      <c r="O652">
        <f t="shared" si="112"/>
        <v>10.88</v>
      </c>
      <c r="Q652" t="str">
        <f t="shared" si="113"/>
        <v>#</v>
      </c>
      <c r="R652">
        <f t="shared" si="114"/>
        <v>0</v>
      </c>
      <c r="S652">
        <f t="shared" si="115"/>
        <v>0</v>
      </c>
      <c r="T652">
        <f t="shared" si="116"/>
        <v>35.251200000000004</v>
      </c>
      <c r="U652">
        <f t="shared" si="117"/>
        <v>0</v>
      </c>
      <c r="V652" s="66">
        <f t="shared" si="118"/>
        <v>0</v>
      </c>
      <c r="W652">
        <f t="shared" si="119"/>
        <v>0</v>
      </c>
      <c r="X652">
        <f t="shared" si="110"/>
        <v>0</v>
      </c>
      <c r="Y652">
        <f t="shared" si="111"/>
        <v>0</v>
      </c>
      <c r="Z652">
        <f t="shared" si="120"/>
        <v>0</v>
      </c>
    </row>
    <row r="653" spans="3:26" x14ac:dyDescent="0.25">
      <c r="C653"/>
      <c r="O653">
        <f t="shared" si="112"/>
        <v>10.88</v>
      </c>
      <c r="Q653" t="str">
        <f t="shared" si="113"/>
        <v>#</v>
      </c>
      <c r="R653">
        <f t="shared" si="114"/>
        <v>0</v>
      </c>
      <c r="S653">
        <f t="shared" si="115"/>
        <v>0</v>
      </c>
      <c r="T653">
        <f t="shared" si="116"/>
        <v>35.251200000000004</v>
      </c>
      <c r="U653">
        <f t="shared" si="117"/>
        <v>0</v>
      </c>
      <c r="V653" s="66">
        <f t="shared" si="118"/>
        <v>0</v>
      </c>
      <c r="W653">
        <f t="shared" si="119"/>
        <v>0</v>
      </c>
      <c r="X653">
        <f t="shared" si="110"/>
        <v>0</v>
      </c>
      <c r="Y653">
        <f t="shared" si="111"/>
        <v>0</v>
      </c>
      <c r="Z653">
        <f t="shared" si="120"/>
        <v>0</v>
      </c>
    </row>
    <row r="654" spans="3:26" x14ac:dyDescent="0.25">
      <c r="C654"/>
      <c r="O654">
        <f t="shared" si="112"/>
        <v>10.88</v>
      </c>
      <c r="Q654" t="str">
        <f t="shared" si="113"/>
        <v>#</v>
      </c>
      <c r="R654">
        <f t="shared" si="114"/>
        <v>0</v>
      </c>
      <c r="S654">
        <f t="shared" si="115"/>
        <v>0</v>
      </c>
      <c r="T654">
        <f t="shared" si="116"/>
        <v>35.251200000000004</v>
      </c>
      <c r="U654">
        <f t="shared" si="117"/>
        <v>0</v>
      </c>
      <c r="V654" s="66">
        <f t="shared" si="118"/>
        <v>0</v>
      </c>
      <c r="W654">
        <f t="shared" si="119"/>
        <v>0</v>
      </c>
      <c r="X654">
        <f t="shared" si="110"/>
        <v>0</v>
      </c>
      <c r="Y654">
        <f t="shared" si="111"/>
        <v>0</v>
      </c>
      <c r="Z654">
        <f t="shared" si="120"/>
        <v>0</v>
      </c>
    </row>
    <row r="655" spans="3:26" x14ac:dyDescent="0.25">
      <c r="C655"/>
      <c r="O655">
        <f t="shared" si="112"/>
        <v>10.88</v>
      </c>
      <c r="Q655" t="str">
        <f t="shared" si="113"/>
        <v>#</v>
      </c>
      <c r="R655">
        <f t="shared" si="114"/>
        <v>0</v>
      </c>
      <c r="S655">
        <f t="shared" si="115"/>
        <v>0</v>
      </c>
      <c r="T655">
        <f t="shared" si="116"/>
        <v>35.251200000000004</v>
      </c>
      <c r="U655">
        <f t="shared" si="117"/>
        <v>0</v>
      </c>
      <c r="V655" s="66">
        <f t="shared" si="118"/>
        <v>0</v>
      </c>
      <c r="W655">
        <f t="shared" si="119"/>
        <v>0</v>
      </c>
      <c r="X655">
        <f t="shared" si="110"/>
        <v>0</v>
      </c>
      <c r="Y655">
        <f t="shared" si="111"/>
        <v>0</v>
      </c>
      <c r="Z655">
        <f t="shared" si="120"/>
        <v>0</v>
      </c>
    </row>
    <row r="656" spans="3:26" x14ac:dyDescent="0.25">
      <c r="C656"/>
      <c r="O656">
        <f t="shared" si="112"/>
        <v>10.88</v>
      </c>
      <c r="Q656" t="str">
        <f t="shared" si="113"/>
        <v>#</v>
      </c>
      <c r="R656">
        <f t="shared" si="114"/>
        <v>0</v>
      </c>
      <c r="S656">
        <f t="shared" si="115"/>
        <v>0</v>
      </c>
      <c r="T656">
        <f t="shared" si="116"/>
        <v>35.251200000000004</v>
      </c>
      <c r="U656">
        <f t="shared" si="117"/>
        <v>0</v>
      </c>
      <c r="V656" s="66">
        <f t="shared" si="118"/>
        <v>0</v>
      </c>
      <c r="W656">
        <f t="shared" si="119"/>
        <v>0</v>
      </c>
      <c r="X656">
        <f t="shared" si="110"/>
        <v>0</v>
      </c>
      <c r="Y656">
        <f t="shared" si="111"/>
        <v>0</v>
      </c>
      <c r="Z656">
        <f t="shared" si="120"/>
        <v>0</v>
      </c>
    </row>
    <row r="657" spans="3:26" x14ac:dyDescent="0.25">
      <c r="C657"/>
      <c r="O657">
        <f t="shared" si="112"/>
        <v>10.88</v>
      </c>
      <c r="Q657" t="str">
        <f t="shared" si="113"/>
        <v>#</v>
      </c>
      <c r="R657">
        <f t="shared" si="114"/>
        <v>0</v>
      </c>
      <c r="S657">
        <f t="shared" si="115"/>
        <v>0</v>
      </c>
      <c r="T657">
        <f t="shared" si="116"/>
        <v>35.251200000000004</v>
      </c>
      <c r="U657">
        <f t="shared" si="117"/>
        <v>0</v>
      </c>
      <c r="V657" s="66">
        <f t="shared" si="118"/>
        <v>0</v>
      </c>
      <c r="W657">
        <f t="shared" si="119"/>
        <v>0</v>
      </c>
      <c r="X657">
        <f t="shared" si="110"/>
        <v>0</v>
      </c>
      <c r="Y657">
        <f t="shared" si="111"/>
        <v>0</v>
      </c>
      <c r="Z657">
        <f t="shared" si="120"/>
        <v>0</v>
      </c>
    </row>
    <row r="658" spans="3:26" x14ac:dyDescent="0.25">
      <c r="C658"/>
      <c r="O658">
        <f t="shared" si="112"/>
        <v>10.88</v>
      </c>
      <c r="Q658" t="str">
        <f t="shared" si="113"/>
        <v>#</v>
      </c>
      <c r="R658">
        <f t="shared" si="114"/>
        <v>0</v>
      </c>
      <c r="S658">
        <f t="shared" si="115"/>
        <v>0</v>
      </c>
      <c r="T658">
        <f t="shared" si="116"/>
        <v>35.251200000000004</v>
      </c>
      <c r="U658">
        <f t="shared" si="117"/>
        <v>0</v>
      </c>
      <c r="V658" s="66">
        <f t="shared" si="118"/>
        <v>0</v>
      </c>
      <c r="W658">
        <f t="shared" si="119"/>
        <v>0</v>
      </c>
      <c r="X658">
        <f t="shared" si="110"/>
        <v>0</v>
      </c>
      <c r="Y658">
        <f t="shared" si="111"/>
        <v>0</v>
      </c>
      <c r="Z658">
        <f t="shared" si="120"/>
        <v>0</v>
      </c>
    </row>
    <row r="659" spans="3:26" x14ac:dyDescent="0.25">
      <c r="C659"/>
      <c r="O659">
        <f t="shared" si="112"/>
        <v>10.88</v>
      </c>
      <c r="Q659" t="str">
        <f t="shared" si="113"/>
        <v>#</v>
      </c>
      <c r="R659">
        <f t="shared" si="114"/>
        <v>0</v>
      </c>
      <c r="S659">
        <f t="shared" si="115"/>
        <v>0</v>
      </c>
      <c r="T659">
        <f t="shared" si="116"/>
        <v>35.251200000000004</v>
      </c>
      <c r="U659">
        <f t="shared" si="117"/>
        <v>0</v>
      </c>
      <c r="V659" s="66">
        <f t="shared" si="118"/>
        <v>0</v>
      </c>
      <c r="W659">
        <f t="shared" si="119"/>
        <v>0</v>
      </c>
      <c r="X659">
        <f t="shared" si="110"/>
        <v>0</v>
      </c>
      <c r="Y659">
        <f t="shared" si="111"/>
        <v>0</v>
      </c>
      <c r="Z659">
        <f t="shared" si="120"/>
        <v>0</v>
      </c>
    </row>
    <row r="660" spans="3:26" x14ac:dyDescent="0.25">
      <c r="C660"/>
      <c r="O660">
        <f t="shared" si="112"/>
        <v>10.88</v>
      </c>
      <c r="Q660" t="str">
        <f t="shared" si="113"/>
        <v>#</v>
      </c>
      <c r="R660">
        <f t="shared" si="114"/>
        <v>0</v>
      </c>
      <c r="S660">
        <f t="shared" si="115"/>
        <v>0</v>
      </c>
      <c r="T660">
        <f t="shared" si="116"/>
        <v>35.251200000000004</v>
      </c>
      <c r="U660">
        <f t="shared" si="117"/>
        <v>0</v>
      </c>
      <c r="V660" s="66">
        <f t="shared" si="118"/>
        <v>0</v>
      </c>
      <c r="W660">
        <f t="shared" si="119"/>
        <v>0</v>
      </c>
      <c r="X660">
        <f t="shared" si="110"/>
        <v>0</v>
      </c>
      <c r="Y660">
        <f t="shared" si="111"/>
        <v>0</v>
      </c>
      <c r="Z660">
        <f t="shared" si="120"/>
        <v>0</v>
      </c>
    </row>
    <row r="661" spans="3:26" x14ac:dyDescent="0.25">
      <c r="C661"/>
      <c r="O661">
        <f t="shared" si="112"/>
        <v>10.88</v>
      </c>
      <c r="Q661" t="str">
        <f t="shared" si="113"/>
        <v>#</v>
      </c>
      <c r="R661">
        <f t="shared" si="114"/>
        <v>0</v>
      </c>
      <c r="S661">
        <f t="shared" si="115"/>
        <v>0</v>
      </c>
      <c r="T661">
        <f t="shared" si="116"/>
        <v>35.251200000000004</v>
      </c>
      <c r="U661">
        <f t="shared" si="117"/>
        <v>0</v>
      </c>
      <c r="V661" s="66">
        <f t="shared" si="118"/>
        <v>0</v>
      </c>
      <c r="W661">
        <f t="shared" si="119"/>
        <v>0</v>
      </c>
      <c r="X661">
        <f t="shared" si="110"/>
        <v>0</v>
      </c>
      <c r="Y661">
        <f t="shared" si="111"/>
        <v>0</v>
      </c>
      <c r="Z661">
        <f t="shared" si="120"/>
        <v>0</v>
      </c>
    </row>
    <row r="662" spans="3:26" x14ac:dyDescent="0.25">
      <c r="C662"/>
      <c r="O662">
        <f t="shared" si="112"/>
        <v>10.88</v>
      </c>
      <c r="Q662" t="str">
        <f t="shared" si="113"/>
        <v>#</v>
      </c>
      <c r="R662">
        <f t="shared" si="114"/>
        <v>0</v>
      </c>
      <c r="S662">
        <f t="shared" si="115"/>
        <v>0</v>
      </c>
      <c r="T662">
        <f t="shared" si="116"/>
        <v>35.251200000000004</v>
      </c>
      <c r="U662">
        <f t="shared" si="117"/>
        <v>0</v>
      </c>
      <c r="V662" s="66">
        <f t="shared" si="118"/>
        <v>0</v>
      </c>
      <c r="W662">
        <f t="shared" si="119"/>
        <v>0</v>
      </c>
      <c r="X662">
        <f t="shared" si="110"/>
        <v>0</v>
      </c>
      <c r="Y662">
        <f t="shared" si="111"/>
        <v>0</v>
      </c>
      <c r="Z662">
        <f t="shared" si="120"/>
        <v>0</v>
      </c>
    </row>
    <row r="663" spans="3:26" x14ac:dyDescent="0.25">
      <c r="C663"/>
      <c r="O663">
        <f t="shared" si="112"/>
        <v>10.88</v>
      </c>
      <c r="Q663" t="str">
        <f t="shared" si="113"/>
        <v>#</v>
      </c>
      <c r="R663">
        <f t="shared" si="114"/>
        <v>0</v>
      </c>
      <c r="S663">
        <f t="shared" si="115"/>
        <v>0</v>
      </c>
      <c r="T663">
        <f t="shared" si="116"/>
        <v>35.251200000000004</v>
      </c>
      <c r="U663">
        <f t="shared" si="117"/>
        <v>0</v>
      </c>
      <c r="V663" s="66">
        <f t="shared" si="118"/>
        <v>0</v>
      </c>
      <c r="W663">
        <f t="shared" si="119"/>
        <v>0</v>
      </c>
      <c r="X663">
        <f t="shared" si="110"/>
        <v>0</v>
      </c>
      <c r="Y663">
        <f t="shared" si="111"/>
        <v>0</v>
      </c>
      <c r="Z663">
        <f t="shared" si="120"/>
        <v>0</v>
      </c>
    </row>
    <row r="664" spans="3:26" x14ac:dyDescent="0.25">
      <c r="C664"/>
      <c r="O664">
        <f t="shared" si="112"/>
        <v>10.88</v>
      </c>
      <c r="Q664" t="str">
        <f t="shared" si="113"/>
        <v>#</v>
      </c>
      <c r="R664">
        <f t="shared" si="114"/>
        <v>0</v>
      </c>
      <c r="S664">
        <f t="shared" si="115"/>
        <v>0</v>
      </c>
      <c r="T664">
        <f t="shared" si="116"/>
        <v>35.251200000000004</v>
      </c>
      <c r="U664">
        <f t="shared" si="117"/>
        <v>0</v>
      </c>
      <c r="V664" s="66">
        <f t="shared" si="118"/>
        <v>0</v>
      </c>
      <c r="W664">
        <f t="shared" si="119"/>
        <v>0</v>
      </c>
      <c r="X664">
        <f t="shared" si="110"/>
        <v>0</v>
      </c>
      <c r="Y664">
        <f t="shared" si="111"/>
        <v>0</v>
      </c>
      <c r="Z664">
        <f t="shared" si="120"/>
        <v>0</v>
      </c>
    </row>
    <row r="665" spans="3:26" x14ac:dyDescent="0.25">
      <c r="C665"/>
      <c r="O665">
        <f t="shared" si="112"/>
        <v>10.88</v>
      </c>
      <c r="Q665" t="str">
        <f t="shared" si="113"/>
        <v>#</v>
      </c>
      <c r="R665">
        <f t="shared" si="114"/>
        <v>0</v>
      </c>
      <c r="S665">
        <f t="shared" si="115"/>
        <v>0</v>
      </c>
      <c r="T665">
        <f t="shared" si="116"/>
        <v>35.251200000000004</v>
      </c>
      <c r="U665">
        <f t="shared" si="117"/>
        <v>0</v>
      </c>
      <c r="V665" s="66">
        <f t="shared" si="118"/>
        <v>0</v>
      </c>
      <c r="W665">
        <f t="shared" si="119"/>
        <v>0</v>
      </c>
      <c r="X665">
        <f t="shared" si="110"/>
        <v>0</v>
      </c>
      <c r="Y665">
        <f t="shared" si="111"/>
        <v>0</v>
      </c>
      <c r="Z665">
        <f t="shared" si="120"/>
        <v>0</v>
      </c>
    </row>
    <row r="666" spans="3:26" x14ac:dyDescent="0.25">
      <c r="C666"/>
      <c r="O666">
        <f t="shared" si="112"/>
        <v>10.88</v>
      </c>
      <c r="Q666" t="str">
        <f t="shared" si="113"/>
        <v>#</v>
      </c>
      <c r="R666">
        <f t="shared" si="114"/>
        <v>0</v>
      </c>
      <c r="S666">
        <f t="shared" si="115"/>
        <v>0</v>
      </c>
      <c r="T666">
        <f t="shared" si="116"/>
        <v>35.251200000000004</v>
      </c>
      <c r="U666">
        <f t="shared" si="117"/>
        <v>0</v>
      </c>
      <c r="V666" s="66">
        <f t="shared" si="118"/>
        <v>0</v>
      </c>
      <c r="W666">
        <f t="shared" si="119"/>
        <v>0</v>
      </c>
      <c r="X666">
        <f t="shared" si="110"/>
        <v>0</v>
      </c>
      <c r="Y666">
        <f t="shared" si="111"/>
        <v>0</v>
      </c>
      <c r="Z666">
        <f t="shared" si="120"/>
        <v>0</v>
      </c>
    </row>
    <row r="667" spans="3:26" x14ac:dyDescent="0.25">
      <c r="C667"/>
      <c r="O667">
        <f t="shared" si="112"/>
        <v>10.88</v>
      </c>
      <c r="Q667" t="str">
        <f t="shared" si="113"/>
        <v>#</v>
      </c>
      <c r="R667">
        <f t="shared" si="114"/>
        <v>0</v>
      </c>
      <c r="S667">
        <f t="shared" si="115"/>
        <v>0</v>
      </c>
      <c r="T667">
        <f t="shared" si="116"/>
        <v>35.251200000000004</v>
      </c>
      <c r="U667">
        <f t="shared" si="117"/>
        <v>0</v>
      </c>
      <c r="V667" s="66">
        <f t="shared" si="118"/>
        <v>0</v>
      </c>
      <c r="W667">
        <f t="shared" si="119"/>
        <v>0</v>
      </c>
      <c r="X667">
        <f t="shared" si="110"/>
        <v>0</v>
      </c>
      <c r="Y667">
        <f t="shared" si="111"/>
        <v>0</v>
      </c>
      <c r="Z667">
        <f t="shared" si="120"/>
        <v>0</v>
      </c>
    </row>
    <row r="668" spans="3:26" x14ac:dyDescent="0.25">
      <c r="C668"/>
      <c r="O668">
        <f t="shared" si="112"/>
        <v>10.88</v>
      </c>
      <c r="Q668" t="str">
        <f t="shared" si="113"/>
        <v>#</v>
      </c>
      <c r="R668">
        <f t="shared" si="114"/>
        <v>0</v>
      </c>
      <c r="S668">
        <f t="shared" si="115"/>
        <v>0</v>
      </c>
      <c r="T668">
        <f t="shared" si="116"/>
        <v>35.251200000000004</v>
      </c>
      <c r="U668">
        <f t="shared" si="117"/>
        <v>0</v>
      </c>
      <c r="V668" s="66">
        <f t="shared" si="118"/>
        <v>0</v>
      </c>
      <c r="W668">
        <f t="shared" si="119"/>
        <v>0</v>
      </c>
      <c r="X668">
        <f t="shared" si="110"/>
        <v>0</v>
      </c>
      <c r="Y668">
        <f t="shared" si="111"/>
        <v>0</v>
      </c>
      <c r="Z668">
        <f t="shared" si="120"/>
        <v>0</v>
      </c>
    </row>
    <row r="669" spans="3:26" x14ac:dyDescent="0.25">
      <c r="C669"/>
      <c r="O669">
        <f t="shared" si="112"/>
        <v>10.88</v>
      </c>
      <c r="Q669" t="str">
        <f t="shared" si="113"/>
        <v>#</v>
      </c>
      <c r="R669">
        <f t="shared" si="114"/>
        <v>0</v>
      </c>
      <c r="S669">
        <f t="shared" si="115"/>
        <v>0</v>
      </c>
      <c r="T669">
        <f t="shared" si="116"/>
        <v>35.251200000000004</v>
      </c>
      <c r="U669">
        <f t="shared" si="117"/>
        <v>0</v>
      </c>
      <c r="V669" s="66">
        <f t="shared" si="118"/>
        <v>0</v>
      </c>
      <c r="W669">
        <f t="shared" si="119"/>
        <v>0</v>
      </c>
      <c r="X669">
        <f t="shared" si="110"/>
        <v>0</v>
      </c>
      <c r="Y669">
        <f t="shared" si="111"/>
        <v>0</v>
      </c>
      <c r="Z669">
        <f t="shared" si="120"/>
        <v>0</v>
      </c>
    </row>
    <row r="670" spans="3:26" x14ac:dyDescent="0.25">
      <c r="C670"/>
      <c r="O670">
        <f t="shared" si="112"/>
        <v>10.88</v>
      </c>
      <c r="Q670" t="str">
        <f t="shared" si="113"/>
        <v>#</v>
      </c>
      <c r="R670">
        <f t="shared" si="114"/>
        <v>0</v>
      </c>
      <c r="S670">
        <f t="shared" si="115"/>
        <v>0</v>
      </c>
      <c r="T670">
        <f t="shared" si="116"/>
        <v>35.251200000000004</v>
      </c>
      <c r="U670">
        <f t="shared" si="117"/>
        <v>0</v>
      </c>
      <c r="V670" s="66">
        <f t="shared" si="118"/>
        <v>0</v>
      </c>
      <c r="W670">
        <f t="shared" si="119"/>
        <v>0</v>
      </c>
      <c r="X670">
        <f t="shared" si="110"/>
        <v>0</v>
      </c>
      <c r="Y670">
        <f t="shared" si="111"/>
        <v>0</v>
      </c>
      <c r="Z670">
        <f t="shared" si="120"/>
        <v>0</v>
      </c>
    </row>
    <row r="671" spans="3:26" x14ac:dyDescent="0.25">
      <c r="C671"/>
      <c r="O671">
        <f t="shared" si="112"/>
        <v>10.88</v>
      </c>
      <c r="Q671" t="str">
        <f t="shared" si="113"/>
        <v>#</v>
      </c>
      <c r="R671">
        <f t="shared" si="114"/>
        <v>0</v>
      </c>
      <c r="S671">
        <f t="shared" si="115"/>
        <v>0</v>
      </c>
      <c r="T671">
        <f t="shared" si="116"/>
        <v>35.251200000000004</v>
      </c>
      <c r="U671">
        <f t="shared" si="117"/>
        <v>0</v>
      </c>
      <c r="V671" s="66">
        <f t="shared" si="118"/>
        <v>0</v>
      </c>
      <c r="W671">
        <f t="shared" si="119"/>
        <v>0</v>
      </c>
      <c r="X671">
        <f t="shared" si="110"/>
        <v>0</v>
      </c>
      <c r="Y671">
        <f t="shared" si="111"/>
        <v>0</v>
      </c>
      <c r="Z671">
        <f t="shared" si="120"/>
        <v>0</v>
      </c>
    </row>
    <row r="672" spans="3:26" x14ac:dyDescent="0.25">
      <c r="C672"/>
      <c r="O672">
        <f t="shared" si="112"/>
        <v>10.88</v>
      </c>
      <c r="Q672" t="str">
        <f t="shared" si="113"/>
        <v>#</v>
      </c>
      <c r="R672">
        <f t="shared" si="114"/>
        <v>0</v>
      </c>
      <c r="S672">
        <f t="shared" si="115"/>
        <v>0</v>
      </c>
      <c r="T672">
        <f t="shared" si="116"/>
        <v>35.251200000000004</v>
      </c>
      <c r="U672">
        <f t="shared" si="117"/>
        <v>0</v>
      </c>
      <c r="V672" s="66">
        <f t="shared" si="118"/>
        <v>0</v>
      </c>
      <c r="W672">
        <f t="shared" si="119"/>
        <v>0</v>
      </c>
      <c r="X672">
        <f t="shared" si="110"/>
        <v>0</v>
      </c>
      <c r="Y672">
        <f t="shared" si="111"/>
        <v>0</v>
      </c>
      <c r="Z672">
        <f t="shared" si="120"/>
        <v>0</v>
      </c>
    </row>
    <row r="673" spans="3:26" x14ac:dyDescent="0.25">
      <c r="C673"/>
      <c r="O673">
        <f t="shared" si="112"/>
        <v>10.88</v>
      </c>
      <c r="Q673" t="str">
        <f t="shared" si="113"/>
        <v>#</v>
      </c>
      <c r="R673">
        <f t="shared" si="114"/>
        <v>0</v>
      </c>
      <c r="S673">
        <f t="shared" si="115"/>
        <v>0</v>
      </c>
      <c r="T673">
        <f t="shared" si="116"/>
        <v>35.251200000000004</v>
      </c>
      <c r="U673">
        <f t="shared" si="117"/>
        <v>0</v>
      </c>
      <c r="V673" s="66">
        <f t="shared" si="118"/>
        <v>0</v>
      </c>
      <c r="W673">
        <f t="shared" si="119"/>
        <v>0</v>
      </c>
      <c r="X673">
        <f t="shared" si="110"/>
        <v>0</v>
      </c>
      <c r="Y673">
        <f t="shared" si="111"/>
        <v>0</v>
      </c>
      <c r="Z673">
        <f t="shared" si="120"/>
        <v>0</v>
      </c>
    </row>
    <row r="674" spans="3:26" x14ac:dyDescent="0.25">
      <c r="C674"/>
      <c r="O674">
        <f t="shared" si="112"/>
        <v>10.88</v>
      </c>
      <c r="Q674" t="str">
        <f t="shared" si="113"/>
        <v>#</v>
      </c>
      <c r="R674">
        <f t="shared" si="114"/>
        <v>0</v>
      </c>
      <c r="S674">
        <f t="shared" si="115"/>
        <v>0</v>
      </c>
      <c r="T674">
        <f t="shared" si="116"/>
        <v>35.251200000000004</v>
      </c>
      <c r="U674">
        <f t="shared" si="117"/>
        <v>0</v>
      </c>
      <c r="V674" s="66">
        <f t="shared" si="118"/>
        <v>0</v>
      </c>
      <c r="W674">
        <f t="shared" si="119"/>
        <v>0</v>
      </c>
      <c r="X674">
        <f t="shared" si="110"/>
        <v>0</v>
      </c>
      <c r="Y674">
        <f t="shared" si="111"/>
        <v>0</v>
      </c>
      <c r="Z674">
        <f t="shared" si="120"/>
        <v>0</v>
      </c>
    </row>
    <row r="675" spans="3:26" x14ac:dyDescent="0.25">
      <c r="C675"/>
      <c r="O675">
        <f t="shared" si="112"/>
        <v>10.88</v>
      </c>
      <c r="Q675" t="str">
        <f t="shared" si="113"/>
        <v>#</v>
      </c>
      <c r="R675">
        <f t="shared" si="114"/>
        <v>0</v>
      </c>
      <c r="S675">
        <f t="shared" si="115"/>
        <v>0</v>
      </c>
      <c r="T675">
        <f t="shared" si="116"/>
        <v>35.251200000000004</v>
      </c>
      <c r="U675">
        <f t="shared" si="117"/>
        <v>0</v>
      </c>
      <c r="V675" s="66">
        <f t="shared" si="118"/>
        <v>0</v>
      </c>
      <c r="W675">
        <f t="shared" si="119"/>
        <v>0</v>
      </c>
      <c r="X675">
        <f t="shared" si="110"/>
        <v>0</v>
      </c>
      <c r="Y675">
        <f t="shared" si="111"/>
        <v>0</v>
      </c>
      <c r="Z675">
        <f t="shared" si="120"/>
        <v>0</v>
      </c>
    </row>
    <row r="676" spans="3:26" x14ac:dyDescent="0.25">
      <c r="C676"/>
      <c r="O676">
        <f t="shared" si="112"/>
        <v>10.88</v>
      </c>
      <c r="Q676" t="str">
        <f t="shared" si="113"/>
        <v>#</v>
      </c>
      <c r="R676">
        <f t="shared" si="114"/>
        <v>0</v>
      </c>
      <c r="S676">
        <f t="shared" si="115"/>
        <v>0</v>
      </c>
      <c r="T676">
        <f t="shared" si="116"/>
        <v>35.251200000000004</v>
      </c>
      <c r="U676">
        <f t="shared" si="117"/>
        <v>0</v>
      </c>
      <c r="V676" s="66">
        <f t="shared" si="118"/>
        <v>0</v>
      </c>
      <c r="W676">
        <f t="shared" si="119"/>
        <v>0</v>
      </c>
      <c r="X676">
        <f t="shared" si="110"/>
        <v>0</v>
      </c>
      <c r="Y676">
        <f t="shared" si="111"/>
        <v>0</v>
      </c>
      <c r="Z676">
        <f t="shared" si="120"/>
        <v>0</v>
      </c>
    </row>
    <row r="677" spans="3:26" x14ac:dyDescent="0.25">
      <c r="C677"/>
      <c r="O677">
        <f t="shared" si="112"/>
        <v>10.88</v>
      </c>
      <c r="Q677" t="str">
        <f t="shared" si="113"/>
        <v>#</v>
      </c>
      <c r="R677">
        <f t="shared" si="114"/>
        <v>0</v>
      </c>
      <c r="S677">
        <f t="shared" si="115"/>
        <v>0</v>
      </c>
      <c r="T677">
        <f t="shared" si="116"/>
        <v>35.251200000000004</v>
      </c>
      <c r="U677">
        <f t="shared" si="117"/>
        <v>0</v>
      </c>
      <c r="V677" s="66">
        <f t="shared" si="118"/>
        <v>0</v>
      </c>
      <c r="W677">
        <f t="shared" si="119"/>
        <v>0</v>
      </c>
      <c r="X677">
        <f t="shared" si="110"/>
        <v>0</v>
      </c>
      <c r="Y677">
        <f t="shared" si="111"/>
        <v>0</v>
      </c>
      <c r="Z677">
        <f t="shared" si="120"/>
        <v>0</v>
      </c>
    </row>
    <row r="678" spans="3:26" x14ac:dyDescent="0.25">
      <c r="C678"/>
      <c r="O678">
        <f t="shared" si="112"/>
        <v>10.88</v>
      </c>
      <c r="Q678" t="str">
        <f t="shared" si="113"/>
        <v>#</v>
      </c>
      <c r="R678">
        <f t="shared" si="114"/>
        <v>0</v>
      </c>
      <c r="S678">
        <f t="shared" si="115"/>
        <v>0</v>
      </c>
      <c r="T678">
        <f t="shared" si="116"/>
        <v>35.251200000000004</v>
      </c>
      <c r="U678">
        <f t="shared" si="117"/>
        <v>0</v>
      </c>
      <c r="V678" s="66">
        <f t="shared" si="118"/>
        <v>0</v>
      </c>
      <c r="W678">
        <f t="shared" si="119"/>
        <v>0</v>
      </c>
      <c r="X678">
        <f t="shared" si="110"/>
        <v>0</v>
      </c>
      <c r="Y678">
        <f t="shared" si="111"/>
        <v>0</v>
      </c>
      <c r="Z678">
        <f t="shared" si="120"/>
        <v>0</v>
      </c>
    </row>
    <row r="679" spans="3:26" x14ac:dyDescent="0.25">
      <c r="C679"/>
      <c r="O679">
        <f t="shared" si="112"/>
        <v>10.88</v>
      </c>
      <c r="Q679" t="str">
        <f t="shared" si="113"/>
        <v>#</v>
      </c>
      <c r="R679">
        <f t="shared" si="114"/>
        <v>0</v>
      </c>
      <c r="S679">
        <f t="shared" si="115"/>
        <v>0</v>
      </c>
      <c r="T679">
        <f t="shared" si="116"/>
        <v>35.251200000000004</v>
      </c>
      <c r="U679">
        <f t="shared" si="117"/>
        <v>0</v>
      </c>
      <c r="V679" s="66">
        <f t="shared" si="118"/>
        <v>0</v>
      </c>
      <c r="W679">
        <f t="shared" si="119"/>
        <v>0</v>
      </c>
      <c r="X679">
        <f t="shared" si="110"/>
        <v>0</v>
      </c>
      <c r="Y679">
        <f t="shared" si="111"/>
        <v>0</v>
      </c>
      <c r="Z679">
        <f t="shared" si="120"/>
        <v>0</v>
      </c>
    </row>
    <row r="680" spans="3:26" x14ac:dyDescent="0.25">
      <c r="C680"/>
      <c r="O680">
        <f t="shared" si="112"/>
        <v>10.88</v>
      </c>
      <c r="Q680" t="str">
        <f t="shared" si="113"/>
        <v>#</v>
      </c>
      <c r="R680">
        <f t="shared" si="114"/>
        <v>0</v>
      </c>
      <c r="S680">
        <f t="shared" si="115"/>
        <v>0</v>
      </c>
      <c r="T680">
        <f t="shared" si="116"/>
        <v>35.251200000000004</v>
      </c>
      <c r="U680">
        <f t="shared" si="117"/>
        <v>0</v>
      </c>
      <c r="V680" s="66">
        <f t="shared" si="118"/>
        <v>0</v>
      </c>
      <c r="W680">
        <f t="shared" si="119"/>
        <v>0</v>
      </c>
      <c r="X680">
        <f t="shared" si="110"/>
        <v>0</v>
      </c>
      <c r="Y680">
        <f t="shared" si="111"/>
        <v>0</v>
      </c>
      <c r="Z680">
        <f t="shared" si="120"/>
        <v>0</v>
      </c>
    </row>
    <row r="681" spans="3:26" x14ac:dyDescent="0.25">
      <c r="C681"/>
      <c r="O681">
        <f t="shared" si="112"/>
        <v>10.88</v>
      </c>
      <c r="Q681" t="str">
        <f t="shared" si="113"/>
        <v>#</v>
      </c>
      <c r="R681">
        <f t="shared" si="114"/>
        <v>0</v>
      </c>
      <c r="S681">
        <f t="shared" si="115"/>
        <v>0</v>
      </c>
      <c r="T681">
        <f t="shared" si="116"/>
        <v>35.251200000000004</v>
      </c>
      <c r="U681">
        <f t="shared" si="117"/>
        <v>0</v>
      </c>
      <c r="V681" s="66">
        <f t="shared" si="118"/>
        <v>0</v>
      </c>
      <c r="W681">
        <f t="shared" si="119"/>
        <v>0</v>
      </c>
      <c r="X681">
        <f t="shared" si="110"/>
        <v>0</v>
      </c>
      <c r="Y681">
        <f t="shared" si="111"/>
        <v>0</v>
      </c>
      <c r="Z681">
        <f t="shared" si="120"/>
        <v>0</v>
      </c>
    </row>
    <row r="682" spans="3:26" x14ac:dyDescent="0.25">
      <c r="C682"/>
      <c r="O682">
        <f t="shared" si="112"/>
        <v>10.88</v>
      </c>
      <c r="Q682" t="str">
        <f t="shared" si="113"/>
        <v>#</v>
      </c>
      <c r="R682">
        <f t="shared" si="114"/>
        <v>0</v>
      </c>
      <c r="S682">
        <f t="shared" si="115"/>
        <v>0</v>
      </c>
      <c r="T682">
        <f t="shared" si="116"/>
        <v>35.251200000000004</v>
      </c>
      <c r="U682">
        <f t="shared" si="117"/>
        <v>0</v>
      </c>
      <c r="V682" s="66">
        <f t="shared" si="118"/>
        <v>0</v>
      </c>
      <c r="W682">
        <f t="shared" si="119"/>
        <v>0</v>
      </c>
      <c r="X682">
        <f t="shared" si="110"/>
        <v>0</v>
      </c>
      <c r="Y682">
        <f t="shared" si="111"/>
        <v>0</v>
      </c>
      <c r="Z682">
        <f t="shared" si="120"/>
        <v>0</v>
      </c>
    </row>
    <row r="683" spans="3:26" x14ac:dyDescent="0.25">
      <c r="C683"/>
      <c r="O683">
        <f t="shared" si="112"/>
        <v>10.88</v>
      </c>
      <c r="Q683" t="str">
        <f t="shared" si="113"/>
        <v>#</v>
      </c>
      <c r="R683">
        <f t="shared" si="114"/>
        <v>0</v>
      </c>
      <c r="S683">
        <f t="shared" si="115"/>
        <v>0</v>
      </c>
      <c r="T683">
        <f t="shared" si="116"/>
        <v>35.251200000000004</v>
      </c>
      <c r="U683">
        <f t="shared" si="117"/>
        <v>0</v>
      </c>
      <c r="V683" s="66">
        <f t="shared" si="118"/>
        <v>0</v>
      </c>
      <c r="W683">
        <f t="shared" si="119"/>
        <v>0</v>
      </c>
      <c r="X683">
        <f t="shared" si="110"/>
        <v>0</v>
      </c>
      <c r="Y683">
        <f t="shared" si="111"/>
        <v>0</v>
      </c>
      <c r="Z683">
        <f t="shared" si="120"/>
        <v>0</v>
      </c>
    </row>
    <row r="684" spans="3:26" x14ac:dyDescent="0.25">
      <c r="C684"/>
      <c r="O684">
        <f t="shared" si="112"/>
        <v>10.88</v>
      </c>
      <c r="Q684" t="str">
        <f t="shared" si="113"/>
        <v>#</v>
      </c>
      <c r="R684">
        <f t="shared" si="114"/>
        <v>0</v>
      </c>
      <c r="S684">
        <f t="shared" si="115"/>
        <v>0</v>
      </c>
      <c r="T684">
        <f t="shared" si="116"/>
        <v>35.251200000000004</v>
      </c>
      <c r="U684">
        <f t="shared" si="117"/>
        <v>0</v>
      </c>
      <c r="V684" s="66">
        <f t="shared" si="118"/>
        <v>0</v>
      </c>
      <c r="W684">
        <f t="shared" si="119"/>
        <v>0</v>
      </c>
      <c r="X684">
        <f t="shared" si="110"/>
        <v>0</v>
      </c>
      <c r="Y684">
        <f t="shared" si="111"/>
        <v>0</v>
      </c>
      <c r="Z684">
        <f t="shared" si="120"/>
        <v>0</v>
      </c>
    </row>
    <row r="685" spans="3:26" x14ac:dyDescent="0.25">
      <c r="C685"/>
      <c r="O685">
        <f t="shared" si="112"/>
        <v>10.88</v>
      </c>
      <c r="Q685" t="str">
        <f t="shared" si="113"/>
        <v>#</v>
      </c>
      <c r="R685">
        <f t="shared" si="114"/>
        <v>0</v>
      </c>
      <c r="S685">
        <f t="shared" si="115"/>
        <v>0</v>
      </c>
      <c r="T685">
        <f t="shared" si="116"/>
        <v>35.251200000000004</v>
      </c>
      <c r="U685">
        <f t="shared" si="117"/>
        <v>0</v>
      </c>
      <c r="V685" s="66">
        <f t="shared" si="118"/>
        <v>0</v>
      </c>
      <c r="W685">
        <f t="shared" si="119"/>
        <v>0</v>
      </c>
      <c r="X685">
        <f t="shared" si="110"/>
        <v>0</v>
      </c>
      <c r="Y685">
        <f t="shared" si="111"/>
        <v>0</v>
      </c>
      <c r="Z685">
        <f t="shared" si="120"/>
        <v>0</v>
      </c>
    </row>
    <row r="686" spans="3:26" x14ac:dyDescent="0.25">
      <c r="C686"/>
      <c r="O686">
        <f t="shared" si="112"/>
        <v>10.88</v>
      </c>
      <c r="Q686" t="str">
        <f t="shared" si="113"/>
        <v>#</v>
      </c>
      <c r="R686">
        <f t="shared" si="114"/>
        <v>0</v>
      </c>
      <c r="S686">
        <f t="shared" si="115"/>
        <v>0</v>
      </c>
      <c r="T686">
        <f t="shared" si="116"/>
        <v>35.251200000000004</v>
      </c>
      <c r="U686">
        <f t="shared" si="117"/>
        <v>0</v>
      </c>
      <c r="V686" s="66">
        <f t="shared" si="118"/>
        <v>0</v>
      </c>
      <c r="W686">
        <f t="shared" si="119"/>
        <v>0</v>
      </c>
      <c r="X686">
        <f t="shared" si="110"/>
        <v>0</v>
      </c>
      <c r="Y686">
        <f t="shared" si="111"/>
        <v>0</v>
      </c>
      <c r="Z686">
        <f t="shared" si="120"/>
        <v>0</v>
      </c>
    </row>
    <row r="687" spans="3:26" x14ac:dyDescent="0.25">
      <c r="C687"/>
      <c r="O687">
        <f t="shared" si="112"/>
        <v>10.88</v>
      </c>
      <c r="Q687" t="str">
        <f t="shared" si="113"/>
        <v>#</v>
      </c>
      <c r="R687">
        <f t="shared" si="114"/>
        <v>0</v>
      </c>
      <c r="S687">
        <f t="shared" si="115"/>
        <v>0</v>
      </c>
      <c r="T687">
        <f t="shared" si="116"/>
        <v>35.251200000000004</v>
      </c>
      <c r="U687">
        <f t="shared" si="117"/>
        <v>0</v>
      </c>
      <c r="V687" s="66">
        <f t="shared" si="118"/>
        <v>0</v>
      </c>
      <c r="W687">
        <f t="shared" si="119"/>
        <v>0</v>
      </c>
      <c r="X687">
        <f t="shared" si="110"/>
        <v>0</v>
      </c>
      <c r="Y687">
        <f t="shared" si="111"/>
        <v>0</v>
      </c>
      <c r="Z687">
        <f t="shared" si="120"/>
        <v>0</v>
      </c>
    </row>
    <row r="688" spans="3:26" x14ac:dyDescent="0.25">
      <c r="C688"/>
      <c r="O688">
        <f t="shared" si="112"/>
        <v>10.88</v>
      </c>
      <c r="Q688" t="str">
        <f t="shared" si="113"/>
        <v>#</v>
      </c>
      <c r="R688">
        <f t="shared" si="114"/>
        <v>0</v>
      </c>
      <c r="S688">
        <f t="shared" si="115"/>
        <v>0</v>
      </c>
      <c r="T688">
        <f t="shared" si="116"/>
        <v>35.251200000000004</v>
      </c>
      <c r="U688">
        <f t="shared" si="117"/>
        <v>0</v>
      </c>
      <c r="V688" s="66">
        <f t="shared" si="118"/>
        <v>0</v>
      </c>
      <c r="W688">
        <f t="shared" si="119"/>
        <v>0</v>
      </c>
      <c r="X688">
        <f t="shared" si="110"/>
        <v>0</v>
      </c>
      <c r="Y688">
        <f t="shared" si="111"/>
        <v>0</v>
      </c>
      <c r="Z688">
        <f t="shared" si="120"/>
        <v>0</v>
      </c>
    </row>
    <row r="689" spans="3:26" x14ac:dyDescent="0.25">
      <c r="C689"/>
      <c r="O689">
        <f t="shared" si="112"/>
        <v>10.88</v>
      </c>
      <c r="Q689" t="str">
        <f t="shared" si="113"/>
        <v>#</v>
      </c>
      <c r="R689">
        <f t="shared" si="114"/>
        <v>0</v>
      </c>
      <c r="S689">
        <f t="shared" si="115"/>
        <v>0</v>
      </c>
      <c r="T689">
        <f t="shared" si="116"/>
        <v>35.251200000000004</v>
      </c>
      <c r="U689">
        <f t="shared" si="117"/>
        <v>0</v>
      </c>
      <c r="V689" s="66">
        <f t="shared" si="118"/>
        <v>0</v>
      </c>
      <c r="W689">
        <f t="shared" si="119"/>
        <v>0</v>
      </c>
      <c r="X689">
        <f t="shared" si="110"/>
        <v>0</v>
      </c>
      <c r="Y689">
        <f t="shared" si="111"/>
        <v>0</v>
      </c>
      <c r="Z689">
        <f t="shared" si="120"/>
        <v>0</v>
      </c>
    </row>
    <row r="690" spans="3:26" x14ac:dyDescent="0.25">
      <c r="C690"/>
      <c r="O690">
        <f t="shared" si="112"/>
        <v>10.88</v>
      </c>
      <c r="Q690" t="str">
        <f t="shared" si="113"/>
        <v>#</v>
      </c>
      <c r="R690">
        <f t="shared" si="114"/>
        <v>0</v>
      </c>
      <c r="S690">
        <f t="shared" si="115"/>
        <v>0</v>
      </c>
      <c r="T690">
        <f t="shared" si="116"/>
        <v>35.251200000000004</v>
      </c>
      <c r="U690">
        <f t="shared" si="117"/>
        <v>0</v>
      </c>
      <c r="V690" s="66">
        <f t="shared" si="118"/>
        <v>0</v>
      </c>
      <c r="W690">
        <f t="shared" si="119"/>
        <v>0</v>
      </c>
      <c r="X690">
        <f t="shared" si="110"/>
        <v>0</v>
      </c>
      <c r="Y690">
        <f t="shared" si="111"/>
        <v>0</v>
      </c>
      <c r="Z690">
        <f t="shared" si="120"/>
        <v>0</v>
      </c>
    </row>
    <row r="691" spans="3:26" x14ac:dyDescent="0.25">
      <c r="C691"/>
      <c r="O691">
        <f t="shared" si="112"/>
        <v>10.88</v>
      </c>
      <c r="Q691" t="str">
        <f t="shared" si="113"/>
        <v>#</v>
      </c>
      <c r="R691">
        <f t="shared" si="114"/>
        <v>0</v>
      </c>
      <c r="S691">
        <f t="shared" si="115"/>
        <v>0</v>
      </c>
      <c r="T691">
        <f t="shared" si="116"/>
        <v>35.251200000000004</v>
      </c>
      <c r="U691">
        <f t="shared" si="117"/>
        <v>0</v>
      </c>
      <c r="V691" s="66">
        <f t="shared" si="118"/>
        <v>0</v>
      </c>
      <c r="W691">
        <f t="shared" si="119"/>
        <v>0</v>
      </c>
      <c r="X691">
        <f t="shared" si="110"/>
        <v>0</v>
      </c>
      <c r="Y691">
        <f t="shared" si="111"/>
        <v>0</v>
      </c>
      <c r="Z691">
        <f t="shared" si="120"/>
        <v>0</v>
      </c>
    </row>
    <row r="692" spans="3:26" x14ac:dyDescent="0.25">
      <c r="C692"/>
      <c r="O692">
        <f t="shared" si="112"/>
        <v>10.88</v>
      </c>
      <c r="Q692" t="str">
        <f t="shared" si="113"/>
        <v>#</v>
      </c>
      <c r="R692">
        <f t="shared" si="114"/>
        <v>0</v>
      </c>
      <c r="S692">
        <f t="shared" si="115"/>
        <v>0</v>
      </c>
      <c r="T692">
        <f t="shared" si="116"/>
        <v>35.251200000000004</v>
      </c>
      <c r="U692">
        <f t="shared" si="117"/>
        <v>0</v>
      </c>
      <c r="V692" s="66">
        <f t="shared" si="118"/>
        <v>0</v>
      </c>
      <c r="W692">
        <f t="shared" si="119"/>
        <v>0</v>
      </c>
      <c r="X692">
        <f t="shared" si="110"/>
        <v>0</v>
      </c>
      <c r="Y692">
        <f t="shared" si="111"/>
        <v>0</v>
      </c>
      <c r="Z692">
        <f t="shared" si="120"/>
        <v>0</v>
      </c>
    </row>
    <row r="693" spans="3:26" x14ac:dyDescent="0.25">
      <c r="C693"/>
      <c r="O693">
        <f t="shared" si="112"/>
        <v>10.88</v>
      </c>
      <c r="Q693" t="str">
        <f t="shared" si="113"/>
        <v>#</v>
      </c>
      <c r="R693">
        <f t="shared" si="114"/>
        <v>0</v>
      </c>
      <c r="S693">
        <f t="shared" si="115"/>
        <v>0</v>
      </c>
      <c r="T693">
        <f t="shared" si="116"/>
        <v>35.251200000000004</v>
      </c>
      <c r="U693">
        <f t="shared" si="117"/>
        <v>0</v>
      </c>
      <c r="V693" s="66">
        <f t="shared" si="118"/>
        <v>0</v>
      </c>
      <c r="W693">
        <f t="shared" si="119"/>
        <v>0</v>
      </c>
      <c r="X693">
        <f t="shared" si="110"/>
        <v>0</v>
      </c>
      <c r="Y693">
        <f t="shared" si="111"/>
        <v>0</v>
      </c>
      <c r="Z693">
        <f t="shared" si="120"/>
        <v>0</v>
      </c>
    </row>
    <row r="694" spans="3:26" x14ac:dyDescent="0.25">
      <c r="C694"/>
      <c r="O694">
        <f t="shared" si="112"/>
        <v>10.88</v>
      </c>
      <c r="Q694" t="str">
        <f t="shared" si="113"/>
        <v>#</v>
      </c>
      <c r="R694">
        <f t="shared" si="114"/>
        <v>0</v>
      </c>
      <c r="S694">
        <f t="shared" si="115"/>
        <v>0</v>
      </c>
      <c r="T694">
        <f t="shared" si="116"/>
        <v>35.251200000000004</v>
      </c>
      <c r="U694">
        <f t="shared" si="117"/>
        <v>0</v>
      </c>
      <c r="V694" s="66">
        <f t="shared" si="118"/>
        <v>0</v>
      </c>
      <c r="W694">
        <f t="shared" si="119"/>
        <v>0</v>
      </c>
      <c r="X694">
        <f t="shared" si="110"/>
        <v>0</v>
      </c>
      <c r="Y694">
        <f t="shared" si="111"/>
        <v>0</v>
      </c>
      <c r="Z694">
        <f t="shared" si="120"/>
        <v>0</v>
      </c>
    </row>
    <row r="695" spans="3:26" x14ac:dyDescent="0.25">
      <c r="C695"/>
      <c r="O695">
        <f t="shared" si="112"/>
        <v>10.88</v>
      </c>
      <c r="Q695" t="str">
        <f t="shared" si="113"/>
        <v>#</v>
      </c>
      <c r="R695">
        <f t="shared" si="114"/>
        <v>0</v>
      </c>
      <c r="S695">
        <f t="shared" si="115"/>
        <v>0</v>
      </c>
      <c r="T695">
        <f t="shared" si="116"/>
        <v>35.251200000000004</v>
      </c>
      <c r="U695">
        <f t="shared" si="117"/>
        <v>0</v>
      </c>
      <c r="V695" s="66">
        <f t="shared" si="118"/>
        <v>0</v>
      </c>
      <c r="W695">
        <f t="shared" si="119"/>
        <v>0</v>
      </c>
      <c r="X695">
        <f t="shared" si="110"/>
        <v>0</v>
      </c>
      <c r="Y695">
        <f t="shared" si="111"/>
        <v>0</v>
      </c>
      <c r="Z695">
        <f t="shared" si="120"/>
        <v>0</v>
      </c>
    </row>
    <row r="696" spans="3:26" x14ac:dyDescent="0.25">
      <c r="C696"/>
      <c r="O696">
        <f t="shared" si="112"/>
        <v>10.88</v>
      </c>
      <c r="Q696" t="str">
        <f t="shared" si="113"/>
        <v>#</v>
      </c>
      <c r="R696">
        <f t="shared" si="114"/>
        <v>0</v>
      </c>
      <c r="S696">
        <f t="shared" si="115"/>
        <v>0</v>
      </c>
      <c r="T696">
        <f t="shared" si="116"/>
        <v>35.251200000000004</v>
      </c>
      <c r="U696">
        <f t="shared" si="117"/>
        <v>0</v>
      </c>
      <c r="V696" s="66">
        <f t="shared" si="118"/>
        <v>0</v>
      </c>
      <c r="W696">
        <f t="shared" si="119"/>
        <v>0</v>
      </c>
      <c r="X696">
        <f t="shared" si="110"/>
        <v>0</v>
      </c>
      <c r="Y696">
        <f t="shared" si="111"/>
        <v>0</v>
      </c>
      <c r="Z696">
        <f t="shared" si="120"/>
        <v>0</v>
      </c>
    </row>
    <row r="697" spans="3:26" x14ac:dyDescent="0.25">
      <c r="C697"/>
      <c r="O697">
        <f t="shared" si="112"/>
        <v>10.88</v>
      </c>
      <c r="Q697" t="str">
        <f t="shared" si="113"/>
        <v>#</v>
      </c>
      <c r="R697">
        <f t="shared" si="114"/>
        <v>0</v>
      </c>
      <c r="S697">
        <f t="shared" si="115"/>
        <v>0</v>
      </c>
      <c r="T697">
        <f t="shared" si="116"/>
        <v>35.251200000000004</v>
      </c>
      <c r="U697">
        <f t="shared" si="117"/>
        <v>0</v>
      </c>
      <c r="V697" s="66">
        <f t="shared" si="118"/>
        <v>0</v>
      </c>
      <c r="W697">
        <f t="shared" si="119"/>
        <v>0</v>
      </c>
      <c r="X697">
        <f t="shared" si="110"/>
        <v>0</v>
      </c>
      <c r="Y697">
        <f t="shared" si="111"/>
        <v>0</v>
      </c>
      <c r="Z697">
        <f t="shared" si="120"/>
        <v>0</v>
      </c>
    </row>
    <row r="698" spans="3:26" x14ac:dyDescent="0.25">
      <c r="C698"/>
      <c r="O698">
        <f t="shared" si="112"/>
        <v>10.88</v>
      </c>
      <c r="Q698" t="str">
        <f t="shared" si="113"/>
        <v>#</v>
      </c>
      <c r="R698">
        <f t="shared" si="114"/>
        <v>0</v>
      </c>
      <c r="S698">
        <f t="shared" si="115"/>
        <v>0</v>
      </c>
      <c r="T698">
        <f t="shared" si="116"/>
        <v>35.251200000000004</v>
      </c>
      <c r="U698">
        <f t="shared" si="117"/>
        <v>0</v>
      </c>
      <c r="V698" s="66">
        <f t="shared" si="118"/>
        <v>0</v>
      </c>
      <c r="W698">
        <f t="shared" si="119"/>
        <v>0</v>
      </c>
      <c r="X698">
        <f t="shared" si="110"/>
        <v>0</v>
      </c>
      <c r="Y698">
        <f t="shared" si="111"/>
        <v>0</v>
      </c>
      <c r="Z698">
        <f t="shared" si="120"/>
        <v>0</v>
      </c>
    </row>
    <row r="699" spans="3:26" x14ac:dyDescent="0.25">
      <c r="C699"/>
      <c r="O699">
        <f t="shared" si="112"/>
        <v>10.88</v>
      </c>
      <c r="Q699" t="str">
        <f t="shared" si="113"/>
        <v>#</v>
      </c>
      <c r="R699">
        <f t="shared" si="114"/>
        <v>0</v>
      </c>
      <c r="S699">
        <f t="shared" si="115"/>
        <v>0</v>
      </c>
      <c r="T699">
        <f t="shared" si="116"/>
        <v>35.251200000000004</v>
      </c>
      <c r="U699">
        <f t="shared" si="117"/>
        <v>0</v>
      </c>
      <c r="V699" s="66">
        <f t="shared" si="118"/>
        <v>0</v>
      </c>
      <c r="W699">
        <f t="shared" si="119"/>
        <v>0</v>
      </c>
      <c r="X699">
        <f t="shared" si="110"/>
        <v>0</v>
      </c>
      <c r="Y699">
        <f t="shared" si="111"/>
        <v>0</v>
      </c>
      <c r="Z699">
        <f t="shared" si="120"/>
        <v>0</v>
      </c>
    </row>
    <row r="700" spans="3:26" x14ac:dyDescent="0.25">
      <c r="C700"/>
      <c r="O700">
        <f t="shared" si="112"/>
        <v>10.88</v>
      </c>
      <c r="Q700" t="str">
        <f t="shared" si="113"/>
        <v>#</v>
      </c>
      <c r="R700">
        <f t="shared" si="114"/>
        <v>0</v>
      </c>
      <c r="S700">
        <f t="shared" si="115"/>
        <v>0</v>
      </c>
      <c r="T700">
        <f t="shared" si="116"/>
        <v>35.251200000000004</v>
      </c>
      <c r="U700">
        <f t="shared" si="117"/>
        <v>0</v>
      </c>
      <c r="V700" s="66">
        <f t="shared" si="118"/>
        <v>0</v>
      </c>
      <c r="W700">
        <f t="shared" si="119"/>
        <v>0</v>
      </c>
      <c r="X700">
        <f t="shared" si="110"/>
        <v>0</v>
      </c>
      <c r="Y700">
        <f t="shared" si="111"/>
        <v>0</v>
      </c>
      <c r="Z700">
        <f t="shared" si="120"/>
        <v>0</v>
      </c>
    </row>
    <row r="701" spans="3:26" x14ac:dyDescent="0.25">
      <c r="C701"/>
      <c r="O701">
        <f t="shared" si="112"/>
        <v>10.88</v>
      </c>
      <c r="Q701" t="str">
        <f t="shared" si="113"/>
        <v>#</v>
      </c>
      <c r="R701">
        <f t="shared" si="114"/>
        <v>0</v>
      </c>
      <c r="S701">
        <f t="shared" si="115"/>
        <v>0</v>
      </c>
      <c r="T701">
        <f t="shared" si="116"/>
        <v>35.251200000000004</v>
      </c>
      <c r="U701">
        <f t="shared" si="117"/>
        <v>0</v>
      </c>
      <c r="V701" s="66">
        <f t="shared" si="118"/>
        <v>0</v>
      </c>
      <c r="W701">
        <f t="shared" si="119"/>
        <v>0</v>
      </c>
      <c r="X701">
        <f t="shared" si="110"/>
        <v>0</v>
      </c>
      <c r="Y701">
        <f t="shared" si="111"/>
        <v>0</v>
      </c>
      <c r="Z701">
        <f t="shared" si="120"/>
        <v>0</v>
      </c>
    </row>
    <row r="702" spans="3:26" x14ac:dyDescent="0.25">
      <c r="C702"/>
      <c r="O702">
        <f t="shared" si="112"/>
        <v>10.88</v>
      </c>
      <c r="Q702" t="str">
        <f t="shared" si="113"/>
        <v>#</v>
      </c>
      <c r="R702">
        <f t="shared" si="114"/>
        <v>0</v>
      </c>
      <c r="S702">
        <f t="shared" si="115"/>
        <v>0</v>
      </c>
      <c r="T702">
        <f t="shared" si="116"/>
        <v>35.251200000000004</v>
      </c>
      <c r="U702">
        <f t="shared" si="117"/>
        <v>0</v>
      </c>
      <c r="V702" s="66">
        <f t="shared" si="118"/>
        <v>0</v>
      </c>
      <c r="W702">
        <f t="shared" si="119"/>
        <v>0</v>
      </c>
      <c r="X702">
        <f t="shared" si="110"/>
        <v>0</v>
      </c>
      <c r="Y702">
        <f t="shared" si="111"/>
        <v>0</v>
      </c>
      <c r="Z702">
        <f t="shared" si="120"/>
        <v>0</v>
      </c>
    </row>
    <row r="703" spans="3:26" x14ac:dyDescent="0.25">
      <c r="C703"/>
      <c r="O703">
        <f t="shared" si="112"/>
        <v>10.88</v>
      </c>
      <c r="Q703" t="str">
        <f t="shared" si="113"/>
        <v>#</v>
      </c>
      <c r="R703">
        <f t="shared" si="114"/>
        <v>0</v>
      </c>
      <c r="S703">
        <f t="shared" si="115"/>
        <v>0</v>
      </c>
      <c r="T703">
        <f t="shared" si="116"/>
        <v>35.251200000000004</v>
      </c>
      <c r="U703">
        <f t="shared" si="117"/>
        <v>0</v>
      </c>
      <c r="V703" s="66">
        <f t="shared" si="118"/>
        <v>0</v>
      </c>
      <c r="W703">
        <f t="shared" si="119"/>
        <v>0</v>
      </c>
      <c r="X703">
        <f t="shared" si="110"/>
        <v>0</v>
      </c>
      <c r="Y703">
        <f t="shared" si="111"/>
        <v>0</v>
      </c>
      <c r="Z703">
        <f t="shared" si="120"/>
        <v>0</v>
      </c>
    </row>
    <row r="704" spans="3:26" x14ac:dyDescent="0.25">
      <c r="C704"/>
      <c r="O704">
        <f t="shared" si="112"/>
        <v>10.88</v>
      </c>
      <c r="Q704" t="str">
        <f t="shared" si="113"/>
        <v>#</v>
      </c>
      <c r="R704">
        <f t="shared" si="114"/>
        <v>0</v>
      </c>
      <c r="S704">
        <f t="shared" si="115"/>
        <v>0</v>
      </c>
      <c r="T704">
        <f t="shared" si="116"/>
        <v>35.251200000000004</v>
      </c>
      <c r="U704">
        <f t="shared" si="117"/>
        <v>0</v>
      </c>
      <c r="V704" s="66">
        <f t="shared" si="118"/>
        <v>0</v>
      </c>
      <c r="W704">
        <f t="shared" si="119"/>
        <v>0</v>
      </c>
      <c r="X704">
        <f t="shared" si="110"/>
        <v>0</v>
      </c>
      <c r="Y704">
        <f t="shared" si="111"/>
        <v>0</v>
      </c>
      <c r="Z704">
        <f t="shared" si="120"/>
        <v>0</v>
      </c>
    </row>
    <row r="705" spans="3:26" x14ac:dyDescent="0.25">
      <c r="C705"/>
      <c r="O705">
        <f t="shared" si="112"/>
        <v>10.88</v>
      </c>
      <c r="Q705" t="str">
        <f t="shared" si="113"/>
        <v>#</v>
      </c>
      <c r="R705">
        <f t="shared" si="114"/>
        <v>0</v>
      </c>
      <c r="S705">
        <f t="shared" si="115"/>
        <v>0</v>
      </c>
      <c r="T705">
        <f t="shared" si="116"/>
        <v>35.251200000000004</v>
      </c>
      <c r="U705">
        <f t="shared" si="117"/>
        <v>0</v>
      </c>
      <c r="V705" s="66">
        <f t="shared" si="118"/>
        <v>0</v>
      </c>
      <c r="W705">
        <f t="shared" si="119"/>
        <v>0</v>
      </c>
      <c r="X705">
        <f t="shared" si="110"/>
        <v>0</v>
      </c>
      <c r="Y705">
        <f t="shared" si="111"/>
        <v>0</v>
      </c>
      <c r="Z705">
        <f t="shared" si="120"/>
        <v>0</v>
      </c>
    </row>
    <row r="706" spans="3:26" x14ac:dyDescent="0.25">
      <c r="C706"/>
      <c r="O706">
        <f t="shared" si="112"/>
        <v>10.88</v>
      </c>
      <c r="Q706" t="str">
        <f t="shared" si="113"/>
        <v>#</v>
      </c>
      <c r="R706">
        <f t="shared" si="114"/>
        <v>0</v>
      </c>
      <c r="S706">
        <f t="shared" si="115"/>
        <v>0</v>
      </c>
      <c r="T706">
        <f t="shared" si="116"/>
        <v>35.251200000000004</v>
      </c>
      <c r="U706">
        <f t="shared" si="117"/>
        <v>0</v>
      </c>
      <c r="V706" s="66">
        <f t="shared" si="118"/>
        <v>0</v>
      </c>
      <c r="W706">
        <f t="shared" si="119"/>
        <v>0</v>
      </c>
      <c r="X706">
        <f t="shared" si="110"/>
        <v>0</v>
      </c>
      <c r="Y706">
        <f t="shared" si="111"/>
        <v>0</v>
      </c>
      <c r="Z706">
        <f t="shared" si="120"/>
        <v>0</v>
      </c>
    </row>
    <row r="707" spans="3:26" x14ac:dyDescent="0.25">
      <c r="C707"/>
      <c r="O707">
        <f t="shared" si="112"/>
        <v>10.88</v>
      </c>
      <c r="Q707" t="str">
        <f t="shared" si="113"/>
        <v>#</v>
      </c>
      <c r="R707">
        <f t="shared" si="114"/>
        <v>0</v>
      </c>
      <c r="S707">
        <f t="shared" si="115"/>
        <v>0</v>
      </c>
      <c r="T707">
        <f t="shared" si="116"/>
        <v>35.251200000000004</v>
      </c>
      <c r="U707">
        <f t="shared" si="117"/>
        <v>0</v>
      </c>
      <c r="V707" s="66">
        <f t="shared" si="118"/>
        <v>0</v>
      </c>
      <c r="W707">
        <f t="shared" si="119"/>
        <v>0</v>
      </c>
      <c r="X707">
        <f t="shared" ref="X707:X770" si="121">ROUND(J707/1000,3)</f>
        <v>0</v>
      </c>
      <c r="Y707">
        <f t="shared" ref="Y707:Y770" si="122">ROUND(K707/1000,3)</f>
        <v>0</v>
      </c>
      <c r="Z707">
        <f t="shared" si="120"/>
        <v>0</v>
      </c>
    </row>
    <row r="708" spans="3:26" x14ac:dyDescent="0.25">
      <c r="C708"/>
      <c r="O708">
        <f t="shared" ref="O708:O771" si="123">IFERROR(AVERAGEIFS($M$3:$M$1650,$B$3:$B$1650,MID($Q708,1,4),$M$3:$M$1650,"&gt;0"),10.88)</f>
        <v>10.88</v>
      </c>
      <c r="Q708" t="str">
        <f t="shared" ref="Q708:Q771" si="124">B708&amp;"#"&amp;MID(C708,6,2)</f>
        <v>#</v>
      </c>
      <c r="R708">
        <f t="shared" ref="R708:R771" si="125">IF(OR(L708=0,M708=0),ROUND(D708*O708/1000,3),ROUND(L708*M708*0.9/1000,3))</f>
        <v>0</v>
      </c>
      <c r="S708">
        <f t="shared" ref="S708:S771" si="126">IF(OR(L708=0,M708=0),ROUND(D708*O708*0.9/1000,3),ROUND(L708*M708*0.9/1000,3))</f>
        <v>0</v>
      </c>
      <c r="T708">
        <f t="shared" ref="T708:T771" si="127">IF(OR(L708=0,M708=0),O708*0.9*3.6,M708*0.9*3.6)</f>
        <v>35.251200000000004</v>
      </c>
      <c r="U708">
        <f t="shared" ref="U708:U771" si="128">IF(H708=0,ROUND(F708+G708,3),ROUND(H708,3))</f>
        <v>0</v>
      </c>
      <c r="V708" s="66">
        <f t="shared" ref="V708:V771" si="129">H708</f>
        <v>0</v>
      </c>
      <c r="W708">
        <f t="shared" ref="W708:W771" si="130">ROUND(E708/1000,3)</f>
        <v>0</v>
      </c>
      <c r="X708">
        <f t="shared" si="121"/>
        <v>0</v>
      </c>
      <c r="Y708">
        <f t="shared" si="122"/>
        <v>0</v>
      </c>
      <c r="Z708">
        <f t="shared" ref="Z708:Z771" si="131">ROUND(I708/1000,3)</f>
        <v>0</v>
      </c>
    </row>
    <row r="709" spans="3:26" x14ac:dyDescent="0.25">
      <c r="C709"/>
      <c r="O709">
        <f t="shared" si="123"/>
        <v>10.88</v>
      </c>
      <c r="Q709" t="str">
        <f t="shared" si="124"/>
        <v>#</v>
      </c>
      <c r="R709">
        <f t="shared" si="125"/>
        <v>0</v>
      </c>
      <c r="S709">
        <f t="shared" si="126"/>
        <v>0</v>
      </c>
      <c r="T709">
        <f t="shared" si="127"/>
        <v>35.251200000000004</v>
      </c>
      <c r="U709">
        <f t="shared" si="128"/>
        <v>0</v>
      </c>
      <c r="V709" s="66">
        <f t="shared" si="129"/>
        <v>0</v>
      </c>
      <c r="W709">
        <f t="shared" si="130"/>
        <v>0</v>
      </c>
      <c r="X709">
        <f t="shared" si="121"/>
        <v>0</v>
      </c>
      <c r="Y709">
        <f t="shared" si="122"/>
        <v>0</v>
      </c>
      <c r="Z709">
        <f t="shared" si="131"/>
        <v>0</v>
      </c>
    </row>
    <row r="710" spans="3:26" x14ac:dyDescent="0.25">
      <c r="C710"/>
      <c r="O710">
        <f t="shared" si="123"/>
        <v>10.88</v>
      </c>
      <c r="Q710" t="str">
        <f t="shared" si="124"/>
        <v>#</v>
      </c>
      <c r="R710">
        <f t="shared" si="125"/>
        <v>0</v>
      </c>
      <c r="S710">
        <f t="shared" si="126"/>
        <v>0</v>
      </c>
      <c r="T710">
        <f t="shared" si="127"/>
        <v>35.251200000000004</v>
      </c>
      <c r="U710">
        <f t="shared" si="128"/>
        <v>0</v>
      </c>
      <c r="V710" s="66">
        <f t="shared" si="129"/>
        <v>0</v>
      </c>
      <c r="W710">
        <f t="shared" si="130"/>
        <v>0</v>
      </c>
      <c r="X710">
        <f t="shared" si="121"/>
        <v>0</v>
      </c>
      <c r="Y710">
        <f t="shared" si="122"/>
        <v>0</v>
      </c>
      <c r="Z710">
        <f t="shared" si="131"/>
        <v>0</v>
      </c>
    </row>
    <row r="711" spans="3:26" x14ac:dyDescent="0.25">
      <c r="C711"/>
      <c r="O711">
        <f t="shared" si="123"/>
        <v>10.88</v>
      </c>
      <c r="Q711" t="str">
        <f t="shared" si="124"/>
        <v>#</v>
      </c>
      <c r="R711">
        <f t="shared" si="125"/>
        <v>0</v>
      </c>
      <c r="S711">
        <f t="shared" si="126"/>
        <v>0</v>
      </c>
      <c r="T711">
        <f t="shared" si="127"/>
        <v>35.251200000000004</v>
      </c>
      <c r="U711">
        <f t="shared" si="128"/>
        <v>0</v>
      </c>
      <c r="V711" s="66">
        <f t="shared" si="129"/>
        <v>0</v>
      </c>
      <c r="W711">
        <f t="shared" si="130"/>
        <v>0</v>
      </c>
      <c r="X711">
        <f t="shared" si="121"/>
        <v>0</v>
      </c>
      <c r="Y711">
        <f t="shared" si="122"/>
        <v>0</v>
      </c>
      <c r="Z711">
        <f t="shared" si="131"/>
        <v>0</v>
      </c>
    </row>
    <row r="712" spans="3:26" x14ac:dyDescent="0.25">
      <c r="C712"/>
      <c r="O712">
        <f t="shared" si="123"/>
        <v>10.88</v>
      </c>
      <c r="Q712" t="str">
        <f t="shared" si="124"/>
        <v>#</v>
      </c>
      <c r="R712">
        <f t="shared" si="125"/>
        <v>0</v>
      </c>
      <c r="S712">
        <f t="shared" si="126"/>
        <v>0</v>
      </c>
      <c r="T712">
        <f t="shared" si="127"/>
        <v>35.251200000000004</v>
      </c>
      <c r="U712">
        <f t="shared" si="128"/>
        <v>0</v>
      </c>
      <c r="V712" s="66">
        <f t="shared" si="129"/>
        <v>0</v>
      </c>
      <c r="W712">
        <f t="shared" si="130"/>
        <v>0</v>
      </c>
      <c r="X712">
        <f t="shared" si="121"/>
        <v>0</v>
      </c>
      <c r="Y712">
        <f t="shared" si="122"/>
        <v>0</v>
      </c>
      <c r="Z712">
        <f t="shared" si="131"/>
        <v>0</v>
      </c>
    </row>
    <row r="713" spans="3:26" x14ac:dyDescent="0.25">
      <c r="C713"/>
      <c r="O713">
        <f t="shared" si="123"/>
        <v>10.88</v>
      </c>
      <c r="Q713" t="str">
        <f t="shared" si="124"/>
        <v>#</v>
      </c>
      <c r="R713">
        <f t="shared" si="125"/>
        <v>0</v>
      </c>
      <c r="S713">
        <f t="shared" si="126"/>
        <v>0</v>
      </c>
      <c r="T713">
        <f t="shared" si="127"/>
        <v>35.251200000000004</v>
      </c>
      <c r="U713">
        <f t="shared" si="128"/>
        <v>0</v>
      </c>
      <c r="V713" s="66">
        <f t="shared" si="129"/>
        <v>0</v>
      </c>
      <c r="W713">
        <f t="shared" si="130"/>
        <v>0</v>
      </c>
      <c r="X713">
        <f t="shared" si="121"/>
        <v>0</v>
      </c>
      <c r="Y713">
        <f t="shared" si="122"/>
        <v>0</v>
      </c>
      <c r="Z713">
        <f t="shared" si="131"/>
        <v>0</v>
      </c>
    </row>
    <row r="714" spans="3:26" x14ac:dyDescent="0.25">
      <c r="C714"/>
      <c r="O714">
        <f t="shared" si="123"/>
        <v>10.88</v>
      </c>
      <c r="Q714" t="str">
        <f t="shared" si="124"/>
        <v>#</v>
      </c>
      <c r="R714">
        <f t="shared" si="125"/>
        <v>0</v>
      </c>
      <c r="S714">
        <f t="shared" si="126"/>
        <v>0</v>
      </c>
      <c r="T714">
        <f t="shared" si="127"/>
        <v>35.251200000000004</v>
      </c>
      <c r="U714">
        <f t="shared" si="128"/>
        <v>0</v>
      </c>
      <c r="V714" s="66">
        <f t="shared" si="129"/>
        <v>0</v>
      </c>
      <c r="W714">
        <f t="shared" si="130"/>
        <v>0</v>
      </c>
      <c r="X714">
        <f t="shared" si="121"/>
        <v>0</v>
      </c>
      <c r="Y714">
        <f t="shared" si="122"/>
        <v>0</v>
      </c>
      <c r="Z714">
        <f t="shared" si="131"/>
        <v>0</v>
      </c>
    </row>
    <row r="715" spans="3:26" x14ac:dyDescent="0.25">
      <c r="C715"/>
      <c r="O715">
        <f t="shared" si="123"/>
        <v>10.88</v>
      </c>
      <c r="Q715" t="str">
        <f t="shared" si="124"/>
        <v>#</v>
      </c>
      <c r="R715">
        <f t="shared" si="125"/>
        <v>0</v>
      </c>
      <c r="S715">
        <f t="shared" si="126"/>
        <v>0</v>
      </c>
      <c r="T715">
        <f t="shared" si="127"/>
        <v>35.251200000000004</v>
      </c>
      <c r="U715">
        <f t="shared" si="128"/>
        <v>0</v>
      </c>
      <c r="V715" s="66">
        <f t="shared" si="129"/>
        <v>0</v>
      </c>
      <c r="W715">
        <f t="shared" si="130"/>
        <v>0</v>
      </c>
      <c r="X715">
        <f t="shared" si="121"/>
        <v>0</v>
      </c>
      <c r="Y715">
        <f t="shared" si="122"/>
        <v>0</v>
      </c>
      <c r="Z715">
        <f t="shared" si="131"/>
        <v>0</v>
      </c>
    </row>
    <row r="716" spans="3:26" x14ac:dyDescent="0.25">
      <c r="C716"/>
      <c r="O716">
        <f t="shared" si="123"/>
        <v>10.88</v>
      </c>
      <c r="Q716" t="str">
        <f t="shared" si="124"/>
        <v>#</v>
      </c>
      <c r="R716">
        <f t="shared" si="125"/>
        <v>0</v>
      </c>
      <c r="S716">
        <f t="shared" si="126"/>
        <v>0</v>
      </c>
      <c r="T716">
        <f t="shared" si="127"/>
        <v>35.251200000000004</v>
      </c>
      <c r="U716">
        <f t="shared" si="128"/>
        <v>0</v>
      </c>
      <c r="V716" s="66">
        <f t="shared" si="129"/>
        <v>0</v>
      </c>
      <c r="W716">
        <f t="shared" si="130"/>
        <v>0</v>
      </c>
      <c r="X716">
        <f t="shared" si="121"/>
        <v>0</v>
      </c>
      <c r="Y716">
        <f t="shared" si="122"/>
        <v>0</v>
      </c>
      <c r="Z716">
        <f t="shared" si="131"/>
        <v>0</v>
      </c>
    </row>
    <row r="717" spans="3:26" x14ac:dyDescent="0.25">
      <c r="C717"/>
      <c r="O717">
        <f t="shared" si="123"/>
        <v>10.88</v>
      </c>
      <c r="Q717" t="str">
        <f t="shared" si="124"/>
        <v>#</v>
      </c>
      <c r="R717">
        <f t="shared" si="125"/>
        <v>0</v>
      </c>
      <c r="S717">
        <f t="shared" si="126"/>
        <v>0</v>
      </c>
      <c r="T717">
        <f t="shared" si="127"/>
        <v>35.251200000000004</v>
      </c>
      <c r="U717">
        <f t="shared" si="128"/>
        <v>0</v>
      </c>
      <c r="V717" s="66">
        <f t="shared" si="129"/>
        <v>0</v>
      </c>
      <c r="W717">
        <f t="shared" si="130"/>
        <v>0</v>
      </c>
      <c r="X717">
        <f t="shared" si="121"/>
        <v>0</v>
      </c>
      <c r="Y717">
        <f t="shared" si="122"/>
        <v>0</v>
      </c>
      <c r="Z717">
        <f t="shared" si="131"/>
        <v>0</v>
      </c>
    </row>
    <row r="718" spans="3:26" x14ac:dyDescent="0.25">
      <c r="C718"/>
      <c r="O718">
        <f t="shared" si="123"/>
        <v>10.88</v>
      </c>
      <c r="Q718" t="str">
        <f t="shared" si="124"/>
        <v>#</v>
      </c>
      <c r="R718">
        <f t="shared" si="125"/>
        <v>0</v>
      </c>
      <c r="S718">
        <f t="shared" si="126"/>
        <v>0</v>
      </c>
      <c r="T718">
        <f t="shared" si="127"/>
        <v>35.251200000000004</v>
      </c>
      <c r="U718">
        <f t="shared" si="128"/>
        <v>0</v>
      </c>
      <c r="V718" s="66">
        <f t="shared" si="129"/>
        <v>0</v>
      </c>
      <c r="W718">
        <f t="shared" si="130"/>
        <v>0</v>
      </c>
      <c r="X718">
        <f t="shared" si="121"/>
        <v>0</v>
      </c>
      <c r="Y718">
        <f t="shared" si="122"/>
        <v>0</v>
      </c>
      <c r="Z718">
        <f t="shared" si="131"/>
        <v>0</v>
      </c>
    </row>
    <row r="719" spans="3:26" x14ac:dyDescent="0.25">
      <c r="C719"/>
      <c r="O719">
        <f t="shared" si="123"/>
        <v>10.88</v>
      </c>
      <c r="Q719" t="str">
        <f t="shared" si="124"/>
        <v>#</v>
      </c>
      <c r="R719">
        <f t="shared" si="125"/>
        <v>0</v>
      </c>
      <c r="S719">
        <f t="shared" si="126"/>
        <v>0</v>
      </c>
      <c r="T719">
        <f t="shared" si="127"/>
        <v>35.251200000000004</v>
      </c>
      <c r="U719">
        <f t="shared" si="128"/>
        <v>0</v>
      </c>
      <c r="V719" s="66">
        <f t="shared" si="129"/>
        <v>0</v>
      </c>
      <c r="W719">
        <f t="shared" si="130"/>
        <v>0</v>
      </c>
      <c r="X719">
        <f t="shared" si="121"/>
        <v>0</v>
      </c>
      <c r="Y719">
        <f t="shared" si="122"/>
        <v>0</v>
      </c>
      <c r="Z719">
        <f t="shared" si="131"/>
        <v>0</v>
      </c>
    </row>
    <row r="720" spans="3:26" x14ac:dyDescent="0.25">
      <c r="C720"/>
      <c r="O720">
        <f t="shared" si="123"/>
        <v>10.88</v>
      </c>
      <c r="Q720" t="str">
        <f t="shared" si="124"/>
        <v>#</v>
      </c>
      <c r="R720">
        <f t="shared" si="125"/>
        <v>0</v>
      </c>
      <c r="S720">
        <f t="shared" si="126"/>
        <v>0</v>
      </c>
      <c r="T720">
        <f t="shared" si="127"/>
        <v>35.251200000000004</v>
      </c>
      <c r="U720">
        <f t="shared" si="128"/>
        <v>0</v>
      </c>
      <c r="V720" s="66">
        <f t="shared" si="129"/>
        <v>0</v>
      </c>
      <c r="W720">
        <f t="shared" si="130"/>
        <v>0</v>
      </c>
      <c r="X720">
        <f t="shared" si="121"/>
        <v>0</v>
      </c>
      <c r="Y720">
        <f t="shared" si="122"/>
        <v>0</v>
      </c>
      <c r="Z720">
        <f t="shared" si="131"/>
        <v>0</v>
      </c>
    </row>
    <row r="721" spans="3:26" x14ac:dyDescent="0.25">
      <c r="C721"/>
      <c r="O721">
        <f t="shared" si="123"/>
        <v>10.88</v>
      </c>
      <c r="Q721" t="str">
        <f t="shared" si="124"/>
        <v>#</v>
      </c>
      <c r="R721">
        <f t="shared" si="125"/>
        <v>0</v>
      </c>
      <c r="S721">
        <f t="shared" si="126"/>
        <v>0</v>
      </c>
      <c r="T721">
        <f t="shared" si="127"/>
        <v>35.251200000000004</v>
      </c>
      <c r="U721">
        <f t="shared" si="128"/>
        <v>0</v>
      </c>
      <c r="V721" s="66">
        <f t="shared" si="129"/>
        <v>0</v>
      </c>
      <c r="W721">
        <f t="shared" si="130"/>
        <v>0</v>
      </c>
      <c r="X721">
        <f t="shared" si="121"/>
        <v>0</v>
      </c>
      <c r="Y721">
        <f t="shared" si="122"/>
        <v>0</v>
      </c>
      <c r="Z721">
        <f t="shared" si="131"/>
        <v>0</v>
      </c>
    </row>
    <row r="722" spans="3:26" x14ac:dyDescent="0.25">
      <c r="C722"/>
      <c r="O722">
        <f t="shared" si="123"/>
        <v>10.88</v>
      </c>
      <c r="Q722" t="str">
        <f t="shared" si="124"/>
        <v>#</v>
      </c>
      <c r="R722">
        <f t="shared" si="125"/>
        <v>0</v>
      </c>
      <c r="S722">
        <f t="shared" si="126"/>
        <v>0</v>
      </c>
      <c r="T722">
        <f t="shared" si="127"/>
        <v>35.251200000000004</v>
      </c>
      <c r="U722">
        <f t="shared" si="128"/>
        <v>0</v>
      </c>
      <c r="V722" s="66">
        <f t="shared" si="129"/>
        <v>0</v>
      </c>
      <c r="W722">
        <f t="shared" si="130"/>
        <v>0</v>
      </c>
      <c r="X722">
        <f t="shared" si="121"/>
        <v>0</v>
      </c>
      <c r="Y722">
        <f t="shared" si="122"/>
        <v>0</v>
      </c>
      <c r="Z722">
        <f t="shared" si="131"/>
        <v>0</v>
      </c>
    </row>
    <row r="723" spans="3:26" x14ac:dyDescent="0.25">
      <c r="C723"/>
      <c r="O723">
        <f t="shared" si="123"/>
        <v>10.88</v>
      </c>
      <c r="Q723" t="str">
        <f t="shared" si="124"/>
        <v>#</v>
      </c>
      <c r="R723">
        <f t="shared" si="125"/>
        <v>0</v>
      </c>
      <c r="S723">
        <f t="shared" si="126"/>
        <v>0</v>
      </c>
      <c r="T723">
        <f t="shared" si="127"/>
        <v>35.251200000000004</v>
      </c>
      <c r="U723">
        <f t="shared" si="128"/>
        <v>0</v>
      </c>
      <c r="V723" s="66">
        <f t="shared" si="129"/>
        <v>0</v>
      </c>
      <c r="W723">
        <f t="shared" si="130"/>
        <v>0</v>
      </c>
      <c r="X723">
        <f t="shared" si="121"/>
        <v>0</v>
      </c>
      <c r="Y723">
        <f t="shared" si="122"/>
        <v>0</v>
      </c>
      <c r="Z723">
        <f t="shared" si="131"/>
        <v>0</v>
      </c>
    </row>
    <row r="724" spans="3:26" x14ac:dyDescent="0.25">
      <c r="C724"/>
      <c r="O724">
        <f t="shared" si="123"/>
        <v>10.88</v>
      </c>
      <c r="Q724" t="str">
        <f t="shared" si="124"/>
        <v>#</v>
      </c>
      <c r="R724">
        <f t="shared" si="125"/>
        <v>0</v>
      </c>
      <c r="S724">
        <f t="shared" si="126"/>
        <v>0</v>
      </c>
      <c r="T724">
        <f t="shared" si="127"/>
        <v>35.251200000000004</v>
      </c>
      <c r="U724">
        <f t="shared" si="128"/>
        <v>0</v>
      </c>
      <c r="V724" s="66">
        <f t="shared" si="129"/>
        <v>0</v>
      </c>
      <c r="W724">
        <f t="shared" si="130"/>
        <v>0</v>
      </c>
      <c r="X724">
        <f t="shared" si="121"/>
        <v>0</v>
      </c>
      <c r="Y724">
        <f t="shared" si="122"/>
        <v>0</v>
      </c>
      <c r="Z724">
        <f t="shared" si="131"/>
        <v>0</v>
      </c>
    </row>
    <row r="725" spans="3:26" x14ac:dyDescent="0.25">
      <c r="C725"/>
      <c r="O725">
        <f t="shared" si="123"/>
        <v>10.88</v>
      </c>
      <c r="Q725" t="str">
        <f t="shared" si="124"/>
        <v>#</v>
      </c>
      <c r="R725">
        <f t="shared" si="125"/>
        <v>0</v>
      </c>
      <c r="S725">
        <f t="shared" si="126"/>
        <v>0</v>
      </c>
      <c r="T725">
        <f t="shared" si="127"/>
        <v>35.251200000000004</v>
      </c>
      <c r="U725">
        <f t="shared" si="128"/>
        <v>0</v>
      </c>
      <c r="V725" s="66">
        <f t="shared" si="129"/>
        <v>0</v>
      </c>
      <c r="W725">
        <f t="shared" si="130"/>
        <v>0</v>
      </c>
      <c r="X725">
        <f t="shared" si="121"/>
        <v>0</v>
      </c>
      <c r="Y725">
        <f t="shared" si="122"/>
        <v>0</v>
      </c>
      <c r="Z725">
        <f t="shared" si="131"/>
        <v>0</v>
      </c>
    </row>
    <row r="726" spans="3:26" x14ac:dyDescent="0.25">
      <c r="C726"/>
      <c r="O726">
        <f t="shared" si="123"/>
        <v>10.88</v>
      </c>
      <c r="Q726" t="str">
        <f t="shared" si="124"/>
        <v>#</v>
      </c>
      <c r="R726">
        <f t="shared" si="125"/>
        <v>0</v>
      </c>
      <c r="S726">
        <f t="shared" si="126"/>
        <v>0</v>
      </c>
      <c r="T726">
        <f t="shared" si="127"/>
        <v>35.251200000000004</v>
      </c>
      <c r="U726">
        <f t="shared" si="128"/>
        <v>0</v>
      </c>
      <c r="V726" s="66">
        <f t="shared" si="129"/>
        <v>0</v>
      </c>
      <c r="W726">
        <f t="shared" si="130"/>
        <v>0</v>
      </c>
      <c r="X726">
        <f t="shared" si="121"/>
        <v>0</v>
      </c>
      <c r="Y726">
        <f t="shared" si="122"/>
        <v>0</v>
      </c>
      <c r="Z726">
        <f t="shared" si="131"/>
        <v>0</v>
      </c>
    </row>
    <row r="727" spans="3:26" x14ac:dyDescent="0.25">
      <c r="C727"/>
      <c r="O727">
        <f t="shared" si="123"/>
        <v>10.88</v>
      </c>
      <c r="Q727" t="str">
        <f t="shared" si="124"/>
        <v>#</v>
      </c>
      <c r="R727">
        <f t="shared" si="125"/>
        <v>0</v>
      </c>
      <c r="S727">
        <f t="shared" si="126"/>
        <v>0</v>
      </c>
      <c r="T727">
        <f t="shared" si="127"/>
        <v>35.251200000000004</v>
      </c>
      <c r="U727">
        <f t="shared" si="128"/>
        <v>0</v>
      </c>
      <c r="V727" s="66">
        <f t="shared" si="129"/>
        <v>0</v>
      </c>
      <c r="W727">
        <f t="shared" si="130"/>
        <v>0</v>
      </c>
      <c r="X727">
        <f t="shared" si="121"/>
        <v>0</v>
      </c>
      <c r="Y727">
        <f t="shared" si="122"/>
        <v>0</v>
      </c>
      <c r="Z727">
        <f t="shared" si="131"/>
        <v>0</v>
      </c>
    </row>
    <row r="728" spans="3:26" x14ac:dyDescent="0.25">
      <c r="C728"/>
      <c r="O728">
        <f t="shared" si="123"/>
        <v>10.88</v>
      </c>
      <c r="Q728" t="str">
        <f t="shared" si="124"/>
        <v>#</v>
      </c>
      <c r="R728">
        <f t="shared" si="125"/>
        <v>0</v>
      </c>
      <c r="S728">
        <f t="shared" si="126"/>
        <v>0</v>
      </c>
      <c r="T728">
        <f t="shared" si="127"/>
        <v>35.251200000000004</v>
      </c>
      <c r="U728">
        <f t="shared" si="128"/>
        <v>0</v>
      </c>
      <c r="V728" s="66">
        <f t="shared" si="129"/>
        <v>0</v>
      </c>
      <c r="W728">
        <f t="shared" si="130"/>
        <v>0</v>
      </c>
      <c r="X728">
        <f t="shared" si="121"/>
        <v>0</v>
      </c>
      <c r="Y728">
        <f t="shared" si="122"/>
        <v>0</v>
      </c>
      <c r="Z728">
        <f t="shared" si="131"/>
        <v>0</v>
      </c>
    </row>
    <row r="729" spans="3:26" x14ac:dyDescent="0.25">
      <c r="C729"/>
      <c r="O729">
        <f t="shared" si="123"/>
        <v>10.88</v>
      </c>
      <c r="Q729" t="str">
        <f t="shared" si="124"/>
        <v>#</v>
      </c>
      <c r="R729">
        <f t="shared" si="125"/>
        <v>0</v>
      </c>
      <c r="S729">
        <f t="shared" si="126"/>
        <v>0</v>
      </c>
      <c r="T729">
        <f t="shared" si="127"/>
        <v>35.251200000000004</v>
      </c>
      <c r="U729">
        <f t="shared" si="128"/>
        <v>0</v>
      </c>
      <c r="V729" s="66">
        <f t="shared" si="129"/>
        <v>0</v>
      </c>
      <c r="W729">
        <f t="shared" si="130"/>
        <v>0</v>
      </c>
      <c r="X729">
        <f t="shared" si="121"/>
        <v>0</v>
      </c>
      <c r="Y729">
        <f t="shared" si="122"/>
        <v>0</v>
      </c>
      <c r="Z729">
        <f t="shared" si="131"/>
        <v>0</v>
      </c>
    </row>
    <row r="730" spans="3:26" x14ac:dyDescent="0.25">
      <c r="C730"/>
      <c r="O730">
        <f t="shared" si="123"/>
        <v>10.88</v>
      </c>
      <c r="Q730" t="str">
        <f t="shared" si="124"/>
        <v>#</v>
      </c>
      <c r="R730">
        <f t="shared" si="125"/>
        <v>0</v>
      </c>
      <c r="S730">
        <f t="shared" si="126"/>
        <v>0</v>
      </c>
      <c r="T730">
        <f t="shared" si="127"/>
        <v>35.251200000000004</v>
      </c>
      <c r="U730">
        <f t="shared" si="128"/>
        <v>0</v>
      </c>
      <c r="V730" s="66">
        <f t="shared" si="129"/>
        <v>0</v>
      </c>
      <c r="W730">
        <f t="shared" si="130"/>
        <v>0</v>
      </c>
      <c r="X730">
        <f t="shared" si="121"/>
        <v>0</v>
      </c>
      <c r="Y730">
        <f t="shared" si="122"/>
        <v>0</v>
      </c>
      <c r="Z730">
        <f t="shared" si="131"/>
        <v>0</v>
      </c>
    </row>
    <row r="731" spans="3:26" x14ac:dyDescent="0.25">
      <c r="C731"/>
      <c r="O731">
        <f t="shared" si="123"/>
        <v>10.88</v>
      </c>
      <c r="Q731" t="str">
        <f t="shared" si="124"/>
        <v>#</v>
      </c>
      <c r="R731">
        <f t="shared" si="125"/>
        <v>0</v>
      </c>
      <c r="S731">
        <f t="shared" si="126"/>
        <v>0</v>
      </c>
      <c r="T731">
        <f t="shared" si="127"/>
        <v>35.251200000000004</v>
      </c>
      <c r="U731">
        <f t="shared" si="128"/>
        <v>0</v>
      </c>
      <c r="V731" s="66">
        <f t="shared" si="129"/>
        <v>0</v>
      </c>
      <c r="W731">
        <f t="shared" si="130"/>
        <v>0</v>
      </c>
      <c r="X731">
        <f t="shared" si="121"/>
        <v>0</v>
      </c>
      <c r="Y731">
        <f t="shared" si="122"/>
        <v>0</v>
      </c>
      <c r="Z731">
        <f t="shared" si="131"/>
        <v>0</v>
      </c>
    </row>
    <row r="732" spans="3:26" x14ac:dyDescent="0.25">
      <c r="C732"/>
      <c r="O732">
        <f t="shared" si="123"/>
        <v>10.88</v>
      </c>
      <c r="Q732" t="str">
        <f t="shared" si="124"/>
        <v>#</v>
      </c>
      <c r="R732">
        <f t="shared" si="125"/>
        <v>0</v>
      </c>
      <c r="S732">
        <f t="shared" si="126"/>
        <v>0</v>
      </c>
      <c r="T732">
        <f t="shared" si="127"/>
        <v>35.251200000000004</v>
      </c>
      <c r="U732">
        <f t="shared" si="128"/>
        <v>0</v>
      </c>
      <c r="V732" s="66">
        <f t="shared" si="129"/>
        <v>0</v>
      </c>
      <c r="W732">
        <f t="shared" si="130"/>
        <v>0</v>
      </c>
      <c r="X732">
        <f t="shared" si="121"/>
        <v>0</v>
      </c>
      <c r="Y732">
        <f t="shared" si="122"/>
        <v>0</v>
      </c>
      <c r="Z732">
        <f t="shared" si="131"/>
        <v>0</v>
      </c>
    </row>
    <row r="733" spans="3:26" x14ac:dyDescent="0.25">
      <c r="C733"/>
      <c r="O733">
        <f t="shared" si="123"/>
        <v>10.88</v>
      </c>
      <c r="Q733" t="str">
        <f t="shared" si="124"/>
        <v>#</v>
      </c>
      <c r="R733">
        <f t="shared" si="125"/>
        <v>0</v>
      </c>
      <c r="S733">
        <f t="shared" si="126"/>
        <v>0</v>
      </c>
      <c r="T733">
        <f t="shared" si="127"/>
        <v>35.251200000000004</v>
      </c>
      <c r="U733">
        <f t="shared" si="128"/>
        <v>0</v>
      </c>
      <c r="V733" s="66">
        <f t="shared" si="129"/>
        <v>0</v>
      </c>
      <c r="W733">
        <f t="shared" si="130"/>
        <v>0</v>
      </c>
      <c r="X733">
        <f t="shared" si="121"/>
        <v>0</v>
      </c>
      <c r="Y733">
        <f t="shared" si="122"/>
        <v>0</v>
      </c>
      <c r="Z733">
        <f t="shared" si="131"/>
        <v>0</v>
      </c>
    </row>
    <row r="734" spans="3:26" x14ac:dyDescent="0.25">
      <c r="C734"/>
      <c r="O734">
        <f t="shared" si="123"/>
        <v>10.88</v>
      </c>
      <c r="Q734" t="str">
        <f t="shared" si="124"/>
        <v>#</v>
      </c>
      <c r="R734">
        <f t="shared" si="125"/>
        <v>0</v>
      </c>
      <c r="S734">
        <f t="shared" si="126"/>
        <v>0</v>
      </c>
      <c r="T734">
        <f t="shared" si="127"/>
        <v>35.251200000000004</v>
      </c>
      <c r="U734">
        <f t="shared" si="128"/>
        <v>0</v>
      </c>
      <c r="V734" s="66">
        <f t="shared" si="129"/>
        <v>0</v>
      </c>
      <c r="W734">
        <f t="shared" si="130"/>
        <v>0</v>
      </c>
      <c r="X734">
        <f t="shared" si="121"/>
        <v>0</v>
      </c>
      <c r="Y734">
        <f t="shared" si="122"/>
        <v>0</v>
      </c>
      <c r="Z734">
        <f t="shared" si="131"/>
        <v>0</v>
      </c>
    </row>
    <row r="735" spans="3:26" x14ac:dyDescent="0.25">
      <c r="C735"/>
      <c r="O735">
        <f t="shared" si="123"/>
        <v>10.88</v>
      </c>
      <c r="Q735" t="str">
        <f t="shared" si="124"/>
        <v>#</v>
      </c>
      <c r="R735">
        <f t="shared" si="125"/>
        <v>0</v>
      </c>
      <c r="S735">
        <f t="shared" si="126"/>
        <v>0</v>
      </c>
      <c r="T735">
        <f t="shared" si="127"/>
        <v>35.251200000000004</v>
      </c>
      <c r="U735">
        <f t="shared" si="128"/>
        <v>0</v>
      </c>
      <c r="V735" s="66">
        <f t="shared" si="129"/>
        <v>0</v>
      </c>
      <c r="W735">
        <f t="shared" si="130"/>
        <v>0</v>
      </c>
      <c r="X735">
        <f t="shared" si="121"/>
        <v>0</v>
      </c>
      <c r="Y735">
        <f t="shared" si="122"/>
        <v>0</v>
      </c>
      <c r="Z735">
        <f t="shared" si="131"/>
        <v>0</v>
      </c>
    </row>
    <row r="736" spans="3:26" x14ac:dyDescent="0.25">
      <c r="C736"/>
      <c r="O736">
        <f t="shared" si="123"/>
        <v>10.88</v>
      </c>
      <c r="Q736" t="str">
        <f t="shared" si="124"/>
        <v>#</v>
      </c>
      <c r="R736">
        <f t="shared" si="125"/>
        <v>0</v>
      </c>
      <c r="S736">
        <f t="shared" si="126"/>
        <v>0</v>
      </c>
      <c r="T736">
        <f t="shared" si="127"/>
        <v>35.251200000000004</v>
      </c>
      <c r="U736">
        <f t="shared" si="128"/>
        <v>0</v>
      </c>
      <c r="V736" s="66">
        <f t="shared" si="129"/>
        <v>0</v>
      </c>
      <c r="W736">
        <f t="shared" si="130"/>
        <v>0</v>
      </c>
      <c r="X736">
        <f t="shared" si="121"/>
        <v>0</v>
      </c>
      <c r="Y736">
        <f t="shared" si="122"/>
        <v>0</v>
      </c>
      <c r="Z736">
        <f t="shared" si="131"/>
        <v>0</v>
      </c>
    </row>
    <row r="737" spans="3:26" x14ac:dyDescent="0.25">
      <c r="C737"/>
      <c r="O737">
        <f t="shared" si="123"/>
        <v>10.88</v>
      </c>
      <c r="Q737" t="str">
        <f t="shared" si="124"/>
        <v>#</v>
      </c>
      <c r="R737">
        <f t="shared" si="125"/>
        <v>0</v>
      </c>
      <c r="S737">
        <f t="shared" si="126"/>
        <v>0</v>
      </c>
      <c r="T737">
        <f t="shared" si="127"/>
        <v>35.251200000000004</v>
      </c>
      <c r="U737">
        <f t="shared" si="128"/>
        <v>0</v>
      </c>
      <c r="V737" s="66">
        <f t="shared" si="129"/>
        <v>0</v>
      </c>
      <c r="W737">
        <f t="shared" si="130"/>
        <v>0</v>
      </c>
      <c r="X737">
        <f t="shared" si="121"/>
        <v>0</v>
      </c>
      <c r="Y737">
        <f t="shared" si="122"/>
        <v>0</v>
      </c>
      <c r="Z737">
        <f t="shared" si="131"/>
        <v>0</v>
      </c>
    </row>
    <row r="738" spans="3:26" x14ac:dyDescent="0.25">
      <c r="C738"/>
      <c r="O738">
        <f t="shared" si="123"/>
        <v>10.88</v>
      </c>
      <c r="Q738" t="str">
        <f t="shared" si="124"/>
        <v>#</v>
      </c>
      <c r="R738">
        <f t="shared" si="125"/>
        <v>0</v>
      </c>
      <c r="S738">
        <f t="shared" si="126"/>
        <v>0</v>
      </c>
      <c r="T738">
        <f t="shared" si="127"/>
        <v>35.251200000000004</v>
      </c>
      <c r="U738">
        <f t="shared" si="128"/>
        <v>0</v>
      </c>
      <c r="V738" s="66">
        <f t="shared" si="129"/>
        <v>0</v>
      </c>
      <c r="W738">
        <f t="shared" si="130"/>
        <v>0</v>
      </c>
      <c r="X738">
        <f t="shared" si="121"/>
        <v>0</v>
      </c>
      <c r="Y738">
        <f t="shared" si="122"/>
        <v>0</v>
      </c>
      <c r="Z738">
        <f t="shared" si="131"/>
        <v>0</v>
      </c>
    </row>
    <row r="739" spans="3:26" x14ac:dyDescent="0.25">
      <c r="C739"/>
      <c r="O739">
        <f t="shared" si="123"/>
        <v>10.88</v>
      </c>
      <c r="Q739" t="str">
        <f t="shared" si="124"/>
        <v>#</v>
      </c>
      <c r="R739">
        <f t="shared" si="125"/>
        <v>0</v>
      </c>
      <c r="S739">
        <f t="shared" si="126"/>
        <v>0</v>
      </c>
      <c r="T739">
        <f t="shared" si="127"/>
        <v>35.251200000000004</v>
      </c>
      <c r="U739">
        <f t="shared" si="128"/>
        <v>0</v>
      </c>
      <c r="V739" s="66">
        <f t="shared" si="129"/>
        <v>0</v>
      </c>
      <c r="W739">
        <f t="shared" si="130"/>
        <v>0</v>
      </c>
      <c r="X739">
        <f t="shared" si="121"/>
        <v>0</v>
      </c>
      <c r="Y739">
        <f t="shared" si="122"/>
        <v>0</v>
      </c>
      <c r="Z739">
        <f t="shared" si="131"/>
        <v>0</v>
      </c>
    </row>
    <row r="740" spans="3:26" x14ac:dyDescent="0.25">
      <c r="C740"/>
      <c r="O740">
        <f t="shared" si="123"/>
        <v>10.88</v>
      </c>
      <c r="Q740" t="str">
        <f t="shared" si="124"/>
        <v>#</v>
      </c>
      <c r="R740">
        <f t="shared" si="125"/>
        <v>0</v>
      </c>
      <c r="S740">
        <f t="shared" si="126"/>
        <v>0</v>
      </c>
      <c r="T740">
        <f t="shared" si="127"/>
        <v>35.251200000000004</v>
      </c>
      <c r="U740">
        <f t="shared" si="128"/>
        <v>0</v>
      </c>
      <c r="V740" s="66">
        <f t="shared" si="129"/>
        <v>0</v>
      </c>
      <c r="W740">
        <f t="shared" si="130"/>
        <v>0</v>
      </c>
      <c r="X740">
        <f t="shared" si="121"/>
        <v>0</v>
      </c>
      <c r="Y740">
        <f t="shared" si="122"/>
        <v>0</v>
      </c>
      <c r="Z740">
        <f t="shared" si="131"/>
        <v>0</v>
      </c>
    </row>
    <row r="741" spans="3:26" x14ac:dyDescent="0.25">
      <c r="C741"/>
      <c r="O741">
        <f t="shared" si="123"/>
        <v>10.88</v>
      </c>
      <c r="Q741" t="str">
        <f t="shared" si="124"/>
        <v>#</v>
      </c>
      <c r="R741">
        <f t="shared" si="125"/>
        <v>0</v>
      </c>
      <c r="S741">
        <f t="shared" si="126"/>
        <v>0</v>
      </c>
      <c r="T741">
        <f t="shared" si="127"/>
        <v>35.251200000000004</v>
      </c>
      <c r="U741">
        <f t="shared" si="128"/>
        <v>0</v>
      </c>
      <c r="V741" s="66">
        <f t="shared" si="129"/>
        <v>0</v>
      </c>
      <c r="W741">
        <f t="shared" si="130"/>
        <v>0</v>
      </c>
      <c r="X741">
        <f t="shared" si="121"/>
        <v>0</v>
      </c>
      <c r="Y741">
        <f t="shared" si="122"/>
        <v>0</v>
      </c>
      <c r="Z741">
        <f t="shared" si="131"/>
        <v>0</v>
      </c>
    </row>
    <row r="742" spans="3:26" x14ac:dyDescent="0.25">
      <c r="C742"/>
      <c r="O742">
        <f t="shared" si="123"/>
        <v>10.88</v>
      </c>
      <c r="Q742" t="str">
        <f t="shared" si="124"/>
        <v>#</v>
      </c>
      <c r="R742">
        <f t="shared" si="125"/>
        <v>0</v>
      </c>
      <c r="S742">
        <f t="shared" si="126"/>
        <v>0</v>
      </c>
      <c r="T742">
        <f t="shared" si="127"/>
        <v>35.251200000000004</v>
      </c>
      <c r="U742">
        <f t="shared" si="128"/>
        <v>0</v>
      </c>
      <c r="V742" s="66">
        <f t="shared" si="129"/>
        <v>0</v>
      </c>
      <c r="W742">
        <f t="shared" si="130"/>
        <v>0</v>
      </c>
      <c r="X742">
        <f t="shared" si="121"/>
        <v>0</v>
      </c>
      <c r="Y742">
        <f t="shared" si="122"/>
        <v>0</v>
      </c>
      <c r="Z742">
        <f t="shared" si="131"/>
        <v>0</v>
      </c>
    </row>
    <row r="743" spans="3:26" x14ac:dyDescent="0.25">
      <c r="C743"/>
      <c r="O743">
        <f t="shared" si="123"/>
        <v>10.88</v>
      </c>
      <c r="Q743" t="str">
        <f t="shared" si="124"/>
        <v>#</v>
      </c>
      <c r="R743">
        <f t="shared" si="125"/>
        <v>0</v>
      </c>
      <c r="S743">
        <f t="shared" si="126"/>
        <v>0</v>
      </c>
      <c r="T743">
        <f t="shared" si="127"/>
        <v>35.251200000000004</v>
      </c>
      <c r="U743">
        <f t="shared" si="128"/>
        <v>0</v>
      </c>
      <c r="V743" s="66">
        <f t="shared" si="129"/>
        <v>0</v>
      </c>
      <c r="W743">
        <f t="shared" si="130"/>
        <v>0</v>
      </c>
      <c r="X743">
        <f t="shared" si="121"/>
        <v>0</v>
      </c>
      <c r="Y743">
        <f t="shared" si="122"/>
        <v>0</v>
      </c>
      <c r="Z743">
        <f t="shared" si="131"/>
        <v>0</v>
      </c>
    </row>
    <row r="744" spans="3:26" x14ac:dyDescent="0.25">
      <c r="C744"/>
      <c r="O744">
        <f t="shared" si="123"/>
        <v>10.88</v>
      </c>
      <c r="Q744" t="str">
        <f t="shared" si="124"/>
        <v>#</v>
      </c>
      <c r="R744">
        <f t="shared" si="125"/>
        <v>0</v>
      </c>
      <c r="S744">
        <f t="shared" si="126"/>
        <v>0</v>
      </c>
      <c r="T744">
        <f t="shared" si="127"/>
        <v>35.251200000000004</v>
      </c>
      <c r="U744">
        <f t="shared" si="128"/>
        <v>0</v>
      </c>
      <c r="V744" s="66">
        <f t="shared" si="129"/>
        <v>0</v>
      </c>
      <c r="W744">
        <f t="shared" si="130"/>
        <v>0</v>
      </c>
      <c r="X744">
        <f t="shared" si="121"/>
        <v>0</v>
      </c>
      <c r="Y744">
        <f t="shared" si="122"/>
        <v>0</v>
      </c>
      <c r="Z744">
        <f t="shared" si="131"/>
        <v>0</v>
      </c>
    </row>
    <row r="745" spans="3:26" x14ac:dyDescent="0.25">
      <c r="C745"/>
      <c r="O745">
        <f t="shared" si="123"/>
        <v>10.88</v>
      </c>
      <c r="Q745" t="str">
        <f t="shared" si="124"/>
        <v>#</v>
      </c>
      <c r="R745">
        <f t="shared" si="125"/>
        <v>0</v>
      </c>
      <c r="S745">
        <f t="shared" si="126"/>
        <v>0</v>
      </c>
      <c r="T745">
        <f t="shared" si="127"/>
        <v>35.251200000000004</v>
      </c>
      <c r="U745">
        <f t="shared" si="128"/>
        <v>0</v>
      </c>
      <c r="V745" s="66">
        <f t="shared" si="129"/>
        <v>0</v>
      </c>
      <c r="W745">
        <f t="shared" si="130"/>
        <v>0</v>
      </c>
      <c r="X745">
        <f t="shared" si="121"/>
        <v>0</v>
      </c>
      <c r="Y745">
        <f t="shared" si="122"/>
        <v>0</v>
      </c>
      <c r="Z745">
        <f t="shared" si="131"/>
        <v>0</v>
      </c>
    </row>
    <row r="746" spans="3:26" x14ac:dyDescent="0.25">
      <c r="C746"/>
      <c r="O746">
        <f t="shared" si="123"/>
        <v>10.88</v>
      </c>
      <c r="Q746" t="str">
        <f t="shared" si="124"/>
        <v>#</v>
      </c>
      <c r="R746">
        <f t="shared" si="125"/>
        <v>0</v>
      </c>
      <c r="S746">
        <f t="shared" si="126"/>
        <v>0</v>
      </c>
      <c r="T746">
        <f t="shared" si="127"/>
        <v>35.251200000000004</v>
      </c>
      <c r="U746">
        <f t="shared" si="128"/>
        <v>0</v>
      </c>
      <c r="V746" s="66">
        <f t="shared" si="129"/>
        <v>0</v>
      </c>
      <c r="W746">
        <f t="shared" si="130"/>
        <v>0</v>
      </c>
      <c r="X746">
        <f t="shared" si="121"/>
        <v>0</v>
      </c>
      <c r="Y746">
        <f t="shared" si="122"/>
        <v>0</v>
      </c>
      <c r="Z746">
        <f t="shared" si="131"/>
        <v>0</v>
      </c>
    </row>
    <row r="747" spans="3:26" x14ac:dyDescent="0.25">
      <c r="C747"/>
      <c r="O747">
        <f t="shared" si="123"/>
        <v>10.88</v>
      </c>
      <c r="Q747" t="str">
        <f t="shared" si="124"/>
        <v>#</v>
      </c>
      <c r="R747">
        <f t="shared" si="125"/>
        <v>0</v>
      </c>
      <c r="S747">
        <f t="shared" si="126"/>
        <v>0</v>
      </c>
      <c r="T747">
        <f t="shared" si="127"/>
        <v>35.251200000000004</v>
      </c>
      <c r="U747">
        <f t="shared" si="128"/>
        <v>0</v>
      </c>
      <c r="V747" s="66">
        <f t="shared" si="129"/>
        <v>0</v>
      </c>
      <c r="W747">
        <f t="shared" si="130"/>
        <v>0</v>
      </c>
      <c r="X747">
        <f t="shared" si="121"/>
        <v>0</v>
      </c>
      <c r="Y747">
        <f t="shared" si="122"/>
        <v>0</v>
      </c>
      <c r="Z747">
        <f t="shared" si="131"/>
        <v>0</v>
      </c>
    </row>
    <row r="748" spans="3:26" x14ac:dyDescent="0.25">
      <c r="C748"/>
      <c r="O748">
        <f t="shared" si="123"/>
        <v>10.88</v>
      </c>
      <c r="Q748" t="str">
        <f t="shared" si="124"/>
        <v>#</v>
      </c>
      <c r="R748">
        <f t="shared" si="125"/>
        <v>0</v>
      </c>
      <c r="S748">
        <f t="shared" si="126"/>
        <v>0</v>
      </c>
      <c r="T748">
        <f t="shared" si="127"/>
        <v>35.251200000000004</v>
      </c>
      <c r="U748">
        <f t="shared" si="128"/>
        <v>0</v>
      </c>
      <c r="V748" s="66">
        <f t="shared" si="129"/>
        <v>0</v>
      </c>
      <c r="W748">
        <f t="shared" si="130"/>
        <v>0</v>
      </c>
      <c r="X748">
        <f t="shared" si="121"/>
        <v>0</v>
      </c>
      <c r="Y748">
        <f t="shared" si="122"/>
        <v>0</v>
      </c>
      <c r="Z748">
        <f t="shared" si="131"/>
        <v>0</v>
      </c>
    </row>
    <row r="749" spans="3:26" x14ac:dyDescent="0.25">
      <c r="C749"/>
      <c r="O749">
        <f t="shared" si="123"/>
        <v>10.88</v>
      </c>
      <c r="Q749" t="str">
        <f t="shared" si="124"/>
        <v>#</v>
      </c>
      <c r="R749">
        <f t="shared" si="125"/>
        <v>0</v>
      </c>
      <c r="S749">
        <f t="shared" si="126"/>
        <v>0</v>
      </c>
      <c r="T749">
        <f t="shared" si="127"/>
        <v>35.251200000000004</v>
      </c>
      <c r="U749">
        <f t="shared" si="128"/>
        <v>0</v>
      </c>
      <c r="V749" s="66">
        <f t="shared" si="129"/>
        <v>0</v>
      </c>
      <c r="W749">
        <f t="shared" si="130"/>
        <v>0</v>
      </c>
      <c r="X749">
        <f t="shared" si="121"/>
        <v>0</v>
      </c>
      <c r="Y749">
        <f t="shared" si="122"/>
        <v>0</v>
      </c>
      <c r="Z749">
        <f t="shared" si="131"/>
        <v>0</v>
      </c>
    </row>
    <row r="750" spans="3:26" x14ac:dyDescent="0.25">
      <c r="C750"/>
      <c r="O750">
        <f t="shared" si="123"/>
        <v>10.88</v>
      </c>
      <c r="Q750" t="str">
        <f t="shared" si="124"/>
        <v>#</v>
      </c>
      <c r="R750">
        <f t="shared" si="125"/>
        <v>0</v>
      </c>
      <c r="S750">
        <f t="shared" si="126"/>
        <v>0</v>
      </c>
      <c r="T750">
        <f t="shared" si="127"/>
        <v>35.251200000000004</v>
      </c>
      <c r="U750">
        <f t="shared" si="128"/>
        <v>0</v>
      </c>
      <c r="V750" s="66">
        <f t="shared" si="129"/>
        <v>0</v>
      </c>
      <c r="W750">
        <f t="shared" si="130"/>
        <v>0</v>
      </c>
      <c r="X750">
        <f t="shared" si="121"/>
        <v>0</v>
      </c>
      <c r="Y750">
        <f t="shared" si="122"/>
        <v>0</v>
      </c>
      <c r="Z750">
        <f t="shared" si="131"/>
        <v>0</v>
      </c>
    </row>
    <row r="751" spans="3:26" x14ac:dyDescent="0.25">
      <c r="C751"/>
      <c r="O751">
        <f t="shared" si="123"/>
        <v>10.88</v>
      </c>
      <c r="Q751" t="str">
        <f t="shared" si="124"/>
        <v>#</v>
      </c>
      <c r="R751">
        <f t="shared" si="125"/>
        <v>0</v>
      </c>
      <c r="S751">
        <f t="shared" si="126"/>
        <v>0</v>
      </c>
      <c r="T751">
        <f t="shared" si="127"/>
        <v>35.251200000000004</v>
      </c>
      <c r="U751">
        <f t="shared" si="128"/>
        <v>0</v>
      </c>
      <c r="V751" s="66">
        <f t="shared" si="129"/>
        <v>0</v>
      </c>
      <c r="W751">
        <f t="shared" si="130"/>
        <v>0</v>
      </c>
      <c r="X751">
        <f t="shared" si="121"/>
        <v>0</v>
      </c>
      <c r="Y751">
        <f t="shared" si="122"/>
        <v>0</v>
      </c>
      <c r="Z751">
        <f t="shared" si="131"/>
        <v>0</v>
      </c>
    </row>
    <row r="752" spans="3:26" x14ac:dyDescent="0.25">
      <c r="C752"/>
      <c r="O752">
        <f t="shared" si="123"/>
        <v>10.88</v>
      </c>
      <c r="Q752" t="str">
        <f t="shared" si="124"/>
        <v>#</v>
      </c>
      <c r="R752">
        <f t="shared" si="125"/>
        <v>0</v>
      </c>
      <c r="S752">
        <f t="shared" si="126"/>
        <v>0</v>
      </c>
      <c r="T752">
        <f t="shared" si="127"/>
        <v>35.251200000000004</v>
      </c>
      <c r="U752">
        <f t="shared" si="128"/>
        <v>0</v>
      </c>
      <c r="V752" s="66">
        <f t="shared" si="129"/>
        <v>0</v>
      </c>
      <c r="W752">
        <f t="shared" si="130"/>
        <v>0</v>
      </c>
      <c r="X752">
        <f t="shared" si="121"/>
        <v>0</v>
      </c>
      <c r="Y752">
        <f t="shared" si="122"/>
        <v>0</v>
      </c>
      <c r="Z752">
        <f t="shared" si="131"/>
        <v>0</v>
      </c>
    </row>
    <row r="753" spans="3:26" x14ac:dyDescent="0.25">
      <c r="C753"/>
      <c r="O753">
        <f t="shared" si="123"/>
        <v>10.88</v>
      </c>
      <c r="Q753" t="str">
        <f t="shared" si="124"/>
        <v>#</v>
      </c>
      <c r="R753">
        <f t="shared" si="125"/>
        <v>0</v>
      </c>
      <c r="S753">
        <f t="shared" si="126"/>
        <v>0</v>
      </c>
      <c r="T753">
        <f t="shared" si="127"/>
        <v>35.251200000000004</v>
      </c>
      <c r="U753">
        <f t="shared" si="128"/>
        <v>0</v>
      </c>
      <c r="V753" s="66">
        <f t="shared" si="129"/>
        <v>0</v>
      </c>
      <c r="W753">
        <f t="shared" si="130"/>
        <v>0</v>
      </c>
      <c r="X753">
        <f t="shared" si="121"/>
        <v>0</v>
      </c>
      <c r="Y753">
        <f t="shared" si="122"/>
        <v>0</v>
      </c>
      <c r="Z753">
        <f t="shared" si="131"/>
        <v>0</v>
      </c>
    </row>
    <row r="754" spans="3:26" x14ac:dyDescent="0.25">
      <c r="C754"/>
      <c r="O754">
        <f t="shared" si="123"/>
        <v>10.88</v>
      </c>
      <c r="Q754" t="str">
        <f t="shared" si="124"/>
        <v>#</v>
      </c>
      <c r="R754">
        <f t="shared" si="125"/>
        <v>0</v>
      </c>
      <c r="S754">
        <f t="shared" si="126"/>
        <v>0</v>
      </c>
      <c r="T754">
        <f t="shared" si="127"/>
        <v>35.251200000000004</v>
      </c>
      <c r="U754">
        <f t="shared" si="128"/>
        <v>0</v>
      </c>
      <c r="V754" s="66">
        <f t="shared" si="129"/>
        <v>0</v>
      </c>
      <c r="W754">
        <f t="shared" si="130"/>
        <v>0</v>
      </c>
      <c r="X754">
        <f t="shared" si="121"/>
        <v>0</v>
      </c>
      <c r="Y754">
        <f t="shared" si="122"/>
        <v>0</v>
      </c>
      <c r="Z754">
        <f t="shared" si="131"/>
        <v>0</v>
      </c>
    </row>
    <row r="755" spans="3:26" x14ac:dyDescent="0.25">
      <c r="C755"/>
      <c r="O755">
        <f t="shared" si="123"/>
        <v>10.88</v>
      </c>
      <c r="Q755" t="str">
        <f t="shared" si="124"/>
        <v>#</v>
      </c>
      <c r="R755">
        <f t="shared" si="125"/>
        <v>0</v>
      </c>
      <c r="S755">
        <f t="shared" si="126"/>
        <v>0</v>
      </c>
      <c r="T755">
        <f t="shared" si="127"/>
        <v>35.251200000000004</v>
      </c>
      <c r="U755">
        <f t="shared" si="128"/>
        <v>0</v>
      </c>
      <c r="V755" s="66">
        <f t="shared" si="129"/>
        <v>0</v>
      </c>
      <c r="W755">
        <f t="shared" si="130"/>
        <v>0</v>
      </c>
      <c r="X755">
        <f t="shared" si="121"/>
        <v>0</v>
      </c>
      <c r="Y755">
        <f t="shared" si="122"/>
        <v>0</v>
      </c>
      <c r="Z755">
        <f t="shared" si="131"/>
        <v>0</v>
      </c>
    </row>
    <row r="756" spans="3:26" x14ac:dyDescent="0.25">
      <c r="C756"/>
      <c r="O756">
        <f t="shared" si="123"/>
        <v>10.88</v>
      </c>
      <c r="Q756" t="str">
        <f t="shared" si="124"/>
        <v>#</v>
      </c>
      <c r="R756">
        <f t="shared" si="125"/>
        <v>0</v>
      </c>
      <c r="S756">
        <f t="shared" si="126"/>
        <v>0</v>
      </c>
      <c r="T756">
        <f t="shared" si="127"/>
        <v>35.251200000000004</v>
      </c>
      <c r="U756">
        <f t="shared" si="128"/>
        <v>0</v>
      </c>
      <c r="V756" s="66">
        <f t="shared" si="129"/>
        <v>0</v>
      </c>
      <c r="W756">
        <f t="shared" si="130"/>
        <v>0</v>
      </c>
      <c r="X756">
        <f t="shared" si="121"/>
        <v>0</v>
      </c>
      <c r="Y756">
        <f t="shared" si="122"/>
        <v>0</v>
      </c>
      <c r="Z756">
        <f t="shared" si="131"/>
        <v>0</v>
      </c>
    </row>
    <row r="757" spans="3:26" x14ac:dyDescent="0.25">
      <c r="C757"/>
      <c r="O757">
        <f t="shared" si="123"/>
        <v>10.88</v>
      </c>
      <c r="Q757" t="str">
        <f t="shared" si="124"/>
        <v>#</v>
      </c>
      <c r="R757">
        <f t="shared" si="125"/>
        <v>0</v>
      </c>
      <c r="S757">
        <f t="shared" si="126"/>
        <v>0</v>
      </c>
      <c r="T757">
        <f t="shared" si="127"/>
        <v>35.251200000000004</v>
      </c>
      <c r="U757">
        <f t="shared" si="128"/>
        <v>0</v>
      </c>
      <c r="V757" s="66">
        <f t="shared" si="129"/>
        <v>0</v>
      </c>
      <c r="W757">
        <f t="shared" si="130"/>
        <v>0</v>
      </c>
      <c r="X757">
        <f t="shared" si="121"/>
        <v>0</v>
      </c>
      <c r="Y757">
        <f t="shared" si="122"/>
        <v>0</v>
      </c>
      <c r="Z757">
        <f t="shared" si="131"/>
        <v>0</v>
      </c>
    </row>
    <row r="758" spans="3:26" x14ac:dyDescent="0.25">
      <c r="C758"/>
      <c r="O758">
        <f t="shared" si="123"/>
        <v>10.88</v>
      </c>
      <c r="Q758" t="str">
        <f t="shared" si="124"/>
        <v>#</v>
      </c>
      <c r="R758">
        <f t="shared" si="125"/>
        <v>0</v>
      </c>
      <c r="S758">
        <f t="shared" si="126"/>
        <v>0</v>
      </c>
      <c r="T758">
        <f t="shared" si="127"/>
        <v>35.251200000000004</v>
      </c>
      <c r="U758">
        <f t="shared" si="128"/>
        <v>0</v>
      </c>
      <c r="V758" s="66">
        <f t="shared" si="129"/>
        <v>0</v>
      </c>
      <c r="W758">
        <f t="shared" si="130"/>
        <v>0</v>
      </c>
      <c r="X758">
        <f t="shared" si="121"/>
        <v>0</v>
      </c>
      <c r="Y758">
        <f t="shared" si="122"/>
        <v>0</v>
      </c>
      <c r="Z758">
        <f t="shared" si="131"/>
        <v>0</v>
      </c>
    </row>
    <row r="759" spans="3:26" x14ac:dyDescent="0.25">
      <c r="C759"/>
      <c r="O759">
        <f t="shared" si="123"/>
        <v>10.88</v>
      </c>
      <c r="Q759" t="str">
        <f t="shared" si="124"/>
        <v>#</v>
      </c>
      <c r="R759">
        <f t="shared" si="125"/>
        <v>0</v>
      </c>
      <c r="S759">
        <f t="shared" si="126"/>
        <v>0</v>
      </c>
      <c r="T759">
        <f t="shared" si="127"/>
        <v>35.251200000000004</v>
      </c>
      <c r="U759">
        <f t="shared" si="128"/>
        <v>0</v>
      </c>
      <c r="V759" s="66">
        <f t="shared" si="129"/>
        <v>0</v>
      </c>
      <c r="W759">
        <f t="shared" si="130"/>
        <v>0</v>
      </c>
      <c r="X759">
        <f t="shared" si="121"/>
        <v>0</v>
      </c>
      <c r="Y759">
        <f t="shared" si="122"/>
        <v>0</v>
      </c>
      <c r="Z759">
        <f t="shared" si="131"/>
        <v>0</v>
      </c>
    </row>
    <row r="760" spans="3:26" x14ac:dyDescent="0.25">
      <c r="C760"/>
      <c r="O760">
        <f t="shared" si="123"/>
        <v>10.88</v>
      </c>
      <c r="Q760" t="str">
        <f t="shared" si="124"/>
        <v>#</v>
      </c>
      <c r="R760">
        <f t="shared" si="125"/>
        <v>0</v>
      </c>
      <c r="S760">
        <f t="shared" si="126"/>
        <v>0</v>
      </c>
      <c r="T760">
        <f t="shared" si="127"/>
        <v>35.251200000000004</v>
      </c>
      <c r="U760">
        <f t="shared" si="128"/>
        <v>0</v>
      </c>
      <c r="V760" s="66">
        <f t="shared" si="129"/>
        <v>0</v>
      </c>
      <c r="W760">
        <f t="shared" si="130"/>
        <v>0</v>
      </c>
      <c r="X760">
        <f t="shared" si="121"/>
        <v>0</v>
      </c>
      <c r="Y760">
        <f t="shared" si="122"/>
        <v>0</v>
      </c>
      <c r="Z760">
        <f t="shared" si="131"/>
        <v>0</v>
      </c>
    </row>
    <row r="761" spans="3:26" x14ac:dyDescent="0.25">
      <c r="C761"/>
      <c r="O761">
        <f t="shared" si="123"/>
        <v>10.88</v>
      </c>
      <c r="Q761" t="str">
        <f t="shared" si="124"/>
        <v>#</v>
      </c>
      <c r="R761">
        <f t="shared" si="125"/>
        <v>0</v>
      </c>
      <c r="S761">
        <f t="shared" si="126"/>
        <v>0</v>
      </c>
      <c r="T761">
        <f t="shared" si="127"/>
        <v>35.251200000000004</v>
      </c>
      <c r="U761">
        <f t="shared" si="128"/>
        <v>0</v>
      </c>
      <c r="V761" s="66">
        <f t="shared" si="129"/>
        <v>0</v>
      </c>
      <c r="W761">
        <f t="shared" si="130"/>
        <v>0</v>
      </c>
      <c r="X761">
        <f t="shared" si="121"/>
        <v>0</v>
      </c>
      <c r="Y761">
        <f t="shared" si="122"/>
        <v>0</v>
      </c>
      <c r="Z761">
        <f t="shared" si="131"/>
        <v>0</v>
      </c>
    </row>
    <row r="762" spans="3:26" x14ac:dyDescent="0.25">
      <c r="C762"/>
      <c r="O762">
        <f t="shared" si="123"/>
        <v>10.88</v>
      </c>
      <c r="Q762" t="str">
        <f t="shared" si="124"/>
        <v>#</v>
      </c>
      <c r="R762">
        <f t="shared" si="125"/>
        <v>0</v>
      </c>
      <c r="S762">
        <f t="shared" si="126"/>
        <v>0</v>
      </c>
      <c r="T762">
        <f t="shared" si="127"/>
        <v>35.251200000000004</v>
      </c>
      <c r="U762">
        <f t="shared" si="128"/>
        <v>0</v>
      </c>
      <c r="V762" s="66">
        <f t="shared" si="129"/>
        <v>0</v>
      </c>
      <c r="W762">
        <f t="shared" si="130"/>
        <v>0</v>
      </c>
      <c r="X762">
        <f t="shared" si="121"/>
        <v>0</v>
      </c>
      <c r="Y762">
        <f t="shared" si="122"/>
        <v>0</v>
      </c>
      <c r="Z762">
        <f t="shared" si="131"/>
        <v>0</v>
      </c>
    </row>
    <row r="763" spans="3:26" x14ac:dyDescent="0.25">
      <c r="C763"/>
      <c r="O763">
        <f t="shared" si="123"/>
        <v>10.88</v>
      </c>
      <c r="Q763" t="str">
        <f t="shared" si="124"/>
        <v>#</v>
      </c>
      <c r="R763">
        <f t="shared" si="125"/>
        <v>0</v>
      </c>
      <c r="S763">
        <f t="shared" si="126"/>
        <v>0</v>
      </c>
      <c r="T763">
        <f t="shared" si="127"/>
        <v>35.251200000000004</v>
      </c>
      <c r="U763">
        <f t="shared" si="128"/>
        <v>0</v>
      </c>
      <c r="V763" s="66">
        <f t="shared" si="129"/>
        <v>0</v>
      </c>
      <c r="W763">
        <f t="shared" si="130"/>
        <v>0</v>
      </c>
      <c r="X763">
        <f t="shared" si="121"/>
        <v>0</v>
      </c>
      <c r="Y763">
        <f t="shared" si="122"/>
        <v>0</v>
      </c>
      <c r="Z763">
        <f t="shared" si="131"/>
        <v>0</v>
      </c>
    </row>
    <row r="764" spans="3:26" x14ac:dyDescent="0.25">
      <c r="C764"/>
      <c r="O764">
        <f t="shared" si="123"/>
        <v>10.88</v>
      </c>
      <c r="Q764" t="str">
        <f t="shared" si="124"/>
        <v>#</v>
      </c>
      <c r="R764">
        <f t="shared" si="125"/>
        <v>0</v>
      </c>
      <c r="S764">
        <f t="shared" si="126"/>
        <v>0</v>
      </c>
      <c r="T764">
        <f t="shared" si="127"/>
        <v>35.251200000000004</v>
      </c>
      <c r="U764">
        <f t="shared" si="128"/>
        <v>0</v>
      </c>
      <c r="V764" s="66">
        <f t="shared" si="129"/>
        <v>0</v>
      </c>
      <c r="W764">
        <f t="shared" si="130"/>
        <v>0</v>
      </c>
      <c r="X764">
        <f t="shared" si="121"/>
        <v>0</v>
      </c>
      <c r="Y764">
        <f t="shared" si="122"/>
        <v>0</v>
      </c>
      <c r="Z764">
        <f t="shared" si="131"/>
        <v>0</v>
      </c>
    </row>
    <row r="765" spans="3:26" x14ac:dyDescent="0.25">
      <c r="C765"/>
      <c r="O765">
        <f t="shared" si="123"/>
        <v>10.88</v>
      </c>
      <c r="Q765" t="str">
        <f t="shared" si="124"/>
        <v>#</v>
      </c>
      <c r="R765">
        <f t="shared" si="125"/>
        <v>0</v>
      </c>
      <c r="S765">
        <f t="shared" si="126"/>
        <v>0</v>
      </c>
      <c r="T765">
        <f t="shared" si="127"/>
        <v>35.251200000000004</v>
      </c>
      <c r="U765">
        <f t="shared" si="128"/>
        <v>0</v>
      </c>
      <c r="V765" s="66">
        <f t="shared" si="129"/>
        <v>0</v>
      </c>
      <c r="W765">
        <f t="shared" si="130"/>
        <v>0</v>
      </c>
      <c r="X765">
        <f t="shared" si="121"/>
        <v>0</v>
      </c>
      <c r="Y765">
        <f t="shared" si="122"/>
        <v>0</v>
      </c>
      <c r="Z765">
        <f t="shared" si="131"/>
        <v>0</v>
      </c>
    </row>
    <row r="766" spans="3:26" x14ac:dyDescent="0.25">
      <c r="C766"/>
      <c r="O766">
        <f t="shared" si="123"/>
        <v>10.88</v>
      </c>
      <c r="Q766" t="str">
        <f t="shared" si="124"/>
        <v>#</v>
      </c>
      <c r="R766">
        <f t="shared" si="125"/>
        <v>0</v>
      </c>
      <c r="S766">
        <f t="shared" si="126"/>
        <v>0</v>
      </c>
      <c r="T766">
        <f t="shared" si="127"/>
        <v>35.251200000000004</v>
      </c>
      <c r="U766">
        <f t="shared" si="128"/>
        <v>0</v>
      </c>
      <c r="V766" s="66">
        <f t="shared" si="129"/>
        <v>0</v>
      </c>
      <c r="W766">
        <f t="shared" si="130"/>
        <v>0</v>
      </c>
      <c r="X766">
        <f t="shared" si="121"/>
        <v>0</v>
      </c>
      <c r="Y766">
        <f t="shared" si="122"/>
        <v>0</v>
      </c>
      <c r="Z766">
        <f t="shared" si="131"/>
        <v>0</v>
      </c>
    </row>
    <row r="767" spans="3:26" x14ac:dyDescent="0.25">
      <c r="C767"/>
      <c r="O767">
        <f t="shared" si="123"/>
        <v>10.88</v>
      </c>
      <c r="Q767" t="str">
        <f t="shared" si="124"/>
        <v>#</v>
      </c>
      <c r="R767">
        <f t="shared" si="125"/>
        <v>0</v>
      </c>
      <c r="S767">
        <f t="shared" si="126"/>
        <v>0</v>
      </c>
      <c r="T767">
        <f t="shared" si="127"/>
        <v>35.251200000000004</v>
      </c>
      <c r="U767">
        <f t="shared" si="128"/>
        <v>0</v>
      </c>
      <c r="V767" s="66">
        <f t="shared" si="129"/>
        <v>0</v>
      </c>
      <c r="W767">
        <f t="shared" si="130"/>
        <v>0</v>
      </c>
      <c r="X767">
        <f t="shared" si="121"/>
        <v>0</v>
      </c>
      <c r="Y767">
        <f t="shared" si="122"/>
        <v>0</v>
      </c>
      <c r="Z767">
        <f t="shared" si="131"/>
        <v>0</v>
      </c>
    </row>
    <row r="768" spans="3:26" x14ac:dyDescent="0.25">
      <c r="C768"/>
      <c r="O768">
        <f t="shared" si="123"/>
        <v>10.88</v>
      </c>
      <c r="Q768" t="str">
        <f t="shared" si="124"/>
        <v>#</v>
      </c>
      <c r="R768">
        <f t="shared" si="125"/>
        <v>0</v>
      </c>
      <c r="S768">
        <f t="shared" si="126"/>
        <v>0</v>
      </c>
      <c r="T768">
        <f t="shared" si="127"/>
        <v>35.251200000000004</v>
      </c>
      <c r="U768">
        <f t="shared" si="128"/>
        <v>0</v>
      </c>
      <c r="V768" s="66">
        <f t="shared" si="129"/>
        <v>0</v>
      </c>
      <c r="W768">
        <f t="shared" si="130"/>
        <v>0</v>
      </c>
      <c r="X768">
        <f t="shared" si="121"/>
        <v>0</v>
      </c>
      <c r="Y768">
        <f t="shared" si="122"/>
        <v>0</v>
      </c>
      <c r="Z768">
        <f t="shared" si="131"/>
        <v>0</v>
      </c>
    </row>
    <row r="769" spans="3:26" x14ac:dyDescent="0.25">
      <c r="C769"/>
      <c r="O769">
        <f t="shared" si="123"/>
        <v>10.88</v>
      </c>
      <c r="Q769" t="str">
        <f t="shared" si="124"/>
        <v>#</v>
      </c>
      <c r="R769">
        <f t="shared" si="125"/>
        <v>0</v>
      </c>
      <c r="S769">
        <f t="shared" si="126"/>
        <v>0</v>
      </c>
      <c r="T769">
        <f t="shared" si="127"/>
        <v>35.251200000000004</v>
      </c>
      <c r="U769">
        <f t="shared" si="128"/>
        <v>0</v>
      </c>
      <c r="V769" s="66">
        <f t="shared" si="129"/>
        <v>0</v>
      </c>
      <c r="W769">
        <f t="shared" si="130"/>
        <v>0</v>
      </c>
      <c r="X769">
        <f t="shared" si="121"/>
        <v>0</v>
      </c>
      <c r="Y769">
        <f t="shared" si="122"/>
        <v>0</v>
      </c>
      <c r="Z769">
        <f t="shared" si="131"/>
        <v>0</v>
      </c>
    </row>
    <row r="770" spans="3:26" x14ac:dyDescent="0.25">
      <c r="C770"/>
      <c r="O770">
        <f t="shared" si="123"/>
        <v>10.88</v>
      </c>
      <c r="Q770" t="str">
        <f t="shared" si="124"/>
        <v>#</v>
      </c>
      <c r="R770">
        <f t="shared" si="125"/>
        <v>0</v>
      </c>
      <c r="S770">
        <f t="shared" si="126"/>
        <v>0</v>
      </c>
      <c r="T770">
        <f t="shared" si="127"/>
        <v>35.251200000000004</v>
      </c>
      <c r="U770">
        <f t="shared" si="128"/>
        <v>0</v>
      </c>
      <c r="V770" s="66">
        <f t="shared" si="129"/>
        <v>0</v>
      </c>
      <c r="W770">
        <f t="shared" si="130"/>
        <v>0</v>
      </c>
      <c r="X770">
        <f t="shared" si="121"/>
        <v>0</v>
      </c>
      <c r="Y770">
        <f t="shared" si="122"/>
        <v>0</v>
      </c>
      <c r="Z770">
        <f t="shared" si="131"/>
        <v>0</v>
      </c>
    </row>
    <row r="771" spans="3:26" x14ac:dyDescent="0.25">
      <c r="C771"/>
      <c r="O771">
        <f t="shared" si="123"/>
        <v>10.88</v>
      </c>
      <c r="Q771" t="str">
        <f t="shared" si="124"/>
        <v>#</v>
      </c>
      <c r="R771">
        <f t="shared" si="125"/>
        <v>0</v>
      </c>
      <c r="S771">
        <f t="shared" si="126"/>
        <v>0</v>
      </c>
      <c r="T771">
        <f t="shared" si="127"/>
        <v>35.251200000000004</v>
      </c>
      <c r="U771">
        <f t="shared" si="128"/>
        <v>0</v>
      </c>
      <c r="V771" s="66">
        <f t="shared" si="129"/>
        <v>0</v>
      </c>
      <c r="W771">
        <f t="shared" si="130"/>
        <v>0</v>
      </c>
      <c r="X771">
        <f t="shared" ref="X771:X834" si="132">ROUND(J771/1000,3)</f>
        <v>0</v>
      </c>
      <c r="Y771">
        <f t="shared" ref="Y771:Y834" si="133">ROUND(K771/1000,3)</f>
        <v>0</v>
      </c>
      <c r="Z771">
        <f t="shared" si="131"/>
        <v>0</v>
      </c>
    </row>
    <row r="772" spans="3:26" x14ac:dyDescent="0.25">
      <c r="C772"/>
      <c r="O772">
        <f t="shared" ref="O772:O835" si="134">IFERROR(AVERAGEIFS($M$3:$M$1650,$B$3:$B$1650,MID($Q772,1,4),$M$3:$M$1650,"&gt;0"),10.88)</f>
        <v>10.88</v>
      </c>
      <c r="Q772" t="str">
        <f t="shared" ref="Q772:Q835" si="135">B772&amp;"#"&amp;MID(C772,6,2)</f>
        <v>#</v>
      </c>
      <c r="R772">
        <f t="shared" ref="R772:R835" si="136">IF(OR(L772=0,M772=0),ROUND(D772*O772/1000,3),ROUND(L772*M772*0.9/1000,3))</f>
        <v>0</v>
      </c>
      <c r="S772">
        <f t="shared" ref="S772:S835" si="137">IF(OR(L772=0,M772=0),ROUND(D772*O772*0.9/1000,3),ROUND(L772*M772*0.9/1000,3))</f>
        <v>0</v>
      </c>
      <c r="T772">
        <f t="shared" ref="T772:T835" si="138">IF(OR(L772=0,M772=0),O772*0.9*3.6,M772*0.9*3.6)</f>
        <v>35.251200000000004</v>
      </c>
      <c r="U772">
        <f t="shared" ref="U772:U835" si="139">IF(H772=0,ROUND(F772+G772,3),ROUND(H772,3))</f>
        <v>0</v>
      </c>
      <c r="V772" s="66">
        <f t="shared" ref="V772:V835" si="140">H772</f>
        <v>0</v>
      </c>
      <c r="W772">
        <f t="shared" ref="W772:W835" si="141">ROUND(E772/1000,3)</f>
        <v>0</v>
      </c>
      <c r="X772">
        <f t="shared" si="132"/>
        <v>0</v>
      </c>
      <c r="Y772">
        <f t="shared" si="133"/>
        <v>0</v>
      </c>
      <c r="Z772">
        <f t="shared" ref="Z772:Z835" si="142">ROUND(I772/1000,3)</f>
        <v>0</v>
      </c>
    </row>
    <row r="773" spans="3:26" x14ac:dyDescent="0.25">
      <c r="C773"/>
      <c r="O773">
        <f t="shared" si="134"/>
        <v>10.88</v>
      </c>
      <c r="Q773" t="str">
        <f t="shared" si="135"/>
        <v>#</v>
      </c>
      <c r="R773">
        <f t="shared" si="136"/>
        <v>0</v>
      </c>
      <c r="S773">
        <f t="shared" si="137"/>
        <v>0</v>
      </c>
      <c r="T773">
        <f t="shared" si="138"/>
        <v>35.251200000000004</v>
      </c>
      <c r="U773">
        <f t="shared" si="139"/>
        <v>0</v>
      </c>
      <c r="V773" s="66">
        <f t="shared" si="140"/>
        <v>0</v>
      </c>
      <c r="W773">
        <f t="shared" si="141"/>
        <v>0</v>
      </c>
      <c r="X773">
        <f t="shared" si="132"/>
        <v>0</v>
      </c>
      <c r="Y773">
        <f t="shared" si="133"/>
        <v>0</v>
      </c>
      <c r="Z773">
        <f t="shared" si="142"/>
        <v>0</v>
      </c>
    </row>
    <row r="774" spans="3:26" x14ac:dyDescent="0.25">
      <c r="C774"/>
      <c r="O774">
        <f t="shared" si="134"/>
        <v>10.88</v>
      </c>
      <c r="Q774" t="str">
        <f t="shared" si="135"/>
        <v>#</v>
      </c>
      <c r="R774">
        <f t="shared" si="136"/>
        <v>0</v>
      </c>
      <c r="S774">
        <f t="shared" si="137"/>
        <v>0</v>
      </c>
      <c r="T774">
        <f t="shared" si="138"/>
        <v>35.251200000000004</v>
      </c>
      <c r="U774">
        <f t="shared" si="139"/>
        <v>0</v>
      </c>
      <c r="V774" s="66">
        <f t="shared" si="140"/>
        <v>0</v>
      </c>
      <c r="W774">
        <f t="shared" si="141"/>
        <v>0</v>
      </c>
      <c r="X774">
        <f t="shared" si="132"/>
        <v>0</v>
      </c>
      <c r="Y774">
        <f t="shared" si="133"/>
        <v>0</v>
      </c>
      <c r="Z774">
        <f t="shared" si="142"/>
        <v>0</v>
      </c>
    </row>
    <row r="775" spans="3:26" x14ac:dyDescent="0.25">
      <c r="C775"/>
      <c r="O775">
        <f t="shared" si="134"/>
        <v>10.88</v>
      </c>
      <c r="Q775" t="str">
        <f t="shared" si="135"/>
        <v>#</v>
      </c>
      <c r="R775">
        <f t="shared" si="136"/>
        <v>0</v>
      </c>
      <c r="S775">
        <f t="shared" si="137"/>
        <v>0</v>
      </c>
      <c r="T775">
        <f t="shared" si="138"/>
        <v>35.251200000000004</v>
      </c>
      <c r="U775">
        <f t="shared" si="139"/>
        <v>0</v>
      </c>
      <c r="V775" s="66">
        <f t="shared" si="140"/>
        <v>0</v>
      </c>
      <c r="W775">
        <f t="shared" si="141"/>
        <v>0</v>
      </c>
      <c r="X775">
        <f t="shared" si="132"/>
        <v>0</v>
      </c>
      <c r="Y775">
        <f t="shared" si="133"/>
        <v>0</v>
      </c>
      <c r="Z775">
        <f t="shared" si="142"/>
        <v>0</v>
      </c>
    </row>
    <row r="776" spans="3:26" x14ac:dyDescent="0.25">
      <c r="C776"/>
      <c r="O776">
        <f t="shared" si="134"/>
        <v>10.88</v>
      </c>
      <c r="Q776" t="str">
        <f t="shared" si="135"/>
        <v>#</v>
      </c>
      <c r="R776">
        <f t="shared" si="136"/>
        <v>0</v>
      </c>
      <c r="S776">
        <f t="shared" si="137"/>
        <v>0</v>
      </c>
      <c r="T776">
        <f t="shared" si="138"/>
        <v>35.251200000000004</v>
      </c>
      <c r="U776">
        <f t="shared" si="139"/>
        <v>0</v>
      </c>
      <c r="V776" s="66">
        <f t="shared" si="140"/>
        <v>0</v>
      </c>
      <c r="W776">
        <f t="shared" si="141"/>
        <v>0</v>
      </c>
      <c r="X776">
        <f t="shared" si="132"/>
        <v>0</v>
      </c>
      <c r="Y776">
        <f t="shared" si="133"/>
        <v>0</v>
      </c>
      <c r="Z776">
        <f t="shared" si="142"/>
        <v>0</v>
      </c>
    </row>
    <row r="777" spans="3:26" x14ac:dyDescent="0.25">
      <c r="C777"/>
      <c r="O777">
        <f t="shared" si="134"/>
        <v>10.88</v>
      </c>
      <c r="Q777" t="str">
        <f t="shared" si="135"/>
        <v>#</v>
      </c>
      <c r="R777">
        <f t="shared" si="136"/>
        <v>0</v>
      </c>
      <c r="S777">
        <f t="shared" si="137"/>
        <v>0</v>
      </c>
      <c r="T777">
        <f t="shared" si="138"/>
        <v>35.251200000000004</v>
      </c>
      <c r="U777">
        <f t="shared" si="139"/>
        <v>0</v>
      </c>
      <c r="V777" s="66">
        <f t="shared" si="140"/>
        <v>0</v>
      </c>
      <c r="W777">
        <f t="shared" si="141"/>
        <v>0</v>
      </c>
      <c r="X777">
        <f t="shared" si="132"/>
        <v>0</v>
      </c>
      <c r="Y777">
        <f t="shared" si="133"/>
        <v>0</v>
      </c>
      <c r="Z777">
        <f t="shared" si="142"/>
        <v>0</v>
      </c>
    </row>
    <row r="778" spans="3:26" x14ac:dyDescent="0.25">
      <c r="C778"/>
      <c r="O778">
        <f t="shared" si="134"/>
        <v>10.88</v>
      </c>
      <c r="Q778" t="str">
        <f t="shared" si="135"/>
        <v>#</v>
      </c>
      <c r="R778">
        <f t="shared" si="136"/>
        <v>0</v>
      </c>
      <c r="S778">
        <f t="shared" si="137"/>
        <v>0</v>
      </c>
      <c r="T778">
        <f t="shared" si="138"/>
        <v>35.251200000000004</v>
      </c>
      <c r="U778">
        <f t="shared" si="139"/>
        <v>0</v>
      </c>
      <c r="V778" s="66">
        <f t="shared" si="140"/>
        <v>0</v>
      </c>
      <c r="W778">
        <f t="shared" si="141"/>
        <v>0</v>
      </c>
      <c r="X778">
        <f t="shared" si="132"/>
        <v>0</v>
      </c>
      <c r="Y778">
        <f t="shared" si="133"/>
        <v>0</v>
      </c>
      <c r="Z778">
        <f t="shared" si="142"/>
        <v>0</v>
      </c>
    </row>
    <row r="779" spans="3:26" x14ac:dyDescent="0.25">
      <c r="C779"/>
      <c r="O779">
        <f t="shared" si="134"/>
        <v>10.88</v>
      </c>
      <c r="Q779" t="str">
        <f t="shared" si="135"/>
        <v>#</v>
      </c>
      <c r="R779">
        <f t="shared" si="136"/>
        <v>0</v>
      </c>
      <c r="S779">
        <f t="shared" si="137"/>
        <v>0</v>
      </c>
      <c r="T779">
        <f t="shared" si="138"/>
        <v>35.251200000000004</v>
      </c>
      <c r="U779">
        <f t="shared" si="139"/>
        <v>0</v>
      </c>
      <c r="V779" s="66">
        <f t="shared" si="140"/>
        <v>0</v>
      </c>
      <c r="W779">
        <f t="shared" si="141"/>
        <v>0</v>
      </c>
      <c r="X779">
        <f t="shared" si="132"/>
        <v>0</v>
      </c>
      <c r="Y779">
        <f t="shared" si="133"/>
        <v>0</v>
      </c>
      <c r="Z779">
        <f t="shared" si="142"/>
        <v>0</v>
      </c>
    </row>
    <row r="780" spans="3:26" x14ac:dyDescent="0.25">
      <c r="C780"/>
      <c r="O780">
        <f t="shared" si="134"/>
        <v>10.88</v>
      </c>
      <c r="Q780" t="str">
        <f t="shared" si="135"/>
        <v>#</v>
      </c>
      <c r="R780">
        <f t="shared" si="136"/>
        <v>0</v>
      </c>
      <c r="S780">
        <f t="shared" si="137"/>
        <v>0</v>
      </c>
      <c r="T780">
        <f t="shared" si="138"/>
        <v>35.251200000000004</v>
      </c>
      <c r="U780">
        <f t="shared" si="139"/>
        <v>0</v>
      </c>
      <c r="V780" s="66">
        <f t="shared" si="140"/>
        <v>0</v>
      </c>
      <c r="W780">
        <f t="shared" si="141"/>
        <v>0</v>
      </c>
      <c r="X780">
        <f t="shared" si="132"/>
        <v>0</v>
      </c>
      <c r="Y780">
        <f t="shared" si="133"/>
        <v>0</v>
      </c>
      <c r="Z780">
        <f t="shared" si="142"/>
        <v>0</v>
      </c>
    </row>
    <row r="781" spans="3:26" x14ac:dyDescent="0.25">
      <c r="C781"/>
      <c r="O781">
        <f t="shared" si="134"/>
        <v>10.88</v>
      </c>
      <c r="Q781" t="str">
        <f t="shared" si="135"/>
        <v>#</v>
      </c>
      <c r="R781">
        <f t="shared" si="136"/>
        <v>0</v>
      </c>
      <c r="S781">
        <f t="shared" si="137"/>
        <v>0</v>
      </c>
      <c r="T781">
        <f t="shared" si="138"/>
        <v>35.251200000000004</v>
      </c>
      <c r="U781">
        <f t="shared" si="139"/>
        <v>0</v>
      </c>
      <c r="V781" s="66">
        <f t="shared" si="140"/>
        <v>0</v>
      </c>
      <c r="W781">
        <f t="shared" si="141"/>
        <v>0</v>
      </c>
      <c r="X781">
        <f t="shared" si="132"/>
        <v>0</v>
      </c>
      <c r="Y781">
        <f t="shared" si="133"/>
        <v>0</v>
      </c>
      <c r="Z781">
        <f t="shared" si="142"/>
        <v>0</v>
      </c>
    </row>
    <row r="782" spans="3:26" x14ac:dyDescent="0.25">
      <c r="C782"/>
      <c r="O782">
        <f t="shared" si="134"/>
        <v>10.88</v>
      </c>
      <c r="Q782" t="str">
        <f t="shared" si="135"/>
        <v>#</v>
      </c>
      <c r="R782">
        <f t="shared" si="136"/>
        <v>0</v>
      </c>
      <c r="S782">
        <f t="shared" si="137"/>
        <v>0</v>
      </c>
      <c r="T782">
        <f t="shared" si="138"/>
        <v>35.251200000000004</v>
      </c>
      <c r="U782">
        <f t="shared" si="139"/>
        <v>0</v>
      </c>
      <c r="V782" s="66">
        <f t="shared" si="140"/>
        <v>0</v>
      </c>
      <c r="W782">
        <f t="shared" si="141"/>
        <v>0</v>
      </c>
      <c r="X782">
        <f t="shared" si="132"/>
        <v>0</v>
      </c>
      <c r="Y782">
        <f t="shared" si="133"/>
        <v>0</v>
      </c>
      <c r="Z782">
        <f t="shared" si="142"/>
        <v>0</v>
      </c>
    </row>
    <row r="783" spans="3:26" x14ac:dyDescent="0.25">
      <c r="C783"/>
      <c r="O783">
        <f t="shared" si="134"/>
        <v>10.88</v>
      </c>
      <c r="Q783" t="str">
        <f t="shared" si="135"/>
        <v>#</v>
      </c>
      <c r="R783">
        <f t="shared" si="136"/>
        <v>0</v>
      </c>
      <c r="S783">
        <f t="shared" si="137"/>
        <v>0</v>
      </c>
      <c r="T783">
        <f t="shared" si="138"/>
        <v>35.251200000000004</v>
      </c>
      <c r="U783">
        <f t="shared" si="139"/>
        <v>0</v>
      </c>
      <c r="V783" s="66">
        <f t="shared" si="140"/>
        <v>0</v>
      </c>
      <c r="W783">
        <f t="shared" si="141"/>
        <v>0</v>
      </c>
      <c r="X783">
        <f t="shared" si="132"/>
        <v>0</v>
      </c>
      <c r="Y783">
        <f t="shared" si="133"/>
        <v>0</v>
      </c>
      <c r="Z783">
        <f t="shared" si="142"/>
        <v>0</v>
      </c>
    </row>
    <row r="784" spans="3:26" x14ac:dyDescent="0.25">
      <c r="C784"/>
      <c r="O784">
        <f t="shared" si="134"/>
        <v>10.88</v>
      </c>
      <c r="Q784" t="str">
        <f t="shared" si="135"/>
        <v>#</v>
      </c>
      <c r="R784">
        <f t="shared" si="136"/>
        <v>0</v>
      </c>
      <c r="S784">
        <f t="shared" si="137"/>
        <v>0</v>
      </c>
      <c r="T784">
        <f t="shared" si="138"/>
        <v>35.251200000000004</v>
      </c>
      <c r="U784">
        <f t="shared" si="139"/>
        <v>0</v>
      </c>
      <c r="V784" s="66">
        <f t="shared" si="140"/>
        <v>0</v>
      </c>
      <c r="W784">
        <f t="shared" si="141"/>
        <v>0</v>
      </c>
      <c r="X784">
        <f t="shared" si="132"/>
        <v>0</v>
      </c>
      <c r="Y784">
        <f t="shared" si="133"/>
        <v>0</v>
      </c>
      <c r="Z784">
        <f t="shared" si="142"/>
        <v>0</v>
      </c>
    </row>
    <row r="785" spans="3:26" x14ac:dyDescent="0.25">
      <c r="C785"/>
      <c r="O785">
        <f t="shared" si="134"/>
        <v>10.88</v>
      </c>
      <c r="Q785" t="str">
        <f t="shared" si="135"/>
        <v>#</v>
      </c>
      <c r="R785">
        <f t="shared" si="136"/>
        <v>0</v>
      </c>
      <c r="S785">
        <f t="shared" si="137"/>
        <v>0</v>
      </c>
      <c r="T785">
        <f t="shared" si="138"/>
        <v>35.251200000000004</v>
      </c>
      <c r="U785">
        <f t="shared" si="139"/>
        <v>0</v>
      </c>
      <c r="V785" s="66">
        <f t="shared" si="140"/>
        <v>0</v>
      </c>
      <c r="W785">
        <f t="shared" si="141"/>
        <v>0</v>
      </c>
      <c r="X785">
        <f t="shared" si="132"/>
        <v>0</v>
      </c>
      <c r="Y785">
        <f t="shared" si="133"/>
        <v>0</v>
      </c>
      <c r="Z785">
        <f t="shared" si="142"/>
        <v>0</v>
      </c>
    </row>
    <row r="786" spans="3:26" x14ac:dyDescent="0.25">
      <c r="C786"/>
      <c r="O786">
        <f t="shared" si="134"/>
        <v>10.88</v>
      </c>
      <c r="Q786" t="str">
        <f t="shared" si="135"/>
        <v>#</v>
      </c>
      <c r="R786">
        <f t="shared" si="136"/>
        <v>0</v>
      </c>
      <c r="S786">
        <f t="shared" si="137"/>
        <v>0</v>
      </c>
      <c r="T786">
        <f t="shared" si="138"/>
        <v>35.251200000000004</v>
      </c>
      <c r="U786">
        <f t="shared" si="139"/>
        <v>0</v>
      </c>
      <c r="V786" s="66">
        <f t="shared" si="140"/>
        <v>0</v>
      </c>
      <c r="W786">
        <f t="shared" si="141"/>
        <v>0</v>
      </c>
      <c r="X786">
        <f t="shared" si="132"/>
        <v>0</v>
      </c>
      <c r="Y786">
        <f t="shared" si="133"/>
        <v>0</v>
      </c>
      <c r="Z786">
        <f t="shared" si="142"/>
        <v>0</v>
      </c>
    </row>
    <row r="787" spans="3:26" x14ac:dyDescent="0.25">
      <c r="C787"/>
      <c r="O787">
        <f t="shared" si="134"/>
        <v>10.88</v>
      </c>
      <c r="Q787" t="str">
        <f t="shared" si="135"/>
        <v>#</v>
      </c>
      <c r="R787">
        <f t="shared" si="136"/>
        <v>0</v>
      </c>
      <c r="S787">
        <f t="shared" si="137"/>
        <v>0</v>
      </c>
      <c r="T787">
        <f t="shared" si="138"/>
        <v>35.251200000000004</v>
      </c>
      <c r="U787">
        <f t="shared" si="139"/>
        <v>0</v>
      </c>
      <c r="V787" s="66">
        <f t="shared" si="140"/>
        <v>0</v>
      </c>
      <c r="W787">
        <f t="shared" si="141"/>
        <v>0</v>
      </c>
      <c r="X787">
        <f t="shared" si="132"/>
        <v>0</v>
      </c>
      <c r="Y787">
        <f t="shared" si="133"/>
        <v>0</v>
      </c>
      <c r="Z787">
        <f t="shared" si="142"/>
        <v>0</v>
      </c>
    </row>
    <row r="788" spans="3:26" x14ac:dyDescent="0.25">
      <c r="C788"/>
      <c r="O788">
        <f t="shared" si="134"/>
        <v>10.88</v>
      </c>
      <c r="Q788" t="str">
        <f t="shared" si="135"/>
        <v>#</v>
      </c>
      <c r="R788">
        <f t="shared" si="136"/>
        <v>0</v>
      </c>
      <c r="S788">
        <f t="shared" si="137"/>
        <v>0</v>
      </c>
      <c r="T788">
        <f t="shared" si="138"/>
        <v>35.251200000000004</v>
      </c>
      <c r="U788">
        <f t="shared" si="139"/>
        <v>0</v>
      </c>
      <c r="V788" s="66">
        <f t="shared" si="140"/>
        <v>0</v>
      </c>
      <c r="W788">
        <f t="shared" si="141"/>
        <v>0</v>
      </c>
      <c r="X788">
        <f t="shared" si="132"/>
        <v>0</v>
      </c>
      <c r="Y788">
        <f t="shared" si="133"/>
        <v>0</v>
      </c>
      <c r="Z788">
        <f t="shared" si="142"/>
        <v>0</v>
      </c>
    </row>
    <row r="789" spans="3:26" x14ac:dyDescent="0.25">
      <c r="C789"/>
      <c r="O789">
        <f t="shared" si="134"/>
        <v>10.88</v>
      </c>
      <c r="Q789" t="str">
        <f t="shared" si="135"/>
        <v>#</v>
      </c>
      <c r="R789">
        <f t="shared" si="136"/>
        <v>0</v>
      </c>
      <c r="S789">
        <f t="shared" si="137"/>
        <v>0</v>
      </c>
      <c r="T789">
        <f t="shared" si="138"/>
        <v>35.251200000000004</v>
      </c>
      <c r="U789">
        <f t="shared" si="139"/>
        <v>0</v>
      </c>
      <c r="V789" s="66">
        <f t="shared" si="140"/>
        <v>0</v>
      </c>
      <c r="W789">
        <f t="shared" si="141"/>
        <v>0</v>
      </c>
      <c r="X789">
        <f t="shared" si="132"/>
        <v>0</v>
      </c>
      <c r="Y789">
        <f t="shared" si="133"/>
        <v>0</v>
      </c>
      <c r="Z789">
        <f t="shared" si="142"/>
        <v>0</v>
      </c>
    </row>
    <row r="790" spans="3:26" x14ac:dyDescent="0.25">
      <c r="C790"/>
      <c r="O790">
        <f t="shared" si="134"/>
        <v>10.88</v>
      </c>
      <c r="Q790" t="str">
        <f t="shared" si="135"/>
        <v>#</v>
      </c>
      <c r="R790">
        <f t="shared" si="136"/>
        <v>0</v>
      </c>
      <c r="S790">
        <f t="shared" si="137"/>
        <v>0</v>
      </c>
      <c r="T790">
        <f t="shared" si="138"/>
        <v>35.251200000000004</v>
      </c>
      <c r="U790">
        <f t="shared" si="139"/>
        <v>0</v>
      </c>
      <c r="V790" s="66">
        <f t="shared" si="140"/>
        <v>0</v>
      </c>
      <c r="W790">
        <f t="shared" si="141"/>
        <v>0</v>
      </c>
      <c r="X790">
        <f t="shared" si="132"/>
        <v>0</v>
      </c>
      <c r="Y790">
        <f t="shared" si="133"/>
        <v>0</v>
      </c>
      <c r="Z790">
        <f t="shared" si="142"/>
        <v>0</v>
      </c>
    </row>
    <row r="791" spans="3:26" x14ac:dyDescent="0.25">
      <c r="C791"/>
      <c r="O791">
        <f t="shared" si="134"/>
        <v>10.88</v>
      </c>
      <c r="Q791" t="str">
        <f t="shared" si="135"/>
        <v>#</v>
      </c>
      <c r="R791">
        <f t="shared" si="136"/>
        <v>0</v>
      </c>
      <c r="S791">
        <f t="shared" si="137"/>
        <v>0</v>
      </c>
      <c r="T791">
        <f t="shared" si="138"/>
        <v>35.251200000000004</v>
      </c>
      <c r="U791">
        <f t="shared" si="139"/>
        <v>0</v>
      </c>
      <c r="V791" s="66">
        <f t="shared" si="140"/>
        <v>0</v>
      </c>
      <c r="W791">
        <f t="shared" si="141"/>
        <v>0</v>
      </c>
      <c r="X791">
        <f t="shared" si="132"/>
        <v>0</v>
      </c>
      <c r="Y791">
        <f t="shared" si="133"/>
        <v>0</v>
      </c>
      <c r="Z791">
        <f t="shared" si="142"/>
        <v>0</v>
      </c>
    </row>
    <row r="792" spans="3:26" x14ac:dyDescent="0.25">
      <c r="C792"/>
      <c r="O792">
        <f t="shared" si="134"/>
        <v>10.88</v>
      </c>
      <c r="Q792" t="str">
        <f t="shared" si="135"/>
        <v>#</v>
      </c>
      <c r="R792">
        <f t="shared" si="136"/>
        <v>0</v>
      </c>
      <c r="S792">
        <f t="shared" si="137"/>
        <v>0</v>
      </c>
      <c r="T792">
        <f t="shared" si="138"/>
        <v>35.251200000000004</v>
      </c>
      <c r="U792">
        <f t="shared" si="139"/>
        <v>0</v>
      </c>
      <c r="V792" s="66">
        <f t="shared" si="140"/>
        <v>0</v>
      </c>
      <c r="W792">
        <f t="shared" si="141"/>
        <v>0</v>
      </c>
      <c r="X792">
        <f t="shared" si="132"/>
        <v>0</v>
      </c>
      <c r="Y792">
        <f t="shared" si="133"/>
        <v>0</v>
      </c>
      <c r="Z792">
        <f t="shared" si="142"/>
        <v>0</v>
      </c>
    </row>
    <row r="793" spans="3:26" x14ac:dyDescent="0.25">
      <c r="C793"/>
      <c r="O793">
        <f t="shared" si="134"/>
        <v>10.88</v>
      </c>
      <c r="Q793" t="str">
        <f t="shared" si="135"/>
        <v>#</v>
      </c>
      <c r="R793">
        <f t="shared" si="136"/>
        <v>0</v>
      </c>
      <c r="S793">
        <f t="shared" si="137"/>
        <v>0</v>
      </c>
      <c r="T793">
        <f t="shared" si="138"/>
        <v>35.251200000000004</v>
      </c>
      <c r="U793">
        <f t="shared" si="139"/>
        <v>0</v>
      </c>
      <c r="V793" s="66">
        <f t="shared" si="140"/>
        <v>0</v>
      </c>
      <c r="W793">
        <f t="shared" si="141"/>
        <v>0</v>
      </c>
      <c r="X793">
        <f t="shared" si="132"/>
        <v>0</v>
      </c>
      <c r="Y793">
        <f t="shared" si="133"/>
        <v>0</v>
      </c>
      <c r="Z793">
        <f t="shared" si="142"/>
        <v>0</v>
      </c>
    </row>
    <row r="794" spans="3:26" x14ac:dyDescent="0.25">
      <c r="C794"/>
      <c r="O794">
        <f t="shared" si="134"/>
        <v>10.88</v>
      </c>
      <c r="Q794" t="str">
        <f t="shared" si="135"/>
        <v>#</v>
      </c>
      <c r="R794">
        <f t="shared" si="136"/>
        <v>0</v>
      </c>
      <c r="S794">
        <f t="shared" si="137"/>
        <v>0</v>
      </c>
      <c r="T794">
        <f t="shared" si="138"/>
        <v>35.251200000000004</v>
      </c>
      <c r="U794">
        <f t="shared" si="139"/>
        <v>0</v>
      </c>
      <c r="V794" s="66">
        <f t="shared" si="140"/>
        <v>0</v>
      </c>
      <c r="W794">
        <f t="shared" si="141"/>
        <v>0</v>
      </c>
      <c r="X794">
        <f t="shared" si="132"/>
        <v>0</v>
      </c>
      <c r="Y794">
        <f t="shared" si="133"/>
        <v>0</v>
      </c>
      <c r="Z794">
        <f t="shared" si="142"/>
        <v>0</v>
      </c>
    </row>
    <row r="795" spans="3:26" x14ac:dyDescent="0.25">
      <c r="C795"/>
      <c r="O795">
        <f t="shared" si="134"/>
        <v>10.88</v>
      </c>
      <c r="Q795" t="str">
        <f t="shared" si="135"/>
        <v>#</v>
      </c>
      <c r="R795">
        <f t="shared" si="136"/>
        <v>0</v>
      </c>
      <c r="S795">
        <f t="shared" si="137"/>
        <v>0</v>
      </c>
      <c r="T795">
        <f t="shared" si="138"/>
        <v>35.251200000000004</v>
      </c>
      <c r="U795">
        <f t="shared" si="139"/>
        <v>0</v>
      </c>
      <c r="V795" s="66">
        <f t="shared" si="140"/>
        <v>0</v>
      </c>
      <c r="W795">
        <f t="shared" si="141"/>
        <v>0</v>
      </c>
      <c r="X795">
        <f t="shared" si="132"/>
        <v>0</v>
      </c>
      <c r="Y795">
        <f t="shared" si="133"/>
        <v>0</v>
      </c>
      <c r="Z795">
        <f t="shared" si="142"/>
        <v>0</v>
      </c>
    </row>
    <row r="796" spans="3:26" x14ac:dyDescent="0.25">
      <c r="C796"/>
      <c r="O796">
        <f t="shared" si="134"/>
        <v>10.88</v>
      </c>
      <c r="Q796" t="str">
        <f t="shared" si="135"/>
        <v>#</v>
      </c>
      <c r="R796">
        <f t="shared" si="136"/>
        <v>0</v>
      </c>
      <c r="S796">
        <f t="shared" si="137"/>
        <v>0</v>
      </c>
      <c r="T796">
        <f t="shared" si="138"/>
        <v>35.251200000000004</v>
      </c>
      <c r="U796">
        <f t="shared" si="139"/>
        <v>0</v>
      </c>
      <c r="V796" s="66">
        <f t="shared" si="140"/>
        <v>0</v>
      </c>
      <c r="W796">
        <f t="shared" si="141"/>
        <v>0</v>
      </c>
      <c r="X796">
        <f t="shared" si="132"/>
        <v>0</v>
      </c>
      <c r="Y796">
        <f t="shared" si="133"/>
        <v>0</v>
      </c>
      <c r="Z796">
        <f t="shared" si="142"/>
        <v>0</v>
      </c>
    </row>
    <row r="797" spans="3:26" x14ac:dyDescent="0.25">
      <c r="C797"/>
      <c r="O797">
        <f t="shared" si="134"/>
        <v>10.88</v>
      </c>
      <c r="Q797" t="str">
        <f t="shared" si="135"/>
        <v>#</v>
      </c>
      <c r="R797">
        <f t="shared" si="136"/>
        <v>0</v>
      </c>
      <c r="S797">
        <f t="shared" si="137"/>
        <v>0</v>
      </c>
      <c r="T797">
        <f t="shared" si="138"/>
        <v>35.251200000000004</v>
      </c>
      <c r="U797">
        <f t="shared" si="139"/>
        <v>0</v>
      </c>
      <c r="V797" s="66">
        <f t="shared" si="140"/>
        <v>0</v>
      </c>
      <c r="W797">
        <f t="shared" si="141"/>
        <v>0</v>
      </c>
      <c r="X797">
        <f t="shared" si="132"/>
        <v>0</v>
      </c>
      <c r="Y797">
        <f t="shared" si="133"/>
        <v>0</v>
      </c>
      <c r="Z797">
        <f t="shared" si="142"/>
        <v>0</v>
      </c>
    </row>
    <row r="798" spans="3:26" x14ac:dyDescent="0.25">
      <c r="C798"/>
      <c r="O798">
        <f t="shared" si="134"/>
        <v>10.88</v>
      </c>
      <c r="Q798" t="str">
        <f t="shared" si="135"/>
        <v>#</v>
      </c>
      <c r="R798">
        <f t="shared" si="136"/>
        <v>0</v>
      </c>
      <c r="S798">
        <f t="shared" si="137"/>
        <v>0</v>
      </c>
      <c r="T798">
        <f t="shared" si="138"/>
        <v>35.251200000000004</v>
      </c>
      <c r="U798">
        <f t="shared" si="139"/>
        <v>0</v>
      </c>
      <c r="V798" s="66">
        <f t="shared" si="140"/>
        <v>0</v>
      </c>
      <c r="W798">
        <f t="shared" si="141"/>
        <v>0</v>
      </c>
      <c r="X798">
        <f t="shared" si="132"/>
        <v>0</v>
      </c>
      <c r="Y798">
        <f t="shared" si="133"/>
        <v>0</v>
      </c>
      <c r="Z798">
        <f t="shared" si="142"/>
        <v>0</v>
      </c>
    </row>
    <row r="799" spans="3:26" x14ac:dyDescent="0.25">
      <c r="C799"/>
      <c r="O799">
        <f t="shared" si="134"/>
        <v>10.88</v>
      </c>
      <c r="Q799" t="str">
        <f t="shared" si="135"/>
        <v>#</v>
      </c>
      <c r="R799">
        <f t="shared" si="136"/>
        <v>0</v>
      </c>
      <c r="S799">
        <f t="shared" si="137"/>
        <v>0</v>
      </c>
      <c r="T799">
        <f t="shared" si="138"/>
        <v>35.251200000000004</v>
      </c>
      <c r="U799">
        <f t="shared" si="139"/>
        <v>0</v>
      </c>
      <c r="V799" s="66">
        <f t="shared" si="140"/>
        <v>0</v>
      </c>
      <c r="W799">
        <f t="shared" si="141"/>
        <v>0</v>
      </c>
      <c r="X799">
        <f t="shared" si="132"/>
        <v>0</v>
      </c>
      <c r="Y799">
        <f t="shared" si="133"/>
        <v>0</v>
      </c>
      <c r="Z799">
        <f t="shared" si="142"/>
        <v>0</v>
      </c>
    </row>
    <row r="800" spans="3:26" x14ac:dyDescent="0.25">
      <c r="C800"/>
      <c r="O800">
        <f t="shared" si="134"/>
        <v>10.88</v>
      </c>
      <c r="Q800" t="str">
        <f t="shared" si="135"/>
        <v>#</v>
      </c>
      <c r="R800">
        <f t="shared" si="136"/>
        <v>0</v>
      </c>
      <c r="S800">
        <f t="shared" si="137"/>
        <v>0</v>
      </c>
      <c r="T800">
        <f t="shared" si="138"/>
        <v>35.251200000000004</v>
      </c>
      <c r="U800">
        <f t="shared" si="139"/>
        <v>0</v>
      </c>
      <c r="V800" s="66">
        <f t="shared" si="140"/>
        <v>0</v>
      </c>
      <c r="W800">
        <f t="shared" si="141"/>
        <v>0</v>
      </c>
      <c r="X800">
        <f t="shared" si="132"/>
        <v>0</v>
      </c>
      <c r="Y800">
        <f t="shared" si="133"/>
        <v>0</v>
      </c>
      <c r="Z800">
        <f t="shared" si="142"/>
        <v>0</v>
      </c>
    </row>
    <row r="801" spans="3:26" x14ac:dyDescent="0.25">
      <c r="C801"/>
      <c r="O801">
        <f t="shared" si="134"/>
        <v>10.88</v>
      </c>
      <c r="Q801" t="str">
        <f t="shared" si="135"/>
        <v>#</v>
      </c>
      <c r="R801">
        <f t="shared" si="136"/>
        <v>0</v>
      </c>
      <c r="S801">
        <f t="shared" si="137"/>
        <v>0</v>
      </c>
      <c r="T801">
        <f t="shared" si="138"/>
        <v>35.251200000000004</v>
      </c>
      <c r="U801">
        <f t="shared" si="139"/>
        <v>0</v>
      </c>
      <c r="V801" s="66">
        <f t="shared" si="140"/>
        <v>0</v>
      </c>
      <c r="W801">
        <f t="shared" si="141"/>
        <v>0</v>
      </c>
      <c r="X801">
        <f t="shared" si="132"/>
        <v>0</v>
      </c>
      <c r="Y801">
        <f t="shared" si="133"/>
        <v>0</v>
      </c>
      <c r="Z801">
        <f t="shared" si="142"/>
        <v>0</v>
      </c>
    </row>
    <row r="802" spans="3:26" x14ac:dyDescent="0.25">
      <c r="C802"/>
      <c r="O802">
        <f t="shared" si="134"/>
        <v>10.88</v>
      </c>
      <c r="Q802" t="str">
        <f t="shared" si="135"/>
        <v>#</v>
      </c>
      <c r="R802">
        <f t="shared" si="136"/>
        <v>0</v>
      </c>
      <c r="S802">
        <f t="shared" si="137"/>
        <v>0</v>
      </c>
      <c r="T802">
        <f t="shared" si="138"/>
        <v>35.251200000000004</v>
      </c>
      <c r="U802">
        <f t="shared" si="139"/>
        <v>0</v>
      </c>
      <c r="V802" s="66">
        <f t="shared" si="140"/>
        <v>0</v>
      </c>
      <c r="W802">
        <f t="shared" si="141"/>
        <v>0</v>
      </c>
      <c r="X802">
        <f t="shared" si="132"/>
        <v>0</v>
      </c>
      <c r="Y802">
        <f t="shared" si="133"/>
        <v>0</v>
      </c>
      <c r="Z802">
        <f t="shared" si="142"/>
        <v>0</v>
      </c>
    </row>
    <row r="803" spans="3:26" x14ac:dyDescent="0.25">
      <c r="C803"/>
      <c r="O803">
        <f t="shared" si="134"/>
        <v>10.88</v>
      </c>
      <c r="Q803" t="str">
        <f t="shared" si="135"/>
        <v>#</v>
      </c>
      <c r="R803">
        <f t="shared" si="136"/>
        <v>0</v>
      </c>
      <c r="S803">
        <f t="shared" si="137"/>
        <v>0</v>
      </c>
      <c r="T803">
        <f t="shared" si="138"/>
        <v>35.251200000000004</v>
      </c>
      <c r="U803">
        <f t="shared" si="139"/>
        <v>0</v>
      </c>
      <c r="V803" s="66">
        <f t="shared" si="140"/>
        <v>0</v>
      </c>
      <c r="W803">
        <f t="shared" si="141"/>
        <v>0</v>
      </c>
      <c r="X803">
        <f t="shared" si="132"/>
        <v>0</v>
      </c>
      <c r="Y803">
        <f t="shared" si="133"/>
        <v>0</v>
      </c>
      <c r="Z803">
        <f t="shared" si="142"/>
        <v>0</v>
      </c>
    </row>
    <row r="804" spans="3:26" x14ac:dyDescent="0.25">
      <c r="C804"/>
      <c r="O804">
        <f t="shared" si="134"/>
        <v>10.88</v>
      </c>
      <c r="Q804" t="str">
        <f t="shared" si="135"/>
        <v>#</v>
      </c>
      <c r="R804">
        <f t="shared" si="136"/>
        <v>0</v>
      </c>
      <c r="S804">
        <f t="shared" si="137"/>
        <v>0</v>
      </c>
      <c r="T804">
        <f t="shared" si="138"/>
        <v>35.251200000000004</v>
      </c>
      <c r="U804">
        <f t="shared" si="139"/>
        <v>0</v>
      </c>
      <c r="V804" s="66">
        <f t="shared" si="140"/>
        <v>0</v>
      </c>
      <c r="W804">
        <f t="shared" si="141"/>
        <v>0</v>
      </c>
      <c r="X804">
        <f t="shared" si="132"/>
        <v>0</v>
      </c>
      <c r="Y804">
        <f t="shared" si="133"/>
        <v>0</v>
      </c>
      <c r="Z804">
        <f t="shared" si="142"/>
        <v>0</v>
      </c>
    </row>
    <row r="805" spans="3:26" x14ac:dyDescent="0.25">
      <c r="C805"/>
      <c r="O805">
        <f t="shared" si="134"/>
        <v>10.88</v>
      </c>
      <c r="Q805" t="str">
        <f t="shared" si="135"/>
        <v>#</v>
      </c>
      <c r="R805">
        <f t="shared" si="136"/>
        <v>0</v>
      </c>
      <c r="S805">
        <f t="shared" si="137"/>
        <v>0</v>
      </c>
      <c r="T805">
        <f t="shared" si="138"/>
        <v>35.251200000000004</v>
      </c>
      <c r="U805">
        <f t="shared" si="139"/>
        <v>0</v>
      </c>
      <c r="V805" s="66">
        <f t="shared" si="140"/>
        <v>0</v>
      </c>
      <c r="W805">
        <f t="shared" si="141"/>
        <v>0</v>
      </c>
      <c r="X805">
        <f t="shared" si="132"/>
        <v>0</v>
      </c>
      <c r="Y805">
        <f t="shared" si="133"/>
        <v>0</v>
      </c>
      <c r="Z805">
        <f t="shared" si="142"/>
        <v>0</v>
      </c>
    </row>
    <row r="806" spans="3:26" x14ac:dyDescent="0.25">
      <c r="C806"/>
      <c r="O806">
        <f t="shared" si="134"/>
        <v>10.88</v>
      </c>
      <c r="Q806" t="str">
        <f t="shared" si="135"/>
        <v>#</v>
      </c>
      <c r="R806">
        <f t="shared" si="136"/>
        <v>0</v>
      </c>
      <c r="S806">
        <f t="shared" si="137"/>
        <v>0</v>
      </c>
      <c r="T806">
        <f t="shared" si="138"/>
        <v>35.251200000000004</v>
      </c>
      <c r="U806">
        <f t="shared" si="139"/>
        <v>0</v>
      </c>
      <c r="V806" s="66">
        <f t="shared" si="140"/>
        <v>0</v>
      </c>
      <c r="W806">
        <f t="shared" si="141"/>
        <v>0</v>
      </c>
      <c r="X806">
        <f t="shared" si="132"/>
        <v>0</v>
      </c>
      <c r="Y806">
        <f t="shared" si="133"/>
        <v>0</v>
      </c>
      <c r="Z806">
        <f t="shared" si="142"/>
        <v>0</v>
      </c>
    </row>
    <row r="807" spans="3:26" x14ac:dyDescent="0.25">
      <c r="C807"/>
      <c r="O807">
        <f t="shared" si="134"/>
        <v>10.88</v>
      </c>
      <c r="Q807" t="str">
        <f t="shared" si="135"/>
        <v>#</v>
      </c>
      <c r="R807">
        <f t="shared" si="136"/>
        <v>0</v>
      </c>
      <c r="S807">
        <f t="shared" si="137"/>
        <v>0</v>
      </c>
      <c r="T807">
        <f t="shared" si="138"/>
        <v>35.251200000000004</v>
      </c>
      <c r="U807">
        <f t="shared" si="139"/>
        <v>0</v>
      </c>
      <c r="V807" s="66">
        <f t="shared" si="140"/>
        <v>0</v>
      </c>
      <c r="W807">
        <f t="shared" si="141"/>
        <v>0</v>
      </c>
      <c r="X807">
        <f t="shared" si="132"/>
        <v>0</v>
      </c>
      <c r="Y807">
        <f t="shared" si="133"/>
        <v>0</v>
      </c>
      <c r="Z807">
        <f t="shared" si="142"/>
        <v>0</v>
      </c>
    </row>
    <row r="808" spans="3:26" x14ac:dyDescent="0.25">
      <c r="C808"/>
      <c r="O808">
        <f t="shared" si="134"/>
        <v>10.88</v>
      </c>
      <c r="Q808" t="str">
        <f t="shared" si="135"/>
        <v>#</v>
      </c>
      <c r="R808">
        <f t="shared" si="136"/>
        <v>0</v>
      </c>
      <c r="S808">
        <f t="shared" si="137"/>
        <v>0</v>
      </c>
      <c r="T808">
        <f t="shared" si="138"/>
        <v>35.251200000000004</v>
      </c>
      <c r="U808">
        <f t="shared" si="139"/>
        <v>0</v>
      </c>
      <c r="V808" s="66">
        <f t="shared" si="140"/>
        <v>0</v>
      </c>
      <c r="W808">
        <f t="shared" si="141"/>
        <v>0</v>
      </c>
      <c r="X808">
        <f t="shared" si="132"/>
        <v>0</v>
      </c>
      <c r="Y808">
        <f t="shared" si="133"/>
        <v>0</v>
      </c>
      <c r="Z808">
        <f t="shared" si="142"/>
        <v>0</v>
      </c>
    </row>
    <row r="809" spans="3:26" x14ac:dyDescent="0.25">
      <c r="C809"/>
      <c r="O809">
        <f t="shared" si="134"/>
        <v>10.88</v>
      </c>
      <c r="Q809" t="str">
        <f t="shared" si="135"/>
        <v>#</v>
      </c>
      <c r="R809">
        <f t="shared" si="136"/>
        <v>0</v>
      </c>
      <c r="S809">
        <f t="shared" si="137"/>
        <v>0</v>
      </c>
      <c r="T809">
        <f t="shared" si="138"/>
        <v>35.251200000000004</v>
      </c>
      <c r="U809">
        <f t="shared" si="139"/>
        <v>0</v>
      </c>
      <c r="V809" s="66">
        <f t="shared" si="140"/>
        <v>0</v>
      </c>
      <c r="W809">
        <f t="shared" si="141"/>
        <v>0</v>
      </c>
      <c r="X809">
        <f t="shared" si="132"/>
        <v>0</v>
      </c>
      <c r="Y809">
        <f t="shared" si="133"/>
        <v>0</v>
      </c>
      <c r="Z809">
        <f t="shared" si="142"/>
        <v>0</v>
      </c>
    </row>
    <row r="810" spans="3:26" x14ac:dyDescent="0.25">
      <c r="C810"/>
      <c r="O810">
        <f t="shared" si="134"/>
        <v>10.88</v>
      </c>
      <c r="Q810" t="str">
        <f t="shared" si="135"/>
        <v>#</v>
      </c>
      <c r="R810">
        <f t="shared" si="136"/>
        <v>0</v>
      </c>
      <c r="S810">
        <f t="shared" si="137"/>
        <v>0</v>
      </c>
      <c r="T810">
        <f t="shared" si="138"/>
        <v>35.251200000000004</v>
      </c>
      <c r="U810">
        <f t="shared" si="139"/>
        <v>0</v>
      </c>
      <c r="V810" s="66">
        <f t="shared" si="140"/>
        <v>0</v>
      </c>
      <c r="W810">
        <f t="shared" si="141"/>
        <v>0</v>
      </c>
      <c r="X810">
        <f t="shared" si="132"/>
        <v>0</v>
      </c>
      <c r="Y810">
        <f t="shared" si="133"/>
        <v>0</v>
      </c>
      <c r="Z810">
        <f t="shared" si="142"/>
        <v>0</v>
      </c>
    </row>
    <row r="811" spans="3:26" x14ac:dyDescent="0.25">
      <c r="C811"/>
      <c r="O811">
        <f t="shared" si="134"/>
        <v>10.88</v>
      </c>
      <c r="Q811" t="str">
        <f t="shared" si="135"/>
        <v>#</v>
      </c>
      <c r="R811">
        <f t="shared" si="136"/>
        <v>0</v>
      </c>
      <c r="S811">
        <f t="shared" si="137"/>
        <v>0</v>
      </c>
      <c r="T811">
        <f t="shared" si="138"/>
        <v>35.251200000000004</v>
      </c>
      <c r="U811">
        <f t="shared" si="139"/>
        <v>0</v>
      </c>
      <c r="V811" s="66">
        <f t="shared" si="140"/>
        <v>0</v>
      </c>
      <c r="W811">
        <f t="shared" si="141"/>
        <v>0</v>
      </c>
      <c r="X811">
        <f t="shared" si="132"/>
        <v>0</v>
      </c>
      <c r="Y811">
        <f t="shared" si="133"/>
        <v>0</v>
      </c>
      <c r="Z811">
        <f t="shared" si="142"/>
        <v>0</v>
      </c>
    </row>
    <row r="812" spans="3:26" x14ac:dyDescent="0.25">
      <c r="C812"/>
      <c r="O812">
        <f t="shared" si="134"/>
        <v>10.88</v>
      </c>
      <c r="Q812" t="str">
        <f t="shared" si="135"/>
        <v>#</v>
      </c>
      <c r="R812">
        <f t="shared" si="136"/>
        <v>0</v>
      </c>
      <c r="S812">
        <f t="shared" si="137"/>
        <v>0</v>
      </c>
      <c r="T812">
        <f t="shared" si="138"/>
        <v>35.251200000000004</v>
      </c>
      <c r="U812">
        <f t="shared" si="139"/>
        <v>0</v>
      </c>
      <c r="V812" s="66">
        <f t="shared" si="140"/>
        <v>0</v>
      </c>
      <c r="W812">
        <f t="shared" si="141"/>
        <v>0</v>
      </c>
      <c r="X812">
        <f t="shared" si="132"/>
        <v>0</v>
      </c>
      <c r="Y812">
        <f t="shared" si="133"/>
        <v>0</v>
      </c>
      <c r="Z812">
        <f t="shared" si="142"/>
        <v>0</v>
      </c>
    </row>
    <row r="813" spans="3:26" x14ac:dyDescent="0.25">
      <c r="C813"/>
      <c r="O813">
        <f t="shared" si="134"/>
        <v>10.88</v>
      </c>
      <c r="Q813" t="str">
        <f t="shared" si="135"/>
        <v>#</v>
      </c>
      <c r="R813">
        <f t="shared" si="136"/>
        <v>0</v>
      </c>
      <c r="S813">
        <f t="shared" si="137"/>
        <v>0</v>
      </c>
      <c r="T813">
        <f t="shared" si="138"/>
        <v>35.251200000000004</v>
      </c>
      <c r="U813">
        <f t="shared" si="139"/>
        <v>0</v>
      </c>
      <c r="V813" s="66">
        <f t="shared" si="140"/>
        <v>0</v>
      </c>
      <c r="W813">
        <f t="shared" si="141"/>
        <v>0</v>
      </c>
      <c r="X813">
        <f t="shared" si="132"/>
        <v>0</v>
      </c>
      <c r="Y813">
        <f t="shared" si="133"/>
        <v>0</v>
      </c>
      <c r="Z813">
        <f t="shared" si="142"/>
        <v>0</v>
      </c>
    </row>
    <row r="814" spans="3:26" x14ac:dyDescent="0.25">
      <c r="C814"/>
      <c r="O814">
        <f t="shared" si="134"/>
        <v>10.88</v>
      </c>
      <c r="Q814" t="str">
        <f t="shared" si="135"/>
        <v>#</v>
      </c>
      <c r="R814">
        <f t="shared" si="136"/>
        <v>0</v>
      </c>
      <c r="S814">
        <f t="shared" si="137"/>
        <v>0</v>
      </c>
      <c r="T814">
        <f t="shared" si="138"/>
        <v>35.251200000000004</v>
      </c>
      <c r="U814">
        <f t="shared" si="139"/>
        <v>0</v>
      </c>
      <c r="V814" s="66">
        <f t="shared" si="140"/>
        <v>0</v>
      </c>
      <c r="W814">
        <f t="shared" si="141"/>
        <v>0</v>
      </c>
      <c r="X814">
        <f t="shared" si="132"/>
        <v>0</v>
      </c>
      <c r="Y814">
        <f t="shared" si="133"/>
        <v>0</v>
      </c>
      <c r="Z814">
        <f t="shared" si="142"/>
        <v>0</v>
      </c>
    </row>
    <row r="815" spans="3:26" x14ac:dyDescent="0.25">
      <c r="C815"/>
      <c r="O815">
        <f t="shared" si="134"/>
        <v>10.88</v>
      </c>
      <c r="Q815" t="str">
        <f t="shared" si="135"/>
        <v>#</v>
      </c>
      <c r="R815">
        <f t="shared" si="136"/>
        <v>0</v>
      </c>
      <c r="S815">
        <f t="shared" si="137"/>
        <v>0</v>
      </c>
      <c r="T815">
        <f t="shared" si="138"/>
        <v>35.251200000000004</v>
      </c>
      <c r="U815">
        <f t="shared" si="139"/>
        <v>0</v>
      </c>
      <c r="V815" s="66">
        <f t="shared" si="140"/>
        <v>0</v>
      </c>
      <c r="W815">
        <f t="shared" si="141"/>
        <v>0</v>
      </c>
      <c r="X815">
        <f t="shared" si="132"/>
        <v>0</v>
      </c>
      <c r="Y815">
        <f t="shared" si="133"/>
        <v>0</v>
      </c>
      <c r="Z815">
        <f t="shared" si="142"/>
        <v>0</v>
      </c>
    </row>
    <row r="816" spans="3:26" x14ac:dyDescent="0.25">
      <c r="C816"/>
      <c r="O816">
        <f t="shared" si="134"/>
        <v>10.88</v>
      </c>
      <c r="Q816" t="str">
        <f t="shared" si="135"/>
        <v>#</v>
      </c>
      <c r="R816">
        <f t="shared" si="136"/>
        <v>0</v>
      </c>
      <c r="S816">
        <f t="shared" si="137"/>
        <v>0</v>
      </c>
      <c r="T816">
        <f t="shared" si="138"/>
        <v>35.251200000000004</v>
      </c>
      <c r="U816">
        <f t="shared" si="139"/>
        <v>0</v>
      </c>
      <c r="V816" s="66">
        <f t="shared" si="140"/>
        <v>0</v>
      </c>
      <c r="W816">
        <f t="shared" si="141"/>
        <v>0</v>
      </c>
      <c r="X816">
        <f t="shared" si="132"/>
        <v>0</v>
      </c>
      <c r="Y816">
        <f t="shared" si="133"/>
        <v>0</v>
      </c>
      <c r="Z816">
        <f t="shared" si="142"/>
        <v>0</v>
      </c>
    </row>
    <row r="817" spans="3:26" x14ac:dyDescent="0.25">
      <c r="C817"/>
      <c r="O817">
        <f t="shared" si="134"/>
        <v>10.88</v>
      </c>
      <c r="Q817" t="str">
        <f t="shared" si="135"/>
        <v>#</v>
      </c>
      <c r="R817">
        <f t="shared" si="136"/>
        <v>0</v>
      </c>
      <c r="S817">
        <f t="shared" si="137"/>
        <v>0</v>
      </c>
      <c r="T817">
        <f t="shared" si="138"/>
        <v>35.251200000000004</v>
      </c>
      <c r="U817">
        <f t="shared" si="139"/>
        <v>0</v>
      </c>
      <c r="V817" s="66">
        <f t="shared" si="140"/>
        <v>0</v>
      </c>
      <c r="W817">
        <f t="shared" si="141"/>
        <v>0</v>
      </c>
      <c r="X817">
        <f t="shared" si="132"/>
        <v>0</v>
      </c>
      <c r="Y817">
        <f t="shared" si="133"/>
        <v>0</v>
      </c>
      <c r="Z817">
        <f t="shared" si="142"/>
        <v>0</v>
      </c>
    </row>
    <row r="818" spans="3:26" x14ac:dyDescent="0.25">
      <c r="C818"/>
      <c r="O818">
        <f t="shared" si="134"/>
        <v>10.88</v>
      </c>
      <c r="Q818" t="str">
        <f t="shared" si="135"/>
        <v>#</v>
      </c>
      <c r="R818">
        <f t="shared" si="136"/>
        <v>0</v>
      </c>
      <c r="S818">
        <f t="shared" si="137"/>
        <v>0</v>
      </c>
      <c r="T818">
        <f t="shared" si="138"/>
        <v>35.251200000000004</v>
      </c>
      <c r="U818">
        <f t="shared" si="139"/>
        <v>0</v>
      </c>
      <c r="V818" s="66">
        <f t="shared" si="140"/>
        <v>0</v>
      </c>
      <c r="W818">
        <f t="shared" si="141"/>
        <v>0</v>
      </c>
      <c r="X818">
        <f t="shared" si="132"/>
        <v>0</v>
      </c>
      <c r="Y818">
        <f t="shared" si="133"/>
        <v>0</v>
      </c>
      <c r="Z818">
        <f t="shared" si="142"/>
        <v>0</v>
      </c>
    </row>
    <row r="819" spans="3:26" x14ac:dyDescent="0.25">
      <c r="C819"/>
      <c r="O819">
        <f t="shared" si="134"/>
        <v>10.88</v>
      </c>
      <c r="Q819" t="str">
        <f t="shared" si="135"/>
        <v>#</v>
      </c>
      <c r="R819">
        <f t="shared" si="136"/>
        <v>0</v>
      </c>
      <c r="S819">
        <f t="shared" si="137"/>
        <v>0</v>
      </c>
      <c r="T819">
        <f t="shared" si="138"/>
        <v>35.251200000000004</v>
      </c>
      <c r="U819">
        <f t="shared" si="139"/>
        <v>0</v>
      </c>
      <c r="V819" s="66">
        <f t="shared" si="140"/>
        <v>0</v>
      </c>
      <c r="W819">
        <f t="shared" si="141"/>
        <v>0</v>
      </c>
      <c r="X819">
        <f t="shared" si="132"/>
        <v>0</v>
      </c>
      <c r="Y819">
        <f t="shared" si="133"/>
        <v>0</v>
      </c>
      <c r="Z819">
        <f t="shared" si="142"/>
        <v>0</v>
      </c>
    </row>
    <row r="820" spans="3:26" x14ac:dyDescent="0.25">
      <c r="C820"/>
      <c r="O820">
        <f t="shared" si="134"/>
        <v>10.88</v>
      </c>
      <c r="Q820" t="str">
        <f t="shared" si="135"/>
        <v>#</v>
      </c>
      <c r="R820">
        <f t="shared" si="136"/>
        <v>0</v>
      </c>
      <c r="S820">
        <f t="shared" si="137"/>
        <v>0</v>
      </c>
      <c r="T820">
        <f t="shared" si="138"/>
        <v>35.251200000000004</v>
      </c>
      <c r="U820">
        <f t="shared" si="139"/>
        <v>0</v>
      </c>
      <c r="V820" s="66">
        <f t="shared" si="140"/>
        <v>0</v>
      </c>
      <c r="W820">
        <f t="shared" si="141"/>
        <v>0</v>
      </c>
      <c r="X820">
        <f t="shared" si="132"/>
        <v>0</v>
      </c>
      <c r="Y820">
        <f t="shared" si="133"/>
        <v>0</v>
      </c>
      <c r="Z820">
        <f t="shared" si="142"/>
        <v>0</v>
      </c>
    </row>
    <row r="821" spans="3:26" x14ac:dyDescent="0.25">
      <c r="C821"/>
      <c r="O821">
        <f t="shared" si="134"/>
        <v>10.88</v>
      </c>
      <c r="Q821" t="str">
        <f t="shared" si="135"/>
        <v>#</v>
      </c>
      <c r="R821">
        <f t="shared" si="136"/>
        <v>0</v>
      </c>
      <c r="S821">
        <f t="shared" si="137"/>
        <v>0</v>
      </c>
      <c r="T821">
        <f t="shared" si="138"/>
        <v>35.251200000000004</v>
      </c>
      <c r="U821">
        <f t="shared" si="139"/>
        <v>0</v>
      </c>
      <c r="V821" s="66">
        <f t="shared" si="140"/>
        <v>0</v>
      </c>
      <c r="W821">
        <f t="shared" si="141"/>
        <v>0</v>
      </c>
      <c r="X821">
        <f t="shared" si="132"/>
        <v>0</v>
      </c>
      <c r="Y821">
        <f t="shared" si="133"/>
        <v>0</v>
      </c>
      <c r="Z821">
        <f t="shared" si="142"/>
        <v>0</v>
      </c>
    </row>
    <row r="822" spans="3:26" x14ac:dyDescent="0.25">
      <c r="C822"/>
      <c r="O822">
        <f t="shared" si="134"/>
        <v>10.88</v>
      </c>
      <c r="Q822" t="str">
        <f t="shared" si="135"/>
        <v>#</v>
      </c>
      <c r="R822">
        <f t="shared" si="136"/>
        <v>0</v>
      </c>
      <c r="S822">
        <f t="shared" si="137"/>
        <v>0</v>
      </c>
      <c r="T822">
        <f t="shared" si="138"/>
        <v>35.251200000000004</v>
      </c>
      <c r="U822">
        <f t="shared" si="139"/>
        <v>0</v>
      </c>
      <c r="V822" s="66">
        <f t="shared" si="140"/>
        <v>0</v>
      </c>
      <c r="W822">
        <f t="shared" si="141"/>
        <v>0</v>
      </c>
      <c r="X822">
        <f t="shared" si="132"/>
        <v>0</v>
      </c>
      <c r="Y822">
        <f t="shared" si="133"/>
        <v>0</v>
      </c>
      <c r="Z822">
        <f t="shared" si="142"/>
        <v>0</v>
      </c>
    </row>
    <row r="823" spans="3:26" x14ac:dyDescent="0.25">
      <c r="C823"/>
      <c r="O823">
        <f t="shared" si="134"/>
        <v>10.88</v>
      </c>
      <c r="Q823" t="str">
        <f t="shared" si="135"/>
        <v>#</v>
      </c>
      <c r="R823">
        <f t="shared" si="136"/>
        <v>0</v>
      </c>
      <c r="S823">
        <f t="shared" si="137"/>
        <v>0</v>
      </c>
      <c r="T823">
        <f t="shared" si="138"/>
        <v>35.251200000000004</v>
      </c>
      <c r="U823">
        <f t="shared" si="139"/>
        <v>0</v>
      </c>
      <c r="V823" s="66">
        <f t="shared" si="140"/>
        <v>0</v>
      </c>
      <c r="W823">
        <f t="shared" si="141"/>
        <v>0</v>
      </c>
      <c r="X823">
        <f t="shared" si="132"/>
        <v>0</v>
      </c>
      <c r="Y823">
        <f t="shared" si="133"/>
        <v>0</v>
      </c>
      <c r="Z823">
        <f t="shared" si="142"/>
        <v>0</v>
      </c>
    </row>
    <row r="824" spans="3:26" x14ac:dyDescent="0.25">
      <c r="C824"/>
      <c r="O824">
        <f t="shared" si="134"/>
        <v>10.88</v>
      </c>
      <c r="Q824" t="str">
        <f t="shared" si="135"/>
        <v>#</v>
      </c>
      <c r="R824">
        <f t="shared" si="136"/>
        <v>0</v>
      </c>
      <c r="S824">
        <f t="shared" si="137"/>
        <v>0</v>
      </c>
      <c r="T824">
        <f t="shared" si="138"/>
        <v>35.251200000000004</v>
      </c>
      <c r="U824">
        <f t="shared" si="139"/>
        <v>0</v>
      </c>
      <c r="V824" s="66">
        <f t="shared" si="140"/>
        <v>0</v>
      </c>
      <c r="W824">
        <f t="shared" si="141"/>
        <v>0</v>
      </c>
      <c r="X824">
        <f t="shared" si="132"/>
        <v>0</v>
      </c>
      <c r="Y824">
        <f t="shared" si="133"/>
        <v>0</v>
      </c>
      <c r="Z824">
        <f t="shared" si="142"/>
        <v>0</v>
      </c>
    </row>
    <row r="825" spans="3:26" x14ac:dyDescent="0.25">
      <c r="C825"/>
      <c r="O825">
        <f t="shared" si="134"/>
        <v>10.88</v>
      </c>
      <c r="Q825" t="str">
        <f t="shared" si="135"/>
        <v>#</v>
      </c>
      <c r="R825">
        <f t="shared" si="136"/>
        <v>0</v>
      </c>
      <c r="S825">
        <f t="shared" si="137"/>
        <v>0</v>
      </c>
      <c r="T825">
        <f t="shared" si="138"/>
        <v>35.251200000000004</v>
      </c>
      <c r="U825">
        <f t="shared" si="139"/>
        <v>0</v>
      </c>
      <c r="V825" s="66">
        <f t="shared" si="140"/>
        <v>0</v>
      </c>
      <c r="W825">
        <f t="shared" si="141"/>
        <v>0</v>
      </c>
      <c r="X825">
        <f t="shared" si="132"/>
        <v>0</v>
      </c>
      <c r="Y825">
        <f t="shared" si="133"/>
        <v>0</v>
      </c>
      <c r="Z825">
        <f t="shared" si="142"/>
        <v>0</v>
      </c>
    </row>
    <row r="826" spans="3:26" x14ac:dyDescent="0.25">
      <c r="C826"/>
      <c r="O826">
        <f t="shared" si="134"/>
        <v>10.88</v>
      </c>
      <c r="Q826" t="str">
        <f t="shared" si="135"/>
        <v>#</v>
      </c>
      <c r="R826">
        <f t="shared" si="136"/>
        <v>0</v>
      </c>
      <c r="S826">
        <f t="shared" si="137"/>
        <v>0</v>
      </c>
      <c r="T826">
        <f t="shared" si="138"/>
        <v>35.251200000000004</v>
      </c>
      <c r="U826">
        <f t="shared" si="139"/>
        <v>0</v>
      </c>
      <c r="V826" s="66">
        <f t="shared" si="140"/>
        <v>0</v>
      </c>
      <c r="W826">
        <f t="shared" si="141"/>
        <v>0</v>
      </c>
      <c r="X826">
        <f t="shared" si="132"/>
        <v>0</v>
      </c>
      <c r="Y826">
        <f t="shared" si="133"/>
        <v>0</v>
      </c>
      <c r="Z826">
        <f t="shared" si="142"/>
        <v>0</v>
      </c>
    </row>
    <row r="827" spans="3:26" x14ac:dyDescent="0.25">
      <c r="C827"/>
      <c r="O827">
        <f t="shared" si="134"/>
        <v>10.88</v>
      </c>
      <c r="Q827" t="str">
        <f t="shared" si="135"/>
        <v>#</v>
      </c>
      <c r="R827">
        <f t="shared" si="136"/>
        <v>0</v>
      </c>
      <c r="S827">
        <f t="shared" si="137"/>
        <v>0</v>
      </c>
      <c r="T827">
        <f t="shared" si="138"/>
        <v>35.251200000000004</v>
      </c>
      <c r="U827">
        <f t="shared" si="139"/>
        <v>0</v>
      </c>
      <c r="V827" s="66">
        <f t="shared" si="140"/>
        <v>0</v>
      </c>
      <c r="W827">
        <f t="shared" si="141"/>
        <v>0</v>
      </c>
      <c r="X827">
        <f t="shared" si="132"/>
        <v>0</v>
      </c>
      <c r="Y827">
        <f t="shared" si="133"/>
        <v>0</v>
      </c>
      <c r="Z827">
        <f t="shared" si="142"/>
        <v>0</v>
      </c>
    </row>
    <row r="828" spans="3:26" x14ac:dyDescent="0.25">
      <c r="C828"/>
      <c r="O828">
        <f t="shared" si="134"/>
        <v>10.88</v>
      </c>
      <c r="Q828" t="str">
        <f t="shared" si="135"/>
        <v>#</v>
      </c>
      <c r="R828">
        <f t="shared" si="136"/>
        <v>0</v>
      </c>
      <c r="S828">
        <f t="shared" si="137"/>
        <v>0</v>
      </c>
      <c r="T828">
        <f t="shared" si="138"/>
        <v>35.251200000000004</v>
      </c>
      <c r="U828">
        <f t="shared" si="139"/>
        <v>0</v>
      </c>
      <c r="V828" s="66">
        <f t="shared" si="140"/>
        <v>0</v>
      </c>
      <c r="W828">
        <f t="shared" si="141"/>
        <v>0</v>
      </c>
      <c r="X828">
        <f t="shared" si="132"/>
        <v>0</v>
      </c>
      <c r="Y828">
        <f t="shared" si="133"/>
        <v>0</v>
      </c>
      <c r="Z828">
        <f t="shared" si="142"/>
        <v>0</v>
      </c>
    </row>
    <row r="829" spans="3:26" x14ac:dyDescent="0.25">
      <c r="C829"/>
      <c r="O829">
        <f t="shared" si="134"/>
        <v>10.88</v>
      </c>
      <c r="Q829" t="str">
        <f t="shared" si="135"/>
        <v>#</v>
      </c>
      <c r="R829">
        <f t="shared" si="136"/>
        <v>0</v>
      </c>
      <c r="S829">
        <f t="shared" si="137"/>
        <v>0</v>
      </c>
      <c r="T829">
        <f t="shared" si="138"/>
        <v>35.251200000000004</v>
      </c>
      <c r="U829">
        <f t="shared" si="139"/>
        <v>0</v>
      </c>
      <c r="V829" s="66">
        <f t="shared" si="140"/>
        <v>0</v>
      </c>
      <c r="W829">
        <f t="shared" si="141"/>
        <v>0</v>
      </c>
      <c r="X829">
        <f t="shared" si="132"/>
        <v>0</v>
      </c>
      <c r="Y829">
        <f t="shared" si="133"/>
        <v>0</v>
      </c>
      <c r="Z829">
        <f t="shared" si="142"/>
        <v>0</v>
      </c>
    </row>
    <row r="830" spans="3:26" x14ac:dyDescent="0.25">
      <c r="C830"/>
      <c r="O830">
        <f t="shared" si="134"/>
        <v>10.88</v>
      </c>
      <c r="Q830" t="str">
        <f t="shared" si="135"/>
        <v>#</v>
      </c>
      <c r="R830">
        <f t="shared" si="136"/>
        <v>0</v>
      </c>
      <c r="S830">
        <f t="shared" si="137"/>
        <v>0</v>
      </c>
      <c r="T830">
        <f t="shared" si="138"/>
        <v>35.251200000000004</v>
      </c>
      <c r="U830">
        <f t="shared" si="139"/>
        <v>0</v>
      </c>
      <c r="V830" s="66">
        <f t="shared" si="140"/>
        <v>0</v>
      </c>
      <c r="W830">
        <f t="shared" si="141"/>
        <v>0</v>
      </c>
      <c r="X830">
        <f t="shared" si="132"/>
        <v>0</v>
      </c>
      <c r="Y830">
        <f t="shared" si="133"/>
        <v>0</v>
      </c>
      <c r="Z830">
        <f t="shared" si="142"/>
        <v>0</v>
      </c>
    </row>
    <row r="831" spans="3:26" x14ac:dyDescent="0.25">
      <c r="C831"/>
      <c r="O831">
        <f t="shared" si="134"/>
        <v>10.88</v>
      </c>
      <c r="Q831" t="str">
        <f t="shared" si="135"/>
        <v>#</v>
      </c>
      <c r="R831">
        <f t="shared" si="136"/>
        <v>0</v>
      </c>
      <c r="S831">
        <f t="shared" si="137"/>
        <v>0</v>
      </c>
      <c r="T831">
        <f t="shared" si="138"/>
        <v>35.251200000000004</v>
      </c>
      <c r="U831">
        <f t="shared" si="139"/>
        <v>0</v>
      </c>
      <c r="V831" s="66">
        <f t="shared" si="140"/>
        <v>0</v>
      </c>
      <c r="W831">
        <f t="shared" si="141"/>
        <v>0</v>
      </c>
      <c r="X831">
        <f t="shared" si="132"/>
        <v>0</v>
      </c>
      <c r="Y831">
        <f t="shared" si="133"/>
        <v>0</v>
      </c>
      <c r="Z831">
        <f t="shared" si="142"/>
        <v>0</v>
      </c>
    </row>
    <row r="832" spans="3:26" x14ac:dyDescent="0.25">
      <c r="C832"/>
      <c r="O832">
        <f t="shared" si="134"/>
        <v>10.88</v>
      </c>
      <c r="Q832" t="str">
        <f t="shared" si="135"/>
        <v>#</v>
      </c>
      <c r="R832">
        <f t="shared" si="136"/>
        <v>0</v>
      </c>
      <c r="S832">
        <f t="shared" si="137"/>
        <v>0</v>
      </c>
      <c r="T832">
        <f t="shared" si="138"/>
        <v>35.251200000000004</v>
      </c>
      <c r="U832">
        <f t="shared" si="139"/>
        <v>0</v>
      </c>
      <c r="V832" s="66">
        <f t="shared" si="140"/>
        <v>0</v>
      </c>
      <c r="W832">
        <f t="shared" si="141"/>
        <v>0</v>
      </c>
      <c r="X832">
        <f t="shared" si="132"/>
        <v>0</v>
      </c>
      <c r="Y832">
        <f t="shared" si="133"/>
        <v>0</v>
      </c>
      <c r="Z832">
        <f t="shared" si="142"/>
        <v>0</v>
      </c>
    </row>
    <row r="833" spans="3:26" x14ac:dyDescent="0.25">
      <c r="C833"/>
      <c r="O833">
        <f t="shared" si="134"/>
        <v>10.88</v>
      </c>
      <c r="Q833" t="str">
        <f t="shared" si="135"/>
        <v>#</v>
      </c>
      <c r="R833">
        <f t="shared" si="136"/>
        <v>0</v>
      </c>
      <c r="S833">
        <f t="shared" si="137"/>
        <v>0</v>
      </c>
      <c r="T833">
        <f t="shared" si="138"/>
        <v>35.251200000000004</v>
      </c>
      <c r="U833">
        <f t="shared" si="139"/>
        <v>0</v>
      </c>
      <c r="V833" s="66">
        <f t="shared" si="140"/>
        <v>0</v>
      </c>
      <c r="W833">
        <f t="shared" si="141"/>
        <v>0</v>
      </c>
      <c r="X833">
        <f t="shared" si="132"/>
        <v>0</v>
      </c>
      <c r="Y833">
        <f t="shared" si="133"/>
        <v>0</v>
      </c>
      <c r="Z833">
        <f t="shared" si="142"/>
        <v>0</v>
      </c>
    </row>
    <row r="834" spans="3:26" x14ac:dyDescent="0.25">
      <c r="C834"/>
      <c r="O834">
        <f t="shared" si="134"/>
        <v>10.88</v>
      </c>
      <c r="Q834" t="str">
        <f t="shared" si="135"/>
        <v>#</v>
      </c>
      <c r="R834">
        <f t="shared" si="136"/>
        <v>0</v>
      </c>
      <c r="S834">
        <f t="shared" si="137"/>
        <v>0</v>
      </c>
      <c r="T834">
        <f t="shared" si="138"/>
        <v>35.251200000000004</v>
      </c>
      <c r="U834">
        <f t="shared" si="139"/>
        <v>0</v>
      </c>
      <c r="V834" s="66">
        <f t="shared" si="140"/>
        <v>0</v>
      </c>
      <c r="W834">
        <f t="shared" si="141"/>
        <v>0</v>
      </c>
      <c r="X834">
        <f t="shared" si="132"/>
        <v>0</v>
      </c>
      <c r="Y834">
        <f t="shared" si="133"/>
        <v>0</v>
      </c>
      <c r="Z834">
        <f t="shared" si="142"/>
        <v>0</v>
      </c>
    </row>
    <row r="835" spans="3:26" x14ac:dyDescent="0.25">
      <c r="C835"/>
      <c r="O835">
        <f t="shared" si="134"/>
        <v>10.88</v>
      </c>
      <c r="Q835" t="str">
        <f t="shared" si="135"/>
        <v>#</v>
      </c>
      <c r="R835">
        <f t="shared" si="136"/>
        <v>0</v>
      </c>
      <c r="S835">
        <f t="shared" si="137"/>
        <v>0</v>
      </c>
      <c r="T835">
        <f t="shared" si="138"/>
        <v>35.251200000000004</v>
      </c>
      <c r="U835">
        <f t="shared" si="139"/>
        <v>0</v>
      </c>
      <c r="V835" s="66">
        <f t="shared" si="140"/>
        <v>0</v>
      </c>
      <c r="W835">
        <f t="shared" si="141"/>
        <v>0</v>
      </c>
      <c r="X835">
        <f t="shared" ref="X835:X898" si="143">ROUND(J835/1000,3)</f>
        <v>0</v>
      </c>
      <c r="Y835">
        <f t="shared" ref="Y835:Y898" si="144">ROUND(K835/1000,3)</f>
        <v>0</v>
      </c>
      <c r="Z835">
        <f t="shared" si="142"/>
        <v>0</v>
      </c>
    </row>
    <row r="836" spans="3:26" x14ac:dyDescent="0.25">
      <c r="C836"/>
      <c r="O836">
        <f t="shared" ref="O836:O899" si="145">IFERROR(AVERAGEIFS($M$3:$M$1650,$B$3:$B$1650,MID($Q836,1,4),$M$3:$M$1650,"&gt;0"),10.88)</f>
        <v>10.88</v>
      </c>
      <c r="Q836" t="str">
        <f t="shared" ref="Q836:Q899" si="146">B836&amp;"#"&amp;MID(C836,6,2)</f>
        <v>#</v>
      </c>
      <c r="R836">
        <f t="shared" ref="R836:R899" si="147">IF(OR(L836=0,M836=0),ROUND(D836*O836/1000,3),ROUND(L836*M836*0.9/1000,3))</f>
        <v>0</v>
      </c>
      <c r="S836">
        <f t="shared" ref="S836:S899" si="148">IF(OR(L836=0,M836=0),ROUND(D836*O836*0.9/1000,3),ROUND(L836*M836*0.9/1000,3))</f>
        <v>0</v>
      </c>
      <c r="T836">
        <f t="shared" ref="T836:T899" si="149">IF(OR(L836=0,M836=0),O836*0.9*3.6,M836*0.9*3.6)</f>
        <v>35.251200000000004</v>
      </c>
      <c r="U836">
        <f t="shared" ref="U836:U899" si="150">IF(H836=0,ROUND(F836+G836,3),ROUND(H836,3))</f>
        <v>0</v>
      </c>
      <c r="V836" s="66">
        <f t="shared" ref="V836:V899" si="151">H836</f>
        <v>0</v>
      </c>
      <c r="W836">
        <f t="shared" ref="W836:W899" si="152">ROUND(E836/1000,3)</f>
        <v>0</v>
      </c>
      <c r="X836">
        <f t="shared" si="143"/>
        <v>0</v>
      </c>
      <c r="Y836">
        <f t="shared" si="144"/>
        <v>0</v>
      </c>
      <c r="Z836">
        <f t="shared" ref="Z836:Z899" si="153">ROUND(I836/1000,3)</f>
        <v>0</v>
      </c>
    </row>
    <row r="837" spans="3:26" x14ac:dyDescent="0.25">
      <c r="C837"/>
      <c r="O837">
        <f t="shared" si="145"/>
        <v>10.88</v>
      </c>
      <c r="Q837" t="str">
        <f t="shared" si="146"/>
        <v>#</v>
      </c>
      <c r="R837">
        <f t="shared" si="147"/>
        <v>0</v>
      </c>
      <c r="S837">
        <f t="shared" si="148"/>
        <v>0</v>
      </c>
      <c r="T837">
        <f t="shared" si="149"/>
        <v>35.251200000000004</v>
      </c>
      <c r="U837">
        <f t="shared" si="150"/>
        <v>0</v>
      </c>
      <c r="V837" s="66">
        <f t="shared" si="151"/>
        <v>0</v>
      </c>
      <c r="W837">
        <f t="shared" si="152"/>
        <v>0</v>
      </c>
      <c r="X837">
        <f t="shared" si="143"/>
        <v>0</v>
      </c>
      <c r="Y837">
        <f t="shared" si="144"/>
        <v>0</v>
      </c>
      <c r="Z837">
        <f t="shared" si="153"/>
        <v>0</v>
      </c>
    </row>
    <row r="838" spans="3:26" x14ac:dyDescent="0.25">
      <c r="C838"/>
      <c r="O838">
        <f t="shared" si="145"/>
        <v>10.88</v>
      </c>
      <c r="Q838" t="str">
        <f t="shared" si="146"/>
        <v>#</v>
      </c>
      <c r="R838">
        <f t="shared" si="147"/>
        <v>0</v>
      </c>
      <c r="S838">
        <f t="shared" si="148"/>
        <v>0</v>
      </c>
      <c r="T838">
        <f t="shared" si="149"/>
        <v>35.251200000000004</v>
      </c>
      <c r="U838">
        <f t="shared" si="150"/>
        <v>0</v>
      </c>
      <c r="V838" s="66">
        <f t="shared" si="151"/>
        <v>0</v>
      </c>
      <c r="W838">
        <f t="shared" si="152"/>
        <v>0</v>
      </c>
      <c r="X838">
        <f t="shared" si="143"/>
        <v>0</v>
      </c>
      <c r="Y838">
        <f t="shared" si="144"/>
        <v>0</v>
      </c>
      <c r="Z838">
        <f t="shared" si="153"/>
        <v>0</v>
      </c>
    </row>
    <row r="839" spans="3:26" x14ac:dyDescent="0.25">
      <c r="C839"/>
      <c r="O839">
        <f t="shared" si="145"/>
        <v>10.88</v>
      </c>
      <c r="Q839" t="str">
        <f t="shared" si="146"/>
        <v>#</v>
      </c>
      <c r="R839">
        <f t="shared" si="147"/>
        <v>0</v>
      </c>
      <c r="S839">
        <f t="shared" si="148"/>
        <v>0</v>
      </c>
      <c r="T839">
        <f t="shared" si="149"/>
        <v>35.251200000000004</v>
      </c>
      <c r="U839">
        <f t="shared" si="150"/>
        <v>0</v>
      </c>
      <c r="V839" s="66">
        <f t="shared" si="151"/>
        <v>0</v>
      </c>
      <c r="W839">
        <f t="shared" si="152"/>
        <v>0</v>
      </c>
      <c r="X839">
        <f t="shared" si="143"/>
        <v>0</v>
      </c>
      <c r="Y839">
        <f t="shared" si="144"/>
        <v>0</v>
      </c>
      <c r="Z839">
        <f t="shared" si="153"/>
        <v>0</v>
      </c>
    </row>
    <row r="840" spans="3:26" x14ac:dyDescent="0.25">
      <c r="C840"/>
      <c r="O840">
        <f t="shared" si="145"/>
        <v>10.88</v>
      </c>
      <c r="Q840" t="str">
        <f t="shared" si="146"/>
        <v>#</v>
      </c>
      <c r="R840">
        <f t="shared" si="147"/>
        <v>0</v>
      </c>
      <c r="S840">
        <f t="shared" si="148"/>
        <v>0</v>
      </c>
      <c r="T840">
        <f t="shared" si="149"/>
        <v>35.251200000000004</v>
      </c>
      <c r="U840">
        <f t="shared" si="150"/>
        <v>0</v>
      </c>
      <c r="V840" s="66">
        <f t="shared" si="151"/>
        <v>0</v>
      </c>
      <c r="W840">
        <f t="shared" si="152"/>
        <v>0</v>
      </c>
      <c r="X840">
        <f t="shared" si="143"/>
        <v>0</v>
      </c>
      <c r="Y840">
        <f t="shared" si="144"/>
        <v>0</v>
      </c>
      <c r="Z840">
        <f t="shared" si="153"/>
        <v>0</v>
      </c>
    </row>
    <row r="841" spans="3:26" x14ac:dyDescent="0.25">
      <c r="C841"/>
      <c r="O841">
        <f t="shared" si="145"/>
        <v>10.88</v>
      </c>
      <c r="Q841" t="str">
        <f t="shared" si="146"/>
        <v>#</v>
      </c>
      <c r="R841">
        <f t="shared" si="147"/>
        <v>0</v>
      </c>
      <c r="S841">
        <f t="shared" si="148"/>
        <v>0</v>
      </c>
      <c r="T841">
        <f t="shared" si="149"/>
        <v>35.251200000000004</v>
      </c>
      <c r="U841">
        <f t="shared" si="150"/>
        <v>0</v>
      </c>
      <c r="V841" s="66">
        <f t="shared" si="151"/>
        <v>0</v>
      </c>
      <c r="W841">
        <f t="shared" si="152"/>
        <v>0</v>
      </c>
      <c r="X841">
        <f t="shared" si="143"/>
        <v>0</v>
      </c>
      <c r="Y841">
        <f t="shared" si="144"/>
        <v>0</v>
      </c>
      <c r="Z841">
        <f t="shared" si="153"/>
        <v>0</v>
      </c>
    </row>
    <row r="842" spans="3:26" x14ac:dyDescent="0.25">
      <c r="C842"/>
      <c r="O842">
        <f t="shared" si="145"/>
        <v>10.88</v>
      </c>
      <c r="Q842" t="str">
        <f t="shared" si="146"/>
        <v>#</v>
      </c>
      <c r="R842">
        <f t="shared" si="147"/>
        <v>0</v>
      </c>
      <c r="S842">
        <f t="shared" si="148"/>
        <v>0</v>
      </c>
      <c r="T842">
        <f t="shared" si="149"/>
        <v>35.251200000000004</v>
      </c>
      <c r="U842">
        <f t="shared" si="150"/>
        <v>0</v>
      </c>
      <c r="V842" s="66">
        <f t="shared" si="151"/>
        <v>0</v>
      </c>
      <c r="W842">
        <f t="shared" si="152"/>
        <v>0</v>
      </c>
      <c r="X842">
        <f t="shared" si="143"/>
        <v>0</v>
      </c>
      <c r="Y842">
        <f t="shared" si="144"/>
        <v>0</v>
      </c>
      <c r="Z842">
        <f t="shared" si="153"/>
        <v>0</v>
      </c>
    </row>
    <row r="843" spans="3:26" x14ac:dyDescent="0.25">
      <c r="C843"/>
      <c r="O843">
        <f t="shared" si="145"/>
        <v>10.88</v>
      </c>
      <c r="Q843" t="str">
        <f t="shared" si="146"/>
        <v>#</v>
      </c>
      <c r="R843">
        <f t="shared" si="147"/>
        <v>0</v>
      </c>
      <c r="S843">
        <f t="shared" si="148"/>
        <v>0</v>
      </c>
      <c r="T843">
        <f t="shared" si="149"/>
        <v>35.251200000000004</v>
      </c>
      <c r="U843">
        <f t="shared" si="150"/>
        <v>0</v>
      </c>
      <c r="V843" s="66">
        <f t="shared" si="151"/>
        <v>0</v>
      </c>
      <c r="W843">
        <f t="shared" si="152"/>
        <v>0</v>
      </c>
      <c r="X843">
        <f t="shared" si="143"/>
        <v>0</v>
      </c>
      <c r="Y843">
        <f t="shared" si="144"/>
        <v>0</v>
      </c>
      <c r="Z843">
        <f t="shared" si="153"/>
        <v>0</v>
      </c>
    </row>
    <row r="844" spans="3:26" x14ac:dyDescent="0.25">
      <c r="C844"/>
      <c r="O844">
        <f t="shared" si="145"/>
        <v>10.88</v>
      </c>
      <c r="Q844" t="str">
        <f t="shared" si="146"/>
        <v>#</v>
      </c>
      <c r="R844">
        <f t="shared" si="147"/>
        <v>0</v>
      </c>
      <c r="S844">
        <f t="shared" si="148"/>
        <v>0</v>
      </c>
      <c r="T844">
        <f t="shared" si="149"/>
        <v>35.251200000000004</v>
      </c>
      <c r="U844">
        <f t="shared" si="150"/>
        <v>0</v>
      </c>
      <c r="V844" s="66">
        <f t="shared" si="151"/>
        <v>0</v>
      </c>
      <c r="W844">
        <f t="shared" si="152"/>
        <v>0</v>
      </c>
      <c r="X844">
        <f t="shared" si="143"/>
        <v>0</v>
      </c>
      <c r="Y844">
        <f t="shared" si="144"/>
        <v>0</v>
      </c>
      <c r="Z844">
        <f t="shared" si="153"/>
        <v>0</v>
      </c>
    </row>
    <row r="845" spans="3:26" x14ac:dyDescent="0.25">
      <c r="C845"/>
      <c r="O845">
        <f t="shared" si="145"/>
        <v>10.88</v>
      </c>
      <c r="Q845" t="str">
        <f t="shared" si="146"/>
        <v>#</v>
      </c>
      <c r="R845">
        <f t="shared" si="147"/>
        <v>0</v>
      </c>
      <c r="S845">
        <f t="shared" si="148"/>
        <v>0</v>
      </c>
      <c r="T845">
        <f t="shared" si="149"/>
        <v>35.251200000000004</v>
      </c>
      <c r="U845">
        <f t="shared" si="150"/>
        <v>0</v>
      </c>
      <c r="V845" s="66">
        <f t="shared" si="151"/>
        <v>0</v>
      </c>
      <c r="W845">
        <f t="shared" si="152"/>
        <v>0</v>
      </c>
      <c r="X845">
        <f t="shared" si="143"/>
        <v>0</v>
      </c>
      <c r="Y845">
        <f t="shared" si="144"/>
        <v>0</v>
      </c>
      <c r="Z845">
        <f t="shared" si="153"/>
        <v>0</v>
      </c>
    </row>
    <row r="846" spans="3:26" x14ac:dyDescent="0.25">
      <c r="C846"/>
      <c r="O846">
        <f t="shared" si="145"/>
        <v>10.88</v>
      </c>
      <c r="Q846" t="str">
        <f t="shared" si="146"/>
        <v>#</v>
      </c>
      <c r="R846">
        <f t="shared" si="147"/>
        <v>0</v>
      </c>
      <c r="S846">
        <f t="shared" si="148"/>
        <v>0</v>
      </c>
      <c r="T846">
        <f t="shared" si="149"/>
        <v>35.251200000000004</v>
      </c>
      <c r="U846">
        <f t="shared" si="150"/>
        <v>0</v>
      </c>
      <c r="V846" s="66">
        <f t="shared" si="151"/>
        <v>0</v>
      </c>
      <c r="W846">
        <f t="shared" si="152"/>
        <v>0</v>
      </c>
      <c r="X846">
        <f t="shared" si="143"/>
        <v>0</v>
      </c>
      <c r="Y846">
        <f t="shared" si="144"/>
        <v>0</v>
      </c>
      <c r="Z846">
        <f t="shared" si="153"/>
        <v>0</v>
      </c>
    </row>
    <row r="847" spans="3:26" x14ac:dyDescent="0.25">
      <c r="C847"/>
      <c r="O847">
        <f t="shared" si="145"/>
        <v>10.88</v>
      </c>
      <c r="Q847" t="str">
        <f t="shared" si="146"/>
        <v>#</v>
      </c>
      <c r="R847">
        <f t="shared" si="147"/>
        <v>0</v>
      </c>
      <c r="S847">
        <f t="shared" si="148"/>
        <v>0</v>
      </c>
      <c r="T847">
        <f t="shared" si="149"/>
        <v>35.251200000000004</v>
      </c>
      <c r="U847">
        <f t="shared" si="150"/>
        <v>0</v>
      </c>
      <c r="V847" s="66">
        <f t="shared" si="151"/>
        <v>0</v>
      </c>
      <c r="W847">
        <f t="shared" si="152"/>
        <v>0</v>
      </c>
      <c r="X847">
        <f t="shared" si="143"/>
        <v>0</v>
      </c>
      <c r="Y847">
        <f t="shared" si="144"/>
        <v>0</v>
      </c>
      <c r="Z847">
        <f t="shared" si="153"/>
        <v>0</v>
      </c>
    </row>
    <row r="848" spans="3:26" x14ac:dyDescent="0.25">
      <c r="C848"/>
      <c r="O848">
        <f t="shared" si="145"/>
        <v>10.88</v>
      </c>
      <c r="Q848" t="str">
        <f t="shared" si="146"/>
        <v>#</v>
      </c>
      <c r="R848">
        <f t="shared" si="147"/>
        <v>0</v>
      </c>
      <c r="S848">
        <f t="shared" si="148"/>
        <v>0</v>
      </c>
      <c r="T848">
        <f t="shared" si="149"/>
        <v>35.251200000000004</v>
      </c>
      <c r="U848">
        <f t="shared" si="150"/>
        <v>0</v>
      </c>
      <c r="V848" s="66">
        <f t="shared" si="151"/>
        <v>0</v>
      </c>
      <c r="W848">
        <f t="shared" si="152"/>
        <v>0</v>
      </c>
      <c r="X848">
        <f t="shared" si="143"/>
        <v>0</v>
      </c>
      <c r="Y848">
        <f t="shared" si="144"/>
        <v>0</v>
      </c>
      <c r="Z848">
        <f t="shared" si="153"/>
        <v>0</v>
      </c>
    </row>
    <row r="849" spans="3:26" x14ac:dyDescent="0.25">
      <c r="C849"/>
      <c r="O849">
        <f t="shared" si="145"/>
        <v>10.88</v>
      </c>
      <c r="Q849" t="str">
        <f t="shared" si="146"/>
        <v>#</v>
      </c>
      <c r="R849">
        <f t="shared" si="147"/>
        <v>0</v>
      </c>
      <c r="S849">
        <f t="shared" si="148"/>
        <v>0</v>
      </c>
      <c r="T849">
        <f t="shared" si="149"/>
        <v>35.251200000000004</v>
      </c>
      <c r="U849">
        <f t="shared" si="150"/>
        <v>0</v>
      </c>
      <c r="V849" s="66">
        <f t="shared" si="151"/>
        <v>0</v>
      </c>
      <c r="W849">
        <f t="shared" si="152"/>
        <v>0</v>
      </c>
      <c r="X849">
        <f t="shared" si="143"/>
        <v>0</v>
      </c>
      <c r="Y849">
        <f t="shared" si="144"/>
        <v>0</v>
      </c>
      <c r="Z849">
        <f t="shared" si="153"/>
        <v>0</v>
      </c>
    </row>
    <row r="850" spans="3:26" x14ac:dyDescent="0.25">
      <c r="C850"/>
      <c r="O850">
        <f t="shared" si="145"/>
        <v>10.88</v>
      </c>
      <c r="Q850" t="str">
        <f t="shared" si="146"/>
        <v>#</v>
      </c>
      <c r="R850">
        <f t="shared" si="147"/>
        <v>0</v>
      </c>
      <c r="S850">
        <f t="shared" si="148"/>
        <v>0</v>
      </c>
      <c r="T850">
        <f t="shared" si="149"/>
        <v>35.251200000000004</v>
      </c>
      <c r="U850">
        <f t="shared" si="150"/>
        <v>0</v>
      </c>
      <c r="V850" s="66">
        <f t="shared" si="151"/>
        <v>0</v>
      </c>
      <c r="W850">
        <f t="shared" si="152"/>
        <v>0</v>
      </c>
      <c r="X850">
        <f t="shared" si="143"/>
        <v>0</v>
      </c>
      <c r="Y850">
        <f t="shared" si="144"/>
        <v>0</v>
      </c>
      <c r="Z850">
        <f t="shared" si="153"/>
        <v>0</v>
      </c>
    </row>
    <row r="851" spans="3:26" x14ac:dyDescent="0.25">
      <c r="C851"/>
      <c r="O851">
        <f t="shared" si="145"/>
        <v>10.88</v>
      </c>
      <c r="Q851" t="str">
        <f t="shared" si="146"/>
        <v>#</v>
      </c>
      <c r="R851">
        <f t="shared" si="147"/>
        <v>0</v>
      </c>
      <c r="S851">
        <f t="shared" si="148"/>
        <v>0</v>
      </c>
      <c r="T851">
        <f t="shared" si="149"/>
        <v>35.251200000000004</v>
      </c>
      <c r="U851">
        <f t="shared" si="150"/>
        <v>0</v>
      </c>
      <c r="V851" s="66">
        <f t="shared" si="151"/>
        <v>0</v>
      </c>
      <c r="W851">
        <f t="shared" si="152"/>
        <v>0</v>
      </c>
      <c r="X851">
        <f t="shared" si="143"/>
        <v>0</v>
      </c>
      <c r="Y851">
        <f t="shared" si="144"/>
        <v>0</v>
      </c>
      <c r="Z851">
        <f t="shared" si="153"/>
        <v>0</v>
      </c>
    </row>
    <row r="852" spans="3:26" x14ac:dyDescent="0.25">
      <c r="C852"/>
      <c r="O852">
        <f t="shared" si="145"/>
        <v>10.88</v>
      </c>
      <c r="Q852" t="str">
        <f t="shared" si="146"/>
        <v>#</v>
      </c>
      <c r="R852">
        <f t="shared" si="147"/>
        <v>0</v>
      </c>
      <c r="S852">
        <f t="shared" si="148"/>
        <v>0</v>
      </c>
      <c r="T852">
        <f t="shared" si="149"/>
        <v>35.251200000000004</v>
      </c>
      <c r="U852">
        <f t="shared" si="150"/>
        <v>0</v>
      </c>
      <c r="V852" s="66">
        <f t="shared" si="151"/>
        <v>0</v>
      </c>
      <c r="W852">
        <f t="shared" si="152"/>
        <v>0</v>
      </c>
      <c r="X852">
        <f t="shared" si="143"/>
        <v>0</v>
      </c>
      <c r="Y852">
        <f t="shared" si="144"/>
        <v>0</v>
      </c>
      <c r="Z852">
        <f t="shared" si="153"/>
        <v>0</v>
      </c>
    </row>
    <row r="853" spans="3:26" x14ac:dyDescent="0.25">
      <c r="C853"/>
      <c r="O853">
        <f t="shared" si="145"/>
        <v>10.88</v>
      </c>
      <c r="Q853" t="str">
        <f t="shared" si="146"/>
        <v>#</v>
      </c>
      <c r="R853">
        <f t="shared" si="147"/>
        <v>0</v>
      </c>
      <c r="S853">
        <f t="shared" si="148"/>
        <v>0</v>
      </c>
      <c r="T853">
        <f t="shared" si="149"/>
        <v>35.251200000000004</v>
      </c>
      <c r="U853">
        <f t="shared" si="150"/>
        <v>0</v>
      </c>
      <c r="V853" s="66">
        <f t="shared" si="151"/>
        <v>0</v>
      </c>
      <c r="W853">
        <f t="shared" si="152"/>
        <v>0</v>
      </c>
      <c r="X853">
        <f t="shared" si="143"/>
        <v>0</v>
      </c>
      <c r="Y853">
        <f t="shared" si="144"/>
        <v>0</v>
      </c>
      <c r="Z853">
        <f t="shared" si="153"/>
        <v>0</v>
      </c>
    </row>
    <row r="854" spans="3:26" x14ac:dyDescent="0.25">
      <c r="C854"/>
      <c r="O854">
        <f t="shared" si="145"/>
        <v>10.88</v>
      </c>
      <c r="Q854" t="str">
        <f t="shared" si="146"/>
        <v>#</v>
      </c>
      <c r="R854">
        <f t="shared" si="147"/>
        <v>0</v>
      </c>
      <c r="S854">
        <f t="shared" si="148"/>
        <v>0</v>
      </c>
      <c r="T854">
        <f t="shared" si="149"/>
        <v>35.251200000000004</v>
      </c>
      <c r="U854">
        <f t="shared" si="150"/>
        <v>0</v>
      </c>
      <c r="V854" s="66">
        <f t="shared" si="151"/>
        <v>0</v>
      </c>
      <c r="W854">
        <f t="shared" si="152"/>
        <v>0</v>
      </c>
      <c r="X854">
        <f t="shared" si="143"/>
        <v>0</v>
      </c>
      <c r="Y854">
        <f t="shared" si="144"/>
        <v>0</v>
      </c>
      <c r="Z854">
        <f t="shared" si="153"/>
        <v>0</v>
      </c>
    </row>
    <row r="855" spans="3:26" x14ac:dyDescent="0.25">
      <c r="C855"/>
      <c r="O855">
        <f t="shared" si="145"/>
        <v>10.88</v>
      </c>
      <c r="Q855" t="str">
        <f t="shared" si="146"/>
        <v>#</v>
      </c>
      <c r="R855">
        <f t="shared" si="147"/>
        <v>0</v>
      </c>
      <c r="S855">
        <f t="shared" si="148"/>
        <v>0</v>
      </c>
      <c r="T855">
        <f t="shared" si="149"/>
        <v>35.251200000000004</v>
      </c>
      <c r="U855">
        <f t="shared" si="150"/>
        <v>0</v>
      </c>
      <c r="V855" s="66">
        <f t="shared" si="151"/>
        <v>0</v>
      </c>
      <c r="W855">
        <f t="shared" si="152"/>
        <v>0</v>
      </c>
      <c r="X855">
        <f t="shared" si="143"/>
        <v>0</v>
      </c>
      <c r="Y855">
        <f t="shared" si="144"/>
        <v>0</v>
      </c>
      <c r="Z855">
        <f t="shared" si="153"/>
        <v>0</v>
      </c>
    </row>
    <row r="856" spans="3:26" x14ac:dyDescent="0.25">
      <c r="C856"/>
      <c r="O856">
        <f t="shared" si="145"/>
        <v>10.88</v>
      </c>
      <c r="Q856" t="str">
        <f t="shared" si="146"/>
        <v>#</v>
      </c>
      <c r="R856">
        <f t="shared" si="147"/>
        <v>0</v>
      </c>
      <c r="S856">
        <f t="shared" si="148"/>
        <v>0</v>
      </c>
      <c r="T856">
        <f t="shared" si="149"/>
        <v>35.251200000000004</v>
      </c>
      <c r="U856">
        <f t="shared" si="150"/>
        <v>0</v>
      </c>
      <c r="V856" s="66">
        <f t="shared" si="151"/>
        <v>0</v>
      </c>
      <c r="W856">
        <f t="shared" si="152"/>
        <v>0</v>
      </c>
      <c r="X856">
        <f t="shared" si="143"/>
        <v>0</v>
      </c>
      <c r="Y856">
        <f t="shared" si="144"/>
        <v>0</v>
      </c>
      <c r="Z856">
        <f t="shared" si="153"/>
        <v>0</v>
      </c>
    </row>
    <row r="857" spans="3:26" x14ac:dyDescent="0.25">
      <c r="C857"/>
      <c r="O857">
        <f t="shared" si="145"/>
        <v>10.88</v>
      </c>
      <c r="Q857" t="str">
        <f t="shared" si="146"/>
        <v>#</v>
      </c>
      <c r="R857">
        <f t="shared" si="147"/>
        <v>0</v>
      </c>
      <c r="S857">
        <f t="shared" si="148"/>
        <v>0</v>
      </c>
      <c r="T857">
        <f t="shared" si="149"/>
        <v>35.251200000000004</v>
      </c>
      <c r="U857">
        <f t="shared" si="150"/>
        <v>0</v>
      </c>
      <c r="V857" s="66">
        <f t="shared" si="151"/>
        <v>0</v>
      </c>
      <c r="W857">
        <f t="shared" si="152"/>
        <v>0</v>
      </c>
      <c r="X857">
        <f t="shared" si="143"/>
        <v>0</v>
      </c>
      <c r="Y857">
        <f t="shared" si="144"/>
        <v>0</v>
      </c>
      <c r="Z857">
        <f t="shared" si="153"/>
        <v>0</v>
      </c>
    </row>
    <row r="858" spans="3:26" x14ac:dyDescent="0.25">
      <c r="C858"/>
      <c r="O858">
        <f t="shared" si="145"/>
        <v>10.88</v>
      </c>
      <c r="Q858" t="str">
        <f t="shared" si="146"/>
        <v>#</v>
      </c>
      <c r="R858">
        <f t="shared" si="147"/>
        <v>0</v>
      </c>
      <c r="S858">
        <f t="shared" si="148"/>
        <v>0</v>
      </c>
      <c r="T858">
        <f t="shared" si="149"/>
        <v>35.251200000000004</v>
      </c>
      <c r="U858">
        <f t="shared" si="150"/>
        <v>0</v>
      </c>
      <c r="V858" s="66">
        <f t="shared" si="151"/>
        <v>0</v>
      </c>
      <c r="W858">
        <f t="shared" si="152"/>
        <v>0</v>
      </c>
      <c r="X858">
        <f t="shared" si="143"/>
        <v>0</v>
      </c>
      <c r="Y858">
        <f t="shared" si="144"/>
        <v>0</v>
      </c>
      <c r="Z858">
        <f t="shared" si="153"/>
        <v>0</v>
      </c>
    </row>
    <row r="859" spans="3:26" x14ac:dyDescent="0.25">
      <c r="C859"/>
      <c r="O859">
        <f t="shared" si="145"/>
        <v>10.88</v>
      </c>
      <c r="Q859" t="str">
        <f t="shared" si="146"/>
        <v>#</v>
      </c>
      <c r="R859">
        <f t="shared" si="147"/>
        <v>0</v>
      </c>
      <c r="S859">
        <f t="shared" si="148"/>
        <v>0</v>
      </c>
      <c r="T859">
        <f t="shared" si="149"/>
        <v>35.251200000000004</v>
      </c>
      <c r="U859">
        <f t="shared" si="150"/>
        <v>0</v>
      </c>
      <c r="V859" s="66">
        <f t="shared" si="151"/>
        <v>0</v>
      </c>
      <c r="W859">
        <f t="shared" si="152"/>
        <v>0</v>
      </c>
      <c r="X859">
        <f t="shared" si="143"/>
        <v>0</v>
      </c>
      <c r="Y859">
        <f t="shared" si="144"/>
        <v>0</v>
      </c>
      <c r="Z859">
        <f t="shared" si="153"/>
        <v>0</v>
      </c>
    </row>
    <row r="860" spans="3:26" x14ac:dyDescent="0.25">
      <c r="C860"/>
      <c r="O860">
        <f t="shared" si="145"/>
        <v>10.88</v>
      </c>
      <c r="Q860" t="str">
        <f t="shared" si="146"/>
        <v>#</v>
      </c>
      <c r="R860">
        <f t="shared" si="147"/>
        <v>0</v>
      </c>
      <c r="S860">
        <f t="shared" si="148"/>
        <v>0</v>
      </c>
      <c r="T860">
        <f t="shared" si="149"/>
        <v>35.251200000000004</v>
      </c>
      <c r="U860">
        <f t="shared" si="150"/>
        <v>0</v>
      </c>
      <c r="V860" s="66">
        <f t="shared" si="151"/>
        <v>0</v>
      </c>
      <c r="W860">
        <f t="shared" si="152"/>
        <v>0</v>
      </c>
      <c r="X860">
        <f t="shared" si="143"/>
        <v>0</v>
      </c>
      <c r="Y860">
        <f t="shared" si="144"/>
        <v>0</v>
      </c>
      <c r="Z860">
        <f t="shared" si="153"/>
        <v>0</v>
      </c>
    </row>
    <row r="861" spans="3:26" x14ac:dyDescent="0.25">
      <c r="C861"/>
      <c r="O861">
        <f t="shared" si="145"/>
        <v>10.88</v>
      </c>
      <c r="Q861" t="str">
        <f t="shared" si="146"/>
        <v>#</v>
      </c>
      <c r="R861">
        <f t="shared" si="147"/>
        <v>0</v>
      </c>
      <c r="S861">
        <f t="shared" si="148"/>
        <v>0</v>
      </c>
      <c r="T861">
        <f t="shared" si="149"/>
        <v>35.251200000000004</v>
      </c>
      <c r="U861">
        <f t="shared" si="150"/>
        <v>0</v>
      </c>
      <c r="V861" s="66">
        <f t="shared" si="151"/>
        <v>0</v>
      </c>
      <c r="W861">
        <f t="shared" si="152"/>
        <v>0</v>
      </c>
      <c r="X861">
        <f t="shared" si="143"/>
        <v>0</v>
      </c>
      <c r="Y861">
        <f t="shared" si="144"/>
        <v>0</v>
      </c>
      <c r="Z861">
        <f t="shared" si="153"/>
        <v>0</v>
      </c>
    </row>
    <row r="862" spans="3:26" x14ac:dyDescent="0.25">
      <c r="C862"/>
      <c r="O862">
        <f t="shared" si="145"/>
        <v>10.88</v>
      </c>
      <c r="Q862" t="str">
        <f t="shared" si="146"/>
        <v>#</v>
      </c>
      <c r="R862">
        <f t="shared" si="147"/>
        <v>0</v>
      </c>
      <c r="S862">
        <f t="shared" si="148"/>
        <v>0</v>
      </c>
      <c r="T862">
        <f t="shared" si="149"/>
        <v>35.251200000000004</v>
      </c>
      <c r="U862">
        <f t="shared" si="150"/>
        <v>0</v>
      </c>
      <c r="V862" s="66">
        <f t="shared" si="151"/>
        <v>0</v>
      </c>
      <c r="W862">
        <f t="shared" si="152"/>
        <v>0</v>
      </c>
      <c r="X862">
        <f t="shared" si="143"/>
        <v>0</v>
      </c>
      <c r="Y862">
        <f t="shared" si="144"/>
        <v>0</v>
      </c>
      <c r="Z862">
        <f t="shared" si="153"/>
        <v>0</v>
      </c>
    </row>
    <row r="863" spans="3:26" x14ac:dyDescent="0.25">
      <c r="C863"/>
      <c r="O863">
        <f t="shared" si="145"/>
        <v>10.88</v>
      </c>
      <c r="Q863" t="str">
        <f t="shared" si="146"/>
        <v>#</v>
      </c>
      <c r="R863">
        <f t="shared" si="147"/>
        <v>0</v>
      </c>
      <c r="S863">
        <f t="shared" si="148"/>
        <v>0</v>
      </c>
      <c r="T863">
        <f t="shared" si="149"/>
        <v>35.251200000000004</v>
      </c>
      <c r="U863">
        <f t="shared" si="150"/>
        <v>0</v>
      </c>
      <c r="V863" s="66">
        <f t="shared" si="151"/>
        <v>0</v>
      </c>
      <c r="W863">
        <f t="shared" si="152"/>
        <v>0</v>
      </c>
      <c r="X863">
        <f t="shared" si="143"/>
        <v>0</v>
      </c>
      <c r="Y863">
        <f t="shared" si="144"/>
        <v>0</v>
      </c>
      <c r="Z863">
        <f t="shared" si="153"/>
        <v>0</v>
      </c>
    </row>
    <row r="864" spans="3:26" x14ac:dyDescent="0.25">
      <c r="C864"/>
      <c r="O864">
        <f t="shared" si="145"/>
        <v>10.88</v>
      </c>
      <c r="Q864" t="str">
        <f t="shared" si="146"/>
        <v>#</v>
      </c>
      <c r="R864">
        <f t="shared" si="147"/>
        <v>0</v>
      </c>
      <c r="S864">
        <f t="shared" si="148"/>
        <v>0</v>
      </c>
      <c r="T864">
        <f t="shared" si="149"/>
        <v>35.251200000000004</v>
      </c>
      <c r="U864">
        <f t="shared" si="150"/>
        <v>0</v>
      </c>
      <c r="V864" s="66">
        <f t="shared" si="151"/>
        <v>0</v>
      </c>
      <c r="W864">
        <f t="shared" si="152"/>
        <v>0</v>
      </c>
      <c r="X864">
        <f t="shared" si="143"/>
        <v>0</v>
      </c>
      <c r="Y864">
        <f t="shared" si="144"/>
        <v>0</v>
      </c>
      <c r="Z864">
        <f t="shared" si="153"/>
        <v>0</v>
      </c>
    </row>
    <row r="865" spans="3:26" x14ac:dyDescent="0.25">
      <c r="C865"/>
      <c r="O865">
        <f t="shared" si="145"/>
        <v>10.88</v>
      </c>
      <c r="Q865" t="str">
        <f t="shared" si="146"/>
        <v>#</v>
      </c>
      <c r="R865">
        <f t="shared" si="147"/>
        <v>0</v>
      </c>
      <c r="S865">
        <f t="shared" si="148"/>
        <v>0</v>
      </c>
      <c r="T865">
        <f t="shared" si="149"/>
        <v>35.251200000000004</v>
      </c>
      <c r="U865">
        <f t="shared" si="150"/>
        <v>0</v>
      </c>
      <c r="V865" s="66">
        <f t="shared" si="151"/>
        <v>0</v>
      </c>
      <c r="W865">
        <f t="shared" si="152"/>
        <v>0</v>
      </c>
      <c r="X865">
        <f t="shared" si="143"/>
        <v>0</v>
      </c>
      <c r="Y865">
        <f t="shared" si="144"/>
        <v>0</v>
      </c>
      <c r="Z865">
        <f t="shared" si="153"/>
        <v>0</v>
      </c>
    </row>
    <row r="866" spans="3:26" x14ac:dyDescent="0.25">
      <c r="C866"/>
      <c r="O866">
        <f t="shared" si="145"/>
        <v>10.88</v>
      </c>
      <c r="Q866" t="str">
        <f t="shared" si="146"/>
        <v>#</v>
      </c>
      <c r="R866">
        <f t="shared" si="147"/>
        <v>0</v>
      </c>
      <c r="S866">
        <f t="shared" si="148"/>
        <v>0</v>
      </c>
      <c r="T866">
        <f t="shared" si="149"/>
        <v>35.251200000000004</v>
      </c>
      <c r="U866">
        <f t="shared" si="150"/>
        <v>0</v>
      </c>
      <c r="V866" s="66">
        <f t="shared" si="151"/>
        <v>0</v>
      </c>
      <c r="W866">
        <f t="shared" si="152"/>
        <v>0</v>
      </c>
      <c r="X866">
        <f t="shared" si="143"/>
        <v>0</v>
      </c>
      <c r="Y866">
        <f t="shared" si="144"/>
        <v>0</v>
      </c>
      <c r="Z866">
        <f t="shared" si="153"/>
        <v>0</v>
      </c>
    </row>
    <row r="867" spans="3:26" x14ac:dyDescent="0.25">
      <c r="C867"/>
      <c r="O867">
        <f t="shared" si="145"/>
        <v>10.88</v>
      </c>
      <c r="Q867" t="str">
        <f t="shared" si="146"/>
        <v>#</v>
      </c>
      <c r="R867">
        <f t="shared" si="147"/>
        <v>0</v>
      </c>
      <c r="S867">
        <f t="shared" si="148"/>
        <v>0</v>
      </c>
      <c r="T867">
        <f t="shared" si="149"/>
        <v>35.251200000000004</v>
      </c>
      <c r="U867">
        <f t="shared" si="150"/>
        <v>0</v>
      </c>
      <c r="V867" s="66">
        <f t="shared" si="151"/>
        <v>0</v>
      </c>
      <c r="W867">
        <f t="shared" si="152"/>
        <v>0</v>
      </c>
      <c r="X867">
        <f t="shared" si="143"/>
        <v>0</v>
      </c>
      <c r="Y867">
        <f t="shared" si="144"/>
        <v>0</v>
      </c>
      <c r="Z867">
        <f t="shared" si="153"/>
        <v>0</v>
      </c>
    </row>
    <row r="868" spans="3:26" x14ac:dyDescent="0.25">
      <c r="C868"/>
      <c r="O868">
        <f t="shared" si="145"/>
        <v>10.88</v>
      </c>
      <c r="Q868" t="str">
        <f t="shared" si="146"/>
        <v>#</v>
      </c>
      <c r="R868">
        <f t="shared" si="147"/>
        <v>0</v>
      </c>
      <c r="S868">
        <f t="shared" si="148"/>
        <v>0</v>
      </c>
      <c r="T868">
        <f t="shared" si="149"/>
        <v>35.251200000000004</v>
      </c>
      <c r="U868">
        <f t="shared" si="150"/>
        <v>0</v>
      </c>
      <c r="V868" s="66">
        <f t="shared" si="151"/>
        <v>0</v>
      </c>
      <c r="W868">
        <f t="shared" si="152"/>
        <v>0</v>
      </c>
      <c r="X868">
        <f t="shared" si="143"/>
        <v>0</v>
      </c>
      <c r="Y868">
        <f t="shared" si="144"/>
        <v>0</v>
      </c>
      <c r="Z868">
        <f t="shared" si="153"/>
        <v>0</v>
      </c>
    </row>
    <row r="869" spans="3:26" x14ac:dyDescent="0.25">
      <c r="C869"/>
      <c r="O869">
        <f t="shared" si="145"/>
        <v>10.88</v>
      </c>
      <c r="Q869" t="str">
        <f t="shared" si="146"/>
        <v>#</v>
      </c>
      <c r="R869">
        <f t="shared" si="147"/>
        <v>0</v>
      </c>
      <c r="S869">
        <f t="shared" si="148"/>
        <v>0</v>
      </c>
      <c r="T869">
        <f t="shared" si="149"/>
        <v>35.251200000000004</v>
      </c>
      <c r="U869">
        <f t="shared" si="150"/>
        <v>0</v>
      </c>
      <c r="V869" s="66">
        <f t="shared" si="151"/>
        <v>0</v>
      </c>
      <c r="W869">
        <f t="shared" si="152"/>
        <v>0</v>
      </c>
      <c r="X869">
        <f t="shared" si="143"/>
        <v>0</v>
      </c>
      <c r="Y869">
        <f t="shared" si="144"/>
        <v>0</v>
      </c>
      <c r="Z869">
        <f t="shared" si="153"/>
        <v>0</v>
      </c>
    </row>
    <row r="870" spans="3:26" x14ac:dyDescent="0.25">
      <c r="C870"/>
      <c r="O870">
        <f t="shared" si="145"/>
        <v>10.88</v>
      </c>
      <c r="Q870" t="str">
        <f t="shared" si="146"/>
        <v>#</v>
      </c>
      <c r="R870">
        <f t="shared" si="147"/>
        <v>0</v>
      </c>
      <c r="S870">
        <f t="shared" si="148"/>
        <v>0</v>
      </c>
      <c r="T870">
        <f t="shared" si="149"/>
        <v>35.251200000000004</v>
      </c>
      <c r="U870">
        <f t="shared" si="150"/>
        <v>0</v>
      </c>
      <c r="V870" s="66">
        <f t="shared" si="151"/>
        <v>0</v>
      </c>
      <c r="W870">
        <f t="shared" si="152"/>
        <v>0</v>
      </c>
      <c r="X870">
        <f t="shared" si="143"/>
        <v>0</v>
      </c>
      <c r="Y870">
        <f t="shared" si="144"/>
        <v>0</v>
      </c>
      <c r="Z870">
        <f t="shared" si="153"/>
        <v>0</v>
      </c>
    </row>
    <row r="871" spans="3:26" x14ac:dyDescent="0.25">
      <c r="C871"/>
      <c r="O871">
        <f t="shared" si="145"/>
        <v>10.88</v>
      </c>
      <c r="Q871" t="str">
        <f t="shared" si="146"/>
        <v>#</v>
      </c>
      <c r="R871">
        <f t="shared" si="147"/>
        <v>0</v>
      </c>
      <c r="S871">
        <f t="shared" si="148"/>
        <v>0</v>
      </c>
      <c r="T871">
        <f t="shared" si="149"/>
        <v>35.251200000000004</v>
      </c>
      <c r="U871">
        <f t="shared" si="150"/>
        <v>0</v>
      </c>
      <c r="V871" s="66">
        <f t="shared" si="151"/>
        <v>0</v>
      </c>
      <c r="W871">
        <f t="shared" si="152"/>
        <v>0</v>
      </c>
      <c r="X871">
        <f t="shared" si="143"/>
        <v>0</v>
      </c>
      <c r="Y871">
        <f t="shared" si="144"/>
        <v>0</v>
      </c>
      <c r="Z871">
        <f t="shared" si="153"/>
        <v>0</v>
      </c>
    </row>
    <row r="872" spans="3:26" x14ac:dyDescent="0.25">
      <c r="C872"/>
      <c r="O872">
        <f t="shared" si="145"/>
        <v>10.88</v>
      </c>
      <c r="Q872" t="str">
        <f t="shared" si="146"/>
        <v>#</v>
      </c>
      <c r="R872">
        <f t="shared" si="147"/>
        <v>0</v>
      </c>
      <c r="S872">
        <f t="shared" si="148"/>
        <v>0</v>
      </c>
      <c r="T872">
        <f t="shared" si="149"/>
        <v>35.251200000000004</v>
      </c>
      <c r="U872">
        <f t="shared" si="150"/>
        <v>0</v>
      </c>
      <c r="V872" s="66">
        <f t="shared" si="151"/>
        <v>0</v>
      </c>
      <c r="W872">
        <f t="shared" si="152"/>
        <v>0</v>
      </c>
      <c r="X872">
        <f t="shared" si="143"/>
        <v>0</v>
      </c>
      <c r="Y872">
        <f t="shared" si="144"/>
        <v>0</v>
      </c>
      <c r="Z872">
        <f t="shared" si="153"/>
        <v>0</v>
      </c>
    </row>
    <row r="873" spans="3:26" x14ac:dyDescent="0.25">
      <c r="C873"/>
      <c r="O873">
        <f t="shared" si="145"/>
        <v>10.88</v>
      </c>
      <c r="Q873" t="str">
        <f t="shared" si="146"/>
        <v>#</v>
      </c>
      <c r="R873">
        <f t="shared" si="147"/>
        <v>0</v>
      </c>
      <c r="S873">
        <f t="shared" si="148"/>
        <v>0</v>
      </c>
      <c r="T873">
        <f t="shared" si="149"/>
        <v>35.251200000000004</v>
      </c>
      <c r="U873">
        <f t="shared" si="150"/>
        <v>0</v>
      </c>
      <c r="V873" s="66">
        <f t="shared" si="151"/>
        <v>0</v>
      </c>
      <c r="W873">
        <f t="shared" si="152"/>
        <v>0</v>
      </c>
      <c r="X873">
        <f t="shared" si="143"/>
        <v>0</v>
      </c>
      <c r="Y873">
        <f t="shared" si="144"/>
        <v>0</v>
      </c>
      <c r="Z873">
        <f t="shared" si="153"/>
        <v>0</v>
      </c>
    </row>
    <row r="874" spans="3:26" x14ac:dyDescent="0.25">
      <c r="C874"/>
      <c r="O874">
        <f t="shared" si="145"/>
        <v>10.88</v>
      </c>
      <c r="Q874" t="str">
        <f t="shared" si="146"/>
        <v>#</v>
      </c>
      <c r="R874">
        <f t="shared" si="147"/>
        <v>0</v>
      </c>
      <c r="S874">
        <f t="shared" si="148"/>
        <v>0</v>
      </c>
      <c r="T874">
        <f t="shared" si="149"/>
        <v>35.251200000000004</v>
      </c>
      <c r="U874">
        <f t="shared" si="150"/>
        <v>0</v>
      </c>
      <c r="V874" s="66">
        <f t="shared" si="151"/>
        <v>0</v>
      </c>
      <c r="W874">
        <f t="shared" si="152"/>
        <v>0</v>
      </c>
      <c r="X874">
        <f t="shared" si="143"/>
        <v>0</v>
      </c>
      <c r="Y874">
        <f t="shared" si="144"/>
        <v>0</v>
      </c>
      <c r="Z874">
        <f t="shared" si="153"/>
        <v>0</v>
      </c>
    </row>
    <row r="875" spans="3:26" x14ac:dyDescent="0.25">
      <c r="C875"/>
      <c r="O875">
        <f t="shared" si="145"/>
        <v>10.88</v>
      </c>
      <c r="Q875" t="str">
        <f t="shared" si="146"/>
        <v>#</v>
      </c>
      <c r="R875">
        <f t="shared" si="147"/>
        <v>0</v>
      </c>
      <c r="S875">
        <f t="shared" si="148"/>
        <v>0</v>
      </c>
      <c r="T875">
        <f t="shared" si="149"/>
        <v>35.251200000000004</v>
      </c>
      <c r="U875">
        <f t="shared" si="150"/>
        <v>0</v>
      </c>
      <c r="V875" s="66">
        <f t="shared" si="151"/>
        <v>0</v>
      </c>
      <c r="W875">
        <f t="shared" si="152"/>
        <v>0</v>
      </c>
      <c r="X875">
        <f t="shared" si="143"/>
        <v>0</v>
      </c>
      <c r="Y875">
        <f t="shared" si="144"/>
        <v>0</v>
      </c>
      <c r="Z875">
        <f t="shared" si="153"/>
        <v>0</v>
      </c>
    </row>
    <row r="876" spans="3:26" x14ac:dyDescent="0.25">
      <c r="C876"/>
      <c r="O876">
        <f t="shared" si="145"/>
        <v>10.88</v>
      </c>
      <c r="Q876" t="str">
        <f t="shared" si="146"/>
        <v>#</v>
      </c>
      <c r="R876">
        <f t="shared" si="147"/>
        <v>0</v>
      </c>
      <c r="S876">
        <f t="shared" si="148"/>
        <v>0</v>
      </c>
      <c r="T876">
        <f t="shared" si="149"/>
        <v>35.251200000000004</v>
      </c>
      <c r="U876">
        <f t="shared" si="150"/>
        <v>0</v>
      </c>
      <c r="V876" s="66">
        <f t="shared" si="151"/>
        <v>0</v>
      </c>
      <c r="W876">
        <f t="shared" si="152"/>
        <v>0</v>
      </c>
      <c r="X876">
        <f t="shared" si="143"/>
        <v>0</v>
      </c>
      <c r="Y876">
        <f t="shared" si="144"/>
        <v>0</v>
      </c>
      <c r="Z876">
        <f t="shared" si="153"/>
        <v>0</v>
      </c>
    </row>
    <row r="877" spans="3:26" x14ac:dyDescent="0.25">
      <c r="C877"/>
      <c r="O877">
        <f t="shared" si="145"/>
        <v>10.88</v>
      </c>
      <c r="Q877" t="str">
        <f t="shared" si="146"/>
        <v>#</v>
      </c>
      <c r="R877">
        <f t="shared" si="147"/>
        <v>0</v>
      </c>
      <c r="S877">
        <f t="shared" si="148"/>
        <v>0</v>
      </c>
      <c r="T877">
        <f t="shared" si="149"/>
        <v>35.251200000000004</v>
      </c>
      <c r="U877">
        <f t="shared" si="150"/>
        <v>0</v>
      </c>
      <c r="V877" s="66">
        <f t="shared" si="151"/>
        <v>0</v>
      </c>
      <c r="W877">
        <f t="shared" si="152"/>
        <v>0</v>
      </c>
      <c r="X877">
        <f t="shared" si="143"/>
        <v>0</v>
      </c>
      <c r="Y877">
        <f t="shared" si="144"/>
        <v>0</v>
      </c>
      <c r="Z877">
        <f t="shared" si="153"/>
        <v>0</v>
      </c>
    </row>
    <row r="878" spans="3:26" x14ac:dyDescent="0.25">
      <c r="C878"/>
      <c r="O878">
        <f t="shared" si="145"/>
        <v>10.88</v>
      </c>
      <c r="Q878" t="str">
        <f t="shared" si="146"/>
        <v>#</v>
      </c>
      <c r="R878">
        <f t="shared" si="147"/>
        <v>0</v>
      </c>
      <c r="S878">
        <f t="shared" si="148"/>
        <v>0</v>
      </c>
      <c r="T878">
        <f t="shared" si="149"/>
        <v>35.251200000000004</v>
      </c>
      <c r="U878">
        <f t="shared" si="150"/>
        <v>0</v>
      </c>
      <c r="V878" s="66">
        <f t="shared" si="151"/>
        <v>0</v>
      </c>
      <c r="W878">
        <f t="shared" si="152"/>
        <v>0</v>
      </c>
      <c r="X878">
        <f t="shared" si="143"/>
        <v>0</v>
      </c>
      <c r="Y878">
        <f t="shared" si="144"/>
        <v>0</v>
      </c>
      <c r="Z878">
        <f t="shared" si="153"/>
        <v>0</v>
      </c>
    </row>
    <row r="879" spans="3:26" x14ac:dyDescent="0.25">
      <c r="C879"/>
      <c r="O879">
        <f t="shared" si="145"/>
        <v>10.88</v>
      </c>
      <c r="Q879" t="str">
        <f t="shared" si="146"/>
        <v>#</v>
      </c>
      <c r="R879">
        <f t="shared" si="147"/>
        <v>0</v>
      </c>
      <c r="S879">
        <f t="shared" si="148"/>
        <v>0</v>
      </c>
      <c r="T879">
        <f t="shared" si="149"/>
        <v>35.251200000000004</v>
      </c>
      <c r="U879">
        <f t="shared" si="150"/>
        <v>0</v>
      </c>
      <c r="V879" s="66">
        <f t="shared" si="151"/>
        <v>0</v>
      </c>
      <c r="W879">
        <f t="shared" si="152"/>
        <v>0</v>
      </c>
      <c r="X879">
        <f t="shared" si="143"/>
        <v>0</v>
      </c>
      <c r="Y879">
        <f t="shared" si="144"/>
        <v>0</v>
      </c>
      <c r="Z879">
        <f t="shared" si="153"/>
        <v>0</v>
      </c>
    </row>
    <row r="880" spans="3:26" x14ac:dyDescent="0.25">
      <c r="C880"/>
      <c r="O880">
        <f t="shared" si="145"/>
        <v>10.88</v>
      </c>
      <c r="Q880" t="str">
        <f t="shared" si="146"/>
        <v>#</v>
      </c>
      <c r="R880">
        <f t="shared" si="147"/>
        <v>0</v>
      </c>
      <c r="S880">
        <f t="shared" si="148"/>
        <v>0</v>
      </c>
      <c r="T880">
        <f t="shared" si="149"/>
        <v>35.251200000000004</v>
      </c>
      <c r="U880">
        <f t="shared" si="150"/>
        <v>0</v>
      </c>
      <c r="V880" s="66">
        <f t="shared" si="151"/>
        <v>0</v>
      </c>
      <c r="W880">
        <f t="shared" si="152"/>
        <v>0</v>
      </c>
      <c r="X880">
        <f t="shared" si="143"/>
        <v>0</v>
      </c>
      <c r="Y880">
        <f t="shared" si="144"/>
        <v>0</v>
      </c>
      <c r="Z880">
        <f t="shared" si="153"/>
        <v>0</v>
      </c>
    </row>
    <row r="881" spans="3:26" x14ac:dyDescent="0.25">
      <c r="C881"/>
      <c r="O881">
        <f t="shared" si="145"/>
        <v>10.88</v>
      </c>
      <c r="Q881" t="str">
        <f t="shared" si="146"/>
        <v>#</v>
      </c>
      <c r="R881">
        <f t="shared" si="147"/>
        <v>0</v>
      </c>
      <c r="S881">
        <f t="shared" si="148"/>
        <v>0</v>
      </c>
      <c r="T881">
        <f t="shared" si="149"/>
        <v>35.251200000000004</v>
      </c>
      <c r="U881">
        <f t="shared" si="150"/>
        <v>0</v>
      </c>
      <c r="V881" s="66">
        <f t="shared" si="151"/>
        <v>0</v>
      </c>
      <c r="W881">
        <f t="shared" si="152"/>
        <v>0</v>
      </c>
      <c r="X881">
        <f t="shared" si="143"/>
        <v>0</v>
      </c>
      <c r="Y881">
        <f t="shared" si="144"/>
        <v>0</v>
      </c>
      <c r="Z881">
        <f t="shared" si="153"/>
        <v>0</v>
      </c>
    </row>
    <row r="882" spans="3:26" x14ac:dyDescent="0.25">
      <c r="C882"/>
      <c r="O882">
        <f t="shared" si="145"/>
        <v>10.88</v>
      </c>
      <c r="Q882" t="str">
        <f t="shared" si="146"/>
        <v>#</v>
      </c>
      <c r="R882">
        <f t="shared" si="147"/>
        <v>0</v>
      </c>
      <c r="S882">
        <f t="shared" si="148"/>
        <v>0</v>
      </c>
      <c r="T882">
        <f t="shared" si="149"/>
        <v>35.251200000000004</v>
      </c>
      <c r="U882">
        <f t="shared" si="150"/>
        <v>0</v>
      </c>
      <c r="V882" s="66">
        <f t="shared" si="151"/>
        <v>0</v>
      </c>
      <c r="W882">
        <f t="shared" si="152"/>
        <v>0</v>
      </c>
      <c r="X882">
        <f t="shared" si="143"/>
        <v>0</v>
      </c>
      <c r="Y882">
        <f t="shared" si="144"/>
        <v>0</v>
      </c>
      <c r="Z882">
        <f t="shared" si="153"/>
        <v>0</v>
      </c>
    </row>
    <row r="883" spans="3:26" x14ac:dyDescent="0.25">
      <c r="C883"/>
      <c r="O883">
        <f t="shared" si="145"/>
        <v>10.88</v>
      </c>
      <c r="Q883" t="str">
        <f t="shared" si="146"/>
        <v>#</v>
      </c>
      <c r="R883">
        <f t="shared" si="147"/>
        <v>0</v>
      </c>
      <c r="S883">
        <f t="shared" si="148"/>
        <v>0</v>
      </c>
      <c r="T883">
        <f t="shared" si="149"/>
        <v>35.251200000000004</v>
      </c>
      <c r="U883">
        <f t="shared" si="150"/>
        <v>0</v>
      </c>
      <c r="V883" s="66">
        <f t="shared" si="151"/>
        <v>0</v>
      </c>
      <c r="W883">
        <f t="shared" si="152"/>
        <v>0</v>
      </c>
      <c r="X883">
        <f t="shared" si="143"/>
        <v>0</v>
      </c>
      <c r="Y883">
        <f t="shared" si="144"/>
        <v>0</v>
      </c>
      <c r="Z883">
        <f t="shared" si="153"/>
        <v>0</v>
      </c>
    </row>
    <row r="884" spans="3:26" x14ac:dyDescent="0.25">
      <c r="C884"/>
      <c r="O884">
        <f t="shared" si="145"/>
        <v>10.88</v>
      </c>
      <c r="Q884" t="str">
        <f t="shared" si="146"/>
        <v>#</v>
      </c>
      <c r="R884">
        <f t="shared" si="147"/>
        <v>0</v>
      </c>
      <c r="S884">
        <f t="shared" si="148"/>
        <v>0</v>
      </c>
      <c r="T884">
        <f t="shared" si="149"/>
        <v>35.251200000000004</v>
      </c>
      <c r="U884">
        <f t="shared" si="150"/>
        <v>0</v>
      </c>
      <c r="V884" s="66">
        <f t="shared" si="151"/>
        <v>0</v>
      </c>
      <c r="W884">
        <f t="shared" si="152"/>
        <v>0</v>
      </c>
      <c r="X884">
        <f t="shared" si="143"/>
        <v>0</v>
      </c>
      <c r="Y884">
        <f t="shared" si="144"/>
        <v>0</v>
      </c>
      <c r="Z884">
        <f t="shared" si="153"/>
        <v>0</v>
      </c>
    </row>
    <row r="885" spans="3:26" x14ac:dyDescent="0.25">
      <c r="C885"/>
      <c r="O885">
        <f t="shared" si="145"/>
        <v>10.88</v>
      </c>
      <c r="Q885" t="str">
        <f t="shared" si="146"/>
        <v>#</v>
      </c>
      <c r="R885">
        <f t="shared" si="147"/>
        <v>0</v>
      </c>
      <c r="S885">
        <f t="shared" si="148"/>
        <v>0</v>
      </c>
      <c r="T885">
        <f t="shared" si="149"/>
        <v>35.251200000000004</v>
      </c>
      <c r="U885">
        <f t="shared" si="150"/>
        <v>0</v>
      </c>
      <c r="V885" s="66">
        <f t="shared" si="151"/>
        <v>0</v>
      </c>
      <c r="W885">
        <f t="shared" si="152"/>
        <v>0</v>
      </c>
      <c r="X885">
        <f t="shared" si="143"/>
        <v>0</v>
      </c>
      <c r="Y885">
        <f t="shared" si="144"/>
        <v>0</v>
      </c>
      <c r="Z885">
        <f t="shared" si="153"/>
        <v>0</v>
      </c>
    </row>
    <row r="886" spans="3:26" x14ac:dyDescent="0.25">
      <c r="C886"/>
      <c r="O886">
        <f t="shared" si="145"/>
        <v>10.88</v>
      </c>
      <c r="Q886" t="str">
        <f t="shared" si="146"/>
        <v>#</v>
      </c>
      <c r="R886">
        <f t="shared" si="147"/>
        <v>0</v>
      </c>
      <c r="S886">
        <f t="shared" si="148"/>
        <v>0</v>
      </c>
      <c r="T886">
        <f t="shared" si="149"/>
        <v>35.251200000000004</v>
      </c>
      <c r="U886">
        <f t="shared" si="150"/>
        <v>0</v>
      </c>
      <c r="V886" s="66">
        <f t="shared" si="151"/>
        <v>0</v>
      </c>
      <c r="W886">
        <f t="shared" si="152"/>
        <v>0</v>
      </c>
      <c r="X886">
        <f t="shared" si="143"/>
        <v>0</v>
      </c>
      <c r="Y886">
        <f t="shared" si="144"/>
        <v>0</v>
      </c>
      <c r="Z886">
        <f t="shared" si="153"/>
        <v>0</v>
      </c>
    </row>
    <row r="887" spans="3:26" x14ac:dyDescent="0.25">
      <c r="C887"/>
      <c r="O887">
        <f t="shared" si="145"/>
        <v>10.88</v>
      </c>
      <c r="Q887" t="str">
        <f t="shared" si="146"/>
        <v>#</v>
      </c>
      <c r="R887">
        <f t="shared" si="147"/>
        <v>0</v>
      </c>
      <c r="S887">
        <f t="shared" si="148"/>
        <v>0</v>
      </c>
      <c r="T887">
        <f t="shared" si="149"/>
        <v>35.251200000000004</v>
      </c>
      <c r="U887">
        <f t="shared" si="150"/>
        <v>0</v>
      </c>
      <c r="V887" s="66">
        <f t="shared" si="151"/>
        <v>0</v>
      </c>
      <c r="W887">
        <f t="shared" si="152"/>
        <v>0</v>
      </c>
      <c r="X887">
        <f t="shared" si="143"/>
        <v>0</v>
      </c>
      <c r="Y887">
        <f t="shared" si="144"/>
        <v>0</v>
      </c>
      <c r="Z887">
        <f t="shared" si="153"/>
        <v>0</v>
      </c>
    </row>
    <row r="888" spans="3:26" x14ac:dyDescent="0.25">
      <c r="C888"/>
      <c r="O888">
        <f t="shared" si="145"/>
        <v>10.88</v>
      </c>
      <c r="Q888" t="str">
        <f t="shared" si="146"/>
        <v>#</v>
      </c>
      <c r="R888">
        <f t="shared" si="147"/>
        <v>0</v>
      </c>
      <c r="S888">
        <f t="shared" si="148"/>
        <v>0</v>
      </c>
      <c r="T888">
        <f t="shared" si="149"/>
        <v>35.251200000000004</v>
      </c>
      <c r="U888">
        <f t="shared" si="150"/>
        <v>0</v>
      </c>
      <c r="V888" s="66">
        <f t="shared" si="151"/>
        <v>0</v>
      </c>
      <c r="W888">
        <f t="shared" si="152"/>
        <v>0</v>
      </c>
      <c r="X888">
        <f t="shared" si="143"/>
        <v>0</v>
      </c>
      <c r="Y888">
        <f t="shared" si="144"/>
        <v>0</v>
      </c>
      <c r="Z888">
        <f t="shared" si="153"/>
        <v>0</v>
      </c>
    </row>
    <row r="889" spans="3:26" x14ac:dyDescent="0.25">
      <c r="C889"/>
      <c r="O889">
        <f t="shared" si="145"/>
        <v>10.88</v>
      </c>
      <c r="Q889" t="str">
        <f t="shared" si="146"/>
        <v>#</v>
      </c>
      <c r="R889">
        <f t="shared" si="147"/>
        <v>0</v>
      </c>
      <c r="S889">
        <f t="shared" si="148"/>
        <v>0</v>
      </c>
      <c r="T889">
        <f t="shared" si="149"/>
        <v>35.251200000000004</v>
      </c>
      <c r="U889">
        <f t="shared" si="150"/>
        <v>0</v>
      </c>
      <c r="V889" s="66">
        <f t="shared" si="151"/>
        <v>0</v>
      </c>
      <c r="W889">
        <f t="shared" si="152"/>
        <v>0</v>
      </c>
      <c r="X889">
        <f t="shared" si="143"/>
        <v>0</v>
      </c>
      <c r="Y889">
        <f t="shared" si="144"/>
        <v>0</v>
      </c>
      <c r="Z889">
        <f t="shared" si="153"/>
        <v>0</v>
      </c>
    </row>
    <row r="890" spans="3:26" x14ac:dyDescent="0.25">
      <c r="C890"/>
      <c r="O890">
        <f t="shared" si="145"/>
        <v>10.88</v>
      </c>
      <c r="Q890" t="str">
        <f t="shared" si="146"/>
        <v>#</v>
      </c>
      <c r="R890">
        <f t="shared" si="147"/>
        <v>0</v>
      </c>
      <c r="S890">
        <f t="shared" si="148"/>
        <v>0</v>
      </c>
      <c r="T890">
        <f t="shared" si="149"/>
        <v>35.251200000000004</v>
      </c>
      <c r="U890">
        <f t="shared" si="150"/>
        <v>0</v>
      </c>
      <c r="V890" s="66">
        <f t="shared" si="151"/>
        <v>0</v>
      </c>
      <c r="W890">
        <f t="shared" si="152"/>
        <v>0</v>
      </c>
      <c r="X890">
        <f t="shared" si="143"/>
        <v>0</v>
      </c>
      <c r="Y890">
        <f t="shared" si="144"/>
        <v>0</v>
      </c>
      <c r="Z890">
        <f t="shared" si="153"/>
        <v>0</v>
      </c>
    </row>
    <row r="891" spans="3:26" x14ac:dyDescent="0.25">
      <c r="C891"/>
      <c r="O891">
        <f t="shared" si="145"/>
        <v>10.88</v>
      </c>
      <c r="Q891" t="str">
        <f t="shared" si="146"/>
        <v>#</v>
      </c>
      <c r="R891">
        <f t="shared" si="147"/>
        <v>0</v>
      </c>
      <c r="S891">
        <f t="shared" si="148"/>
        <v>0</v>
      </c>
      <c r="T891">
        <f t="shared" si="149"/>
        <v>35.251200000000004</v>
      </c>
      <c r="U891">
        <f t="shared" si="150"/>
        <v>0</v>
      </c>
      <c r="V891" s="66">
        <f t="shared" si="151"/>
        <v>0</v>
      </c>
      <c r="W891">
        <f t="shared" si="152"/>
        <v>0</v>
      </c>
      <c r="X891">
        <f t="shared" si="143"/>
        <v>0</v>
      </c>
      <c r="Y891">
        <f t="shared" si="144"/>
        <v>0</v>
      </c>
      <c r="Z891">
        <f t="shared" si="153"/>
        <v>0</v>
      </c>
    </row>
    <row r="892" spans="3:26" x14ac:dyDescent="0.25">
      <c r="C892"/>
      <c r="O892">
        <f t="shared" si="145"/>
        <v>10.88</v>
      </c>
      <c r="Q892" t="str">
        <f t="shared" si="146"/>
        <v>#</v>
      </c>
      <c r="R892">
        <f t="shared" si="147"/>
        <v>0</v>
      </c>
      <c r="S892">
        <f t="shared" si="148"/>
        <v>0</v>
      </c>
      <c r="T892">
        <f t="shared" si="149"/>
        <v>35.251200000000004</v>
      </c>
      <c r="U892">
        <f t="shared" si="150"/>
        <v>0</v>
      </c>
      <c r="V892" s="66">
        <f t="shared" si="151"/>
        <v>0</v>
      </c>
      <c r="W892">
        <f t="shared" si="152"/>
        <v>0</v>
      </c>
      <c r="X892">
        <f t="shared" si="143"/>
        <v>0</v>
      </c>
      <c r="Y892">
        <f t="shared" si="144"/>
        <v>0</v>
      </c>
      <c r="Z892">
        <f t="shared" si="153"/>
        <v>0</v>
      </c>
    </row>
    <row r="893" spans="3:26" x14ac:dyDescent="0.25">
      <c r="C893"/>
      <c r="O893">
        <f t="shared" si="145"/>
        <v>10.88</v>
      </c>
      <c r="Q893" t="str">
        <f t="shared" si="146"/>
        <v>#</v>
      </c>
      <c r="R893">
        <f t="shared" si="147"/>
        <v>0</v>
      </c>
      <c r="S893">
        <f t="shared" si="148"/>
        <v>0</v>
      </c>
      <c r="T893">
        <f t="shared" si="149"/>
        <v>35.251200000000004</v>
      </c>
      <c r="U893">
        <f t="shared" si="150"/>
        <v>0</v>
      </c>
      <c r="V893" s="66">
        <f t="shared" si="151"/>
        <v>0</v>
      </c>
      <c r="W893">
        <f t="shared" si="152"/>
        <v>0</v>
      </c>
      <c r="X893">
        <f t="shared" si="143"/>
        <v>0</v>
      </c>
      <c r="Y893">
        <f t="shared" si="144"/>
        <v>0</v>
      </c>
      <c r="Z893">
        <f t="shared" si="153"/>
        <v>0</v>
      </c>
    </row>
    <row r="894" spans="3:26" x14ac:dyDescent="0.25">
      <c r="C894"/>
      <c r="O894">
        <f t="shared" si="145"/>
        <v>10.88</v>
      </c>
      <c r="Q894" t="str">
        <f t="shared" si="146"/>
        <v>#</v>
      </c>
      <c r="R894">
        <f t="shared" si="147"/>
        <v>0</v>
      </c>
      <c r="S894">
        <f t="shared" si="148"/>
        <v>0</v>
      </c>
      <c r="T894">
        <f t="shared" si="149"/>
        <v>35.251200000000004</v>
      </c>
      <c r="U894">
        <f t="shared" si="150"/>
        <v>0</v>
      </c>
      <c r="V894" s="66">
        <f t="shared" si="151"/>
        <v>0</v>
      </c>
      <c r="W894">
        <f t="shared" si="152"/>
        <v>0</v>
      </c>
      <c r="X894">
        <f t="shared" si="143"/>
        <v>0</v>
      </c>
      <c r="Y894">
        <f t="shared" si="144"/>
        <v>0</v>
      </c>
      <c r="Z894">
        <f t="shared" si="153"/>
        <v>0</v>
      </c>
    </row>
    <row r="895" spans="3:26" x14ac:dyDescent="0.25">
      <c r="C895"/>
      <c r="O895">
        <f t="shared" si="145"/>
        <v>10.88</v>
      </c>
      <c r="Q895" t="str">
        <f t="shared" si="146"/>
        <v>#</v>
      </c>
      <c r="R895">
        <f t="shared" si="147"/>
        <v>0</v>
      </c>
      <c r="S895">
        <f t="shared" si="148"/>
        <v>0</v>
      </c>
      <c r="T895">
        <f t="shared" si="149"/>
        <v>35.251200000000004</v>
      </c>
      <c r="U895">
        <f t="shared" si="150"/>
        <v>0</v>
      </c>
      <c r="V895" s="66">
        <f t="shared" si="151"/>
        <v>0</v>
      </c>
      <c r="W895">
        <f t="shared" si="152"/>
        <v>0</v>
      </c>
      <c r="X895">
        <f t="shared" si="143"/>
        <v>0</v>
      </c>
      <c r="Y895">
        <f t="shared" si="144"/>
        <v>0</v>
      </c>
      <c r="Z895">
        <f t="shared" si="153"/>
        <v>0</v>
      </c>
    </row>
    <row r="896" spans="3:26" x14ac:dyDescent="0.25">
      <c r="C896"/>
      <c r="O896">
        <f t="shared" si="145"/>
        <v>10.88</v>
      </c>
      <c r="Q896" t="str">
        <f t="shared" si="146"/>
        <v>#</v>
      </c>
      <c r="R896">
        <f t="shared" si="147"/>
        <v>0</v>
      </c>
      <c r="S896">
        <f t="shared" si="148"/>
        <v>0</v>
      </c>
      <c r="T896">
        <f t="shared" si="149"/>
        <v>35.251200000000004</v>
      </c>
      <c r="U896">
        <f t="shared" si="150"/>
        <v>0</v>
      </c>
      <c r="V896" s="66">
        <f t="shared" si="151"/>
        <v>0</v>
      </c>
      <c r="W896">
        <f t="shared" si="152"/>
        <v>0</v>
      </c>
      <c r="X896">
        <f t="shared" si="143"/>
        <v>0</v>
      </c>
      <c r="Y896">
        <f t="shared" si="144"/>
        <v>0</v>
      </c>
      <c r="Z896">
        <f t="shared" si="153"/>
        <v>0</v>
      </c>
    </row>
    <row r="897" spans="3:26" x14ac:dyDescent="0.25">
      <c r="C897"/>
      <c r="O897">
        <f t="shared" si="145"/>
        <v>10.88</v>
      </c>
      <c r="Q897" t="str">
        <f t="shared" si="146"/>
        <v>#</v>
      </c>
      <c r="R897">
        <f t="shared" si="147"/>
        <v>0</v>
      </c>
      <c r="S897">
        <f t="shared" si="148"/>
        <v>0</v>
      </c>
      <c r="T897">
        <f t="shared" si="149"/>
        <v>35.251200000000004</v>
      </c>
      <c r="U897">
        <f t="shared" si="150"/>
        <v>0</v>
      </c>
      <c r="V897" s="66">
        <f t="shared" si="151"/>
        <v>0</v>
      </c>
      <c r="W897">
        <f t="shared" si="152"/>
        <v>0</v>
      </c>
      <c r="X897">
        <f t="shared" si="143"/>
        <v>0</v>
      </c>
      <c r="Y897">
        <f t="shared" si="144"/>
        <v>0</v>
      </c>
      <c r="Z897">
        <f t="shared" si="153"/>
        <v>0</v>
      </c>
    </row>
    <row r="898" spans="3:26" x14ac:dyDescent="0.25">
      <c r="C898"/>
      <c r="O898">
        <f t="shared" si="145"/>
        <v>10.88</v>
      </c>
      <c r="Q898" t="str">
        <f t="shared" si="146"/>
        <v>#</v>
      </c>
      <c r="R898">
        <f t="shared" si="147"/>
        <v>0</v>
      </c>
      <c r="S898">
        <f t="shared" si="148"/>
        <v>0</v>
      </c>
      <c r="T898">
        <f t="shared" si="149"/>
        <v>35.251200000000004</v>
      </c>
      <c r="U898">
        <f t="shared" si="150"/>
        <v>0</v>
      </c>
      <c r="V898" s="66">
        <f t="shared" si="151"/>
        <v>0</v>
      </c>
      <c r="W898">
        <f t="shared" si="152"/>
        <v>0</v>
      </c>
      <c r="X898">
        <f t="shared" si="143"/>
        <v>0</v>
      </c>
      <c r="Y898">
        <f t="shared" si="144"/>
        <v>0</v>
      </c>
      <c r="Z898">
        <f t="shared" si="153"/>
        <v>0</v>
      </c>
    </row>
    <row r="899" spans="3:26" x14ac:dyDescent="0.25">
      <c r="C899"/>
      <c r="O899">
        <f t="shared" si="145"/>
        <v>10.88</v>
      </c>
      <c r="Q899" t="str">
        <f t="shared" si="146"/>
        <v>#</v>
      </c>
      <c r="R899">
        <f t="shared" si="147"/>
        <v>0</v>
      </c>
      <c r="S899">
        <f t="shared" si="148"/>
        <v>0</v>
      </c>
      <c r="T899">
        <f t="shared" si="149"/>
        <v>35.251200000000004</v>
      </c>
      <c r="U899">
        <f t="shared" si="150"/>
        <v>0</v>
      </c>
      <c r="V899" s="66">
        <f t="shared" si="151"/>
        <v>0</v>
      </c>
      <c r="W899">
        <f t="shared" si="152"/>
        <v>0</v>
      </c>
      <c r="X899">
        <f t="shared" ref="X899:X962" si="154">ROUND(J899/1000,3)</f>
        <v>0</v>
      </c>
      <c r="Y899">
        <f t="shared" ref="Y899:Y962" si="155">ROUND(K899/1000,3)</f>
        <v>0</v>
      </c>
      <c r="Z899">
        <f t="shared" si="153"/>
        <v>0</v>
      </c>
    </row>
    <row r="900" spans="3:26" x14ac:dyDescent="0.25">
      <c r="C900"/>
      <c r="O900">
        <f t="shared" ref="O900:O963" si="156">IFERROR(AVERAGEIFS($M$3:$M$1650,$B$3:$B$1650,MID($Q900,1,4),$M$3:$M$1650,"&gt;0"),10.88)</f>
        <v>10.88</v>
      </c>
      <c r="Q900" t="str">
        <f t="shared" ref="Q900:Q963" si="157">B900&amp;"#"&amp;MID(C900,6,2)</f>
        <v>#</v>
      </c>
      <c r="R900">
        <f t="shared" ref="R900:R963" si="158">IF(OR(L900=0,M900=0),ROUND(D900*O900/1000,3),ROUND(L900*M900*0.9/1000,3))</f>
        <v>0</v>
      </c>
      <c r="S900">
        <f t="shared" ref="S900:S963" si="159">IF(OR(L900=0,M900=0),ROUND(D900*O900*0.9/1000,3),ROUND(L900*M900*0.9/1000,3))</f>
        <v>0</v>
      </c>
      <c r="T900">
        <f t="shared" ref="T900:T963" si="160">IF(OR(L900=0,M900=0),O900*0.9*3.6,M900*0.9*3.6)</f>
        <v>35.251200000000004</v>
      </c>
      <c r="U900">
        <f t="shared" ref="U900:U963" si="161">IF(H900=0,ROUND(F900+G900,3),ROUND(H900,3))</f>
        <v>0</v>
      </c>
      <c r="V900" s="66">
        <f t="shared" ref="V900:V963" si="162">H900</f>
        <v>0</v>
      </c>
      <c r="W900">
        <f t="shared" ref="W900:W963" si="163">ROUND(E900/1000,3)</f>
        <v>0</v>
      </c>
      <c r="X900">
        <f t="shared" si="154"/>
        <v>0</v>
      </c>
      <c r="Y900">
        <f t="shared" si="155"/>
        <v>0</v>
      </c>
      <c r="Z900">
        <f t="shared" ref="Z900:Z963" si="164">ROUND(I900/1000,3)</f>
        <v>0</v>
      </c>
    </row>
    <row r="901" spans="3:26" x14ac:dyDescent="0.25">
      <c r="C901"/>
      <c r="O901">
        <f t="shared" si="156"/>
        <v>10.88</v>
      </c>
      <c r="Q901" t="str">
        <f t="shared" si="157"/>
        <v>#</v>
      </c>
      <c r="R901">
        <f t="shared" si="158"/>
        <v>0</v>
      </c>
      <c r="S901">
        <f t="shared" si="159"/>
        <v>0</v>
      </c>
      <c r="T901">
        <f t="shared" si="160"/>
        <v>35.251200000000004</v>
      </c>
      <c r="U901">
        <f t="shared" si="161"/>
        <v>0</v>
      </c>
      <c r="V901" s="66">
        <f t="shared" si="162"/>
        <v>0</v>
      </c>
      <c r="W901">
        <f t="shared" si="163"/>
        <v>0</v>
      </c>
      <c r="X901">
        <f t="shared" si="154"/>
        <v>0</v>
      </c>
      <c r="Y901">
        <f t="shared" si="155"/>
        <v>0</v>
      </c>
      <c r="Z901">
        <f t="shared" si="164"/>
        <v>0</v>
      </c>
    </row>
    <row r="902" spans="3:26" x14ac:dyDescent="0.25">
      <c r="C902"/>
      <c r="O902">
        <f t="shared" si="156"/>
        <v>10.88</v>
      </c>
      <c r="Q902" t="str">
        <f t="shared" si="157"/>
        <v>#</v>
      </c>
      <c r="R902">
        <f t="shared" si="158"/>
        <v>0</v>
      </c>
      <c r="S902">
        <f t="shared" si="159"/>
        <v>0</v>
      </c>
      <c r="T902">
        <f t="shared" si="160"/>
        <v>35.251200000000004</v>
      </c>
      <c r="U902">
        <f t="shared" si="161"/>
        <v>0</v>
      </c>
      <c r="V902" s="66">
        <f t="shared" si="162"/>
        <v>0</v>
      </c>
      <c r="W902">
        <f t="shared" si="163"/>
        <v>0</v>
      </c>
      <c r="X902">
        <f t="shared" si="154"/>
        <v>0</v>
      </c>
      <c r="Y902">
        <f t="shared" si="155"/>
        <v>0</v>
      </c>
      <c r="Z902">
        <f t="shared" si="164"/>
        <v>0</v>
      </c>
    </row>
    <row r="903" spans="3:26" x14ac:dyDescent="0.25">
      <c r="C903"/>
      <c r="O903">
        <f t="shared" si="156"/>
        <v>10.88</v>
      </c>
      <c r="Q903" t="str">
        <f t="shared" si="157"/>
        <v>#</v>
      </c>
      <c r="R903">
        <f t="shared" si="158"/>
        <v>0</v>
      </c>
      <c r="S903">
        <f t="shared" si="159"/>
        <v>0</v>
      </c>
      <c r="T903">
        <f t="shared" si="160"/>
        <v>35.251200000000004</v>
      </c>
      <c r="U903">
        <f t="shared" si="161"/>
        <v>0</v>
      </c>
      <c r="V903" s="66">
        <f t="shared" si="162"/>
        <v>0</v>
      </c>
      <c r="W903">
        <f t="shared" si="163"/>
        <v>0</v>
      </c>
      <c r="X903">
        <f t="shared" si="154"/>
        <v>0</v>
      </c>
      <c r="Y903">
        <f t="shared" si="155"/>
        <v>0</v>
      </c>
      <c r="Z903">
        <f t="shared" si="164"/>
        <v>0</v>
      </c>
    </row>
    <row r="904" spans="3:26" x14ac:dyDescent="0.25">
      <c r="C904"/>
      <c r="O904">
        <f t="shared" si="156"/>
        <v>10.88</v>
      </c>
      <c r="Q904" t="str">
        <f t="shared" si="157"/>
        <v>#</v>
      </c>
      <c r="R904">
        <f t="shared" si="158"/>
        <v>0</v>
      </c>
      <c r="S904">
        <f t="shared" si="159"/>
        <v>0</v>
      </c>
      <c r="T904">
        <f t="shared" si="160"/>
        <v>35.251200000000004</v>
      </c>
      <c r="U904">
        <f t="shared" si="161"/>
        <v>0</v>
      </c>
      <c r="V904" s="66">
        <f t="shared" si="162"/>
        <v>0</v>
      </c>
      <c r="W904">
        <f t="shared" si="163"/>
        <v>0</v>
      </c>
      <c r="X904">
        <f t="shared" si="154"/>
        <v>0</v>
      </c>
      <c r="Y904">
        <f t="shared" si="155"/>
        <v>0</v>
      </c>
      <c r="Z904">
        <f t="shared" si="164"/>
        <v>0</v>
      </c>
    </row>
    <row r="905" spans="3:26" x14ac:dyDescent="0.25">
      <c r="C905"/>
      <c r="O905">
        <f t="shared" si="156"/>
        <v>10.88</v>
      </c>
      <c r="Q905" t="str">
        <f t="shared" si="157"/>
        <v>#</v>
      </c>
      <c r="R905">
        <f t="shared" si="158"/>
        <v>0</v>
      </c>
      <c r="S905">
        <f t="shared" si="159"/>
        <v>0</v>
      </c>
      <c r="T905">
        <f t="shared" si="160"/>
        <v>35.251200000000004</v>
      </c>
      <c r="U905">
        <f t="shared" si="161"/>
        <v>0</v>
      </c>
      <c r="V905" s="66">
        <f t="shared" si="162"/>
        <v>0</v>
      </c>
      <c r="W905">
        <f t="shared" si="163"/>
        <v>0</v>
      </c>
      <c r="X905">
        <f t="shared" si="154"/>
        <v>0</v>
      </c>
      <c r="Y905">
        <f t="shared" si="155"/>
        <v>0</v>
      </c>
      <c r="Z905">
        <f t="shared" si="164"/>
        <v>0</v>
      </c>
    </row>
    <row r="906" spans="3:26" x14ac:dyDescent="0.25">
      <c r="C906"/>
      <c r="O906">
        <f t="shared" si="156"/>
        <v>10.88</v>
      </c>
      <c r="Q906" t="str">
        <f t="shared" si="157"/>
        <v>#</v>
      </c>
      <c r="R906">
        <f t="shared" si="158"/>
        <v>0</v>
      </c>
      <c r="S906">
        <f t="shared" si="159"/>
        <v>0</v>
      </c>
      <c r="T906">
        <f t="shared" si="160"/>
        <v>35.251200000000004</v>
      </c>
      <c r="U906">
        <f t="shared" si="161"/>
        <v>0</v>
      </c>
      <c r="V906" s="66">
        <f t="shared" si="162"/>
        <v>0</v>
      </c>
      <c r="W906">
        <f t="shared" si="163"/>
        <v>0</v>
      </c>
      <c r="X906">
        <f t="shared" si="154"/>
        <v>0</v>
      </c>
      <c r="Y906">
        <f t="shared" si="155"/>
        <v>0</v>
      </c>
      <c r="Z906">
        <f t="shared" si="164"/>
        <v>0</v>
      </c>
    </row>
    <row r="907" spans="3:26" x14ac:dyDescent="0.25">
      <c r="C907"/>
      <c r="O907">
        <f t="shared" si="156"/>
        <v>10.88</v>
      </c>
      <c r="Q907" t="str">
        <f t="shared" si="157"/>
        <v>#</v>
      </c>
      <c r="R907">
        <f t="shared" si="158"/>
        <v>0</v>
      </c>
      <c r="S907">
        <f t="shared" si="159"/>
        <v>0</v>
      </c>
      <c r="T907">
        <f t="shared" si="160"/>
        <v>35.251200000000004</v>
      </c>
      <c r="U907">
        <f t="shared" si="161"/>
        <v>0</v>
      </c>
      <c r="V907" s="66">
        <f t="shared" si="162"/>
        <v>0</v>
      </c>
      <c r="W907">
        <f t="shared" si="163"/>
        <v>0</v>
      </c>
      <c r="X907">
        <f t="shared" si="154"/>
        <v>0</v>
      </c>
      <c r="Y907">
        <f t="shared" si="155"/>
        <v>0</v>
      </c>
      <c r="Z907">
        <f t="shared" si="164"/>
        <v>0</v>
      </c>
    </row>
    <row r="908" spans="3:26" x14ac:dyDescent="0.25">
      <c r="C908"/>
      <c r="O908">
        <f t="shared" si="156"/>
        <v>10.88</v>
      </c>
      <c r="Q908" t="str">
        <f t="shared" si="157"/>
        <v>#</v>
      </c>
      <c r="R908">
        <f t="shared" si="158"/>
        <v>0</v>
      </c>
      <c r="S908">
        <f t="shared" si="159"/>
        <v>0</v>
      </c>
      <c r="T908">
        <f t="shared" si="160"/>
        <v>35.251200000000004</v>
      </c>
      <c r="U908">
        <f t="shared" si="161"/>
        <v>0</v>
      </c>
      <c r="V908" s="66">
        <f t="shared" si="162"/>
        <v>0</v>
      </c>
      <c r="W908">
        <f t="shared" si="163"/>
        <v>0</v>
      </c>
      <c r="X908">
        <f t="shared" si="154"/>
        <v>0</v>
      </c>
      <c r="Y908">
        <f t="shared" si="155"/>
        <v>0</v>
      </c>
      <c r="Z908">
        <f t="shared" si="164"/>
        <v>0</v>
      </c>
    </row>
    <row r="909" spans="3:26" x14ac:dyDescent="0.25">
      <c r="C909"/>
      <c r="O909">
        <f t="shared" si="156"/>
        <v>10.88</v>
      </c>
      <c r="Q909" t="str">
        <f t="shared" si="157"/>
        <v>#</v>
      </c>
      <c r="R909">
        <f t="shared" si="158"/>
        <v>0</v>
      </c>
      <c r="S909">
        <f t="shared" si="159"/>
        <v>0</v>
      </c>
      <c r="T909">
        <f t="shared" si="160"/>
        <v>35.251200000000004</v>
      </c>
      <c r="U909">
        <f t="shared" si="161"/>
        <v>0</v>
      </c>
      <c r="V909" s="66">
        <f t="shared" si="162"/>
        <v>0</v>
      </c>
      <c r="W909">
        <f t="shared" si="163"/>
        <v>0</v>
      </c>
      <c r="X909">
        <f t="shared" si="154"/>
        <v>0</v>
      </c>
      <c r="Y909">
        <f t="shared" si="155"/>
        <v>0</v>
      </c>
      <c r="Z909">
        <f t="shared" si="164"/>
        <v>0</v>
      </c>
    </row>
    <row r="910" spans="3:26" x14ac:dyDescent="0.25">
      <c r="C910"/>
      <c r="O910">
        <f t="shared" si="156"/>
        <v>10.88</v>
      </c>
      <c r="Q910" t="str">
        <f t="shared" si="157"/>
        <v>#</v>
      </c>
      <c r="R910">
        <f t="shared" si="158"/>
        <v>0</v>
      </c>
      <c r="S910">
        <f t="shared" si="159"/>
        <v>0</v>
      </c>
      <c r="T910">
        <f t="shared" si="160"/>
        <v>35.251200000000004</v>
      </c>
      <c r="U910">
        <f t="shared" si="161"/>
        <v>0</v>
      </c>
      <c r="V910" s="66">
        <f t="shared" si="162"/>
        <v>0</v>
      </c>
      <c r="W910">
        <f t="shared" si="163"/>
        <v>0</v>
      </c>
      <c r="X910">
        <f t="shared" si="154"/>
        <v>0</v>
      </c>
      <c r="Y910">
        <f t="shared" si="155"/>
        <v>0</v>
      </c>
      <c r="Z910">
        <f t="shared" si="164"/>
        <v>0</v>
      </c>
    </row>
    <row r="911" spans="3:26" x14ac:dyDescent="0.25">
      <c r="C911"/>
      <c r="O911">
        <f t="shared" si="156"/>
        <v>10.88</v>
      </c>
      <c r="Q911" t="str">
        <f t="shared" si="157"/>
        <v>#</v>
      </c>
      <c r="R911">
        <f t="shared" si="158"/>
        <v>0</v>
      </c>
      <c r="S911">
        <f t="shared" si="159"/>
        <v>0</v>
      </c>
      <c r="T911">
        <f t="shared" si="160"/>
        <v>35.251200000000004</v>
      </c>
      <c r="U911">
        <f t="shared" si="161"/>
        <v>0</v>
      </c>
      <c r="V911" s="66">
        <f t="shared" si="162"/>
        <v>0</v>
      </c>
      <c r="W911">
        <f t="shared" si="163"/>
        <v>0</v>
      </c>
      <c r="X911">
        <f t="shared" si="154"/>
        <v>0</v>
      </c>
      <c r="Y911">
        <f t="shared" si="155"/>
        <v>0</v>
      </c>
      <c r="Z911">
        <f t="shared" si="164"/>
        <v>0</v>
      </c>
    </row>
    <row r="912" spans="3:26" x14ac:dyDescent="0.25">
      <c r="C912"/>
      <c r="O912">
        <f t="shared" si="156"/>
        <v>10.88</v>
      </c>
      <c r="Q912" t="str">
        <f t="shared" si="157"/>
        <v>#</v>
      </c>
      <c r="R912">
        <f t="shared" si="158"/>
        <v>0</v>
      </c>
      <c r="S912">
        <f t="shared" si="159"/>
        <v>0</v>
      </c>
      <c r="T912">
        <f t="shared" si="160"/>
        <v>35.251200000000004</v>
      </c>
      <c r="U912">
        <f t="shared" si="161"/>
        <v>0</v>
      </c>
      <c r="V912" s="66">
        <f t="shared" si="162"/>
        <v>0</v>
      </c>
      <c r="W912">
        <f t="shared" si="163"/>
        <v>0</v>
      </c>
      <c r="X912">
        <f t="shared" si="154"/>
        <v>0</v>
      </c>
      <c r="Y912">
        <f t="shared" si="155"/>
        <v>0</v>
      </c>
      <c r="Z912">
        <f t="shared" si="164"/>
        <v>0</v>
      </c>
    </row>
    <row r="913" spans="3:26" x14ac:dyDescent="0.25">
      <c r="C913"/>
      <c r="O913">
        <f t="shared" si="156"/>
        <v>10.88</v>
      </c>
      <c r="Q913" t="str">
        <f t="shared" si="157"/>
        <v>#</v>
      </c>
      <c r="R913">
        <f t="shared" si="158"/>
        <v>0</v>
      </c>
      <c r="S913">
        <f t="shared" si="159"/>
        <v>0</v>
      </c>
      <c r="T913">
        <f t="shared" si="160"/>
        <v>35.251200000000004</v>
      </c>
      <c r="U913">
        <f t="shared" si="161"/>
        <v>0</v>
      </c>
      <c r="V913" s="66">
        <f t="shared" si="162"/>
        <v>0</v>
      </c>
      <c r="W913">
        <f t="shared" si="163"/>
        <v>0</v>
      </c>
      <c r="X913">
        <f t="shared" si="154"/>
        <v>0</v>
      </c>
      <c r="Y913">
        <f t="shared" si="155"/>
        <v>0</v>
      </c>
      <c r="Z913">
        <f t="shared" si="164"/>
        <v>0</v>
      </c>
    </row>
    <row r="914" spans="3:26" x14ac:dyDescent="0.25">
      <c r="C914"/>
      <c r="O914">
        <f t="shared" si="156"/>
        <v>10.88</v>
      </c>
      <c r="Q914" t="str">
        <f t="shared" si="157"/>
        <v>#</v>
      </c>
      <c r="R914">
        <f t="shared" si="158"/>
        <v>0</v>
      </c>
      <c r="S914">
        <f t="shared" si="159"/>
        <v>0</v>
      </c>
      <c r="T914">
        <f t="shared" si="160"/>
        <v>35.251200000000004</v>
      </c>
      <c r="U914">
        <f t="shared" si="161"/>
        <v>0</v>
      </c>
      <c r="V914" s="66">
        <f t="shared" si="162"/>
        <v>0</v>
      </c>
      <c r="W914">
        <f t="shared" si="163"/>
        <v>0</v>
      </c>
      <c r="X914">
        <f t="shared" si="154"/>
        <v>0</v>
      </c>
      <c r="Y914">
        <f t="shared" si="155"/>
        <v>0</v>
      </c>
      <c r="Z914">
        <f t="shared" si="164"/>
        <v>0</v>
      </c>
    </row>
    <row r="915" spans="3:26" x14ac:dyDescent="0.25">
      <c r="C915"/>
      <c r="O915">
        <f t="shared" si="156"/>
        <v>10.88</v>
      </c>
      <c r="Q915" t="str">
        <f t="shared" si="157"/>
        <v>#</v>
      </c>
      <c r="R915">
        <f t="shared" si="158"/>
        <v>0</v>
      </c>
      <c r="S915">
        <f t="shared" si="159"/>
        <v>0</v>
      </c>
      <c r="T915">
        <f t="shared" si="160"/>
        <v>35.251200000000004</v>
      </c>
      <c r="U915">
        <f t="shared" si="161"/>
        <v>0</v>
      </c>
      <c r="V915" s="66">
        <f t="shared" si="162"/>
        <v>0</v>
      </c>
      <c r="W915">
        <f t="shared" si="163"/>
        <v>0</v>
      </c>
      <c r="X915">
        <f t="shared" si="154"/>
        <v>0</v>
      </c>
      <c r="Y915">
        <f t="shared" si="155"/>
        <v>0</v>
      </c>
      <c r="Z915">
        <f t="shared" si="164"/>
        <v>0</v>
      </c>
    </row>
    <row r="916" spans="3:26" x14ac:dyDescent="0.25">
      <c r="C916"/>
      <c r="O916">
        <f t="shared" si="156"/>
        <v>10.88</v>
      </c>
      <c r="Q916" t="str">
        <f t="shared" si="157"/>
        <v>#</v>
      </c>
      <c r="R916">
        <f t="shared" si="158"/>
        <v>0</v>
      </c>
      <c r="S916">
        <f t="shared" si="159"/>
        <v>0</v>
      </c>
      <c r="T916">
        <f t="shared" si="160"/>
        <v>35.251200000000004</v>
      </c>
      <c r="U916">
        <f t="shared" si="161"/>
        <v>0</v>
      </c>
      <c r="V916" s="66">
        <f t="shared" si="162"/>
        <v>0</v>
      </c>
      <c r="W916">
        <f t="shared" si="163"/>
        <v>0</v>
      </c>
      <c r="X916">
        <f t="shared" si="154"/>
        <v>0</v>
      </c>
      <c r="Y916">
        <f t="shared" si="155"/>
        <v>0</v>
      </c>
      <c r="Z916">
        <f t="shared" si="164"/>
        <v>0</v>
      </c>
    </row>
    <row r="917" spans="3:26" x14ac:dyDescent="0.25">
      <c r="C917"/>
      <c r="O917">
        <f t="shared" si="156"/>
        <v>10.88</v>
      </c>
      <c r="Q917" t="str">
        <f t="shared" si="157"/>
        <v>#</v>
      </c>
      <c r="R917">
        <f t="shared" si="158"/>
        <v>0</v>
      </c>
      <c r="S917">
        <f t="shared" si="159"/>
        <v>0</v>
      </c>
      <c r="T917">
        <f t="shared" si="160"/>
        <v>35.251200000000004</v>
      </c>
      <c r="U917">
        <f t="shared" si="161"/>
        <v>0</v>
      </c>
      <c r="V917" s="66">
        <f t="shared" si="162"/>
        <v>0</v>
      </c>
      <c r="W917">
        <f t="shared" si="163"/>
        <v>0</v>
      </c>
      <c r="X917">
        <f t="shared" si="154"/>
        <v>0</v>
      </c>
      <c r="Y917">
        <f t="shared" si="155"/>
        <v>0</v>
      </c>
      <c r="Z917">
        <f t="shared" si="164"/>
        <v>0</v>
      </c>
    </row>
    <row r="918" spans="3:26" x14ac:dyDescent="0.25">
      <c r="C918"/>
      <c r="O918">
        <f t="shared" si="156"/>
        <v>10.88</v>
      </c>
      <c r="Q918" t="str">
        <f t="shared" si="157"/>
        <v>#</v>
      </c>
      <c r="R918">
        <f t="shared" si="158"/>
        <v>0</v>
      </c>
      <c r="S918">
        <f t="shared" si="159"/>
        <v>0</v>
      </c>
      <c r="T918">
        <f t="shared" si="160"/>
        <v>35.251200000000004</v>
      </c>
      <c r="U918">
        <f t="shared" si="161"/>
        <v>0</v>
      </c>
      <c r="V918" s="66">
        <f t="shared" si="162"/>
        <v>0</v>
      </c>
      <c r="W918">
        <f t="shared" si="163"/>
        <v>0</v>
      </c>
      <c r="X918">
        <f t="shared" si="154"/>
        <v>0</v>
      </c>
      <c r="Y918">
        <f t="shared" si="155"/>
        <v>0</v>
      </c>
      <c r="Z918">
        <f t="shared" si="164"/>
        <v>0</v>
      </c>
    </row>
    <row r="919" spans="3:26" x14ac:dyDescent="0.25">
      <c r="C919"/>
      <c r="O919">
        <f t="shared" si="156"/>
        <v>10.88</v>
      </c>
      <c r="Q919" t="str">
        <f t="shared" si="157"/>
        <v>#</v>
      </c>
      <c r="R919">
        <f t="shared" si="158"/>
        <v>0</v>
      </c>
      <c r="S919">
        <f t="shared" si="159"/>
        <v>0</v>
      </c>
      <c r="T919">
        <f t="shared" si="160"/>
        <v>35.251200000000004</v>
      </c>
      <c r="U919">
        <f t="shared" si="161"/>
        <v>0</v>
      </c>
      <c r="V919" s="66">
        <f t="shared" si="162"/>
        <v>0</v>
      </c>
      <c r="W919">
        <f t="shared" si="163"/>
        <v>0</v>
      </c>
      <c r="X919">
        <f t="shared" si="154"/>
        <v>0</v>
      </c>
      <c r="Y919">
        <f t="shared" si="155"/>
        <v>0</v>
      </c>
      <c r="Z919">
        <f t="shared" si="164"/>
        <v>0</v>
      </c>
    </row>
    <row r="920" spans="3:26" x14ac:dyDescent="0.25">
      <c r="C920"/>
      <c r="O920">
        <f t="shared" si="156"/>
        <v>10.88</v>
      </c>
      <c r="Q920" t="str">
        <f t="shared" si="157"/>
        <v>#</v>
      </c>
      <c r="R920">
        <f t="shared" si="158"/>
        <v>0</v>
      </c>
      <c r="S920">
        <f t="shared" si="159"/>
        <v>0</v>
      </c>
      <c r="T920">
        <f t="shared" si="160"/>
        <v>35.251200000000004</v>
      </c>
      <c r="U920">
        <f t="shared" si="161"/>
        <v>0</v>
      </c>
      <c r="V920" s="66">
        <f t="shared" si="162"/>
        <v>0</v>
      </c>
      <c r="W920">
        <f t="shared" si="163"/>
        <v>0</v>
      </c>
      <c r="X920">
        <f t="shared" si="154"/>
        <v>0</v>
      </c>
      <c r="Y920">
        <f t="shared" si="155"/>
        <v>0</v>
      </c>
      <c r="Z920">
        <f t="shared" si="164"/>
        <v>0</v>
      </c>
    </row>
    <row r="921" spans="3:26" x14ac:dyDescent="0.25">
      <c r="C921"/>
      <c r="O921">
        <f t="shared" si="156"/>
        <v>10.88</v>
      </c>
      <c r="Q921" t="str">
        <f t="shared" si="157"/>
        <v>#</v>
      </c>
      <c r="R921">
        <f t="shared" si="158"/>
        <v>0</v>
      </c>
      <c r="S921">
        <f t="shared" si="159"/>
        <v>0</v>
      </c>
      <c r="T921">
        <f t="shared" si="160"/>
        <v>35.251200000000004</v>
      </c>
      <c r="U921">
        <f t="shared" si="161"/>
        <v>0</v>
      </c>
      <c r="V921" s="66">
        <f t="shared" si="162"/>
        <v>0</v>
      </c>
      <c r="W921">
        <f t="shared" si="163"/>
        <v>0</v>
      </c>
      <c r="X921">
        <f t="shared" si="154"/>
        <v>0</v>
      </c>
      <c r="Y921">
        <f t="shared" si="155"/>
        <v>0</v>
      </c>
      <c r="Z921">
        <f t="shared" si="164"/>
        <v>0</v>
      </c>
    </row>
    <row r="922" spans="3:26" x14ac:dyDescent="0.25">
      <c r="C922"/>
      <c r="O922">
        <f t="shared" si="156"/>
        <v>10.88</v>
      </c>
      <c r="Q922" t="str">
        <f t="shared" si="157"/>
        <v>#</v>
      </c>
      <c r="R922">
        <f t="shared" si="158"/>
        <v>0</v>
      </c>
      <c r="S922">
        <f t="shared" si="159"/>
        <v>0</v>
      </c>
      <c r="T922">
        <f t="shared" si="160"/>
        <v>35.251200000000004</v>
      </c>
      <c r="U922">
        <f t="shared" si="161"/>
        <v>0</v>
      </c>
      <c r="V922" s="66">
        <f t="shared" si="162"/>
        <v>0</v>
      </c>
      <c r="W922">
        <f t="shared" si="163"/>
        <v>0</v>
      </c>
      <c r="X922">
        <f t="shared" si="154"/>
        <v>0</v>
      </c>
      <c r="Y922">
        <f t="shared" si="155"/>
        <v>0</v>
      </c>
      <c r="Z922">
        <f t="shared" si="164"/>
        <v>0</v>
      </c>
    </row>
    <row r="923" spans="3:26" x14ac:dyDescent="0.25">
      <c r="C923"/>
      <c r="O923">
        <f t="shared" si="156"/>
        <v>10.88</v>
      </c>
      <c r="Q923" t="str">
        <f t="shared" si="157"/>
        <v>#</v>
      </c>
      <c r="R923">
        <f t="shared" si="158"/>
        <v>0</v>
      </c>
      <c r="S923">
        <f t="shared" si="159"/>
        <v>0</v>
      </c>
      <c r="T923">
        <f t="shared" si="160"/>
        <v>35.251200000000004</v>
      </c>
      <c r="U923">
        <f t="shared" si="161"/>
        <v>0</v>
      </c>
      <c r="V923" s="66">
        <f t="shared" si="162"/>
        <v>0</v>
      </c>
      <c r="W923">
        <f t="shared" si="163"/>
        <v>0</v>
      </c>
      <c r="X923">
        <f t="shared" si="154"/>
        <v>0</v>
      </c>
      <c r="Y923">
        <f t="shared" si="155"/>
        <v>0</v>
      </c>
      <c r="Z923">
        <f t="shared" si="164"/>
        <v>0</v>
      </c>
    </row>
    <row r="924" spans="3:26" x14ac:dyDescent="0.25">
      <c r="C924"/>
      <c r="O924">
        <f t="shared" si="156"/>
        <v>10.88</v>
      </c>
      <c r="Q924" t="str">
        <f t="shared" si="157"/>
        <v>#</v>
      </c>
      <c r="R924">
        <f t="shared" si="158"/>
        <v>0</v>
      </c>
      <c r="S924">
        <f t="shared" si="159"/>
        <v>0</v>
      </c>
      <c r="T924">
        <f t="shared" si="160"/>
        <v>35.251200000000004</v>
      </c>
      <c r="U924">
        <f t="shared" si="161"/>
        <v>0</v>
      </c>
      <c r="V924" s="66">
        <f t="shared" si="162"/>
        <v>0</v>
      </c>
      <c r="W924">
        <f t="shared" si="163"/>
        <v>0</v>
      </c>
      <c r="X924">
        <f t="shared" si="154"/>
        <v>0</v>
      </c>
      <c r="Y924">
        <f t="shared" si="155"/>
        <v>0</v>
      </c>
      <c r="Z924">
        <f t="shared" si="164"/>
        <v>0</v>
      </c>
    </row>
    <row r="925" spans="3:26" x14ac:dyDescent="0.25">
      <c r="C925"/>
      <c r="O925">
        <f t="shared" si="156"/>
        <v>10.88</v>
      </c>
      <c r="Q925" t="str">
        <f t="shared" si="157"/>
        <v>#</v>
      </c>
      <c r="R925">
        <f t="shared" si="158"/>
        <v>0</v>
      </c>
      <c r="S925">
        <f t="shared" si="159"/>
        <v>0</v>
      </c>
      <c r="T925">
        <f t="shared" si="160"/>
        <v>35.251200000000004</v>
      </c>
      <c r="U925">
        <f t="shared" si="161"/>
        <v>0</v>
      </c>
      <c r="V925" s="66">
        <f t="shared" si="162"/>
        <v>0</v>
      </c>
      <c r="W925">
        <f t="shared" si="163"/>
        <v>0</v>
      </c>
      <c r="X925">
        <f t="shared" si="154"/>
        <v>0</v>
      </c>
      <c r="Y925">
        <f t="shared" si="155"/>
        <v>0</v>
      </c>
      <c r="Z925">
        <f t="shared" si="164"/>
        <v>0</v>
      </c>
    </row>
    <row r="926" spans="3:26" x14ac:dyDescent="0.25">
      <c r="C926"/>
      <c r="O926">
        <f t="shared" si="156"/>
        <v>10.88</v>
      </c>
      <c r="Q926" t="str">
        <f t="shared" si="157"/>
        <v>#</v>
      </c>
      <c r="R926">
        <f t="shared" si="158"/>
        <v>0</v>
      </c>
      <c r="S926">
        <f t="shared" si="159"/>
        <v>0</v>
      </c>
      <c r="T926">
        <f t="shared" si="160"/>
        <v>35.251200000000004</v>
      </c>
      <c r="U926">
        <f t="shared" si="161"/>
        <v>0</v>
      </c>
      <c r="V926" s="66">
        <f t="shared" si="162"/>
        <v>0</v>
      </c>
      <c r="W926">
        <f t="shared" si="163"/>
        <v>0</v>
      </c>
      <c r="X926">
        <f t="shared" si="154"/>
        <v>0</v>
      </c>
      <c r="Y926">
        <f t="shared" si="155"/>
        <v>0</v>
      </c>
      <c r="Z926">
        <f t="shared" si="164"/>
        <v>0</v>
      </c>
    </row>
    <row r="927" spans="3:26" x14ac:dyDescent="0.25">
      <c r="C927"/>
      <c r="O927">
        <f t="shared" si="156"/>
        <v>10.88</v>
      </c>
      <c r="Q927" t="str">
        <f t="shared" si="157"/>
        <v>#</v>
      </c>
      <c r="R927">
        <f t="shared" si="158"/>
        <v>0</v>
      </c>
      <c r="S927">
        <f t="shared" si="159"/>
        <v>0</v>
      </c>
      <c r="T927">
        <f t="shared" si="160"/>
        <v>35.251200000000004</v>
      </c>
      <c r="U927">
        <f t="shared" si="161"/>
        <v>0</v>
      </c>
      <c r="V927" s="66">
        <f t="shared" si="162"/>
        <v>0</v>
      </c>
      <c r="W927">
        <f t="shared" si="163"/>
        <v>0</v>
      </c>
      <c r="X927">
        <f t="shared" si="154"/>
        <v>0</v>
      </c>
      <c r="Y927">
        <f t="shared" si="155"/>
        <v>0</v>
      </c>
      <c r="Z927">
        <f t="shared" si="164"/>
        <v>0</v>
      </c>
    </row>
    <row r="928" spans="3:26" x14ac:dyDescent="0.25">
      <c r="C928"/>
      <c r="O928">
        <f t="shared" si="156"/>
        <v>10.88</v>
      </c>
      <c r="Q928" t="str">
        <f t="shared" si="157"/>
        <v>#</v>
      </c>
      <c r="R928">
        <f t="shared" si="158"/>
        <v>0</v>
      </c>
      <c r="S928">
        <f t="shared" si="159"/>
        <v>0</v>
      </c>
      <c r="T928">
        <f t="shared" si="160"/>
        <v>35.251200000000004</v>
      </c>
      <c r="U928">
        <f t="shared" si="161"/>
        <v>0</v>
      </c>
      <c r="V928" s="66">
        <f t="shared" si="162"/>
        <v>0</v>
      </c>
      <c r="W928">
        <f t="shared" si="163"/>
        <v>0</v>
      </c>
      <c r="X928">
        <f t="shared" si="154"/>
        <v>0</v>
      </c>
      <c r="Y928">
        <f t="shared" si="155"/>
        <v>0</v>
      </c>
      <c r="Z928">
        <f t="shared" si="164"/>
        <v>0</v>
      </c>
    </row>
    <row r="929" spans="3:26" x14ac:dyDescent="0.25">
      <c r="C929"/>
      <c r="O929">
        <f t="shared" si="156"/>
        <v>10.88</v>
      </c>
      <c r="Q929" t="str">
        <f t="shared" si="157"/>
        <v>#</v>
      </c>
      <c r="R929">
        <f t="shared" si="158"/>
        <v>0</v>
      </c>
      <c r="S929">
        <f t="shared" si="159"/>
        <v>0</v>
      </c>
      <c r="T929">
        <f t="shared" si="160"/>
        <v>35.251200000000004</v>
      </c>
      <c r="U929">
        <f t="shared" si="161"/>
        <v>0</v>
      </c>
      <c r="V929" s="66">
        <f t="shared" si="162"/>
        <v>0</v>
      </c>
      <c r="W929">
        <f t="shared" si="163"/>
        <v>0</v>
      </c>
      <c r="X929">
        <f t="shared" si="154"/>
        <v>0</v>
      </c>
      <c r="Y929">
        <f t="shared" si="155"/>
        <v>0</v>
      </c>
      <c r="Z929">
        <f t="shared" si="164"/>
        <v>0</v>
      </c>
    </row>
    <row r="930" spans="3:26" x14ac:dyDescent="0.25">
      <c r="C930"/>
      <c r="O930">
        <f t="shared" si="156"/>
        <v>10.88</v>
      </c>
      <c r="Q930" t="str">
        <f t="shared" si="157"/>
        <v>#</v>
      </c>
      <c r="R930">
        <f t="shared" si="158"/>
        <v>0</v>
      </c>
      <c r="S930">
        <f t="shared" si="159"/>
        <v>0</v>
      </c>
      <c r="T930">
        <f t="shared" si="160"/>
        <v>35.251200000000004</v>
      </c>
      <c r="U930">
        <f t="shared" si="161"/>
        <v>0</v>
      </c>
      <c r="V930" s="66">
        <f t="shared" si="162"/>
        <v>0</v>
      </c>
      <c r="W930">
        <f t="shared" si="163"/>
        <v>0</v>
      </c>
      <c r="X930">
        <f t="shared" si="154"/>
        <v>0</v>
      </c>
      <c r="Y930">
        <f t="shared" si="155"/>
        <v>0</v>
      </c>
      <c r="Z930">
        <f t="shared" si="164"/>
        <v>0</v>
      </c>
    </row>
    <row r="931" spans="3:26" x14ac:dyDescent="0.25">
      <c r="C931"/>
      <c r="O931">
        <f t="shared" si="156"/>
        <v>10.88</v>
      </c>
      <c r="Q931" t="str">
        <f t="shared" si="157"/>
        <v>#</v>
      </c>
      <c r="R931">
        <f t="shared" si="158"/>
        <v>0</v>
      </c>
      <c r="S931">
        <f t="shared" si="159"/>
        <v>0</v>
      </c>
      <c r="T931">
        <f t="shared" si="160"/>
        <v>35.251200000000004</v>
      </c>
      <c r="U931">
        <f t="shared" si="161"/>
        <v>0</v>
      </c>
      <c r="V931" s="66">
        <f t="shared" si="162"/>
        <v>0</v>
      </c>
      <c r="W931">
        <f t="shared" si="163"/>
        <v>0</v>
      </c>
      <c r="X931">
        <f t="shared" si="154"/>
        <v>0</v>
      </c>
      <c r="Y931">
        <f t="shared" si="155"/>
        <v>0</v>
      </c>
      <c r="Z931">
        <f t="shared" si="164"/>
        <v>0</v>
      </c>
    </row>
    <row r="932" spans="3:26" x14ac:dyDescent="0.25">
      <c r="C932"/>
      <c r="O932">
        <f t="shared" si="156"/>
        <v>10.88</v>
      </c>
      <c r="Q932" t="str">
        <f t="shared" si="157"/>
        <v>#</v>
      </c>
      <c r="R932">
        <f t="shared" si="158"/>
        <v>0</v>
      </c>
      <c r="S932">
        <f t="shared" si="159"/>
        <v>0</v>
      </c>
      <c r="T932">
        <f t="shared" si="160"/>
        <v>35.251200000000004</v>
      </c>
      <c r="U932">
        <f t="shared" si="161"/>
        <v>0</v>
      </c>
      <c r="V932" s="66">
        <f t="shared" si="162"/>
        <v>0</v>
      </c>
      <c r="W932">
        <f t="shared" si="163"/>
        <v>0</v>
      </c>
      <c r="X932">
        <f t="shared" si="154"/>
        <v>0</v>
      </c>
      <c r="Y932">
        <f t="shared" si="155"/>
        <v>0</v>
      </c>
      <c r="Z932">
        <f t="shared" si="164"/>
        <v>0</v>
      </c>
    </row>
    <row r="933" spans="3:26" x14ac:dyDescent="0.25">
      <c r="C933"/>
      <c r="O933">
        <f t="shared" si="156"/>
        <v>10.88</v>
      </c>
      <c r="Q933" t="str">
        <f t="shared" si="157"/>
        <v>#</v>
      </c>
      <c r="R933">
        <f t="shared" si="158"/>
        <v>0</v>
      </c>
      <c r="S933">
        <f t="shared" si="159"/>
        <v>0</v>
      </c>
      <c r="T933">
        <f t="shared" si="160"/>
        <v>35.251200000000004</v>
      </c>
      <c r="U933">
        <f t="shared" si="161"/>
        <v>0</v>
      </c>
      <c r="V933" s="66">
        <f t="shared" si="162"/>
        <v>0</v>
      </c>
      <c r="W933">
        <f t="shared" si="163"/>
        <v>0</v>
      </c>
      <c r="X933">
        <f t="shared" si="154"/>
        <v>0</v>
      </c>
      <c r="Y933">
        <f t="shared" si="155"/>
        <v>0</v>
      </c>
      <c r="Z933">
        <f t="shared" si="164"/>
        <v>0</v>
      </c>
    </row>
    <row r="934" spans="3:26" x14ac:dyDescent="0.25">
      <c r="C934"/>
      <c r="O934">
        <f t="shared" si="156"/>
        <v>10.88</v>
      </c>
      <c r="Q934" t="str">
        <f t="shared" si="157"/>
        <v>#</v>
      </c>
      <c r="R934">
        <f t="shared" si="158"/>
        <v>0</v>
      </c>
      <c r="S934">
        <f t="shared" si="159"/>
        <v>0</v>
      </c>
      <c r="T934">
        <f t="shared" si="160"/>
        <v>35.251200000000004</v>
      </c>
      <c r="U934">
        <f t="shared" si="161"/>
        <v>0</v>
      </c>
      <c r="V934" s="66">
        <f t="shared" si="162"/>
        <v>0</v>
      </c>
      <c r="W934">
        <f t="shared" si="163"/>
        <v>0</v>
      </c>
      <c r="X934">
        <f t="shared" si="154"/>
        <v>0</v>
      </c>
      <c r="Y934">
        <f t="shared" si="155"/>
        <v>0</v>
      </c>
      <c r="Z934">
        <f t="shared" si="164"/>
        <v>0</v>
      </c>
    </row>
    <row r="935" spans="3:26" x14ac:dyDescent="0.25">
      <c r="C935"/>
      <c r="O935">
        <f t="shared" si="156"/>
        <v>10.88</v>
      </c>
      <c r="Q935" t="str">
        <f t="shared" si="157"/>
        <v>#</v>
      </c>
      <c r="R935">
        <f t="shared" si="158"/>
        <v>0</v>
      </c>
      <c r="S935">
        <f t="shared" si="159"/>
        <v>0</v>
      </c>
      <c r="T935">
        <f t="shared" si="160"/>
        <v>35.251200000000004</v>
      </c>
      <c r="U935">
        <f t="shared" si="161"/>
        <v>0</v>
      </c>
      <c r="V935" s="66">
        <f t="shared" si="162"/>
        <v>0</v>
      </c>
      <c r="W935">
        <f t="shared" si="163"/>
        <v>0</v>
      </c>
      <c r="X935">
        <f t="shared" si="154"/>
        <v>0</v>
      </c>
      <c r="Y935">
        <f t="shared" si="155"/>
        <v>0</v>
      </c>
      <c r="Z935">
        <f t="shared" si="164"/>
        <v>0</v>
      </c>
    </row>
    <row r="936" spans="3:26" x14ac:dyDescent="0.25">
      <c r="C936"/>
      <c r="O936">
        <f t="shared" si="156"/>
        <v>10.88</v>
      </c>
      <c r="Q936" t="str">
        <f t="shared" si="157"/>
        <v>#</v>
      </c>
      <c r="R936">
        <f t="shared" si="158"/>
        <v>0</v>
      </c>
      <c r="S936">
        <f t="shared" si="159"/>
        <v>0</v>
      </c>
      <c r="T936">
        <f t="shared" si="160"/>
        <v>35.251200000000004</v>
      </c>
      <c r="U936">
        <f t="shared" si="161"/>
        <v>0</v>
      </c>
      <c r="V936" s="66">
        <f t="shared" si="162"/>
        <v>0</v>
      </c>
      <c r="W936">
        <f t="shared" si="163"/>
        <v>0</v>
      </c>
      <c r="X936">
        <f t="shared" si="154"/>
        <v>0</v>
      </c>
      <c r="Y936">
        <f t="shared" si="155"/>
        <v>0</v>
      </c>
      <c r="Z936">
        <f t="shared" si="164"/>
        <v>0</v>
      </c>
    </row>
    <row r="937" spans="3:26" x14ac:dyDescent="0.25">
      <c r="C937"/>
      <c r="O937">
        <f t="shared" si="156"/>
        <v>10.88</v>
      </c>
      <c r="Q937" t="str">
        <f t="shared" si="157"/>
        <v>#</v>
      </c>
      <c r="R937">
        <f t="shared" si="158"/>
        <v>0</v>
      </c>
      <c r="S937">
        <f t="shared" si="159"/>
        <v>0</v>
      </c>
      <c r="T937">
        <f t="shared" si="160"/>
        <v>35.251200000000004</v>
      </c>
      <c r="U937">
        <f t="shared" si="161"/>
        <v>0</v>
      </c>
      <c r="V937" s="66">
        <f t="shared" si="162"/>
        <v>0</v>
      </c>
      <c r="W937">
        <f t="shared" si="163"/>
        <v>0</v>
      </c>
      <c r="X937">
        <f t="shared" si="154"/>
        <v>0</v>
      </c>
      <c r="Y937">
        <f t="shared" si="155"/>
        <v>0</v>
      </c>
      <c r="Z937">
        <f t="shared" si="164"/>
        <v>0</v>
      </c>
    </row>
    <row r="938" spans="3:26" x14ac:dyDescent="0.25">
      <c r="C938"/>
      <c r="O938">
        <f t="shared" si="156"/>
        <v>10.88</v>
      </c>
      <c r="Q938" t="str">
        <f t="shared" si="157"/>
        <v>#</v>
      </c>
      <c r="R938">
        <f t="shared" si="158"/>
        <v>0</v>
      </c>
      <c r="S938">
        <f t="shared" si="159"/>
        <v>0</v>
      </c>
      <c r="T938">
        <f t="shared" si="160"/>
        <v>35.251200000000004</v>
      </c>
      <c r="U938">
        <f t="shared" si="161"/>
        <v>0</v>
      </c>
      <c r="V938" s="66">
        <f t="shared" si="162"/>
        <v>0</v>
      </c>
      <c r="W938">
        <f t="shared" si="163"/>
        <v>0</v>
      </c>
      <c r="X938">
        <f t="shared" si="154"/>
        <v>0</v>
      </c>
      <c r="Y938">
        <f t="shared" si="155"/>
        <v>0</v>
      </c>
      <c r="Z938">
        <f t="shared" si="164"/>
        <v>0</v>
      </c>
    </row>
    <row r="939" spans="3:26" x14ac:dyDescent="0.25">
      <c r="C939"/>
      <c r="O939">
        <f t="shared" si="156"/>
        <v>10.88</v>
      </c>
      <c r="Q939" t="str">
        <f t="shared" si="157"/>
        <v>#</v>
      </c>
      <c r="R939">
        <f t="shared" si="158"/>
        <v>0</v>
      </c>
      <c r="S939">
        <f t="shared" si="159"/>
        <v>0</v>
      </c>
      <c r="T939">
        <f t="shared" si="160"/>
        <v>35.251200000000004</v>
      </c>
      <c r="U939">
        <f t="shared" si="161"/>
        <v>0</v>
      </c>
      <c r="V939" s="66">
        <f t="shared" si="162"/>
        <v>0</v>
      </c>
      <c r="W939">
        <f t="shared" si="163"/>
        <v>0</v>
      </c>
      <c r="X939">
        <f t="shared" si="154"/>
        <v>0</v>
      </c>
      <c r="Y939">
        <f t="shared" si="155"/>
        <v>0</v>
      </c>
      <c r="Z939">
        <f t="shared" si="164"/>
        <v>0</v>
      </c>
    </row>
    <row r="940" spans="3:26" x14ac:dyDescent="0.25">
      <c r="C940"/>
      <c r="O940">
        <f t="shared" si="156"/>
        <v>10.88</v>
      </c>
      <c r="Q940" t="str">
        <f t="shared" si="157"/>
        <v>#</v>
      </c>
      <c r="R940">
        <f t="shared" si="158"/>
        <v>0</v>
      </c>
      <c r="S940">
        <f t="shared" si="159"/>
        <v>0</v>
      </c>
      <c r="T940">
        <f t="shared" si="160"/>
        <v>35.251200000000004</v>
      </c>
      <c r="U940">
        <f t="shared" si="161"/>
        <v>0</v>
      </c>
      <c r="V940" s="66">
        <f t="shared" si="162"/>
        <v>0</v>
      </c>
      <c r="W940">
        <f t="shared" si="163"/>
        <v>0</v>
      </c>
      <c r="X940">
        <f t="shared" si="154"/>
        <v>0</v>
      </c>
      <c r="Y940">
        <f t="shared" si="155"/>
        <v>0</v>
      </c>
      <c r="Z940">
        <f t="shared" si="164"/>
        <v>0</v>
      </c>
    </row>
    <row r="941" spans="3:26" x14ac:dyDescent="0.25">
      <c r="C941"/>
      <c r="O941">
        <f t="shared" si="156"/>
        <v>10.88</v>
      </c>
      <c r="Q941" t="str">
        <f t="shared" si="157"/>
        <v>#</v>
      </c>
      <c r="R941">
        <f t="shared" si="158"/>
        <v>0</v>
      </c>
      <c r="S941">
        <f t="shared" si="159"/>
        <v>0</v>
      </c>
      <c r="T941">
        <f t="shared" si="160"/>
        <v>35.251200000000004</v>
      </c>
      <c r="U941">
        <f t="shared" si="161"/>
        <v>0</v>
      </c>
      <c r="V941" s="66">
        <f t="shared" si="162"/>
        <v>0</v>
      </c>
      <c r="W941">
        <f t="shared" si="163"/>
        <v>0</v>
      </c>
      <c r="X941">
        <f t="shared" si="154"/>
        <v>0</v>
      </c>
      <c r="Y941">
        <f t="shared" si="155"/>
        <v>0</v>
      </c>
      <c r="Z941">
        <f t="shared" si="164"/>
        <v>0</v>
      </c>
    </row>
    <row r="942" spans="3:26" x14ac:dyDescent="0.25">
      <c r="C942"/>
      <c r="O942">
        <f t="shared" si="156"/>
        <v>10.88</v>
      </c>
      <c r="Q942" t="str">
        <f t="shared" si="157"/>
        <v>#</v>
      </c>
      <c r="R942">
        <f t="shared" si="158"/>
        <v>0</v>
      </c>
      <c r="S942">
        <f t="shared" si="159"/>
        <v>0</v>
      </c>
      <c r="T942">
        <f t="shared" si="160"/>
        <v>35.251200000000004</v>
      </c>
      <c r="U942">
        <f t="shared" si="161"/>
        <v>0</v>
      </c>
      <c r="V942" s="66">
        <f t="shared" si="162"/>
        <v>0</v>
      </c>
      <c r="W942">
        <f t="shared" si="163"/>
        <v>0</v>
      </c>
      <c r="X942">
        <f t="shared" si="154"/>
        <v>0</v>
      </c>
      <c r="Y942">
        <f t="shared" si="155"/>
        <v>0</v>
      </c>
      <c r="Z942">
        <f t="shared" si="164"/>
        <v>0</v>
      </c>
    </row>
    <row r="943" spans="3:26" x14ac:dyDescent="0.25">
      <c r="C943"/>
      <c r="O943">
        <f t="shared" si="156"/>
        <v>10.88</v>
      </c>
      <c r="Q943" t="str">
        <f t="shared" si="157"/>
        <v>#</v>
      </c>
      <c r="R943">
        <f t="shared" si="158"/>
        <v>0</v>
      </c>
      <c r="S943">
        <f t="shared" si="159"/>
        <v>0</v>
      </c>
      <c r="T943">
        <f t="shared" si="160"/>
        <v>35.251200000000004</v>
      </c>
      <c r="U943">
        <f t="shared" si="161"/>
        <v>0</v>
      </c>
      <c r="V943" s="66">
        <f t="shared" si="162"/>
        <v>0</v>
      </c>
      <c r="W943">
        <f t="shared" si="163"/>
        <v>0</v>
      </c>
      <c r="X943">
        <f t="shared" si="154"/>
        <v>0</v>
      </c>
      <c r="Y943">
        <f t="shared" si="155"/>
        <v>0</v>
      </c>
      <c r="Z943">
        <f t="shared" si="164"/>
        <v>0</v>
      </c>
    </row>
    <row r="944" spans="3:26" x14ac:dyDescent="0.25">
      <c r="C944"/>
      <c r="O944">
        <f t="shared" si="156"/>
        <v>10.88</v>
      </c>
      <c r="Q944" t="str">
        <f t="shared" si="157"/>
        <v>#</v>
      </c>
      <c r="R944">
        <f t="shared" si="158"/>
        <v>0</v>
      </c>
      <c r="S944">
        <f t="shared" si="159"/>
        <v>0</v>
      </c>
      <c r="T944">
        <f t="shared" si="160"/>
        <v>35.251200000000004</v>
      </c>
      <c r="U944">
        <f t="shared" si="161"/>
        <v>0</v>
      </c>
      <c r="V944" s="66">
        <f t="shared" si="162"/>
        <v>0</v>
      </c>
      <c r="W944">
        <f t="shared" si="163"/>
        <v>0</v>
      </c>
      <c r="X944">
        <f t="shared" si="154"/>
        <v>0</v>
      </c>
      <c r="Y944">
        <f t="shared" si="155"/>
        <v>0</v>
      </c>
      <c r="Z944">
        <f t="shared" si="164"/>
        <v>0</v>
      </c>
    </row>
    <row r="945" spans="3:26" x14ac:dyDescent="0.25">
      <c r="C945"/>
      <c r="O945">
        <f t="shared" si="156"/>
        <v>10.88</v>
      </c>
      <c r="Q945" t="str">
        <f t="shared" si="157"/>
        <v>#</v>
      </c>
      <c r="R945">
        <f t="shared" si="158"/>
        <v>0</v>
      </c>
      <c r="S945">
        <f t="shared" si="159"/>
        <v>0</v>
      </c>
      <c r="T945">
        <f t="shared" si="160"/>
        <v>35.251200000000004</v>
      </c>
      <c r="U945">
        <f t="shared" si="161"/>
        <v>0</v>
      </c>
      <c r="V945" s="66">
        <f t="shared" si="162"/>
        <v>0</v>
      </c>
      <c r="W945">
        <f t="shared" si="163"/>
        <v>0</v>
      </c>
      <c r="X945">
        <f t="shared" si="154"/>
        <v>0</v>
      </c>
      <c r="Y945">
        <f t="shared" si="155"/>
        <v>0</v>
      </c>
      <c r="Z945">
        <f t="shared" si="164"/>
        <v>0</v>
      </c>
    </row>
    <row r="946" spans="3:26" x14ac:dyDescent="0.25">
      <c r="C946"/>
      <c r="O946">
        <f t="shared" si="156"/>
        <v>10.88</v>
      </c>
      <c r="Q946" t="str">
        <f t="shared" si="157"/>
        <v>#</v>
      </c>
      <c r="R946">
        <f t="shared" si="158"/>
        <v>0</v>
      </c>
      <c r="S946">
        <f t="shared" si="159"/>
        <v>0</v>
      </c>
      <c r="T946">
        <f t="shared" si="160"/>
        <v>35.251200000000004</v>
      </c>
      <c r="U946">
        <f t="shared" si="161"/>
        <v>0</v>
      </c>
      <c r="V946" s="66">
        <f t="shared" si="162"/>
        <v>0</v>
      </c>
      <c r="W946">
        <f t="shared" si="163"/>
        <v>0</v>
      </c>
      <c r="X946">
        <f t="shared" si="154"/>
        <v>0</v>
      </c>
      <c r="Y946">
        <f t="shared" si="155"/>
        <v>0</v>
      </c>
      <c r="Z946">
        <f t="shared" si="164"/>
        <v>0</v>
      </c>
    </row>
    <row r="947" spans="3:26" x14ac:dyDescent="0.25">
      <c r="C947"/>
      <c r="O947">
        <f t="shared" si="156"/>
        <v>10.88</v>
      </c>
      <c r="Q947" t="str">
        <f t="shared" si="157"/>
        <v>#</v>
      </c>
      <c r="R947">
        <f t="shared" si="158"/>
        <v>0</v>
      </c>
      <c r="S947">
        <f t="shared" si="159"/>
        <v>0</v>
      </c>
      <c r="T947">
        <f t="shared" si="160"/>
        <v>35.251200000000004</v>
      </c>
      <c r="U947">
        <f t="shared" si="161"/>
        <v>0</v>
      </c>
      <c r="V947" s="66">
        <f t="shared" si="162"/>
        <v>0</v>
      </c>
      <c r="W947">
        <f t="shared" si="163"/>
        <v>0</v>
      </c>
      <c r="X947">
        <f t="shared" si="154"/>
        <v>0</v>
      </c>
      <c r="Y947">
        <f t="shared" si="155"/>
        <v>0</v>
      </c>
      <c r="Z947">
        <f t="shared" si="164"/>
        <v>0</v>
      </c>
    </row>
    <row r="948" spans="3:26" x14ac:dyDescent="0.25">
      <c r="C948"/>
      <c r="O948">
        <f t="shared" si="156"/>
        <v>10.88</v>
      </c>
      <c r="Q948" t="str">
        <f t="shared" si="157"/>
        <v>#</v>
      </c>
      <c r="R948">
        <f t="shared" si="158"/>
        <v>0</v>
      </c>
      <c r="S948">
        <f t="shared" si="159"/>
        <v>0</v>
      </c>
      <c r="T948">
        <f t="shared" si="160"/>
        <v>35.251200000000004</v>
      </c>
      <c r="U948">
        <f t="shared" si="161"/>
        <v>0</v>
      </c>
      <c r="V948" s="66">
        <f t="shared" si="162"/>
        <v>0</v>
      </c>
      <c r="W948">
        <f t="shared" si="163"/>
        <v>0</v>
      </c>
      <c r="X948">
        <f t="shared" si="154"/>
        <v>0</v>
      </c>
      <c r="Y948">
        <f t="shared" si="155"/>
        <v>0</v>
      </c>
      <c r="Z948">
        <f t="shared" si="164"/>
        <v>0</v>
      </c>
    </row>
    <row r="949" spans="3:26" x14ac:dyDescent="0.25">
      <c r="C949"/>
      <c r="O949">
        <f t="shared" si="156"/>
        <v>10.88</v>
      </c>
      <c r="Q949" t="str">
        <f t="shared" si="157"/>
        <v>#</v>
      </c>
      <c r="R949">
        <f t="shared" si="158"/>
        <v>0</v>
      </c>
      <c r="S949">
        <f t="shared" si="159"/>
        <v>0</v>
      </c>
      <c r="T949">
        <f t="shared" si="160"/>
        <v>35.251200000000004</v>
      </c>
      <c r="U949">
        <f t="shared" si="161"/>
        <v>0</v>
      </c>
      <c r="V949" s="66">
        <f t="shared" si="162"/>
        <v>0</v>
      </c>
      <c r="W949">
        <f t="shared" si="163"/>
        <v>0</v>
      </c>
      <c r="X949">
        <f t="shared" si="154"/>
        <v>0</v>
      </c>
      <c r="Y949">
        <f t="shared" si="155"/>
        <v>0</v>
      </c>
      <c r="Z949">
        <f t="shared" si="164"/>
        <v>0</v>
      </c>
    </row>
    <row r="950" spans="3:26" x14ac:dyDescent="0.25">
      <c r="C950"/>
      <c r="O950">
        <f t="shared" si="156"/>
        <v>10.88</v>
      </c>
      <c r="Q950" t="str">
        <f t="shared" si="157"/>
        <v>#</v>
      </c>
      <c r="R950">
        <f t="shared" si="158"/>
        <v>0</v>
      </c>
      <c r="S950">
        <f t="shared" si="159"/>
        <v>0</v>
      </c>
      <c r="T950">
        <f t="shared" si="160"/>
        <v>35.251200000000004</v>
      </c>
      <c r="U950">
        <f t="shared" si="161"/>
        <v>0</v>
      </c>
      <c r="V950" s="66">
        <f t="shared" si="162"/>
        <v>0</v>
      </c>
      <c r="W950">
        <f t="shared" si="163"/>
        <v>0</v>
      </c>
      <c r="X950">
        <f t="shared" si="154"/>
        <v>0</v>
      </c>
      <c r="Y950">
        <f t="shared" si="155"/>
        <v>0</v>
      </c>
      <c r="Z950">
        <f t="shared" si="164"/>
        <v>0</v>
      </c>
    </row>
    <row r="951" spans="3:26" x14ac:dyDescent="0.25">
      <c r="C951"/>
      <c r="O951">
        <f t="shared" si="156"/>
        <v>10.88</v>
      </c>
      <c r="Q951" t="str">
        <f t="shared" si="157"/>
        <v>#</v>
      </c>
      <c r="R951">
        <f t="shared" si="158"/>
        <v>0</v>
      </c>
      <c r="S951">
        <f t="shared" si="159"/>
        <v>0</v>
      </c>
      <c r="T951">
        <f t="shared" si="160"/>
        <v>35.251200000000004</v>
      </c>
      <c r="U951">
        <f t="shared" si="161"/>
        <v>0</v>
      </c>
      <c r="V951" s="66">
        <f t="shared" si="162"/>
        <v>0</v>
      </c>
      <c r="W951">
        <f t="shared" si="163"/>
        <v>0</v>
      </c>
      <c r="X951">
        <f t="shared" si="154"/>
        <v>0</v>
      </c>
      <c r="Y951">
        <f t="shared" si="155"/>
        <v>0</v>
      </c>
      <c r="Z951">
        <f t="shared" si="164"/>
        <v>0</v>
      </c>
    </row>
    <row r="952" spans="3:26" x14ac:dyDescent="0.25">
      <c r="C952"/>
      <c r="O952">
        <f t="shared" si="156"/>
        <v>10.88</v>
      </c>
      <c r="Q952" t="str">
        <f t="shared" si="157"/>
        <v>#</v>
      </c>
      <c r="R952">
        <f t="shared" si="158"/>
        <v>0</v>
      </c>
      <c r="S952">
        <f t="shared" si="159"/>
        <v>0</v>
      </c>
      <c r="T952">
        <f t="shared" si="160"/>
        <v>35.251200000000004</v>
      </c>
      <c r="U952">
        <f t="shared" si="161"/>
        <v>0</v>
      </c>
      <c r="V952" s="66">
        <f t="shared" si="162"/>
        <v>0</v>
      </c>
      <c r="W952">
        <f t="shared" si="163"/>
        <v>0</v>
      </c>
      <c r="X952">
        <f t="shared" si="154"/>
        <v>0</v>
      </c>
      <c r="Y952">
        <f t="shared" si="155"/>
        <v>0</v>
      </c>
      <c r="Z952">
        <f t="shared" si="164"/>
        <v>0</v>
      </c>
    </row>
    <row r="953" spans="3:26" x14ac:dyDescent="0.25">
      <c r="C953"/>
      <c r="O953">
        <f t="shared" si="156"/>
        <v>10.88</v>
      </c>
      <c r="Q953" t="str">
        <f t="shared" si="157"/>
        <v>#</v>
      </c>
      <c r="R953">
        <f t="shared" si="158"/>
        <v>0</v>
      </c>
      <c r="S953">
        <f t="shared" si="159"/>
        <v>0</v>
      </c>
      <c r="T953">
        <f t="shared" si="160"/>
        <v>35.251200000000004</v>
      </c>
      <c r="U953">
        <f t="shared" si="161"/>
        <v>0</v>
      </c>
      <c r="V953" s="66">
        <f t="shared" si="162"/>
        <v>0</v>
      </c>
      <c r="W953">
        <f t="shared" si="163"/>
        <v>0</v>
      </c>
      <c r="X953">
        <f t="shared" si="154"/>
        <v>0</v>
      </c>
      <c r="Y953">
        <f t="shared" si="155"/>
        <v>0</v>
      </c>
      <c r="Z953">
        <f t="shared" si="164"/>
        <v>0</v>
      </c>
    </row>
    <row r="954" spans="3:26" x14ac:dyDescent="0.25">
      <c r="C954"/>
      <c r="O954">
        <f t="shared" si="156"/>
        <v>10.88</v>
      </c>
      <c r="Q954" t="str">
        <f t="shared" si="157"/>
        <v>#</v>
      </c>
      <c r="R954">
        <f t="shared" si="158"/>
        <v>0</v>
      </c>
      <c r="S954">
        <f t="shared" si="159"/>
        <v>0</v>
      </c>
      <c r="T954">
        <f t="shared" si="160"/>
        <v>35.251200000000004</v>
      </c>
      <c r="U954">
        <f t="shared" si="161"/>
        <v>0</v>
      </c>
      <c r="V954" s="66">
        <f t="shared" si="162"/>
        <v>0</v>
      </c>
      <c r="W954">
        <f t="shared" si="163"/>
        <v>0</v>
      </c>
      <c r="X954">
        <f t="shared" si="154"/>
        <v>0</v>
      </c>
      <c r="Y954">
        <f t="shared" si="155"/>
        <v>0</v>
      </c>
      <c r="Z954">
        <f t="shared" si="164"/>
        <v>0</v>
      </c>
    </row>
    <row r="955" spans="3:26" x14ac:dyDescent="0.25">
      <c r="C955"/>
      <c r="O955">
        <f t="shared" si="156"/>
        <v>10.88</v>
      </c>
      <c r="Q955" t="str">
        <f t="shared" si="157"/>
        <v>#</v>
      </c>
      <c r="R955">
        <f t="shared" si="158"/>
        <v>0</v>
      </c>
      <c r="S955">
        <f t="shared" si="159"/>
        <v>0</v>
      </c>
      <c r="T955">
        <f t="shared" si="160"/>
        <v>35.251200000000004</v>
      </c>
      <c r="U955">
        <f t="shared" si="161"/>
        <v>0</v>
      </c>
      <c r="V955" s="66">
        <f t="shared" si="162"/>
        <v>0</v>
      </c>
      <c r="W955">
        <f t="shared" si="163"/>
        <v>0</v>
      </c>
      <c r="X955">
        <f t="shared" si="154"/>
        <v>0</v>
      </c>
      <c r="Y955">
        <f t="shared" si="155"/>
        <v>0</v>
      </c>
      <c r="Z955">
        <f t="shared" si="164"/>
        <v>0</v>
      </c>
    </row>
    <row r="956" spans="3:26" x14ac:dyDescent="0.25">
      <c r="C956"/>
      <c r="O956">
        <f t="shared" si="156"/>
        <v>10.88</v>
      </c>
      <c r="Q956" t="str">
        <f t="shared" si="157"/>
        <v>#</v>
      </c>
      <c r="R956">
        <f t="shared" si="158"/>
        <v>0</v>
      </c>
      <c r="S956">
        <f t="shared" si="159"/>
        <v>0</v>
      </c>
      <c r="T956">
        <f t="shared" si="160"/>
        <v>35.251200000000004</v>
      </c>
      <c r="U956">
        <f t="shared" si="161"/>
        <v>0</v>
      </c>
      <c r="V956" s="66">
        <f t="shared" si="162"/>
        <v>0</v>
      </c>
      <c r="W956">
        <f t="shared" si="163"/>
        <v>0</v>
      </c>
      <c r="X956">
        <f t="shared" si="154"/>
        <v>0</v>
      </c>
      <c r="Y956">
        <f t="shared" si="155"/>
        <v>0</v>
      </c>
      <c r="Z956">
        <f t="shared" si="164"/>
        <v>0</v>
      </c>
    </row>
    <row r="957" spans="3:26" x14ac:dyDescent="0.25">
      <c r="C957"/>
      <c r="O957">
        <f t="shared" si="156"/>
        <v>10.88</v>
      </c>
      <c r="Q957" t="str">
        <f t="shared" si="157"/>
        <v>#</v>
      </c>
      <c r="R957">
        <f t="shared" si="158"/>
        <v>0</v>
      </c>
      <c r="S957">
        <f t="shared" si="159"/>
        <v>0</v>
      </c>
      <c r="T957">
        <f t="shared" si="160"/>
        <v>35.251200000000004</v>
      </c>
      <c r="U957">
        <f t="shared" si="161"/>
        <v>0</v>
      </c>
      <c r="V957" s="66">
        <f t="shared" si="162"/>
        <v>0</v>
      </c>
      <c r="W957">
        <f t="shared" si="163"/>
        <v>0</v>
      </c>
      <c r="X957">
        <f t="shared" si="154"/>
        <v>0</v>
      </c>
      <c r="Y957">
        <f t="shared" si="155"/>
        <v>0</v>
      </c>
      <c r="Z957">
        <f t="shared" si="164"/>
        <v>0</v>
      </c>
    </row>
    <row r="958" spans="3:26" x14ac:dyDescent="0.25">
      <c r="C958"/>
      <c r="O958">
        <f t="shared" si="156"/>
        <v>10.88</v>
      </c>
      <c r="Q958" t="str">
        <f t="shared" si="157"/>
        <v>#</v>
      </c>
      <c r="R958">
        <f t="shared" si="158"/>
        <v>0</v>
      </c>
      <c r="S958">
        <f t="shared" si="159"/>
        <v>0</v>
      </c>
      <c r="T958">
        <f t="shared" si="160"/>
        <v>35.251200000000004</v>
      </c>
      <c r="U958">
        <f t="shared" si="161"/>
        <v>0</v>
      </c>
      <c r="V958" s="66">
        <f t="shared" si="162"/>
        <v>0</v>
      </c>
      <c r="W958">
        <f t="shared" si="163"/>
        <v>0</v>
      </c>
      <c r="X958">
        <f t="shared" si="154"/>
        <v>0</v>
      </c>
      <c r="Y958">
        <f t="shared" si="155"/>
        <v>0</v>
      </c>
      <c r="Z958">
        <f t="shared" si="164"/>
        <v>0</v>
      </c>
    </row>
    <row r="959" spans="3:26" x14ac:dyDescent="0.25">
      <c r="C959"/>
      <c r="O959">
        <f t="shared" si="156"/>
        <v>10.88</v>
      </c>
      <c r="Q959" t="str">
        <f t="shared" si="157"/>
        <v>#</v>
      </c>
      <c r="R959">
        <f t="shared" si="158"/>
        <v>0</v>
      </c>
      <c r="S959">
        <f t="shared" si="159"/>
        <v>0</v>
      </c>
      <c r="T959">
        <f t="shared" si="160"/>
        <v>35.251200000000004</v>
      </c>
      <c r="U959">
        <f t="shared" si="161"/>
        <v>0</v>
      </c>
      <c r="V959" s="66">
        <f t="shared" si="162"/>
        <v>0</v>
      </c>
      <c r="W959">
        <f t="shared" si="163"/>
        <v>0</v>
      </c>
      <c r="X959">
        <f t="shared" si="154"/>
        <v>0</v>
      </c>
      <c r="Y959">
        <f t="shared" si="155"/>
        <v>0</v>
      </c>
      <c r="Z959">
        <f t="shared" si="164"/>
        <v>0</v>
      </c>
    </row>
    <row r="960" spans="3:26" x14ac:dyDescent="0.25">
      <c r="C960"/>
      <c r="O960">
        <f t="shared" si="156"/>
        <v>10.88</v>
      </c>
      <c r="Q960" t="str">
        <f t="shared" si="157"/>
        <v>#</v>
      </c>
      <c r="R960">
        <f t="shared" si="158"/>
        <v>0</v>
      </c>
      <c r="S960">
        <f t="shared" si="159"/>
        <v>0</v>
      </c>
      <c r="T960">
        <f t="shared" si="160"/>
        <v>35.251200000000004</v>
      </c>
      <c r="U960">
        <f t="shared" si="161"/>
        <v>0</v>
      </c>
      <c r="V960" s="66">
        <f t="shared" si="162"/>
        <v>0</v>
      </c>
      <c r="W960">
        <f t="shared" si="163"/>
        <v>0</v>
      </c>
      <c r="X960">
        <f t="shared" si="154"/>
        <v>0</v>
      </c>
      <c r="Y960">
        <f t="shared" si="155"/>
        <v>0</v>
      </c>
      <c r="Z960">
        <f t="shared" si="164"/>
        <v>0</v>
      </c>
    </row>
    <row r="961" spans="3:26" x14ac:dyDescent="0.25">
      <c r="C961"/>
      <c r="O961">
        <f t="shared" si="156"/>
        <v>10.88</v>
      </c>
      <c r="Q961" t="str">
        <f t="shared" si="157"/>
        <v>#</v>
      </c>
      <c r="R961">
        <f t="shared" si="158"/>
        <v>0</v>
      </c>
      <c r="S961">
        <f t="shared" si="159"/>
        <v>0</v>
      </c>
      <c r="T961">
        <f t="shared" si="160"/>
        <v>35.251200000000004</v>
      </c>
      <c r="U961">
        <f t="shared" si="161"/>
        <v>0</v>
      </c>
      <c r="V961" s="66">
        <f t="shared" si="162"/>
        <v>0</v>
      </c>
      <c r="W961">
        <f t="shared" si="163"/>
        <v>0</v>
      </c>
      <c r="X961">
        <f t="shared" si="154"/>
        <v>0</v>
      </c>
      <c r="Y961">
        <f t="shared" si="155"/>
        <v>0</v>
      </c>
      <c r="Z961">
        <f t="shared" si="164"/>
        <v>0</v>
      </c>
    </row>
    <row r="962" spans="3:26" x14ac:dyDescent="0.25">
      <c r="C962"/>
      <c r="O962">
        <f t="shared" si="156"/>
        <v>10.88</v>
      </c>
      <c r="Q962" t="str">
        <f t="shared" si="157"/>
        <v>#</v>
      </c>
      <c r="R962">
        <f t="shared" si="158"/>
        <v>0</v>
      </c>
      <c r="S962">
        <f t="shared" si="159"/>
        <v>0</v>
      </c>
      <c r="T962">
        <f t="shared" si="160"/>
        <v>35.251200000000004</v>
      </c>
      <c r="U962">
        <f t="shared" si="161"/>
        <v>0</v>
      </c>
      <c r="V962" s="66">
        <f t="shared" si="162"/>
        <v>0</v>
      </c>
      <c r="W962">
        <f t="shared" si="163"/>
        <v>0</v>
      </c>
      <c r="X962">
        <f t="shared" si="154"/>
        <v>0</v>
      </c>
      <c r="Y962">
        <f t="shared" si="155"/>
        <v>0</v>
      </c>
      <c r="Z962">
        <f t="shared" si="164"/>
        <v>0</v>
      </c>
    </row>
    <row r="963" spans="3:26" x14ac:dyDescent="0.25">
      <c r="C963"/>
      <c r="O963">
        <f t="shared" si="156"/>
        <v>10.88</v>
      </c>
      <c r="Q963" t="str">
        <f t="shared" si="157"/>
        <v>#</v>
      </c>
      <c r="R963">
        <f t="shared" si="158"/>
        <v>0</v>
      </c>
      <c r="S963">
        <f t="shared" si="159"/>
        <v>0</v>
      </c>
      <c r="T963">
        <f t="shared" si="160"/>
        <v>35.251200000000004</v>
      </c>
      <c r="U963">
        <f t="shared" si="161"/>
        <v>0</v>
      </c>
      <c r="V963" s="66">
        <f t="shared" si="162"/>
        <v>0</v>
      </c>
      <c r="W963">
        <f t="shared" si="163"/>
        <v>0</v>
      </c>
      <c r="X963">
        <f t="shared" ref="X963:X1026" si="165">ROUND(J963/1000,3)</f>
        <v>0</v>
      </c>
      <c r="Y963">
        <f t="shared" ref="Y963:Y1026" si="166">ROUND(K963/1000,3)</f>
        <v>0</v>
      </c>
      <c r="Z963">
        <f t="shared" si="164"/>
        <v>0</v>
      </c>
    </row>
    <row r="964" spans="3:26" x14ac:dyDescent="0.25">
      <c r="C964"/>
      <c r="O964">
        <f t="shared" ref="O964:O1027" si="167">IFERROR(AVERAGEIFS($M$3:$M$1650,$B$3:$B$1650,MID($Q964,1,4),$M$3:$M$1650,"&gt;0"),10.88)</f>
        <v>10.88</v>
      </c>
      <c r="Q964" t="str">
        <f t="shared" ref="Q964:Q1027" si="168">B964&amp;"#"&amp;MID(C964,6,2)</f>
        <v>#</v>
      </c>
      <c r="R964">
        <f t="shared" ref="R964:R1027" si="169">IF(OR(L964=0,M964=0),ROUND(D964*O964/1000,3),ROUND(L964*M964*0.9/1000,3))</f>
        <v>0</v>
      </c>
      <c r="S964">
        <f t="shared" ref="S964:S1027" si="170">IF(OR(L964=0,M964=0),ROUND(D964*O964*0.9/1000,3),ROUND(L964*M964*0.9/1000,3))</f>
        <v>0</v>
      </c>
      <c r="T964">
        <f t="shared" ref="T964:T1027" si="171">IF(OR(L964=0,M964=0),O964*0.9*3.6,M964*0.9*3.6)</f>
        <v>35.251200000000004</v>
      </c>
      <c r="U964">
        <f t="shared" ref="U964:U1027" si="172">IF(H964=0,ROUND(F964+G964,3),ROUND(H964,3))</f>
        <v>0</v>
      </c>
      <c r="V964" s="66">
        <f t="shared" ref="V964:V1027" si="173">H964</f>
        <v>0</v>
      </c>
      <c r="W964">
        <f t="shared" ref="W964:W1027" si="174">ROUND(E964/1000,3)</f>
        <v>0</v>
      </c>
      <c r="X964">
        <f t="shared" si="165"/>
        <v>0</v>
      </c>
      <c r="Y964">
        <f t="shared" si="166"/>
        <v>0</v>
      </c>
      <c r="Z964">
        <f t="shared" ref="Z964:Z1027" si="175">ROUND(I964/1000,3)</f>
        <v>0</v>
      </c>
    </row>
    <row r="965" spans="3:26" x14ac:dyDescent="0.25">
      <c r="C965"/>
      <c r="O965">
        <f t="shared" si="167"/>
        <v>10.88</v>
      </c>
      <c r="Q965" t="str">
        <f t="shared" si="168"/>
        <v>#</v>
      </c>
      <c r="R965">
        <f t="shared" si="169"/>
        <v>0</v>
      </c>
      <c r="S965">
        <f t="shared" si="170"/>
        <v>0</v>
      </c>
      <c r="T965">
        <f t="shared" si="171"/>
        <v>35.251200000000004</v>
      </c>
      <c r="U965">
        <f t="shared" si="172"/>
        <v>0</v>
      </c>
      <c r="V965" s="66">
        <f t="shared" si="173"/>
        <v>0</v>
      </c>
      <c r="W965">
        <f t="shared" si="174"/>
        <v>0</v>
      </c>
      <c r="X965">
        <f t="shared" si="165"/>
        <v>0</v>
      </c>
      <c r="Y965">
        <f t="shared" si="166"/>
        <v>0</v>
      </c>
      <c r="Z965">
        <f t="shared" si="175"/>
        <v>0</v>
      </c>
    </row>
    <row r="966" spans="3:26" x14ac:dyDescent="0.25">
      <c r="C966"/>
      <c r="O966">
        <f t="shared" si="167"/>
        <v>10.88</v>
      </c>
      <c r="Q966" t="str">
        <f t="shared" si="168"/>
        <v>#</v>
      </c>
      <c r="R966">
        <f t="shared" si="169"/>
        <v>0</v>
      </c>
      <c r="S966">
        <f t="shared" si="170"/>
        <v>0</v>
      </c>
      <c r="T966">
        <f t="shared" si="171"/>
        <v>35.251200000000004</v>
      </c>
      <c r="U966">
        <f t="shared" si="172"/>
        <v>0</v>
      </c>
      <c r="V966" s="66">
        <f t="shared" si="173"/>
        <v>0</v>
      </c>
      <c r="W966">
        <f t="shared" si="174"/>
        <v>0</v>
      </c>
      <c r="X966">
        <f t="shared" si="165"/>
        <v>0</v>
      </c>
      <c r="Y966">
        <f t="shared" si="166"/>
        <v>0</v>
      </c>
      <c r="Z966">
        <f t="shared" si="175"/>
        <v>0</v>
      </c>
    </row>
    <row r="967" spans="3:26" x14ac:dyDescent="0.25">
      <c r="C967"/>
      <c r="O967">
        <f t="shared" si="167"/>
        <v>10.88</v>
      </c>
      <c r="Q967" t="str">
        <f t="shared" si="168"/>
        <v>#</v>
      </c>
      <c r="R967">
        <f t="shared" si="169"/>
        <v>0</v>
      </c>
      <c r="S967">
        <f t="shared" si="170"/>
        <v>0</v>
      </c>
      <c r="T967">
        <f t="shared" si="171"/>
        <v>35.251200000000004</v>
      </c>
      <c r="U967">
        <f t="shared" si="172"/>
        <v>0</v>
      </c>
      <c r="V967" s="66">
        <f t="shared" si="173"/>
        <v>0</v>
      </c>
      <c r="W967">
        <f t="shared" si="174"/>
        <v>0</v>
      </c>
      <c r="X967">
        <f t="shared" si="165"/>
        <v>0</v>
      </c>
      <c r="Y967">
        <f t="shared" si="166"/>
        <v>0</v>
      </c>
      <c r="Z967">
        <f t="shared" si="175"/>
        <v>0</v>
      </c>
    </row>
    <row r="968" spans="3:26" x14ac:dyDescent="0.25">
      <c r="C968"/>
      <c r="O968">
        <f t="shared" si="167"/>
        <v>10.88</v>
      </c>
      <c r="Q968" t="str">
        <f t="shared" si="168"/>
        <v>#</v>
      </c>
      <c r="R968">
        <f t="shared" si="169"/>
        <v>0</v>
      </c>
      <c r="S968">
        <f t="shared" si="170"/>
        <v>0</v>
      </c>
      <c r="T968">
        <f t="shared" si="171"/>
        <v>35.251200000000004</v>
      </c>
      <c r="U968">
        <f t="shared" si="172"/>
        <v>0</v>
      </c>
      <c r="V968" s="66">
        <f t="shared" si="173"/>
        <v>0</v>
      </c>
      <c r="W968">
        <f t="shared" si="174"/>
        <v>0</v>
      </c>
      <c r="X968">
        <f t="shared" si="165"/>
        <v>0</v>
      </c>
      <c r="Y968">
        <f t="shared" si="166"/>
        <v>0</v>
      </c>
      <c r="Z968">
        <f t="shared" si="175"/>
        <v>0</v>
      </c>
    </row>
    <row r="969" spans="3:26" x14ac:dyDescent="0.25">
      <c r="C969"/>
      <c r="O969">
        <f t="shared" si="167"/>
        <v>10.88</v>
      </c>
      <c r="Q969" t="str">
        <f t="shared" si="168"/>
        <v>#</v>
      </c>
      <c r="R969">
        <f t="shared" si="169"/>
        <v>0</v>
      </c>
      <c r="S969">
        <f t="shared" si="170"/>
        <v>0</v>
      </c>
      <c r="T969">
        <f t="shared" si="171"/>
        <v>35.251200000000004</v>
      </c>
      <c r="U969">
        <f t="shared" si="172"/>
        <v>0</v>
      </c>
      <c r="V969" s="66">
        <f t="shared" si="173"/>
        <v>0</v>
      </c>
      <c r="W969">
        <f t="shared" si="174"/>
        <v>0</v>
      </c>
      <c r="X969">
        <f t="shared" si="165"/>
        <v>0</v>
      </c>
      <c r="Y969">
        <f t="shared" si="166"/>
        <v>0</v>
      </c>
      <c r="Z969">
        <f t="shared" si="175"/>
        <v>0</v>
      </c>
    </row>
    <row r="970" spans="3:26" x14ac:dyDescent="0.25">
      <c r="C970"/>
      <c r="O970">
        <f t="shared" si="167"/>
        <v>10.88</v>
      </c>
      <c r="Q970" t="str">
        <f t="shared" si="168"/>
        <v>#</v>
      </c>
      <c r="R970">
        <f t="shared" si="169"/>
        <v>0</v>
      </c>
      <c r="S970">
        <f t="shared" si="170"/>
        <v>0</v>
      </c>
      <c r="T970">
        <f t="shared" si="171"/>
        <v>35.251200000000004</v>
      </c>
      <c r="U970">
        <f t="shared" si="172"/>
        <v>0</v>
      </c>
      <c r="V970" s="66">
        <f t="shared" si="173"/>
        <v>0</v>
      </c>
      <c r="W970">
        <f t="shared" si="174"/>
        <v>0</v>
      </c>
      <c r="X970">
        <f t="shared" si="165"/>
        <v>0</v>
      </c>
      <c r="Y970">
        <f t="shared" si="166"/>
        <v>0</v>
      </c>
      <c r="Z970">
        <f t="shared" si="175"/>
        <v>0</v>
      </c>
    </row>
    <row r="971" spans="3:26" x14ac:dyDescent="0.25">
      <c r="C971"/>
      <c r="O971">
        <f t="shared" si="167"/>
        <v>10.88</v>
      </c>
      <c r="Q971" t="str">
        <f t="shared" si="168"/>
        <v>#</v>
      </c>
      <c r="R971">
        <f t="shared" si="169"/>
        <v>0</v>
      </c>
      <c r="S971">
        <f t="shared" si="170"/>
        <v>0</v>
      </c>
      <c r="T971">
        <f t="shared" si="171"/>
        <v>35.251200000000004</v>
      </c>
      <c r="U971">
        <f t="shared" si="172"/>
        <v>0</v>
      </c>
      <c r="V971" s="66">
        <f t="shared" si="173"/>
        <v>0</v>
      </c>
      <c r="W971">
        <f t="shared" si="174"/>
        <v>0</v>
      </c>
      <c r="X971">
        <f t="shared" si="165"/>
        <v>0</v>
      </c>
      <c r="Y971">
        <f t="shared" si="166"/>
        <v>0</v>
      </c>
      <c r="Z971">
        <f t="shared" si="175"/>
        <v>0</v>
      </c>
    </row>
    <row r="972" spans="3:26" x14ac:dyDescent="0.25">
      <c r="C972"/>
      <c r="O972">
        <f t="shared" si="167"/>
        <v>10.88</v>
      </c>
      <c r="Q972" t="str">
        <f t="shared" si="168"/>
        <v>#</v>
      </c>
      <c r="R972">
        <f t="shared" si="169"/>
        <v>0</v>
      </c>
      <c r="S972">
        <f t="shared" si="170"/>
        <v>0</v>
      </c>
      <c r="T972">
        <f t="shared" si="171"/>
        <v>35.251200000000004</v>
      </c>
      <c r="U972">
        <f t="shared" si="172"/>
        <v>0</v>
      </c>
      <c r="V972" s="66">
        <f t="shared" si="173"/>
        <v>0</v>
      </c>
      <c r="W972">
        <f t="shared" si="174"/>
        <v>0</v>
      </c>
      <c r="X972">
        <f t="shared" si="165"/>
        <v>0</v>
      </c>
      <c r="Y972">
        <f t="shared" si="166"/>
        <v>0</v>
      </c>
      <c r="Z972">
        <f t="shared" si="175"/>
        <v>0</v>
      </c>
    </row>
    <row r="973" spans="3:26" x14ac:dyDescent="0.25">
      <c r="C973"/>
      <c r="O973">
        <f t="shared" si="167"/>
        <v>10.88</v>
      </c>
      <c r="Q973" t="str">
        <f t="shared" si="168"/>
        <v>#</v>
      </c>
      <c r="R973">
        <f t="shared" si="169"/>
        <v>0</v>
      </c>
      <c r="S973">
        <f t="shared" si="170"/>
        <v>0</v>
      </c>
      <c r="T973">
        <f t="shared" si="171"/>
        <v>35.251200000000004</v>
      </c>
      <c r="U973">
        <f t="shared" si="172"/>
        <v>0</v>
      </c>
      <c r="V973" s="66">
        <f t="shared" si="173"/>
        <v>0</v>
      </c>
      <c r="W973">
        <f t="shared" si="174"/>
        <v>0</v>
      </c>
      <c r="X973">
        <f t="shared" si="165"/>
        <v>0</v>
      </c>
      <c r="Y973">
        <f t="shared" si="166"/>
        <v>0</v>
      </c>
      <c r="Z973">
        <f t="shared" si="175"/>
        <v>0</v>
      </c>
    </row>
    <row r="974" spans="3:26" x14ac:dyDescent="0.25">
      <c r="C974"/>
      <c r="O974">
        <f t="shared" si="167"/>
        <v>10.88</v>
      </c>
      <c r="Q974" t="str">
        <f t="shared" si="168"/>
        <v>#</v>
      </c>
      <c r="R974">
        <f t="shared" si="169"/>
        <v>0</v>
      </c>
      <c r="S974">
        <f t="shared" si="170"/>
        <v>0</v>
      </c>
      <c r="T974">
        <f t="shared" si="171"/>
        <v>35.251200000000004</v>
      </c>
      <c r="U974">
        <f t="shared" si="172"/>
        <v>0</v>
      </c>
      <c r="V974" s="66">
        <f t="shared" si="173"/>
        <v>0</v>
      </c>
      <c r="W974">
        <f t="shared" si="174"/>
        <v>0</v>
      </c>
      <c r="X974">
        <f t="shared" si="165"/>
        <v>0</v>
      </c>
      <c r="Y974">
        <f t="shared" si="166"/>
        <v>0</v>
      </c>
      <c r="Z974">
        <f t="shared" si="175"/>
        <v>0</v>
      </c>
    </row>
    <row r="975" spans="3:26" x14ac:dyDescent="0.25">
      <c r="C975"/>
      <c r="O975">
        <f t="shared" si="167"/>
        <v>10.88</v>
      </c>
      <c r="Q975" t="str">
        <f t="shared" si="168"/>
        <v>#</v>
      </c>
      <c r="R975">
        <f t="shared" si="169"/>
        <v>0</v>
      </c>
      <c r="S975">
        <f t="shared" si="170"/>
        <v>0</v>
      </c>
      <c r="T975">
        <f t="shared" si="171"/>
        <v>35.251200000000004</v>
      </c>
      <c r="U975">
        <f t="shared" si="172"/>
        <v>0</v>
      </c>
      <c r="V975" s="66">
        <f t="shared" si="173"/>
        <v>0</v>
      </c>
      <c r="W975">
        <f t="shared" si="174"/>
        <v>0</v>
      </c>
      <c r="X975">
        <f t="shared" si="165"/>
        <v>0</v>
      </c>
      <c r="Y975">
        <f t="shared" si="166"/>
        <v>0</v>
      </c>
      <c r="Z975">
        <f t="shared" si="175"/>
        <v>0</v>
      </c>
    </row>
    <row r="976" spans="3:26" x14ac:dyDescent="0.25">
      <c r="C976"/>
      <c r="O976">
        <f t="shared" si="167"/>
        <v>10.88</v>
      </c>
      <c r="Q976" t="str">
        <f t="shared" si="168"/>
        <v>#</v>
      </c>
      <c r="R976">
        <f t="shared" si="169"/>
        <v>0</v>
      </c>
      <c r="S976">
        <f t="shared" si="170"/>
        <v>0</v>
      </c>
      <c r="T976">
        <f t="shared" si="171"/>
        <v>35.251200000000004</v>
      </c>
      <c r="U976">
        <f t="shared" si="172"/>
        <v>0</v>
      </c>
      <c r="V976" s="66">
        <f t="shared" si="173"/>
        <v>0</v>
      </c>
      <c r="W976">
        <f t="shared" si="174"/>
        <v>0</v>
      </c>
      <c r="X976">
        <f t="shared" si="165"/>
        <v>0</v>
      </c>
      <c r="Y976">
        <f t="shared" si="166"/>
        <v>0</v>
      </c>
      <c r="Z976">
        <f t="shared" si="175"/>
        <v>0</v>
      </c>
    </row>
    <row r="977" spans="3:26" x14ac:dyDescent="0.25">
      <c r="C977"/>
      <c r="O977">
        <f t="shared" si="167"/>
        <v>10.88</v>
      </c>
      <c r="Q977" t="str">
        <f t="shared" si="168"/>
        <v>#</v>
      </c>
      <c r="R977">
        <f t="shared" si="169"/>
        <v>0</v>
      </c>
      <c r="S977">
        <f t="shared" si="170"/>
        <v>0</v>
      </c>
      <c r="T977">
        <f t="shared" si="171"/>
        <v>35.251200000000004</v>
      </c>
      <c r="U977">
        <f t="shared" si="172"/>
        <v>0</v>
      </c>
      <c r="V977" s="66">
        <f t="shared" si="173"/>
        <v>0</v>
      </c>
      <c r="W977">
        <f t="shared" si="174"/>
        <v>0</v>
      </c>
      <c r="X977">
        <f t="shared" si="165"/>
        <v>0</v>
      </c>
      <c r="Y977">
        <f t="shared" si="166"/>
        <v>0</v>
      </c>
      <c r="Z977">
        <f t="shared" si="175"/>
        <v>0</v>
      </c>
    </row>
    <row r="978" spans="3:26" x14ac:dyDescent="0.25">
      <c r="C978"/>
      <c r="O978">
        <f t="shared" si="167"/>
        <v>10.88</v>
      </c>
      <c r="Q978" t="str">
        <f t="shared" si="168"/>
        <v>#</v>
      </c>
      <c r="R978">
        <f t="shared" si="169"/>
        <v>0</v>
      </c>
      <c r="S978">
        <f t="shared" si="170"/>
        <v>0</v>
      </c>
      <c r="T978">
        <f t="shared" si="171"/>
        <v>35.251200000000004</v>
      </c>
      <c r="U978">
        <f t="shared" si="172"/>
        <v>0</v>
      </c>
      <c r="V978" s="66">
        <f t="shared" si="173"/>
        <v>0</v>
      </c>
      <c r="W978">
        <f t="shared" si="174"/>
        <v>0</v>
      </c>
      <c r="X978">
        <f t="shared" si="165"/>
        <v>0</v>
      </c>
      <c r="Y978">
        <f t="shared" si="166"/>
        <v>0</v>
      </c>
      <c r="Z978">
        <f t="shared" si="175"/>
        <v>0</v>
      </c>
    </row>
    <row r="979" spans="3:26" x14ac:dyDescent="0.25">
      <c r="C979"/>
      <c r="O979">
        <f t="shared" si="167"/>
        <v>10.88</v>
      </c>
      <c r="Q979" t="str">
        <f t="shared" si="168"/>
        <v>#</v>
      </c>
      <c r="R979">
        <f t="shared" si="169"/>
        <v>0</v>
      </c>
      <c r="S979">
        <f t="shared" si="170"/>
        <v>0</v>
      </c>
      <c r="T979">
        <f t="shared" si="171"/>
        <v>35.251200000000004</v>
      </c>
      <c r="U979">
        <f t="shared" si="172"/>
        <v>0</v>
      </c>
      <c r="V979" s="66">
        <f t="shared" si="173"/>
        <v>0</v>
      </c>
      <c r="W979">
        <f t="shared" si="174"/>
        <v>0</v>
      </c>
      <c r="X979">
        <f t="shared" si="165"/>
        <v>0</v>
      </c>
      <c r="Y979">
        <f t="shared" si="166"/>
        <v>0</v>
      </c>
      <c r="Z979">
        <f t="shared" si="175"/>
        <v>0</v>
      </c>
    </row>
    <row r="980" spans="3:26" x14ac:dyDescent="0.25">
      <c r="C980"/>
      <c r="O980">
        <f t="shared" si="167"/>
        <v>10.88</v>
      </c>
      <c r="Q980" t="str">
        <f t="shared" si="168"/>
        <v>#</v>
      </c>
      <c r="R980">
        <f t="shared" si="169"/>
        <v>0</v>
      </c>
      <c r="S980">
        <f t="shared" si="170"/>
        <v>0</v>
      </c>
      <c r="T980">
        <f t="shared" si="171"/>
        <v>35.251200000000004</v>
      </c>
      <c r="U980">
        <f t="shared" si="172"/>
        <v>0</v>
      </c>
      <c r="V980" s="66">
        <f t="shared" si="173"/>
        <v>0</v>
      </c>
      <c r="W980">
        <f t="shared" si="174"/>
        <v>0</v>
      </c>
      <c r="X980">
        <f t="shared" si="165"/>
        <v>0</v>
      </c>
      <c r="Y980">
        <f t="shared" si="166"/>
        <v>0</v>
      </c>
      <c r="Z980">
        <f t="shared" si="175"/>
        <v>0</v>
      </c>
    </row>
    <row r="981" spans="3:26" x14ac:dyDescent="0.25">
      <c r="C981"/>
      <c r="O981">
        <f t="shared" si="167"/>
        <v>10.88</v>
      </c>
      <c r="Q981" t="str">
        <f t="shared" si="168"/>
        <v>#</v>
      </c>
      <c r="R981">
        <f t="shared" si="169"/>
        <v>0</v>
      </c>
      <c r="S981">
        <f t="shared" si="170"/>
        <v>0</v>
      </c>
      <c r="T981">
        <f t="shared" si="171"/>
        <v>35.251200000000004</v>
      </c>
      <c r="U981">
        <f t="shared" si="172"/>
        <v>0</v>
      </c>
      <c r="V981" s="66">
        <f t="shared" si="173"/>
        <v>0</v>
      </c>
      <c r="W981">
        <f t="shared" si="174"/>
        <v>0</v>
      </c>
      <c r="X981">
        <f t="shared" si="165"/>
        <v>0</v>
      </c>
      <c r="Y981">
        <f t="shared" si="166"/>
        <v>0</v>
      </c>
      <c r="Z981">
        <f t="shared" si="175"/>
        <v>0</v>
      </c>
    </row>
    <row r="982" spans="3:26" x14ac:dyDescent="0.25">
      <c r="C982"/>
      <c r="O982">
        <f t="shared" si="167"/>
        <v>10.88</v>
      </c>
      <c r="Q982" t="str">
        <f t="shared" si="168"/>
        <v>#</v>
      </c>
      <c r="R982">
        <f t="shared" si="169"/>
        <v>0</v>
      </c>
      <c r="S982">
        <f t="shared" si="170"/>
        <v>0</v>
      </c>
      <c r="T982">
        <f t="shared" si="171"/>
        <v>35.251200000000004</v>
      </c>
      <c r="U982">
        <f t="shared" si="172"/>
        <v>0</v>
      </c>
      <c r="V982" s="66">
        <f t="shared" si="173"/>
        <v>0</v>
      </c>
      <c r="W982">
        <f t="shared" si="174"/>
        <v>0</v>
      </c>
      <c r="X982">
        <f t="shared" si="165"/>
        <v>0</v>
      </c>
      <c r="Y982">
        <f t="shared" si="166"/>
        <v>0</v>
      </c>
      <c r="Z982">
        <f t="shared" si="175"/>
        <v>0</v>
      </c>
    </row>
    <row r="983" spans="3:26" x14ac:dyDescent="0.25">
      <c r="C983"/>
      <c r="O983">
        <f t="shared" si="167"/>
        <v>10.88</v>
      </c>
      <c r="Q983" t="str">
        <f t="shared" si="168"/>
        <v>#</v>
      </c>
      <c r="R983">
        <f t="shared" si="169"/>
        <v>0</v>
      </c>
      <c r="S983">
        <f t="shared" si="170"/>
        <v>0</v>
      </c>
      <c r="T983">
        <f t="shared" si="171"/>
        <v>35.251200000000004</v>
      </c>
      <c r="U983">
        <f t="shared" si="172"/>
        <v>0</v>
      </c>
      <c r="V983" s="66">
        <f t="shared" si="173"/>
        <v>0</v>
      </c>
      <c r="W983">
        <f t="shared" si="174"/>
        <v>0</v>
      </c>
      <c r="X983">
        <f t="shared" si="165"/>
        <v>0</v>
      </c>
      <c r="Y983">
        <f t="shared" si="166"/>
        <v>0</v>
      </c>
      <c r="Z983">
        <f t="shared" si="175"/>
        <v>0</v>
      </c>
    </row>
    <row r="984" spans="3:26" x14ac:dyDescent="0.25">
      <c r="C984"/>
      <c r="O984">
        <f t="shared" si="167"/>
        <v>10.88</v>
      </c>
      <c r="Q984" t="str">
        <f t="shared" si="168"/>
        <v>#</v>
      </c>
      <c r="R984">
        <f t="shared" si="169"/>
        <v>0</v>
      </c>
      <c r="S984">
        <f t="shared" si="170"/>
        <v>0</v>
      </c>
      <c r="T984">
        <f t="shared" si="171"/>
        <v>35.251200000000004</v>
      </c>
      <c r="U984">
        <f t="shared" si="172"/>
        <v>0</v>
      </c>
      <c r="V984" s="66">
        <f t="shared" si="173"/>
        <v>0</v>
      </c>
      <c r="W984">
        <f t="shared" si="174"/>
        <v>0</v>
      </c>
      <c r="X984">
        <f t="shared" si="165"/>
        <v>0</v>
      </c>
      <c r="Y984">
        <f t="shared" si="166"/>
        <v>0</v>
      </c>
      <c r="Z984">
        <f t="shared" si="175"/>
        <v>0</v>
      </c>
    </row>
    <row r="985" spans="3:26" x14ac:dyDescent="0.25">
      <c r="C985"/>
      <c r="O985">
        <f t="shared" si="167"/>
        <v>10.88</v>
      </c>
      <c r="Q985" t="str">
        <f t="shared" si="168"/>
        <v>#</v>
      </c>
      <c r="R985">
        <f t="shared" si="169"/>
        <v>0</v>
      </c>
      <c r="S985">
        <f t="shared" si="170"/>
        <v>0</v>
      </c>
      <c r="T985">
        <f t="shared" si="171"/>
        <v>35.251200000000004</v>
      </c>
      <c r="U985">
        <f t="shared" si="172"/>
        <v>0</v>
      </c>
      <c r="V985" s="66">
        <f t="shared" si="173"/>
        <v>0</v>
      </c>
      <c r="W985">
        <f t="shared" si="174"/>
        <v>0</v>
      </c>
      <c r="X985">
        <f t="shared" si="165"/>
        <v>0</v>
      </c>
      <c r="Y985">
        <f t="shared" si="166"/>
        <v>0</v>
      </c>
      <c r="Z985">
        <f t="shared" si="175"/>
        <v>0</v>
      </c>
    </row>
    <row r="986" spans="3:26" x14ac:dyDescent="0.25">
      <c r="C986"/>
      <c r="O986">
        <f t="shared" si="167"/>
        <v>10.88</v>
      </c>
      <c r="Q986" t="str">
        <f t="shared" si="168"/>
        <v>#</v>
      </c>
      <c r="R986">
        <f t="shared" si="169"/>
        <v>0</v>
      </c>
      <c r="S986">
        <f t="shared" si="170"/>
        <v>0</v>
      </c>
      <c r="T986">
        <f t="shared" si="171"/>
        <v>35.251200000000004</v>
      </c>
      <c r="U986">
        <f t="shared" si="172"/>
        <v>0</v>
      </c>
      <c r="V986" s="66">
        <f t="shared" si="173"/>
        <v>0</v>
      </c>
      <c r="W986">
        <f t="shared" si="174"/>
        <v>0</v>
      </c>
      <c r="X986">
        <f t="shared" si="165"/>
        <v>0</v>
      </c>
      <c r="Y986">
        <f t="shared" si="166"/>
        <v>0</v>
      </c>
      <c r="Z986">
        <f t="shared" si="175"/>
        <v>0</v>
      </c>
    </row>
    <row r="987" spans="3:26" x14ac:dyDescent="0.25">
      <c r="C987"/>
      <c r="O987">
        <f t="shared" si="167"/>
        <v>10.88</v>
      </c>
      <c r="Q987" t="str">
        <f t="shared" si="168"/>
        <v>#</v>
      </c>
      <c r="R987">
        <f t="shared" si="169"/>
        <v>0</v>
      </c>
      <c r="S987">
        <f t="shared" si="170"/>
        <v>0</v>
      </c>
      <c r="T987">
        <f t="shared" si="171"/>
        <v>35.251200000000004</v>
      </c>
      <c r="U987">
        <f t="shared" si="172"/>
        <v>0</v>
      </c>
      <c r="V987" s="66">
        <f t="shared" si="173"/>
        <v>0</v>
      </c>
      <c r="W987">
        <f t="shared" si="174"/>
        <v>0</v>
      </c>
      <c r="X987">
        <f t="shared" si="165"/>
        <v>0</v>
      </c>
      <c r="Y987">
        <f t="shared" si="166"/>
        <v>0</v>
      </c>
      <c r="Z987">
        <f t="shared" si="175"/>
        <v>0</v>
      </c>
    </row>
    <row r="988" spans="3:26" x14ac:dyDescent="0.25">
      <c r="C988"/>
      <c r="O988">
        <f t="shared" si="167"/>
        <v>10.88</v>
      </c>
      <c r="Q988" t="str">
        <f t="shared" si="168"/>
        <v>#</v>
      </c>
      <c r="R988">
        <f t="shared" si="169"/>
        <v>0</v>
      </c>
      <c r="S988">
        <f t="shared" si="170"/>
        <v>0</v>
      </c>
      <c r="T988">
        <f t="shared" si="171"/>
        <v>35.251200000000004</v>
      </c>
      <c r="U988">
        <f t="shared" si="172"/>
        <v>0</v>
      </c>
      <c r="V988" s="66">
        <f t="shared" si="173"/>
        <v>0</v>
      </c>
      <c r="W988">
        <f t="shared" si="174"/>
        <v>0</v>
      </c>
      <c r="X988">
        <f t="shared" si="165"/>
        <v>0</v>
      </c>
      <c r="Y988">
        <f t="shared" si="166"/>
        <v>0</v>
      </c>
      <c r="Z988">
        <f t="shared" si="175"/>
        <v>0</v>
      </c>
    </row>
    <row r="989" spans="3:26" x14ac:dyDescent="0.25">
      <c r="C989"/>
      <c r="O989">
        <f t="shared" si="167"/>
        <v>10.88</v>
      </c>
      <c r="Q989" t="str">
        <f t="shared" si="168"/>
        <v>#</v>
      </c>
      <c r="R989">
        <f t="shared" si="169"/>
        <v>0</v>
      </c>
      <c r="S989">
        <f t="shared" si="170"/>
        <v>0</v>
      </c>
      <c r="T989">
        <f t="shared" si="171"/>
        <v>35.251200000000004</v>
      </c>
      <c r="U989">
        <f t="shared" si="172"/>
        <v>0</v>
      </c>
      <c r="V989" s="66">
        <f t="shared" si="173"/>
        <v>0</v>
      </c>
      <c r="W989">
        <f t="shared" si="174"/>
        <v>0</v>
      </c>
      <c r="X989">
        <f t="shared" si="165"/>
        <v>0</v>
      </c>
      <c r="Y989">
        <f t="shared" si="166"/>
        <v>0</v>
      </c>
      <c r="Z989">
        <f t="shared" si="175"/>
        <v>0</v>
      </c>
    </row>
    <row r="990" spans="3:26" x14ac:dyDescent="0.25">
      <c r="C990"/>
      <c r="O990">
        <f t="shared" si="167"/>
        <v>10.88</v>
      </c>
      <c r="Q990" t="str">
        <f t="shared" si="168"/>
        <v>#</v>
      </c>
      <c r="R990">
        <f t="shared" si="169"/>
        <v>0</v>
      </c>
      <c r="S990">
        <f t="shared" si="170"/>
        <v>0</v>
      </c>
      <c r="T990">
        <f t="shared" si="171"/>
        <v>35.251200000000004</v>
      </c>
      <c r="U990">
        <f t="shared" si="172"/>
        <v>0</v>
      </c>
      <c r="V990" s="66">
        <f t="shared" si="173"/>
        <v>0</v>
      </c>
      <c r="W990">
        <f t="shared" si="174"/>
        <v>0</v>
      </c>
      <c r="X990">
        <f t="shared" si="165"/>
        <v>0</v>
      </c>
      <c r="Y990">
        <f t="shared" si="166"/>
        <v>0</v>
      </c>
      <c r="Z990">
        <f t="shared" si="175"/>
        <v>0</v>
      </c>
    </row>
    <row r="991" spans="3:26" x14ac:dyDescent="0.25">
      <c r="C991"/>
      <c r="O991">
        <f t="shared" si="167"/>
        <v>10.88</v>
      </c>
      <c r="Q991" t="str">
        <f t="shared" si="168"/>
        <v>#</v>
      </c>
      <c r="R991">
        <f t="shared" si="169"/>
        <v>0</v>
      </c>
      <c r="S991">
        <f t="shared" si="170"/>
        <v>0</v>
      </c>
      <c r="T991">
        <f t="shared" si="171"/>
        <v>35.251200000000004</v>
      </c>
      <c r="U991">
        <f t="shared" si="172"/>
        <v>0</v>
      </c>
      <c r="V991" s="66">
        <f t="shared" si="173"/>
        <v>0</v>
      </c>
      <c r="W991">
        <f t="shared" si="174"/>
        <v>0</v>
      </c>
      <c r="X991">
        <f t="shared" si="165"/>
        <v>0</v>
      </c>
      <c r="Y991">
        <f t="shared" si="166"/>
        <v>0</v>
      </c>
      <c r="Z991">
        <f t="shared" si="175"/>
        <v>0</v>
      </c>
    </row>
    <row r="992" spans="3:26" x14ac:dyDescent="0.25">
      <c r="C992"/>
      <c r="O992">
        <f t="shared" si="167"/>
        <v>10.88</v>
      </c>
      <c r="Q992" t="str">
        <f t="shared" si="168"/>
        <v>#</v>
      </c>
      <c r="R992">
        <f t="shared" si="169"/>
        <v>0</v>
      </c>
      <c r="S992">
        <f t="shared" si="170"/>
        <v>0</v>
      </c>
      <c r="T992">
        <f t="shared" si="171"/>
        <v>35.251200000000004</v>
      </c>
      <c r="U992">
        <f t="shared" si="172"/>
        <v>0</v>
      </c>
      <c r="V992" s="66">
        <f t="shared" si="173"/>
        <v>0</v>
      </c>
      <c r="W992">
        <f t="shared" si="174"/>
        <v>0</v>
      </c>
      <c r="X992">
        <f t="shared" si="165"/>
        <v>0</v>
      </c>
      <c r="Y992">
        <f t="shared" si="166"/>
        <v>0</v>
      </c>
      <c r="Z992">
        <f t="shared" si="175"/>
        <v>0</v>
      </c>
    </row>
    <row r="993" spans="3:26" x14ac:dyDescent="0.25">
      <c r="C993"/>
      <c r="O993">
        <f t="shared" si="167"/>
        <v>10.88</v>
      </c>
      <c r="Q993" t="str">
        <f t="shared" si="168"/>
        <v>#</v>
      </c>
      <c r="R993">
        <f t="shared" si="169"/>
        <v>0</v>
      </c>
      <c r="S993">
        <f t="shared" si="170"/>
        <v>0</v>
      </c>
      <c r="T993">
        <f t="shared" si="171"/>
        <v>35.251200000000004</v>
      </c>
      <c r="U993">
        <f t="shared" si="172"/>
        <v>0</v>
      </c>
      <c r="V993" s="66">
        <f t="shared" si="173"/>
        <v>0</v>
      </c>
      <c r="W993">
        <f t="shared" si="174"/>
        <v>0</v>
      </c>
      <c r="X993">
        <f t="shared" si="165"/>
        <v>0</v>
      </c>
      <c r="Y993">
        <f t="shared" si="166"/>
        <v>0</v>
      </c>
      <c r="Z993">
        <f t="shared" si="175"/>
        <v>0</v>
      </c>
    </row>
    <row r="994" spans="3:26" x14ac:dyDescent="0.25">
      <c r="C994"/>
      <c r="O994">
        <f t="shared" si="167"/>
        <v>10.88</v>
      </c>
      <c r="Q994" t="str">
        <f t="shared" si="168"/>
        <v>#</v>
      </c>
      <c r="R994">
        <f t="shared" si="169"/>
        <v>0</v>
      </c>
      <c r="S994">
        <f t="shared" si="170"/>
        <v>0</v>
      </c>
      <c r="T994">
        <f t="shared" si="171"/>
        <v>35.251200000000004</v>
      </c>
      <c r="U994">
        <f t="shared" si="172"/>
        <v>0</v>
      </c>
      <c r="V994" s="66">
        <f t="shared" si="173"/>
        <v>0</v>
      </c>
      <c r="W994">
        <f t="shared" si="174"/>
        <v>0</v>
      </c>
      <c r="X994">
        <f t="shared" si="165"/>
        <v>0</v>
      </c>
      <c r="Y994">
        <f t="shared" si="166"/>
        <v>0</v>
      </c>
      <c r="Z994">
        <f t="shared" si="175"/>
        <v>0</v>
      </c>
    </row>
    <row r="995" spans="3:26" x14ac:dyDescent="0.25">
      <c r="C995"/>
      <c r="O995">
        <f t="shared" si="167"/>
        <v>10.88</v>
      </c>
      <c r="Q995" t="str">
        <f t="shared" si="168"/>
        <v>#</v>
      </c>
      <c r="R995">
        <f t="shared" si="169"/>
        <v>0</v>
      </c>
      <c r="S995">
        <f t="shared" si="170"/>
        <v>0</v>
      </c>
      <c r="T995">
        <f t="shared" si="171"/>
        <v>35.251200000000004</v>
      </c>
      <c r="U995">
        <f t="shared" si="172"/>
        <v>0</v>
      </c>
      <c r="V995" s="66">
        <f t="shared" si="173"/>
        <v>0</v>
      </c>
      <c r="W995">
        <f t="shared" si="174"/>
        <v>0</v>
      </c>
      <c r="X995">
        <f t="shared" si="165"/>
        <v>0</v>
      </c>
      <c r="Y995">
        <f t="shared" si="166"/>
        <v>0</v>
      </c>
      <c r="Z995">
        <f t="shared" si="175"/>
        <v>0</v>
      </c>
    </row>
    <row r="996" spans="3:26" x14ac:dyDescent="0.25">
      <c r="C996"/>
      <c r="O996">
        <f t="shared" si="167"/>
        <v>10.88</v>
      </c>
      <c r="Q996" t="str">
        <f t="shared" si="168"/>
        <v>#</v>
      </c>
      <c r="R996">
        <f t="shared" si="169"/>
        <v>0</v>
      </c>
      <c r="S996">
        <f t="shared" si="170"/>
        <v>0</v>
      </c>
      <c r="T996">
        <f t="shared" si="171"/>
        <v>35.251200000000004</v>
      </c>
      <c r="U996">
        <f t="shared" si="172"/>
        <v>0</v>
      </c>
      <c r="V996" s="66">
        <f t="shared" si="173"/>
        <v>0</v>
      </c>
      <c r="W996">
        <f t="shared" si="174"/>
        <v>0</v>
      </c>
      <c r="X996">
        <f t="shared" si="165"/>
        <v>0</v>
      </c>
      <c r="Y996">
        <f t="shared" si="166"/>
        <v>0</v>
      </c>
      <c r="Z996">
        <f t="shared" si="175"/>
        <v>0</v>
      </c>
    </row>
    <row r="997" spans="3:26" x14ac:dyDescent="0.25">
      <c r="C997"/>
      <c r="O997">
        <f t="shared" si="167"/>
        <v>10.88</v>
      </c>
      <c r="Q997" t="str">
        <f t="shared" si="168"/>
        <v>#</v>
      </c>
      <c r="R997">
        <f t="shared" si="169"/>
        <v>0</v>
      </c>
      <c r="S997">
        <f t="shared" si="170"/>
        <v>0</v>
      </c>
      <c r="T997">
        <f t="shared" si="171"/>
        <v>35.251200000000004</v>
      </c>
      <c r="U997">
        <f t="shared" si="172"/>
        <v>0</v>
      </c>
      <c r="V997" s="66">
        <f t="shared" si="173"/>
        <v>0</v>
      </c>
      <c r="W997">
        <f t="shared" si="174"/>
        <v>0</v>
      </c>
      <c r="X997">
        <f t="shared" si="165"/>
        <v>0</v>
      </c>
      <c r="Y997">
        <f t="shared" si="166"/>
        <v>0</v>
      </c>
      <c r="Z997">
        <f t="shared" si="175"/>
        <v>0</v>
      </c>
    </row>
    <row r="998" spans="3:26" x14ac:dyDescent="0.25">
      <c r="C998"/>
      <c r="O998">
        <f t="shared" si="167"/>
        <v>10.88</v>
      </c>
      <c r="Q998" t="str">
        <f t="shared" si="168"/>
        <v>#</v>
      </c>
      <c r="R998">
        <f t="shared" si="169"/>
        <v>0</v>
      </c>
      <c r="S998">
        <f t="shared" si="170"/>
        <v>0</v>
      </c>
      <c r="T998">
        <f t="shared" si="171"/>
        <v>35.251200000000004</v>
      </c>
      <c r="U998">
        <f t="shared" si="172"/>
        <v>0</v>
      </c>
      <c r="V998" s="66">
        <f t="shared" si="173"/>
        <v>0</v>
      </c>
      <c r="W998">
        <f t="shared" si="174"/>
        <v>0</v>
      </c>
      <c r="X998">
        <f t="shared" si="165"/>
        <v>0</v>
      </c>
      <c r="Y998">
        <f t="shared" si="166"/>
        <v>0</v>
      </c>
      <c r="Z998">
        <f t="shared" si="175"/>
        <v>0</v>
      </c>
    </row>
    <row r="999" spans="3:26" x14ac:dyDescent="0.25">
      <c r="C999"/>
      <c r="O999">
        <f t="shared" si="167"/>
        <v>10.88</v>
      </c>
      <c r="Q999" t="str">
        <f t="shared" si="168"/>
        <v>#</v>
      </c>
      <c r="R999">
        <f t="shared" si="169"/>
        <v>0</v>
      </c>
      <c r="S999">
        <f t="shared" si="170"/>
        <v>0</v>
      </c>
      <c r="T999">
        <f t="shared" si="171"/>
        <v>35.251200000000004</v>
      </c>
      <c r="U999">
        <f t="shared" si="172"/>
        <v>0</v>
      </c>
      <c r="V999" s="66">
        <f t="shared" si="173"/>
        <v>0</v>
      </c>
      <c r="W999">
        <f t="shared" si="174"/>
        <v>0</v>
      </c>
      <c r="X999">
        <f t="shared" si="165"/>
        <v>0</v>
      </c>
      <c r="Y999">
        <f t="shared" si="166"/>
        <v>0</v>
      </c>
      <c r="Z999">
        <f t="shared" si="175"/>
        <v>0</v>
      </c>
    </row>
    <row r="1000" spans="3:26" x14ac:dyDescent="0.25">
      <c r="C1000"/>
      <c r="O1000">
        <f t="shared" si="167"/>
        <v>10.88</v>
      </c>
      <c r="Q1000" t="str">
        <f t="shared" si="168"/>
        <v>#</v>
      </c>
      <c r="R1000">
        <f t="shared" si="169"/>
        <v>0</v>
      </c>
      <c r="S1000">
        <f t="shared" si="170"/>
        <v>0</v>
      </c>
      <c r="T1000">
        <f t="shared" si="171"/>
        <v>35.251200000000004</v>
      </c>
      <c r="U1000">
        <f t="shared" si="172"/>
        <v>0</v>
      </c>
      <c r="V1000" s="66">
        <f t="shared" si="173"/>
        <v>0</v>
      </c>
      <c r="W1000">
        <f t="shared" si="174"/>
        <v>0</v>
      </c>
      <c r="X1000">
        <f t="shared" si="165"/>
        <v>0</v>
      </c>
      <c r="Y1000">
        <f t="shared" si="166"/>
        <v>0</v>
      </c>
      <c r="Z1000">
        <f t="shared" si="175"/>
        <v>0</v>
      </c>
    </row>
    <row r="1001" spans="3:26" x14ac:dyDescent="0.25">
      <c r="C1001"/>
      <c r="O1001">
        <f t="shared" si="167"/>
        <v>10.88</v>
      </c>
      <c r="Q1001" t="str">
        <f t="shared" si="168"/>
        <v>#</v>
      </c>
      <c r="R1001">
        <f t="shared" si="169"/>
        <v>0</v>
      </c>
      <c r="S1001">
        <f t="shared" si="170"/>
        <v>0</v>
      </c>
      <c r="T1001">
        <f t="shared" si="171"/>
        <v>35.251200000000004</v>
      </c>
      <c r="U1001">
        <f t="shared" si="172"/>
        <v>0</v>
      </c>
      <c r="V1001" s="66">
        <f t="shared" si="173"/>
        <v>0</v>
      </c>
      <c r="W1001">
        <f t="shared" si="174"/>
        <v>0</v>
      </c>
      <c r="X1001">
        <f t="shared" si="165"/>
        <v>0</v>
      </c>
      <c r="Y1001">
        <f t="shared" si="166"/>
        <v>0</v>
      </c>
      <c r="Z1001">
        <f t="shared" si="175"/>
        <v>0</v>
      </c>
    </row>
    <row r="1002" spans="3:26" x14ac:dyDescent="0.25">
      <c r="C1002"/>
      <c r="O1002">
        <f t="shared" si="167"/>
        <v>10.88</v>
      </c>
      <c r="Q1002" t="str">
        <f t="shared" si="168"/>
        <v>#</v>
      </c>
      <c r="R1002">
        <f t="shared" si="169"/>
        <v>0</v>
      </c>
      <c r="S1002">
        <f t="shared" si="170"/>
        <v>0</v>
      </c>
      <c r="T1002">
        <f t="shared" si="171"/>
        <v>35.251200000000004</v>
      </c>
      <c r="U1002">
        <f t="shared" si="172"/>
        <v>0</v>
      </c>
      <c r="V1002" s="66">
        <f t="shared" si="173"/>
        <v>0</v>
      </c>
      <c r="W1002">
        <f t="shared" si="174"/>
        <v>0</v>
      </c>
      <c r="X1002">
        <f t="shared" si="165"/>
        <v>0</v>
      </c>
      <c r="Y1002">
        <f t="shared" si="166"/>
        <v>0</v>
      </c>
      <c r="Z1002">
        <f t="shared" si="175"/>
        <v>0</v>
      </c>
    </row>
    <row r="1003" spans="3:26" x14ac:dyDescent="0.25">
      <c r="C1003"/>
      <c r="O1003">
        <f t="shared" si="167"/>
        <v>10.88</v>
      </c>
      <c r="Q1003" t="str">
        <f t="shared" si="168"/>
        <v>#</v>
      </c>
      <c r="R1003">
        <f t="shared" si="169"/>
        <v>0</v>
      </c>
      <c r="S1003">
        <f t="shared" si="170"/>
        <v>0</v>
      </c>
      <c r="T1003">
        <f t="shared" si="171"/>
        <v>35.251200000000004</v>
      </c>
      <c r="U1003">
        <f t="shared" si="172"/>
        <v>0</v>
      </c>
      <c r="V1003" s="66">
        <f t="shared" si="173"/>
        <v>0</v>
      </c>
      <c r="W1003">
        <f t="shared" si="174"/>
        <v>0</v>
      </c>
      <c r="X1003">
        <f t="shared" si="165"/>
        <v>0</v>
      </c>
      <c r="Y1003">
        <f t="shared" si="166"/>
        <v>0</v>
      </c>
      <c r="Z1003">
        <f t="shared" si="175"/>
        <v>0</v>
      </c>
    </row>
    <row r="1004" spans="3:26" x14ac:dyDescent="0.25">
      <c r="C1004"/>
      <c r="O1004">
        <f t="shared" si="167"/>
        <v>10.88</v>
      </c>
      <c r="Q1004" t="str">
        <f t="shared" si="168"/>
        <v>#</v>
      </c>
      <c r="R1004">
        <f t="shared" si="169"/>
        <v>0</v>
      </c>
      <c r="S1004">
        <f t="shared" si="170"/>
        <v>0</v>
      </c>
      <c r="T1004">
        <f t="shared" si="171"/>
        <v>35.251200000000004</v>
      </c>
      <c r="U1004">
        <f t="shared" si="172"/>
        <v>0</v>
      </c>
      <c r="V1004" s="66">
        <f t="shared" si="173"/>
        <v>0</v>
      </c>
      <c r="W1004">
        <f t="shared" si="174"/>
        <v>0</v>
      </c>
      <c r="X1004">
        <f t="shared" si="165"/>
        <v>0</v>
      </c>
      <c r="Y1004">
        <f t="shared" si="166"/>
        <v>0</v>
      </c>
      <c r="Z1004">
        <f t="shared" si="175"/>
        <v>0</v>
      </c>
    </row>
    <row r="1005" spans="3:26" x14ac:dyDescent="0.25">
      <c r="C1005"/>
      <c r="O1005">
        <f t="shared" si="167"/>
        <v>10.88</v>
      </c>
      <c r="Q1005" t="str">
        <f t="shared" si="168"/>
        <v>#</v>
      </c>
      <c r="R1005">
        <f t="shared" si="169"/>
        <v>0</v>
      </c>
      <c r="S1005">
        <f t="shared" si="170"/>
        <v>0</v>
      </c>
      <c r="T1005">
        <f t="shared" si="171"/>
        <v>35.251200000000004</v>
      </c>
      <c r="U1005">
        <f t="shared" si="172"/>
        <v>0</v>
      </c>
      <c r="V1005" s="66">
        <f t="shared" si="173"/>
        <v>0</v>
      </c>
      <c r="W1005">
        <f t="shared" si="174"/>
        <v>0</v>
      </c>
      <c r="X1005">
        <f t="shared" si="165"/>
        <v>0</v>
      </c>
      <c r="Y1005">
        <f t="shared" si="166"/>
        <v>0</v>
      </c>
      <c r="Z1005">
        <f t="shared" si="175"/>
        <v>0</v>
      </c>
    </row>
    <row r="1006" spans="3:26" x14ac:dyDescent="0.25">
      <c r="C1006"/>
      <c r="O1006">
        <f t="shared" si="167"/>
        <v>10.88</v>
      </c>
      <c r="Q1006" t="str">
        <f t="shared" si="168"/>
        <v>#</v>
      </c>
      <c r="R1006">
        <f t="shared" si="169"/>
        <v>0</v>
      </c>
      <c r="S1006">
        <f t="shared" si="170"/>
        <v>0</v>
      </c>
      <c r="T1006">
        <f t="shared" si="171"/>
        <v>35.251200000000004</v>
      </c>
      <c r="U1006">
        <f t="shared" si="172"/>
        <v>0</v>
      </c>
      <c r="V1006" s="66">
        <f t="shared" si="173"/>
        <v>0</v>
      </c>
      <c r="W1006">
        <f t="shared" si="174"/>
        <v>0</v>
      </c>
      <c r="X1006">
        <f t="shared" si="165"/>
        <v>0</v>
      </c>
      <c r="Y1006">
        <f t="shared" si="166"/>
        <v>0</v>
      </c>
      <c r="Z1006">
        <f t="shared" si="175"/>
        <v>0</v>
      </c>
    </row>
    <row r="1007" spans="3:26" x14ac:dyDescent="0.25">
      <c r="C1007"/>
      <c r="O1007">
        <f t="shared" si="167"/>
        <v>10.88</v>
      </c>
      <c r="Q1007" t="str">
        <f t="shared" si="168"/>
        <v>#</v>
      </c>
      <c r="R1007">
        <f t="shared" si="169"/>
        <v>0</v>
      </c>
      <c r="S1007">
        <f t="shared" si="170"/>
        <v>0</v>
      </c>
      <c r="T1007">
        <f t="shared" si="171"/>
        <v>35.251200000000004</v>
      </c>
      <c r="U1007">
        <f t="shared" si="172"/>
        <v>0</v>
      </c>
      <c r="V1007" s="66">
        <f t="shared" si="173"/>
        <v>0</v>
      </c>
      <c r="W1007">
        <f t="shared" si="174"/>
        <v>0</v>
      </c>
      <c r="X1007">
        <f t="shared" si="165"/>
        <v>0</v>
      </c>
      <c r="Y1007">
        <f t="shared" si="166"/>
        <v>0</v>
      </c>
      <c r="Z1007">
        <f t="shared" si="175"/>
        <v>0</v>
      </c>
    </row>
    <row r="1008" spans="3:26" x14ac:dyDescent="0.25">
      <c r="C1008"/>
      <c r="O1008">
        <f t="shared" si="167"/>
        <v>10.88</v>
      </c>
      <c r="Q1008" t="str">
        <f t="shared" si="168"/>
        <v>#</v>
      </c>
      <c r="R1008">
        <f t="shared" si="169"/>
        <v>0</v>
      </c>
      <c r="S1008">
        <f t="shared" si="170"/>
        <v>0</v>
      </c>
      <c r="T1008">
        <f t="shared" si="171"/>
        <v>35.251200000000004</v>
      </c>
      <c r="U1008">
        <f t="shared" si="172"/>
        <v>0</v>
      </c>
      <c r="V1008" s="66">
        <f t="shared" si="173"/>
        <v>0</v>
      </c>
      <c r="W1008">
        <f t="shared" si="174"/>
        <v>0</v>
      </c>
      <c r="X1008">
        <f t="shared" si="165"/>
        <v>0</v>
      </c>
      <c r="Y1008">
        <f t="shared" si="166"/>
        <v>0</v>
      </c>
      <c r="Z1008">
        <f t="shared" si="175"/>
        <v>0</v>
      </c>
    </row>
    <row r="1009" spans="3:26" x14ac:dyDescent="0.25">
      <c r="C1009"/>
      <c r="O1009">
        <f t="shared" si="167"/>
        <v>10.88</v>
      </c>
      <c r="Q1009" t="str">
        <f t="shared" si="168"/>
        <v>#</v>
      </c>
      <c r="R1009">
        <f t="shared" si="169"/>
        <v>0</v>
      </c>
      <c r="S1009">
        <f t="shared" si="170"/>
        <v>0</v>
      </c>
      <c r="T1009">
        <f t="shared" si="171"/>
        <v>35.251200000000004</v>
      </c>
      <c r="U1009">
        <f t="shared" si="172"/>
        <v>0</v>
      </c>
      <c r="V1009" s="66">
        <f t="shared" si="173"/>
        <v>0</v>
      </c>
      <c r="W1009">
        <f t="shared" si="174"/>
        <v>0</v>
      </c>
      <c r="X1009">
        <f t="shared" si="165"/>
        <v>0</v>
      </c>
      <c r="Y1009">
        <f t="shared" si="166"/>
        <v>0</v>
      </c>
      <c r="Z1009">
        <f t="shared" si="175"/>
        <v>0</v>
      </c>
    </row>
    <row r="1010" spans="3:26" x14ac:dyDescent="0.25">
      <c r="C1010"/>
      <c r="O1010">
        <f t="shared" si="167"/>
        <v>10.88</v>
      </c>
      <c r="Q1010" t="str">
        <f t="shared" si="168"/>
        <v>#</v>
      </c>
      <c r="R1010">
        <f t="shared" si="169"/>
        <v>0</v>
      </c>
      <c r="S1010">
        <f t="shared" si="170"/>
        <v>0</v>
      </c>
      <c r="T1010">
        <f t="shared" si="171"/>
        <v>35.251200000000004</v>
      </c>
      <c r="U1010">
        <f t="shared" si="172"/>
        <v>0</v>
      </c>
      <c r="V1010" s="66">
        <f t="shared" si="173"/>
        <v>0</v>
      </c>
      <c r="W1010">
        <f t="shared" si="174"/>
        <v>0</v>
      </c>
      <c r="X1010">
        <f t="shared" si="165"/>
        <v>0</v>
      </c>
      <c r="Y1010">
        <f t="shared" si="166"/>
        <v>0</v>
      </c>
      <c r="Z1010">
        <f t="shared" si="175"/>
        <v>0</v>
      </c>
    </row>
    <row r="1011" spans="3:26" x14ac:dyDescent="0.25">
      <c r="C1011"/>
      <c r="O1011">
        <f t="shared" si="167"/>
        <v>10.88</v>
      </c>
      <c r="Q1011" t="str">
        <f t="shared" si="168"/>
        <v>#</v>
      </c>
      <c r="R1011">
        <f t="shared" si="169"/>
        <v>0</v>
      </c>
      <c r="S1011">
        <f t="shared" si="170"/>
        <v>0</v>
      </c>
      <c r="T1011">
        <f t="shared" si="171"/>
        <v>35.251200000000004</v>
      </c>
      <c r="U1011">
        <f t="shared" si="172"/>
        <v>0</v>
      </c>
      <c r="V1011" s="66">
        <f t="shared" si="173"/>
        <v>0</v>
      </c>
      <c r="W1011">
        <f t="shared" si="174"/>
        <v>0</v>
      </c>
      <c r="X1011">
        <f t="shared" si="165"/>
        <v>0</v>
      </c>
      <c r="Y1011">
        <f t="shared" si="166"/>
        <v>0</v>
      </c>
      <c r="Z1011">
        <f t="shared" si="175"/>
        <v>0</v>
      </c>
    </row>
    <row r="1012" spans="3:26" x14ac:dyDescent="0.25">
      <c r="C1012"/>
      <c r="O1012">
        <f t="shared" si="167"/>
        <v>10.88</v>
      </c>
      <c r="Q1012" t="str">
        <f t="shared" si="168"/>
        <v>#</v>
      </c>
      <c r="R1012">
        <f t="shared" si="169"/>
        <v>0</v>
      </c>
      <c r="S1012">
        <f t="shared" si="170"/>
        <v>0</v>
      </c>
      <c r="T1012">
        <f t="shared" si="171"/>
        <v>35.251200000000004</v>
      </c>
      <c r="U1012">
        <f t="shared" si="172"/>
        <v>0</v>
      </c>
      <c r="V1012" s="66">
        <f t="shared" si="173"/>
        <v>0</v>
      </c>
      <c r="W1012">
        <f t="shared" si="174"/>
        <v>0</v>
      </c>
      <c r="X1012">
        <f t="shared" si="165"/>
        <v>0</v>
      </c>
      <c r="Y1012">
        <f t="shared" si="166"/>
        <v>0</v>
      </c>
      <c r="Z1012">
        <f t="shared" si="175"/>
        <v>0</v>
      </c>
    </row>
    <row r="1013" spans="3:26" x14ac:dyDescent="0.25">
      <c r="C1013"/>
      <c r="O1013">
        <f t="shared" si="167"/>
        <v>10.88</v>
      </c>
      <c r="Q1013" t="str">
        <f t="shared" si="168"/>
        <v>#</v>
      </c>
      <c r="R1013">
        <f t="shared" si="169"/>
        <v>0</v>
      </c>
      <c r="S1013">
        <f t="shared" si="170"/>
        <v>0</v>
      </c>
      <c r="T1013">
        <f t="shared" si="171"/>
        <v>35.251200000000004</v>
      </c>
      <c r="U1013">
        <f t="shared" si="172"/>
        <v>0</v>
      </c>
      <c r="V1013" s="66">
        <f t="shared" si="173"/>
        <v>0</v>
      </c>
      <c r="W1013">
        <f t="shared" si="174"/>
        <v>0</v>
      </c>
      <c r="X1013">
        <f t="shared" si="165"/>
        <v>0</v>
      </c>
      <c r="Y1013">
        <f t="shared" si="166"/>
        <v>0</v>
      </c>
      <c r="Z1013">
        <f t="shared" si="175"/>
        <v>0</v>
      </c>
    </row>
    <row r="1014" spans="3:26" x14ac:dyDescent="0.25">
      <c r="C1014"/>
      <c r="O1014">
        <f t="shared" si="167"/>
        <v>10.88</v>
      </c>
      <c r="Q1014" t="str">
        <f t="shared" si="168"/>
        <v>#</v>
      </c>
      <c r="R1014">
        <f t="shared" si="169"/>
        <v>0</v>
      </c>
      <c r="S1014">
        <f t="shared" si="170"/>
        <v>0</v>
      </c>
      <c r="T1014">
        <f t="shared" si="171"/>
        <v>35.251200000000004</v>
      </c>
      <c r="U1014">
        <f t="shared" si="172"/>
        <v>0</v>
      </c>
      <c r="V1014" s="66">
        <f t="shared" si="173"/>
        <v>0</v>
      </c>
      <c r="W1014">
        <f t="shared" si="174"/>
        <v>0</v>
      </c>
      <c r="X1014">
        <f t="shared" si="165"/>
        <v>0</v>
      </c>
      <c r="Y1014">
        <f t="shared" si="166"/>
        <v>0</v>
      </c>
      <c r="Z1014">
        <f t="shared" si="175"/>
        <v>0</v>
      </c>
    </row>
    <row r="1015" spans="3:26" x14ac:dyDescent="0.25">
      <c r="C1015"/>
      <c r="O1015">
        <f t="shared" si="167"/>
        <v>10.88</v>
      </c>
      <c r="Q1015" t="str">
        <f t="shared" si="168"/>
        <v>#</v>
      </c>
      <c r="R1015">
        <f t="shared" si="169"/>
        <v>0</v>
      </c>
      <c r="S1015">
        <f t="shared" si="170"/>
        <v>0</v>
      </c>
      <c r="T1015">
        <f t="shared" si="171"/>
        <v>35.251200000000004</v>
      </c>
      <c r="U1015">
        <f t="shared" si="172"/>
        <v>0</v>
      </c>
      <c r="V1015" s="66">
        <f t="shared" si="173"/>
        <v>0</v>
      </c>
      <c r="W1015">
        <f t="shared" si="174"/>
        <v>0</v>
      </c>
      <c r="X1015">
        <f t="shared" si="165"/>
        <v>0</v>
      </c>
      <c r="Y1015">
        <f t="shared" si="166"/>
        <v>0</v>
      </c>
      <c r="Z1015">
        <f t="shared" si="175"/>
        <v>0</v>
      </c>
    </row>
    <row r="1016" spans="3:26" x14ac:dyDescent="0.25">
      <c r="C1016"/>
      <c r="O1016">
        <f t="shared" si="167"/>
        <v>10.88</v>
      </c>
      <c r="Q1016" t="str">
        <f t="shared" si="168"/>
        <v>#</v>
      </c>
      <c r="R1016">
        <f t="shared" si="169"/>
        <v>0</v>
      </c>
      <c r="S1016">
        <f t="shared" si="170"/>
        <v>0</v>
      </c>
      <c r="T1016">
        <f t="shared" si="171"/>
        <v>35.251200000000004</v>
      </c>
      <c r="U1016">
        <f t="shared" si="172"/>
        <v>0</v>
      </c>
      <c r="V1016" s="66">
        <f t="shared" si="173"/>
        <v>0</v>
      </c>
      <c r="W1016">
        <f t="shared" si="174"/>
        <v>0</v>
      </c>
      <c r="X1016">
        <f t="shared" si="165"/>
        <v>0</v>
      </c>
      <c r="Y1016">
        <f t="shared" si="166"/>
        <v>0</v>
      </c>
      <c r="Z1016">
        <f t="shared" si="175"/>
        <v>0</v>
      </c>
    </row>
    <row r="1017" spans="3:26" x14ac:dyDescent="0.25">
      <c r="C1017"/>
      <c r="O1017">
        <f t="shared" si="167"/>
        <v>10.88</v>
      </c>
      <c r="Q1017" t="str">
        <f t="shared" si="168"/>
        <v>#</v>
      </c>
      <c r="R1017">
        <f t="shared" si="169"/>
        <v>0</v>
      </c>
      <c r="S1017">
        <f t="shared" si="170"/>
        <v>0</v>
      </c>
      <c r="T1017">
        <f t="shared" si="171"/>
        <v>35.251200000000004</v>
      </c>
      <c r="U1017">
        <f t="shared" si="172"/>
        <v>0</v>
      </c>
      <c r="V1017" s="66">
        <f t="shared" si="173"/>
        <v>0</v>
      </c>
      <c r="W1017">
        <f t="shared" si="174"/>
        <v>0</v>
      </c>
      <c r="X1017">
        <f t="shared" si="165"/>
        <v>0</v>
      </c>
      <c r="Y1017">
        <f t="shared" si="166"/>
        <v>0</v>
      </c>
      <c r="Z1017">
        <f t="shared" si="175"/>
        <v>0</v>
      </c>
    </row>
    <row r="1018" spans="3:26" x14ac:dyDescent="0.25">
      <c r="C1018"/>
      <c r="O1018">
        <f t="shared" si="167"/>
        <v>10.88</v>
      </c>
      <c r="Q1018" t="str">
        <f t="shared" si="168"/>
        <v>#</v>
      </c>
      <c r="R1018">
        <f t="shared" si="169"/>
        <v>0</v>
      </c>
      <c r="S1018">
        <f t="shared" si="170"/>
        <v>0</v>
      </c>
      <c r="T1018">
        <f t="shared" si="171"/>
        <v>35.251200000000004</v>
      </c>
      <c r="U1018">
        <f t="shared" si="172"/>
        <v>0</v>
      </c>
      <c r="V1018" s="66">
        <f t="shared" si="173"/>
        <v>0</v>
      </c>
      <c r="W1018">
        <f t="shared" si="174"/>
        <v>0</v>
      </c>
      <c r="X1018">
        <f t="shared" si="165"/>
        <v>0</v>
      </c>
      <c r="Y1018">
        <f t="shared" si="166"/>
        <v>0</v>
      </c>
      <c r="Z1018">
        <f t="shared" si="175"/>
        <v>0</v>
      </c>
    </row>
    <row r="1019" spans="3:26" x14ac:dyDescent="0.25">
      <c r="C1019"/>
      <c r="O1019">
        <f t="shared" si="167"/>
        <v>10.88</v>
      </c>
      <c r="Q1019" t="str">
        <f t="shared" si="168"/>
        <v>#</v>
      </c>
      <c r="R1019">
        <f t="shared" si="169"/>
        <v>0</v>
      </c>
      <c r="S1019">
        <f t="shared" si="170"/>
        <v>0</v>
      </c>
      <c r="T1019">
        <f t="shared" si="171"/>
        <v>35.251200000000004</v>
      </c>
      <c r="U1019">
        <f t="shared" si="172"/>
        <v>0</v>
      </c>
      <c r="V1019" s="66">
        <f t="shared" si="173"/>
        <v>0</v>
      </c>
      <c r="W1019">
        <f t="shared" si="174"/>
        <v>0</v>
      </c>
      <c r="X1019">
        <f t="shared" si="165"/>
        <v>0</v>
      </c>
      <c r="Y1019">
        <f t="shared" si="166"/>
        <v>0</v>
      </c>
      <c r="Z1019">
        <f t="shared" si="175"/>
        <v>0</v>
      </c>
    </row>
    <row r="1020" spans="3:26" x14ac:dyDescent="0.25">
      <c r="C1020"/>
      <c r="O1020">
        <f t="shared" si="167"/>
        <v>10.88</v>
      </c>
      <c r="Q1020" t="str">
        <f t="shared" si="168"/>
        <v>#</v>
      </c>
      <c r="R1020">
        <f t="shared" si="169"/>
        <v>0</v>
      </c>
      <c r="S1020">
        <f t="shared" si="170"/>
        <v>0</v>
      </c>
      <c r="T1020">
        <f t="shared" si="171"/>
        <v>35.251200000000004</v>
      </c>
      <c r="U1020">
        <f t="shared" si="172"/>
        <v>0</v>
      </c>
      <c r="V1020" s="66">
        <f t="shared" si="173"/>
        <v>0</v>
      </c>
      <c r="W1020">
        <f t="shared" si="174"/>
        <v>0</v>
      </c>
      <c r="X1020">
        <f t="shared" si="165"/>
        <v>0</v>
      </c>
      <c r="Y1020">
        <f t="shared" si="166"/>
        <v>0</v>
      </c>
      <c r="Z1020">
        <f t="shared" si="175"/>
        <v>0</v>
      </c>
    </row>
    <row r="1021" spans="3:26" x14ac:dyDescent="0.25">
      <c r="C1021"/>
      <c r="O1021">
        <f t="shared" si="167"/>
        <v>10.88</v>
      </c>
      <c r="Q1021" t="str">
        <f t="shared" si="168"/>
        <v>#</v>
      </c>
      <c r="R1021">
        <f t="shared" si="169"/>
        <v>0</v>
      </c>
      <c r="S1021">
        <f t="shared" si="170"/>
        <v>0</v>
      </c>
      <c r="T1021">
        <f t="shared" si="171"/>
        <v>35.251200000000004</v>
      </c>
      <c r="U1021">
        <f t="shared" si="172"/>
        <v>0</v>
      </c>
      <c r="V1021" s="66">
        <f t="shared" si="173"/>
        <v>0</v>
      </c>
      <c r="W1021">
        <f t="shared" si="174"/>
        <v>0</v>
      </c>
      <c r="X1021">
        <f t="shared" si="165"/>
        <v>0</v>
      </c>
      <c r="Y1021">
        <f t="shared" si="166"/>
        <v>0</v>
      </c>
      <c r="Z1021">
        <f t="shared" si="175"/>
        <v>0</v>
      </c>
    </row>
    <row r="1022" spans="3:26" x14ac:dyDescent="0.25">
      <c r="C1022"/>
      <c r="O1022">
        <f t="shared" si="167"/>
        <v>10.88</v>
      </c>
      <c r="Q1022" t="str">
        <f t="shared" si="168"/>
        <v>#</v>
      </c>
      <c r="R1022">
        <f t="shared" si="169"/>
        <v>0</v>
      </c>
      <c r="S1022">
        <f t="shared" si="170"/>
        <v>0</v>
      </c>
      <c r="T1022">
        <f t="shared" si="171"/>
        <v>35.251200000000004</v>
      </c>
      <c r="U1022">
        <f t="shared" si="172"/>
        <v>0</v>
      </c>
      <c r="V1022" s="66">
        <f t="shared" si="173"/>
        <v>0</v>
      </c>
      <c r="W1022">
        <f t="shared" si="174"/>
        <v>0</v>
      </c>
      <c r="X1022">
        <f t="shared" si="165"/>
        <v>0</v>
      </c>
      <c r="Y1022">
        <f t="shared" si="166"/>
        <v>0</v>
      </c>
      <c r="Z1022">
        <f t="shared" si="175"/>
        <v>0</v>
      </c>
    </row>
    <row r="1023" spans="3:26" x14ac:dyDescent="0.25">
      <c r="C1023"/>
      <c r="O1023">
        <f t="shared" si="167"/>
        <v>10.88</v>
      </c>
      <c r="Q1023" t="str">
        <f t="shared" si="168"/>
        <v>#</v>
      </c>
      <c r="R1023">
        <f t="shared" si="169"/>
        <v>0</v>
      </c>
      <c r="S1023">
        <f t="shared" si="170"/>
        <v>0</v>
      </c>
      <c r="T1023">
        <f t="shared" si="171"/>
        <v>35.251200000000004</v>
      </c>
      <c r="U1023">
        <f t="shared" si="172"/>
        <v>0</v>
      </c>
      <c r="V1023" s="66">
        <f t="shared" si="173"/>
        <v>0</v>
      </c>
      <c r="W1023">
        <f t="shared" si="174"/>
        <v>0</v>
      </c>
      <c r="X1023">
        <f t="shared" si="165"/>
        <v>0</v>
      </c>
      <c r="Y1023">
        <f t="shared" si="166"/>
        <v>0</v>
      </c>
      <c r="Z1023">
        <f t="shared" si="175"/>
        <v>0</v>
      </c>
    </row>
    <row r="1024" spans="3:26" x14ac:dyDescent="0.25">
      <c r="C1024"/>
      <c r="O1024">
        <f t="shared" si="167"/>
        <v>10.88</v>
      </c>
      <c r="Q1024" t="str">
        <f t="shared" si="168"/>
        <v>#</v>
      </c>
      <c r="R1024">
        <f t="shared" si="169"/>
        <v>0</v>
      </c>
      <c r="S1024">
        <f t="shared" si="170"/>
        <v>0</v>
      </c>
      <c r="T1024">
        <f t="shared" si="171"/>
        <v>35.251200000000004</v>
      </c>
      <c r="U1024">
        <f t="shared" si="172"/>
        <v>0</v>
      </c>
      <c r="V1024" s="66">
        <f t="shared" si="173"/>
        <v>0</v>
      </c>
      <c r="W1024">
        <f t="shared" si="174"/>
        <v>0</v>
      </c>
      <c r="X1024">
        <f t="shared" si="165"/>
        <v>0</v>
      </c>
      <c r="Y1024">
        <f t="shared" si="166"/>
        <v>0</v>
      </c>
      <c r="Z1024">
        <f t="shared" si="175"/>
        <v>0</v>
      </c>
    </row>
    <row r="1025" spans="3:26" x14ac:dyDescent="0.25">
      <c r="C1025"/>
      <c r="O1025">
        <f t="shared" si="167"/>
        <v>10.88</v>
      </c>
      <c r="Q1025" t="str">
        <f t="shared" si="168"/>
        <v>#</v>
      </c>
      <c r="R1025">
        <f t="shared" si="169"/>
        <v>0</v>
      </c>
      <c r="S1025">
        <f t="shared" si="170"/>
        <v>0</v>
      </c>
      <c r="T1025">
        <f t="shared" si="171"/>
        <v>35.251200000000004</v>
      </c>
      <c r="U1025">
        <f t="shared" si="172"/>
        <v>0</v>
      </c>
      <c r="V1025" s="66">
        <f t="shared" si="173"/>
        <v>0</v>
      </c>
      <c r="W1025">
        <f t="shared" si="174"/>
        <v>0</v>
      </c>
      <c r="X1025">
        <f t="shared" si="165"/>
        <v>0</v>
      </c>
      <c r="Y1025">
        <f t="shared" si="166"/>
        <v>0</v>
      </c>
      <c r="Z1025">
        <f t="shared" si="175"/>
        <v>0</v>
      </c>
    </row>
    <row r="1026" spans="3:26" x14ac:dyDescent="0.25">
      <c r="C1026"/>
      <c r="O1026">
        <f t="shared" si="167"/>
        <v>10.88</v>
      </c>
      <c r="Q1026" t="str">
        <f t="shared" si="168"/>
        <v>#</v>
      </c>
      <c r="R1026">
        <f t="shared" si="169"/>
        <v>0</v>
      </c>
      <c r="S1026">
        <f t="shared" si="170"/>
        <v>0</v>
      </c>
      <c r="T1026">
        <f t="shared" si="171"/>
        <v>35.251200000000004</v>
      </c>
      <c r="U1026">
        <f t="shared" si="172"/>
        <v>0</v>
      </c>
      <c r="V1026" s="66">
        <f t="shared" si="173"/>
        <v>0</v>
      </c>
      <c r="W1026">
        <f t="shared" si="174"/>
        <v>0</v>
      </c>
      <c r="X1026">
        <f t="shared" si="165"/>
        <v>0</v>
      </c>
      <c r="Y1026">
        <f t="shared" si="166"/>
        <v>0</v>
      </c>
      <c r="Z1026">
        <f t="shared" si="175"/>
        <v>0</v>
      </c>
    </row>
    <row r="1027" spans="3:26" x14ac:dyDescent="0.25">
      <c r="C1027"/>
      <c r="O1027">
        <f t="shared" si="167"/>
        <v>10.88</v>
      </c>
      <c r="Q1027" t="str">
        <f t="shared" si="168"/>
        <v>#</v>
      </c>
      <c r="R1027">
        <f t="shared" si="169"/>
        <v>0</v>
      </c>
      <c r="S1027">
        <f t="shared" si="170"/>
        <v>0</v>
      </c>
      <c r="T1027">
        <f t="shared" si="171"/>
        <v>35.251200000000004</v>
      </c>
      <c r="U1027">
        <f t="shared" si="172"/>
        <v>0</v>
      </c>
      <c r="V1027" s="66">
        <f t="shared" si="173"/>
        <v>0</v>
      </c>
      <c r="W1027">
        <f t="shared" si="174"/>
        <v>0</v>
      </c>
      <c r="X1027">
        <f t="shared" ref="X1027:X1090" si="176">ROUND(J1027/1000,3)</f>
        <v>0</v>
      </c>
      <c r="Y1027">
        <f t="shared" ref="Y1027:Y1090" si="177">ROUND(K1027/1000,3)</f>
        <v>0</v>
      </c>
      <c r="Z1027">
        <f t="shared" si="175"/>
        <v>0</v>
      </c>
    </row>
    <row r="1028" spans="3:26" x14ac:dyDescent="0.25">
      <c r="C1028"/>
      <c r="O1028">
        <f t="shared" ref="O1028:O1091" si="178">IFERROR(AVERAGEIFS($M$3:$M$1650,$B$3:$B$1650,MID($Q1028,1,4),$M$3:$M$1650,"&gt;0"),10.88)</f>
        <v>10.88</v>
      </c>
      <c r="Q1028" t="str">
        <f t="shared" ref="Q1028:Q1091" si="179">B1028&amp;"#"&amp;MID(C1028,6,2)</f>
        <v>#</v>
      </c>
      <c r="R1028">
        <f t="shared" ref="R1028:R1091" si="180">IF(OR(L1028=0,M1028=0),ROUND(D1028*O1028/1000,3),ROUND(L1028*M1028*0.9/1000,3))</f>
        <v>0</v>
      </c>
      <c r="S1028">
        <f t="shared" ref="S1028:S1091" si="181">IF(OR(L1028=0,M1028=0),ROUND(D1028*O1028*0.9/1000,3),ROUND(L1028*M1028*0.9/1000,3))</f>
        <v>0</v>
      </c>
      <c r="T1028">
        <f t="shared" ref="T1028:T1091" si="182">IF(OR(L1028=0,M1028=0),O1028*0.9*3.6,M1028*0.9*3.6)</f>
        <v>35.251200000000004</v>
      </c>
      <c r="U1028">
        <f t="shared" ref="U1028:U1091" si="183">IF(H1028=0,ROUND(F1028+G1028,3),ROUND(H1028,3))</f>
        <v>0</v>
      </c>
      <c r="V1028" s="66">
        <f t="shared" ref="V1028:V1091" si="184">H1028</f>
        <v>0</v>
      </c>
      <c r="W1028">
        <f t="shared" ref="W1028:W1091" si="185">ROUND(E1028/1000,3)</f>
        <v>0</v>
      </c>
      <c r="X1028">
        <f t="shared" si="176"/>
        <v>0</v>
      </c>
      <c r="Y1028">
        <f t="shared" si="177"/>
        <v>0</v>
      </c>
      <c r="Z1028">
        <f t="shared" ref="Z1028:Z1091" si="186">ROUND(I1028/1000,3)</f>
        <v>0</v>
      </c>
    </row>
    <row r="1029" spans="3:26" x14ac:dyDescent="0.25">
      <c r="C1029"/>
      <c r="O1029">
        <f t="shared" si="178"/>
        <v>10.88</v>
      </c>
      <c r="Q1029" t="str">
        <f t="shared" si="179"/>
        <v>#</v>
      </c>
      <c r="R1029">
        <f t="shared" si="180"/>
        <v>0</v>
      </c>
      <c r="S1029">
        <f t="shared" si="181"/>
        <v>0</v>
      </c>
      <c r="T1029">
        <f t="shared" si="182"/>
        <v>35.251200000000004</v>
      </c>
      <c r="U1029">
        <f t="shared" si="183"/>
        <v>0</v>
      </c>
      <c r="V1029" s="66">
        <f t="shared" si="184"/>
        <v>0</v>
      </c>
      <c r="W1029">
        <f t="shared" si="185"/>
        <v>0</v>
      </c>
      <c r="X1029">
        <f t="shared" si="176"/>
        <v>0</v>
      </c>
      <c r="Y1029">
        <f t="shared" si="177"/>
        <v>0</v>
      </c>
      <c r="Z1029">
        <f t="shared" si="186"/>
        <v>0</v>
      </c>
    </row>
    <row r="1030" spans="3:26" x14ac:dyDescent="0.25">
      <c r="C1030"/>
      <c r="O1030">
        <f t="shared" si="178"/>
        <v>10.88</v>
      </c>
      <c r="Q1030" t="str">
        <f t="shared" si="179"/>
        <v>#</v>
      </c>
      <c r="R1030">
        <f t="shared" si="180"/>
        <v>0</v>
      </c>
      <c r="S1030">
        <f t="shared" si="181"/>
        <v>0</v>
      </c>
      <c r="T1030">
        <f t="shared" si="182"/>
        <v>35.251200000000004</v>
      </c>
      <c r="U1030">
        <f t="shared" si="183"/>
        <v>0</v>
      </c>
      <c r="V1030" s="66">
        <f t="shared" si="184"/>
        <v>0</v>
      </c>
      <c r="W1030">
        <f t="shared" si="185"/>
        <v>0</v>
      </c>
      <c r="X1030">
        <f t="shared" si="176"/>
        <v>0</v>
      </c>
      <c r="Y1030">
        <f t="shared" si="177"/>
        <v>0</v>
      </c>
      <c r="Z1030">
        <f t="shared" si="186"/>
        <v>0</v>
      </c>
    </row>
    <row r="1031" spans="3:26" x14ac:dyDescent="0.25">
      <c r="C1031"/>
      <c r="O1031">
        <f t="shared" si="178"/>
        <v>10.88</v>
      </c>
      <c r="Q1031" t="str">
        <f t="shared" si="179"/>
        <v>#</v>
      </c>
      <c r="R1031">
        <f t="shared" si="180"/>
        <v>0</v>
      </c>
      <c r="S1031">
        <f t="shared" si="181"/>
        <v>0</v>
      </c>
      <c r="T1031">
        <f t="shared" si="182"/>
        <v>35.251200000000004</v>
      </c>
      <c r="U1031">
        <f t="shared" si="183"/>
        <v>0</v>
      </c>
      <c r="V1031" s="66">
        <f t="shared" si="184"/>
        <v>0</v>
      </c>
      <c r="W1031">
        <f t="shared" si="185"/>
        <v>0</v>
      </c>
      <c r="X1031">
        <f t="shared" si="176"/>
        <v>0</v>
      </c>
      <c r="Y1031">
        <f t="shared" si="177"/>
        <v>0</v>
      </c>
      <c r="Z1031">
        <f t="shared" si="186"/>
        <v>0</v>
      </c>
    </row>
    <row r="1032" spans="3:26" x14ac:dyDescent="0.25">
      <c r="C1032"/>
      <c r="O1032">
        <f t="shared" si="178"/>
        <v>10.88</v>
      </c>
      <c r="Q1032" t="str">
        <f t="shared" si="179"/>
        <v>#</v>
      </c>
      <c r="R1032">
        <f t="shared" si="180"/>
        <v>0</v>
      </c>
      <c r="S1032">
        <f t="shared" si="181"/>
        <v>0</v>
      </c>
      <c r="T1032">
        <f t="shared" si="182"/>
        <v>35.251200000000004</v>
      </c>
      <c r="U1032">
        <f t="shared" si="183"/>
        <v>0</v>
      </c>
      <c r="V1032" s="66">
        <f t="shared" si="184"/>
        <v>0</v>
      </c>
      <c r="W1032">
        <f t="shared" si="185"/>
        <v>0</v>
      </c>
      <c r="X1032">
        <f t="shared" si="176"/>
        <v>0</v>
      </c>
      <c r="Y1032">
        <f t="shared" si="177"/>
        <v>0</v>
      </c>
      <c r="Z1032">
        <f t="shared" si="186"/>
        <v>0</v>
      </c>
    </row>
    <row r="1033" spans="3:26" x14ac:dyDescent="0.25">
      <c r="C1033"/>
      <c r="O1033">
        <f t="shared" si="178"/>
        <v>10.88</v>
      </c>
      <c r="Q1033" t="str">
        <f t="shared" si="179"/>
        <v>#</v>
      </c>
      <c r="R1033">
        <f t="shared" si="180"/>
        <v>0</v>
      </c>
      <c r="S1033">
        <f t="shared" si="181"/>
        <v>0</v>
      </c>
      <c r="T1033">
        <f t="shared" si="182"/>
        <v>35.251200000000004</v>
      </c>
      <c r="U1033">
        <f t="shared" si="183"/>
        <v>0</v>
      </c>
      <c r="V1033" s="66">
        <f t="shared" si="184"/>
        <v>0</v>
      </c>
      <c r="W1033">
        <f t="shared" si="185"/>
        <v>0</v>
      </c>
      <c r="X1033">
        <f t="shared" si="176"/>
        <v>0</v>
      </c>
      <c r="Y1033">
        <f t="shared" si="177"/>
        <v>0</v>
      </c>
      <c r="Z1033">
        <f t="shared" si="186"/>
        <v>0</v>
      </c>
    </row>
    <row r="1034" spans="3:26" x14ac:dyDescent="0.25">
      <c r="C1034"/>
      <c r="O1034">
        <f t="shared" si="178"/>
        <v>10.88</v>
      </c>
      <c r="Q1034" t="str">
        <f t="shared" si="179"/>
        <v>#</v>
      </c>
      <c r="R1034">
        <f t="shared" si="180"/>
        <v>0</v>
      </c>
      <c r="S1034">
        <f t="shared" si="181"/>
        <v>0</v>
      </c>
      <c r="T1034">
        <f t="shared" si="182"/>
        <v>35.251200000000004</v>
      </c>
      <c r="U1034">
        <f t="shared" si="183"/>
        <v>0</v>
      </c>
      <c r="V1034" s="66">
        <f t="shared" si="184"/>
        <v>0</v>
      </c>
      <c r="W1034">
        <f t="shared" si="185"/>
        <v>0</v>
      </c>
      <c r="X1034">
        <f t="shared" si="176"/>
        <v>0</v>
      </c>
      <c r="Y1034">
        <f t="shared" si="177"/>
        <v>0</v>
      </c>
      <c r="Z1034">
        <f t="shared" si="186"/>
        <v>0</v>
      </c>
    </row>
    <row r="1035" spans="3:26" x14ac:dyDescent="0.25">
      <c r="C1035"/>
      <c r="O1035">
        <f t="shared" si="178"/>
        <v>10.88</v>
      </c>
      <c r="Q1035" t="str">
        <f t="shared" si="179"/>
        <v>#</v>
      </c>
      <c r="R1035">
        <f t="shared" si="180"/>
        <v>0</v>
      </c>
      <c r="S1035">
        <f t="shared" si="181"/>
        <v>0</v>
      </c>
      <c r="T1035">
        <f t="shared" si="182"/>
        <v>35.251200000000004</v>
      </c>
      <c r="U1035">
        <f t="shared" si="183"/>
        <v>0</v>
      </c>
      <c r="V1035" s="66">
        <f t="shared" si="184"/>
        <v>0</v>
      </c>
      <c r="W1035">
        <f t="shared" si="185"/>
        <v>0</v>
      </c>
      <c r="X1035">
        <f t="shared" si="176"/>
        <v>0</v>
      </c>
      <c r="Y1035">
        <f t="shared" si="177"/>
        <v>0</v>
      </c>
      <c r="Z1035">
        <f t="shared" si="186"/>
        <v>0</v>
      </c>
    </row>
    <row r="1036" spans="3:26" x14ac:dyDescent="0.25">
      <c r="C1036"/>
      <c r="O1036">
        <f t="shared" si="178"/>
        <v>10.88</v>
      </c>
      <c r="Q1036" t="str">
        <f t="shared" si="179"/>
        <v>#</v>
      </c>
      <c r="R1036">
        <f t="shared" si="180"/>
        <v>0</v>
      </c>
      <c r="S1036">
        <f t="shared" si="181"/>
        <v>0</v>
      </c>
      <c r="T1036">
        <f t="shared" si="182"/>
        <v>35.251200000000004</v>
      </c>
      <c r="U1036">
        <f t="shared" si="183"/>
        <v>0</v>
      </c>
      <c r="V1036" s="66">
        <f t="shared" si="184"/>
        <v>0</v>
      </c>
      <c r="W1036">
        <f t="shared" si="185"/>
        <v>0</v>
      </c>
      <c r="X1036">
        <f t="shared" si="176"/>
        <v>0</v>
      </c>
      <c r="Y1036">
        <f t="shared" si="177"/>
        <v>0</v>
      </c>
      <c r="Z1036">
        <f t="shared" si="186"/>
        <v>0</v>
      </c>
    </row>
    <row r="1037" spans="3:26" x14ac:dyDescent="0.25">
      <c r="C1037"/>
      <c r="O1037">
        <f t="shared" si="178"/>
        <v>10.88</v>
      </c>
      <c r="Q1037" t="str">
        <f t="shared" si="179"/>
        <v>#</v>
      </c>
      <c r="R1037">
        <f t="shared" si="180"/>
        <v>0</v>
      </c>
      <c r="S1037">
        <f t="shared" si="181"/>
        <v>0</v>
      </c>
      <c r="T1037">
        <f t="shared" si="182"/>
        <v>35.251200000000004</v>
      </c>
      <c r="U1037">
        <f t="shared" si="183"/>
        <v>0</v>
      </c>
      <c r="V1037" s="66">
        <f t="shared" si="184"/>
        <v>0</v>
      </c>
      <c r="W1037">
        <f t="shared" si="185"/>
        <v>0</v>
      </c>
      <c r="X1037">
        <f t="shared" si="176"/>
        <v>0</v>
      </c>
      <c r="Y1037">
        <f t="shared" si="177"/>
        <v>0</v>
      </c>
      <c r="Z1037">
        <f t="shared" si="186"/>
        <v>0</v>
      </c>
    </row>
    <row r="1038" spans="3:26" x14ac:dyDescent="0.25">
      <c r="C1038"/>
      <c r="O1038">
        <f t="shared" si="178"/>
        <v>10.88</v>
      </c>
      <c r="Q1038" t="str">
        <f t="shared" si="179"/>
        <v>#</v>
      </c>
      <c r="R1038">
        <f t="shared" si="180"/>
        <v>0</v>
      </c>
      <c r="S1038">
        <f t="shared" si="181"/>
        <v>0</v>
      </c>
      <c r="T1038">
        <f t="shared" si="182"/>
        <v>35.251200000000004</v>
      </c>
      <c r="U1038">
        <f t="shared" si="183"/>
        <v>0</v>
      </c>
      <c r="V1038" s="66">
        <f t="shared" si="184"/>
        <v>0</v>
      </c>
      <c r="W1038">
        <f t="shared" si="185"/>
        <v>0</v>
      </c>
      <c r="X1038">
        <f t="shared" si="176"/>
        <v>0</v>
      </c>
      <c r="Y1038">
        <f t="shared" si="177"/>
        <v>0</v>
      </c>
      <c r="Z1038">
        <f t="shared" si="186"/>
        <v>0</v>
      </c>
    </row>
    <row r="1039" spans="3:26" x14ac:dyDescent="0.25">
      <c r="C1039"/>
      <c r="O1039">
        <f t="shared" si="178"/>
        <v>10.88</v>
      </c>
      <c r="Q1039" t="str">
        <f t="shared" si="179"/>
        <v>#</v>
      </c>
      <c r="R1039">
        <f t="shared" si="180"/>
        <v>0</v>
      </c>
      <c r="S1039">
        <f t="shared" si="181"/>
        <v>0</v>
      </c>
      <c r="T1039">
        <f t="shared" si="182"/>
        <v>35.251200000000004</v>
      </c>
      <c r="U1039">
        <f t="shared" si="183"/>
        <v>0</v>
      </c>
      <c r="V1039" s="66">
        <f t="shared" si="184"/>
        <v>0</v>
      </c>
      <c r="W1039">
        <f t="shared" si="185"/>
        <v>0</v>
      </c>
      <c r="X1039">
        <f t="shared" si="176"/>
        <v>0</v>
      </c>
      <c r="Y1039">
        <f t="shared" si="177"/>
        <v>0</v>
      </c>
      <c r="Z1039">
        <f t="shared" si="186"/>
        <v>0</v>
      </c>
    </row>
    <row r="1040" spans="3:26" x14ac:dyDescent="0.25">
      <c r="C1040"/>
      <c r="O1040">
        <f t="shared" si="178"/>
        <v>10.88</v>
      </c>
      <c r="Q1040" t="str">
        <f t="shared" si="179"/>
        <v>#</v>
      </c>
      <c r="R1040">
        <f t="shared" si="180"/>
        <v>0</v>
      </c>
      <c r="S1040">
        <f t="shared" si="181"/>
        <v>0</v>
      </c>
      <c r="T1040">
        <f t="shared" si="182"/>
        <v>35.251200000000004</v>
      </c>
      <c r="U1040">
        <f t="shared" si="183"/>
        <v>0</v>
      </c>
      <c r="V1040" s="66">
        <f t="shared" si="184"/>
        <v>0</v>
      </c>
      <c r="W1040">
        <f t="shared" si="185"/>
        <v>0</v>
      </c>
      <c r="X1040">
        <f t="shared" si="176"/>
        <v>0</v>
      </c>
      <c r="Y1040">
        <f t="shared" si="177"/>
        <v>0</v>
      </c>
      <c r="Z1040">
        <f t="shared" si="186"/>
        <v>0</v>
      </c>
    </row>
    <row r="1041" spans="3:26" x14ac:dyDescent="0.25">
      <c r="C1041"/>
      <c r="O1041">
        <f t="shared" si="178"/>
        <v>10.88</v>
      </c>
      <c r="Q1041" t="str">
        <f t="shared" si="179"/>
        <v>#</v>
      </c>
      <c r="R1041">
        <f t="shared" si="180"/>
        <v>0</v>
      </c>
      <c r="S1041">
        <f t="shared" si="181"/>
        <v>0</v>
      </c>
      <c r="T1041">
        <f t="shared" si="182"/>
        <v>35.251200000000004</v>
      </c>
      <c r="U1041">
        <f t="shared" si="183"/>
        <v>0</v>
      </c>
      <c r="V1041" s="66">
        <f t="shared" si="184"/>
        <v>0</v>
      </c>
      <c r="W1041">
        <f t="shared" si="185"/>
        <v>0</v>
      </c>
      <c r="X1041">
        <f t="shared" si="176"/>
        <v>0</v>
      </c>
      <c r="Y1041">
        <f t="shared" si="177"/>
        <v>0</v>
      </c>
      <c r="Z1041">
        <f t="shared" si="186"/>
        <v>0</v>
      </c>
    </row>
    <row r="1042" spans="3:26" x14ac:dyDescent="0.25">
      <c r="C1042"/>
      <c r="O1042">
        <f t="shared" si="178"/>
        <v>10.88</v>
      </c>
      <c r="Q1042" t="str">
        <f t="shared" si="179"/>
        <v>#</v>
      </c>
      <c r="R1042">
        <f t="shared" si="180"/>
        <v>0</v>
      </c>
      <c r="S1042">
        <f t="shared" si="181"/>
        <v>0</v>
      </c>
      <c r="T1042">
        <f t="shared" si="182"/>
        <v>35.251200000000004</v>
      </c>
      <c r="U1042">
        <f t="shared" si="183"/>
        <v>0</v>
      </c>
      <c r="V1042" s="66">
        <f t="shared" si="184"/>
        <v>0</v>
      </c>
      <c r="W1042">
        <f t="shared" si="185"/>
        <v>0</v>
      </c>
      <c r="X1042">
        <f t="shared" si="176"/>
        <v>0</v>
      </c>
      <c r="Y1042">
        <f t="shared" si="177"/>
        <v>0</v>
      </c>
      <c r="Z1042">
        <f t="shared" si="186"/>
        <v>0</v>
      </c>
    </row>
    <row r="1043" spans="3:26" x14ac:dyDescent="0.25">
      <c r="C1043"/>
      <c r="O1043">
        <f t="shared" si="178"/>
        <v>10.88</v>
      </c>
      <c r="Q1043" t="str">
        <f t="shared" si="179"/>
        <v>#</v>
      </c>
      <c r="R1043">
        <f t="shared" si="180"/>
        <v>0</v>
      </c>
      <c r="S1043">
        <f t="shared" si="181"/>
        <v>0</v>
      </c>
      <c r="T1043">
        <f t="shared" si="182"/>
        <v>35.251200000000004</v>
      </c>
      <c r="U1043">
        <f t="shared" si="183"/>
        <v>0</v>
      </c>
      <c r="V1043" s="66">
        <f t="shared" si="184"/>
        <v>0</v>
      </c>
      <c r="W1043">
        <f t="shared" si="185"/>
        <v>0</v>
      </c>
      <c r="X1043">
        <f t="shared" si="176"/>
        <v>0</v>
      </c>
      <c r="Y1043">
        <f t="shared" si="177"/>
        <v>0</v>
      </c>
      <c r="Z1043">
        <f t="shared" si="186"/>
        <v>0</v>
      </c>
    </row>
    <row r="1044" spans="3:26" x14ac:dyDescent="0.25">
      <c r="C1044"/>
      <c r="O1044">
        <f t="shared" si="178"/>
        <v>10.88</v>
      </c>
      <c r="Q1044" t="str">
        <f t="shared" si="179"/>
        <v>#</v>
      </c>
      <c r="R1044">
        <f t="shared" si="180"/>
        <v>0</v>
      </c>
      <c r="S1044">
        <f t="shared" si="181"/>
        <v>0</v>
      </c>
      <c r="T1044">
        <f t="shared" si="182"/>
        <v>35.251200000000004</v>
      </c>
      <c r="U1044">
        <f t="shared" si="183"/>
        <v>0</v>
      </c>
      <c r="V1044" s="66">
        <f t="shared" si="184"/>
        <v>0</v>
      </c>
      <c r="W1044">
        <f t="shared" si="185"/>
        <v>0</v>
      </c>
      <c r="X1044">
        <f t="shared" si="176"/>
        <v>0</v>
      </c>
      <c r="Y1044">
        <f t="shared" si="177"/>
        <v>0</v>
      </c>
      <c r="Z1044">
        <f t="shared" si="186"/>
        <v>0</v>
      </c>
    </row>
    <row r="1045" spans="3:26" x14ac:dyDescent="0.25">
      <c r="C1045"/>
      <c r="O1045">
        <f t="shared" si="178"/>
        <v>10.88</v>
      </c>
      <c r="Q1045" t="str">
        <f t="shared" si="179"/>
        <v>#</v>
      </c>
      <c r="R1045">
        <f t="shared" si="180"/>
        <v>0</v>
      </c>
      <c r="S1045">
        <f t="shared" si="181"/>
        <v>0</v>
      </c>
      <c r="T1045">
        <f t="shared" si="182"/>
        <v>35.251200000000004</v>
      </c>
      <c r="U1045">
        <f t="shared" si="183"/>
        <v>0</v>
      </c>
      <c r="V1045" s="66">
        <f t="shared" si="184"/>
        <v>0</v>
      </c>
      <c r="W1045">
        <f t="shared" si="185"/>
        <v>0</v>
      </c>
      <c r="X1045">
        <f t="shared" si="176"/>
        <v>0</v>
      </c>
      <c r="Y1045">
        <f t="shared" si="177"/>
        <v>0</v>
      </c>
      <c r="Z1045">
        <f t="shared" si="186"/>
        <v>0</v>
      </c>
    </row>
    <row r="1046" spans="3:26" x14ac:dyDescent="0.25">
      <c r="C1046"/>
      <c r="O1046">
        <f t="shared" si="178"/>
        <v>10.88</v>
      </c>
      <c r="Q1046" t="str">
        <f t="shared" si="179"/>
        <v>#</v>
      </c>
      <c r="R1046">
        <f t="shared" si="180"/>
        <v>0</v>
      </c>
      <c r="S1046">
        <f t="shared" si="181"/>
        <v>0</v>
      </c>
      <c r="T1046">
        <f t="shared" si="182"/>
        <v>35.251200000000004</v>
      </c>
      <c r="U1046">
        <f t="shared" si="183"/>
        <v>0</v>
      </c>
      <c r="V1046" s="66">
        <f t="shared" si="184"/>
        <v>0</v>
      </c>
      <c r="W1046">
        <f t="shared" si="185"/>
        <v>0</v>
      </c>
      <c r="X1046">
        <f t="shared" si="176"/>
        <v>0</v>
      </c>
      <c r="Y1046">
        <f t="shared" si="177"/>
        <v>0</v>
      </c>
      <c r="Z1046">
        <f t="shared" si="186"/>
        <v>0</v>
      </c>
    </row>
    <row r="1047" spans="3:26" x14ac:dyDescent="0.25">
      <c r="C1047"/>
      <c r="O1047">
        <f t="shared" si="178"/>
        <v>10.88</v>
      </c>
      <c r="Q1047" t="str">
        <f t="shared" si="179"/>
        <v>#</v>
      </c>
      <c r="R1047">
        <f t="shared" si="180"/>
        <v>0</v>
      </c>
      <c r="S1047">
        <f t="shared" si="181"/>
        <v>0</v>
      </c>
      <c r="T1047">
        <f t="shared" si="182"/>
        <v>35.251200000000004</v>
      </c>
      <c r="U1047">
        <f t="shared" si="183"/>
        <v>0</v>
      </c>
      <c r="V1047" s="66">
        <f t="shared" si="184"/>
        <v>0</v>
      </c>
      <c r="W1047">
        <f t="shared" si="185"/>
        <v>0</v>
      </c>
      <c r="X1047">
        <f t="shared" si="176"/>
        <v>0</v>
      </c>
      <c r="Y1047">
        <f t="shared" si="177"/>
        <v>0</v>
      </c>
      <c r="Z1047">
        <f t="shared" si="186"/>
        <v>0</v>
      </c>
    </row>
    <row r="1048" spans="3:26" x14ac:dyDescent="0.25">
      <c r="C1048"/>
      <c r="O1048">
        <f t="shared" si="178"/>
        <v>10.88</v>
      </c>
      <c r="Q1048" t="str">
        <f t="shared" si="179"/>
        <v>#</v>
      </c>
      <c r="R1048">
        <f t="shared" si="180"/>
        <v>0</v>
      </c>
      <c r="S1048">
        <f t="shared" si="181"/>
        <v>0</v>
      </c>
      <c r="T1048">
        <f t="shared" si="182"/>
        <v>35.251200000000004</v>
      </c>
      <c r="U1048">
        <f t="shared" si="183"/>
        <v>0</v>
      </c>
      <c r="V1048" s="66">
        <f t="shared" si="184"/>
        <v>0</v>
      </c>
      <c r="W1048">
        <f t="shared" si="185"/>
        <v>0</v>
      </c>
      <c r="X1048">
        <f t="shared" si="176"/>
        <v>0</v>
      </c>
      <c r="Y1048">
        <f t="shared" si="177"/>
        <v>0</v>
      </c>
      <c r="Z1048">
        <f t="shared" si="186"/>
        <v>0</v>
      </c>
    </row>
    <row r="1049" spans="3:26" x14ac:dyDescent="0.25">
      <c r="C1049"/>
      <c r="O1049">
        <f t="shared" si="178"/>
        <v>10.88</v>
      </c>
      <c r="Q1049" t="str">
        <f t="shared" si="179"/>
        <v>#</v>
      </c>
      <c r="R1049">
        <f t="shared" si="180"/>
        <v>0</v>
      </c>
      <c r="S1049">
        <f t="shared" si="181"/>
        <v>0</v>
      </c>
      <c r="T1049">
        <f t="shared" si="182"/>
        <v>35.251200000000004</v>
      </c>
      <c r="U1049">
        <f t="shared" si="183"/>
        <v>0</v>
      </c>
      <c r="V1049" s="66">
        <f t="shared" si="184"/>
        <v>0</v>
      </c>
      <c r="W1049">
        <f t="shared" si="185"/>
        <v>0</v>
      </c>
      <c r="X1049">
        <f t="shared" si="176"/>
        <v>0</v>
      </c>
      <c r="Y1049">
        <f t="shared" si="177"/>
        <v>0</v>
      </c>
      <c r="Z1049">
        <f t="shared" si="186"/>
        <v>0</v>
      </c>
    </row>
    <row r="1050" spans="3:26" x14ac:dyDescent="0.25">
      <c r="C1050"/>
      <c r="O1050">
        <f t="shared" si="178"/>
        <v>10.88</v>
      </c>
      <c r="Q1050" t="str">
        <f t="shared" si="179"/>
        <v>#</v>
      </c>
      <c r="R1050">
        <f t="shared" si="180"/>
        <v>0</v>
      </c>
      <c r="S1050">
        <f t="shared" si="181"/>
        <v>0</v>
      </c>
      <c r="T1050">
        <f t="shared" si="182"/>
        <v>35.251200000000004</v>
      </c>
      <c r="U1050">
        <f t="shared" si="183"/>
        <v>0</v>
      </c>
      <c r="V1050" s="66">
        <f t="shared" si="184"/>
        <v>0</v>
      </c>
      <c r="W1050">
        <f t="shared" si="185"/>
        <v>0</v>
      </c>
      <c r="X1050">
        <f t="shared" si="176"/>
        <v>0</v>
      </c>
      <c r="Y1050">
        <f t="shared" si="177"/>
        <v>0</v>
      </c>
      <c r="Z1050">
        <f t="shared" si="186"/>
        <v>0</v>
      </c>
    </row>
    <row r="1051" spans="3:26" x14ac:dyDescent="0.25">
      <c r="C1051"/>
      <c r="O1051">
        <f t="shared" si="178"/>
        <v>10.88</v>
      </c>
      <c r="Q1051" t="str">
        <f t="shared" si="179"/>
        <v>#</v>
      </c>
      <c r="R1051">
        <f t="shared" si="180"/>
        <v>0</v>
      </c>
      <c r="S1051">
        <f t="shared" si="181"/>
        <v>0</v>
      </c>
      <c r="T1051">
        <f t="shared" si="182"/>
        <v>35.251200000000004</v>
      </c>
      <c r="U1051">
        <f t="shared" si="183"/>
        <v>0</v>
      </c>
      <c r="V1051" s="66">
        <f t="shared" si="184"/>
        <v>0</v>
      </c>
      <c r="W1051">
        <f t="shared" si="185"/>
        <v>0</v>
      </c>
      <c r="X1051">
        <f t="shared" si="176"/>
        <v>0</v>
      </c>
      <c r="Y1051">
        <f t="shared" si="177"/>
        <v>0</v>
      </c>
      <c r="Z1051">
        <f t="shared" si="186"/>
        <v>0</v>
      </c>
    </row>
    <row r="1052" spans="3:26" x14ac:dyDescent="0.25">
      <c r="C1052"/>
      <c r="O1052">
        <f t="shared" si="178"/>
        <v>10.88</v>
      </c>
      <c r="Q1052" t="str">
        <f t="shared" si="179"/>
        <v>#</v>
      </c>
      <c r="R1052">
        <f t="shared" si="180"/>
        <v>0</v>
      </c>
      <c r="S1052">
        <f t="shared" si="181"/>
        <v>0</v>
      </c>
      <c r="T1052">
        <f t="shared" si="182"/>
        <v>35.251200000000004</v>
      </c>
      <c r="U1052">
        <f t="shared" si="183"/>
        <v>0</v>
      </c>
      <c r="V1052" s="66">
        <f t="shared" si="184"/>
        <v>0</v>
      </c>
      <c r="W1052">
        <f t="shared" si="185"/>
        <v>0</v>
      </c>
      <c r="X1052">
        <f t="shared" si="176"/>
        <v>0</v>
      </c>
      <c r="Y1052">
        <f t="shared" si="177"/>
        <v>0</v>
      </c>
      <c r="Z1052">
        <f t="shared" si="186"/>
        <v>0</v>
      </c>
    </row>
    <row r="1053" spans="3:26" x14ac:dyDescent="0.25">
      <c r="C1053"/>
      <c r="O1053">
        <f t="shared" si="178"/>
        <v>10.88</v>
      </c>
      <c r="Q1053" t="str">
        <f t="shared" si="179"/>
        <v>#</v>
      </c>
      <c r="R1053">
        <f t="shared" si="180"/>
        <v>0</v>
      </c>
      <c r="S1053">
        <f t="shared" si="181"/>
        <v>0</v>
      </c>
      <c r="T1053">
        <f t="shared" si="182"/>
        <v>35.251200000000004</v>
      </c>
      <c r="U1053">
        <f t="shared" si="183"/>
        <v>0</v>
      </c>
      <c r="V1053" s="66">
        <f t="shared" si="184"/>
        <v>0</v>
      </c>
      <c r="W1053">
        <f t="shared" si="185"/>
        <v>0</v>
      </c>
      <c r="X1053">
        <f t="shared" si="176"/>
        <v>0</v>
      </c>
      <c r="Y1053">
        <f t="shared" si="177"/>
        <v>0</v>
      </c>
      <c r="Z1053">
        <f t="shared" si="186"/>
        <v>0</v>
      </c>
    </row>
    <row r="1054" spans="3:26" x14ac:dyDescent="0.25">
      <c r="C1054"/>
      <c r="O1054">
        <f t="shared" si="178"/>
        <v>10.88</v>
      </c>
      <c r="Q1054" t="str">
        <f t="shared" si="179"/>
        <v>#</v>
      </c>
      <c r="R1054">
        <f t="shared" si="180"/>
        <v>0</v>
      </c>
      <c r="S1054">
        <f t="shared" si="181"/>
        <v>0</v>
      </c>
      <c r="T1054">
        <f t="shared" si="182"/>
        <v>35.251200000000004</v>
      </c>
      <c r="U1054">
        <f t="shared" si="183"/>
        <v>0</v>
      </c>
      <c r="V1054" s="66">
        <f t="shared" si="184"/>
        <v>0</v>
      </c>
      <c r="W1054">
        <f t="shared" si="185"/>
        <v>0</v>
      </c>
      <c r="X1054">
        <f t="shared" si="176"/>
        <v>0</v>
      </c>
      <c r="Y1054">
        <f t="shared" si="177"/>
        <v>0</v>
      </c>
      <c r="Z1054">
        <f t="shared" si="186"/>
        <v>0</v>
      </c>
    </row>
    <row r="1055" spans="3:26" x14ac:dyDescent="0.25">
      <c r="C1055"/>
      <c r="O1055">
        <f t="shared" si="178"/>
        <v>10.88</v>
      </c>
      <c r="Q1055" t="str">
        <f t="shared" si="179"/>
        <v>#</v>
      </c>
      <c r="R1055">
        <f t="shared" si="180"/>
        <v>0</v>
      </c>
      <c r="S1055">
        <f t="shared" si="181"/>
        <v>0</v>
      </c>
      <c r="T1055">
        <f t="shared" si="182"/>
        <v>35.251200000000004</v>
      </c>
      <c r="U1055">
        <f t="shared" si="183"/>
        <v>0</v>
      </c>
      <c r="V1055" s="66">
        <f t="shared" si="184"/>
        <v>0</v>
      </c>
      <c r="W1055">
        <f t="shared" si="185"/>
        <v>0</v>
      </c>
      <c r="X1055">
        <f t="shared" si="176"/>
        <v>0</v>
      </c>
      <c r="Y1055">
        <f t="shared" si="177"/>
        <v>0</v>
      </c>
      <c r="Z1055">
        <f t="shared" si="186"/>
        <v>0</v>
      </c>
    </row>
    <row r="1056" spans="3:26" x14ac:dyDescent="0.25">
      <c r="C1056"/>
      <c r="O1056">
        <f t="shared" si="178"/>
        <v>10.88</v>
      </c>
      <c r="Q1056" t="str">
        <f t="shared" si="179"/>
        <v>#</v>
      </c>
      <c r="R1056">
        <f t="shared" si="180"/>
        <v>0</v>
      </c>
      <c r="S1056">
        <f t="shared" si="181"/>
        <v>0</v>
      </c>
      <c r="T1056">
        <f t="shared" si="182"/>
        <v>35.251200000000004</v>
      </c>
      <c r="U1056">
        <f t="shared" si="183"/>
        <v>0</v>
      </c>
      <c r="V1056" s="66">
        <f t="shared" si="184"/>
        <v>0</v>
      </c>
      <c r="W1056">
        <f t="shared" si="185"/>
        <v>0</v>
      </c>
      <c r="X1056">
        <f t="shared" si="176"/>
        <v>0</v>
      </c>
      <c r="Y1056">
        <f t="shared" si="177"/>
        <v>0</v>
      </c>
      <c r="Z1056">
        <f t="shared" si="186"/>
        <v>0</v>
      </c>
    </row>
    <row r="1057" spans="3:26" x14ac:dyDescent="0.25">
      <c r="C1057"/>
      <c r="O1057">
        <f t="shared" si="178"/>
        <v>10.88</v>
      </c>
      <c r="Q1057" t="str">
        <f t="shared" si="179"/>
        <v>#</v>
      </c>
      <c r="R1057">
        <f t="shared" si="180"/>
        <v>0</v>
      </c>
      <c r="S1057">
        <f t="shared" si="181"/>
        <v>0</v>
      </c>
      <c r="T1057">
        <f t="shared" si="182"/>
        <v>35.251200000000004</v>
      </c>
      <c r="U1057">
        <f t="shared" si="183"/>
        <v>0</v>
      </c>
      <c r="V1057" s="66">
        <f t="shared" si="184"/>
        <v>0</v>
      </c>
      <c r="W1057">
        <f t="shared" si="185"/>
        <v>0</v>
      </c>
      <c r="X1057">
        <f t="shared" si="176"/>
        <v>0</v>
      </c>
      <c r="Y1057">
        <f t="shared" si="177"/>
        <v>0</v>
      </c>
      <c r="Z1057">
        <f t="shared" si="186"/>
        <v>0</v>
      </c>
    </row>
    <row r="1058" spans="3:26" x14ac:dyDescent="0.25">
      <c r="C1058"/>
      <c r="O1058">
        <f t="shared" si="178"/>
        <v>10.88</v>
      </c>
      <c r="Q1058" t="str">
        <f t="shared" si="179"/>
        <v>#</v>
      </c>
      <c r="R1058">
        <f t="shared" si="180"/>
        <v>0</v>
      </c>
      <c r="S1058">
        <f t="shared" si="181"/>
        <v>0</v>
      </c>
      <c r="T1058">
        <f t="shared" si="182"/>
        <v>35.251200000000004</v>
      </c>
      <c r="U1058">
        <f t="shared" si="183"/>
        <v>0</v>
      </c>
      <c r="V1058" s="66">
        <f t="shared" si="184"/>
        <v>0</v>
      </c>
      <c r="W1058">
        <f t="shared" si="185"/>
        <v>0</v>
      </c>
      <c r="X1058">
        <f t="shared" si="176"/>
        <v>0</v>
      </c>
      <c r="Y1058">
        <f t="shared" si="177"/>
        <v>0</v>
      </c>
      <c r="Z1058">
        <f t="shared" si="186"/>
        <v>0</v>
      </c>
    </row>
    <row r="1059" spans="3:26" x14ac:dyDescent="0.25">
      <c r="C1059"/>
      <c r="O1059">
        <f t="shared" si="178"/>
        <v>10.88</v>
      </c>
      <c r="Q1059" t="str">
        <f t="shared" si="179"/>
        <v>#</v>
      </c>
      <c r="R1059">
        <f t="shared" si="180"/>
        <v>0</v>
      </c>
      <c r="S1059">
        <f t="shared" si="181"/>
        <v>0</v>
      </c>
      <c r="T1059">
        <f t="shared" si="182"/>
        <v>35.251200000000004</v>
      </c>
      <c r="U1059">
        <f t="shared" si="183"/>
        <v>0</v>
      </c>
      <c r="V1059" s="66">
        <f t="shared" si="184"/>
        <v>0</v>
      </c>
      <c r="W1059">
        <f t="shared" si="185"/>
        <v>0</v>
      </c>
      <c r="X1059">
        <f t="shared" si="176"/>
        <v>0</v>
      </c>
      <c r="Y1059">
        <f t="shared" si="177"/>
        <v>0</v>
      </c>
      <c r="Z1059">
        <f t="shared" si="186"/>
        <v>0</v>
      </c>
    </row>
    <row r="1060" spans="3:26" x14ac:dyDescent="0.25">
      <c r="C1060"/>
      <c r="O1060">
        <f t="shared" si="178"/>
        <v>10.88</v>
      </c>
      <c r="Q1060" t="str">
        <f t="shared" si="179"/>
        <v>#</v>
      </c>
      <c r="R1060">
        <f t="shared" si="180"/>
        <v>0</v>
      </c>
      <c r="S1060">
        <f t="shared" si="181"/>
        <v>0</v>
      </c>
      <c r="T1060">
        <f t="shared" si="182"/>
        <v>35.251200000000004</v>
      </c>
      <c r="U1060">
        <f t="shared" si="183"/>
        <v>0</v>
      </c>
      <c r="V1060" s="66">
        <f t="shared" si="184"/>
        <v>0</v>
      </c>
      <c r="W1060">
        <f t="shared" si="185"/>
        <v>0</v>
      </c>
      <c r="X1060">
        <f t="shared" si="176"/>
        <v>0</v>
      </c>
      <c r="Y1060">
        <f t="shared" si="177"/>
        <v>0</v>
      </c>
      <c r="Z1060">
        <f t="shared" si="186"/>
        <v>0</v>
      </c>
    </row>
    <row r="1061" spans="3:26" x14ac:dyDescent="0.25">
      <c r="C1061"/>
      <c r="O1061">
        <f t="shared" si="178"/>
        <v>10.88</v>
      </c>
      <c r="Q1061" t="str">
        <f t="shared" si="179"/>
        <v>#</v>
      </c>
      <c r="R1061">
        <f t="shared" si="180"/>
        <v>0</v>
      </c>
      <c r="S1061">
        <f t="shared" si="181"/>
        <v>0</v>
      </c>
      <c r="T1061">
        <f t="shared" si="182"/>
        <v>35.251200000000004</v>
      </c>
      <c r="U1061">
        <f t="shared" si="183"/>
        <v>0</v>
      </c>
      <c r="V1061" s="66">
        <f t="shared" si="184"/>
        <v>0</v>
      </c>
      <c r="W1061">
        <f t="shared" si="185"/>
        <v>0</v>
      </c>
      <c r="X1061">
        <f t="shared" si="176"/>
        <v>0</v>
      </c>
      <c r="Y1061">
        <f t="shared" si="177"/>
        <v>0</v>
      </c>
      <c r="Z1061">
        <f t="shared" si="186"/>
        <v>0</v>
      </c>
    </row>
    <row r="1062" spans="3:26" x14ac:dyDescent="0.25">
      <c r="C1062"/>
      <c r="O1062">
        <f t="shared" si="178"/>
        <v>10.88</v>
      </c>
      <c r="Q1062" t="str">
        <f t="shared" si="179"/>
        <v>#</v>
      </c>
      <c r="R1062">
        <f t="shared" si="180"/>
        <v>0</v>
      </c>
      <c r="S1062">
        <f t="shared" si="181"/>
        <v>0</v>
      </c>
      <c r="T1062">
        <f t="shared" si="182"/>
        <v>35.251200000000004</v>
      </c>
      <c r="U1062">
        <f t="shared" si="183"/>
        <v>0</v>
      </c>
      <c r="V1062" s="66">
        <f t="shared" si="184"/>
        <v>0</v>
      </c>
      <c r="W1062">
        <f t="shared" si="185"/>
        <v>0</v>
      </c>
      <c r="X1062">
        <f t="shared" si="176"/>
        <v>0</v>
      </c>
      <c r="Y1062">
        <f t="shared" si="177"/>
        <v>0</v>
      </c>
      <c r="Z1062">
        <f t="shared" si="186"/>
        <v>0</v>
      </c>
    </row>
    <row r="1063" spans="3:26" x14ac:dyDescent="0.25">
      <c r="C1063"/>
      <c r="O1063">
        <f t="shared" si="178"/>
        <v>10.88</v>
      </c>
      <c r="Q1063" t="str">
        <f t="shared" si="179"/>
        <v>#</v>
      </c>
      <c r="R1063">
        <f t="shared" si="180"/>
        <v>0</v>
      </c>
      <c r="S1063">
        <f t="shared" si="181"/>
        <v>0</v>
      </c>
      <c r="T1063">
        <f t="shared" si="182"/>
        <v>35.251200000000004</v>
      </c>
      <c r="U1063">
        <f t="shared" si="183"/>
        <v>0</v>
      </c>
      <c r="V1063" s="66">
        <f t="shared" si="184"/>
        <v>0</v>
      </c>
      <c r="W1063">
        <f t="shared" si="185"/>
        <v>0</v>
      </c>
      <c r="X1063">
        <f t="shared" si="176"/>
        <v>0</v>
      </c>
      <c r="Y1063">
        <f t="shared" si="177"/>
        <v>0</v>
      </c>
      <c r="Z1063">
        <f t="shared" si="186"/>
        <v>0</v>
      </c>
    </row>
    <row r="1064" spans="3:26" x14ac:dyDescent="0.25">
      <c r="C1064"/>
      <c r="O1064">
        <f t="shared" si="178"/>
        <v>10.88</v>
      </c>
      <c r="Q1064" t="str">
        <f t="shared" si="179"/>
        <v>#</v>
      </c>
      <c r="R1064">
        <f t="shared" si="180"/>
        <v>0</v>
      </c>
      <c r="S1064">
        <f t="shared" si="181"/>
        <v>0</v>
      </c>
      <c r="T1064">
        <f t="shared" si="182"/>
        <v>35.251200000000004</v>
      </c>
      <c r="U1064">
        <f t="shared" si="183"/>
        <v>0</v>
      </c>
      <c r="V1064" s="66">
        <f t="shared" si="184"/>
        <v>0</v>
      </c>
      <c r="W1064">
        <f t="shared" si="185"/>
        <v>0</v>
      </c>
      <c r="X1064">
        <f t="shared" si="176"/>
        <v>0</v>
      </c>
      <c r="Y1064">
        <f t="shared" si="177"/>
        <v>0</v>
      </c>
      <c r="Z1064">
        <f t="shared" si="186"/>
        <v>0</v>
      </c>
    </row>
    <row r="1065" spans="3:26" x14ac:dyDescent="0.25">
      <c r="C1065"/>
      <c r="O1065">
        <f t="shared" si="178"/>
        <v>10.88</v>
      </c>
      <c r="Q1065" t="str">
        <f t="shared" si="179"/>
        <v>#</v>
      </c>
      <c r="R1065">
        <f t="shared" si="180"/>
        <v>0</v>
      </c>
      <c r="S1065">
        <f t="shared" si="181"/>
        <v>0</v>
      </c>
      <c r="T1065">
        <f t="shared" si="182"/>
        <v>35.251200000000004</v>
      </c>
      <c r="U1065">
        <f t="shared" si="183"/>
        <v>0</v>
      </c>
      <c r="V1065" s="66">
        <f t="shared" si="184"/>
        <v>0</v>
      </c>
      <c r="W1065">
        <f t="shared" si="185"/>
        <v>0</v>
      </c>
      <c r="X1065">
        <f t="shared" si="176"/>
        <v>0</v>
      </c>
      <c r="Y1065">
        <f t="shared" si="177"/>
        <v>0</v>
      </c>
      <c r="Z1065">
        <f t="shared" si="186"/>
        <v>0</v>
      </c>
    </row>
    <row r="1066" spans="3:26" x14ac:dyDescent="0.25">
      <c r="C1066"/>
      <c r="O1066">
        <f t="shared" si="178"/>
        <v>10.88</v>
      </c>
      <c r="Q1066" t="str">
        <f t="shared" si="179"/>
        <v>#</v>
      </c>
      <c r="R1066">
        <f t="shared" si="180"/>
        <v>0</v>
      </c>
      <c r="S1066">
        <f t="shared" si="181"/>
        <v>0</v>
      </c>
      <c r="T1066">
        <f t="shared" si="182"/>
        <v>35.251200000000004</v>
      </c>
      <c r="U1066">
        <f t="shared" si="183"/>
        <v>0</v>
      </c>
      <c r="V1066" s="66">
        <f t="shared" si="184"/>
        <v>0</v>
      </c>
      <c r="W1066">
        <f t="shared" si="185"/>
        <v>0</v>
      </c>
      <c r="X1066">
        <f t="shared" si="176"/>
        <v>0</v>
      </c>
      <c r="Y1066">
        <f t="shared" si="177"/>
        <v>0</v>
      </c>
      <c r="Z1066">
        <f t="shared" si="186"/>
        <v>0</v>
      </c>
    </row>
    <row r="1067" spans="3:26" x14ac:dyDescent="0.25">
      <c r="C1067"/>
      <c r="O1067">
        <f t="shared" si="178"/>
        <v>10.88</v>
      </c>
      <c r="Q1067" t="str">
        <f t="shared" si="179"/>
        <v>#</v>
      </c>
      <c r="R1067">
        <f t="shared" si="180"/>
        <v>0</v>
      </c>
      <c r="S1067">
        <f t="shared" si="181"/>
        <v>0</v>
      </c>
      <c r="T1067">
        <f t="shared" si="182"/>
        <v>35.251200000000004</v>
      </c>
      <c r="U1067">
        <f t="shared" si="183"/>
        <v>0</v>
      </c>
      <c r="V1067" s="66">
        <f t="shared" si="184"/>
        <v>0</v>
      </c>
      <c r="W1067">
        <f t="shared" si="185"/>
        <v>0</v>
      </c>
      <c r="X1067">
        <f t="shared" si="176"/>
        <v>0</v>
      </c>
      <c r="Y1067">
        <f t="shared" si="177"/>
        <v>0</v>
      </c>
      <c r="Z1067">
        <f t="shared" si="186"/>
        <v>0</v>
      </c>
    </row>
    <row r="1068" spans="3:26" x14ac:dyDescent="0.25">
      <c r="C1068"/>
      <c r="O1068">
        <f t="shared" si="178"/>
        <v>10.88</v>
      </c>
      <c r="Q1068" t="str">
        <f t="shared" si="179"/>
        <v>#</v>
      </c>
      <c r="R1068">
        <f t="shared" si="180"/>
        <v>0</v>
      </c>
      <c r="S1068">
        <f t="shared" si="181"/>
        <v>0</v>
      </c>
      <c r="T1068">
        <f t="shared" si="182"/>
        <v>35.251200000000004</v>
      </c>
      <c r="U1068">
        <f t="shared" si="183"/>
        <v>0</v>
      </c>
      <c r="V1068" s="66">
        <f t="shared" si="184"/>
        <v>0</v>
      </c>
      <c r="W1068">
        <f t="shared" si="185"/>
        <v>0</v>
      </c>
      <c r="X1068">
        <f t="shared" si="176"/>
        <v>0</v>
      </c>
      <c r="Y1068">
        <f t="shared" si="177"/>
        <v>0</v>
      </c>
      <c r="Z1068">
        <f t="shared" si="186"/>
        <v>0</v>
      </c>
    </row>
    <row r="1069" spans="3:26" x14ac:dyDescent="0.25">
      <c r="C1069"/>
      <c r="O1069">
        <f t="shared" si="178"/>
        <v>10.88</v>
      </c>
      <c r="Q1069" t="str">
        <f t="shared" si="179"/>
        <v>#</v>
      </c>
      <c r="R1069">
        <f t="shared" si="180"/>
        <v>0</v>
      </c>
      <c r="S1069">
        <f t="shared" si="181"/>
        <v>0</v>
      </c>
      <c r="T1069">
        <f t="shared" si="182"/>
        <v>35.251200000000004</v>
      </c>
      <c r="U1069">
        <f t="shared" si="183"/>
        <v>0</v>
      </c>
      <c r="V1069" s="66">
        <f t="shared" si="184"/>
        <v>0</v>
      </c>
      <c r="W1069">
        <f t="shared" si="185"/>
        <v>0</v>
      </c>
      <c r="X1069">
        <f t="shared" si="176"/>
        <v>0</v>
      </c>
      <c r="Y1069">
        <f t="shared" si="177"/>
        <v>0</v>
      </c>
      <c r="Z1069">
        <f t="shared" si="186"/>
        <v>0</v>
      </c>
    </row>
    <row r="1070" spans="3:26" x14ac:dyDescent="0.25">
      <c r="C1070"/>
      <c r="O1070">
        <f t="shared" si="178"/>
        <v>10.88</v>
      </c>
      <c r="Q1070" t="str">
        <f t="shared" si="179"/>
        <v>#</v>
      </c>
      <c r="R1070">
        <f t="shared" si="180"/>
        <v>0</v>
      </c>
      <c r="S1070">
        <f t="shared" si="181"/>
        <v>0</v>
      </c>
      <c r="T1070">
        <f t="shared" si="182"/>
        <v>35.251200000000004</v>
      </c>
      <c r="U1070">
        <f t="shared" si="183"/>
        <v>0</v>
      </c>
      <c r="V1070" s="66">
        <f t="shared" si="184"/>
        <v>0</v>
      </c>
      <c r="W1070">
        <f t="shared" si="185"/>
        <v>0</v>
      </c>
      <c r="X1070">
        <f t="shared" si="176"/>
        <v>0</v>
      </c>
      <c r="Y1070">
        <f t="shared" si="177"/>
        <v>0</v>
      </c>
      <c r="Z1070">
        <f t="shared" si="186"/>
        <v>0</v>
      </c>
    </row>
    <row r="1071" spans="3:26" x14ac:dyDescent="0.25">
      <c r="C1071"/>
      <c r="O1071">
        <f t="shared" si="178"/>
        <v>10.88</v>
      </c>
      <c r="Q1071" t="str">
        <f t="shared" si="179"/>
        <v>#</v>
      </c>
      <c r="R1071">
        <f t="shared" si="180"/>
        <v>0</v>
      </c>
      <c r="S1071">
        <f t="shared" si="181"/>
        <v>0</v>
      </c>
      <c r="T1071">
        <f t="shared" si="182"/>
        <v>35.251200000000004</v>
      </c>
      <c r="U1071">
        <f t="shared" si="183"/>
        <v>0</v>
      </c>
      <c r="V1071" s="66">
        <f t="shared" si="184"/>
        <v>0</v>
      </c>
      <c r="W1071">
        <f t="shared" si="185"/>
        <v>0</v>
      </c>
      <c r="X1071">
        <f t="shared" si="176"/>
        <v>0</v>
      </c>
      <c r="Y1071">
        <f t="shared" si="177"/>
        <v>0</v>
      </c>
      <c r="Z1071">
        <f t="shared" si="186"/>
        <v>0</v>
      </c>
    </row>
    <row r="1072" spans="3:26" x14ac:dyDescent="0.25">
      <c r="C1072"/>
      <c r="O1072">
        <f t="shared" si="178"/>
        <v>10.88</v>
      </c>
      <c r="Q1072" t="str">
        <f t="shared" si="179"/>
        <v>#</v>
      </c>
      <c r="R1072">
        <f t="shared" si="180"/>
        <v>0</v>
      </c>
      <c r="S1072">
        <f t="shared" si="181"/>
        <v>0</v>
      </c>
      <c r="T1072">
        <f t="shared" si="182"/>
        <v>35.251200000000004</v>
      </c>
      <c r="U1072">
        <f t="shared" si="183"/>
        <v>0</v>
      </c>
      <c r="V1072" s="66">
        <f t="shared" si="184"/>
        <v>0</v>
      </c>
      <c r="W1072">
        <f t="shared" si="185"/>
        <v>0</v>
      </c>
      <c r="X1072">
        <f t="shared" si="176"/>
        <v>0</v>
      </c>
      <c r="Y1072">
        <f t="shared" si="177"/>
        <v>0</v>
      </c>
      <c r="Z1072">
        <f t="shared" si="186"/>
        <v>0</v>
      </c>
    </row>
    <row r="1073" spans="3:26" x14ac:dyDescent="0.25">
      <c r="C1073"/>
      <c r="O1073">
        <f t="shared" si="178"/>
        <v>10.88</v>
      </c>
      <c r="Q1073" t="str">
        <f t="shared" si="179"/>
        <v>#</v>
      </c>
      <c r="R1073">
        <f t="shared" si="180"/>
        <v>0</v>
      </c>
      <c r="S1073">
        <f t="shared" si="181"/>
        <v>0</v>
      </c>
      <c r="T1073">
        <f t="shared" si="182"/>
        <v>35.251200000000004</v>
      </c>
      <c r="U1073">
        <f t="shared" si="183"/>
        <v>0</v>
      </c>
      <c r="V1073" s="66">
        <f t="shared" si="184"/>
        <v>0</v>
      </c>
      <c r="W1073">
        <f t="shared" si="185"/>
        <v>0</v>
      </c>
      <c r="X1073">
        <f t="shared" si="176"/>
        <v>0</v>
      </c>
      <c r="Y1073">
        <f t="shared" si="177"/>
        <v>0</v>
      </c>
      <c r="Z1073">
        <f t="shared" si="186"/>
        <v>0</v>
      </c>
    </row>
    <row r="1074" spans="3:26" x14ac:dyDescent="0.25">
      <c r="C1074"/>
      <c r="O1074">
        <f t="shared" si="178"/>
        <v>10.88</v>
      </c>
      <c r="Q1074" t="str">
        <f t="shared" si="179"/>
        <v>#</v>
      </c>
      <c r="R1074">
        <f t="shared" si="180"/>
        <v>0</v>
      </c>
      <c r="S1074">
        <f t="shared" si="181"/>
        <v>0</v>
      </c>
      <c r="T1074">
        <f t="shared" si="182"/>
        <v>35.251200000000004</v>
      </c>
      <c r="U1074">
        <f t="shared" si="183"/>
        <v>0</v>
      </c>
      <c r="V1074" s="66">
        <f t="shared" si="184"/>
        <v>0</v>
      </c>
      <c r="W1074">
        <f t="shared" si="185"/>
        <v>0</v>
      </c>
      <c r="X1074">
        <f t="shared" si="176"/>
        <v>0</v>
      </c>
      <c r="Y1074">
        <f t="shared" si="177"/>
        <v>0</v>
      </c>
      <c r="Z1074">
        <f t="shared" si="186"/>
        <v>0</v>
      </c>
    </row>
    <row r="1075" spans="3:26" x14ac:dyDescent="0.25">
      <c r="C1075"/>
      <c r="O1075">
        <f t="shared" si="178"/>
        <v>10.88</v>
      </c>
      <c r="Q1075" t="str">
        <f t="shared" si="179"/>
        <v>#</v>
      </c>
      <c r="R1075">
        <f t="shared" si="180"/>
        <v>0</v>
      </c>
      <c r="S1075">
        <f t="shared" si="181"/>
        <v>0</v>
      </c>
      <c r="T1075">
        <f t="shared" si="182"/>
        <v>35.251200000000004</v>
      </c>
      <c r="U1075">
        <f t="shared" si="183"/>
        <v>0</v>
      </c>
      <c r="V1075" s="66">
        <f t="shared" si="184"/>
        <v>0</v>
      </c>
      <c r="W1075">
        <f t="shared" si="185"/>
        <v>0</v>
      </c>
      <c r="X1075">
        <f t="shared" si="176"/>
        <v>0</v>
      </c>
      <c r="Y1075">
        <f t="shared" si="177"/>
        <v>0</v>
      </c>
      <c r="Z1075">
        <f t="shared" si="186"/>
        <v>0</v>
      </c>
    </row>
    <row r="1076" spans="3:26" x14ac:dyDescent="0.25">
      <c r="C1076"/>
      <c r="O1076">
        <f t="shared" si="178"/>
        <v>10.88</v>
      </c>
      <c r="Q1076" t="str">
        <f t="shared" si="179"/>
        <v>#</v>
      </c>
      <c r="R1076">
        <f t="shared" si="180"/>
        <v>0</v>
      </c>
      <c r="S1076">
        <f t="shared" si="181"/>
        <v>0</v>
      </c>
      <c r="T1076">
        <f t="shared" si="182"/>
        <v>35.251200000000004</v>
      </c>
      <c r="U1076">
        <f t="shared" si="183"/>
        <v>0</v>
      </c>
      <c r="V1076" s="66">
        <f t="shared" si="184"/>
        <v>0</v>
      </c>
      <c r="W1076">
        <f t="shared" si="185"/>
        <v>0</v>
      </c>
      <c r="X1076">
        <f t="shared" si="176"/>
        <v>0</v>
      </c>
      <c r="Y1076">
        <f t="shared" si="177"/>
        <v>0</v>
      </c>
      <c r="Z1076">
        <f t="shared" si="186"/>
        <v>0</v>
      </c>
    </row>
    <row r="1077" spans="3:26" x14ac:dyDescent="0.25">
      <c r="C1077"/>
      <c r="O1077">
        <f t="shared" si="178"/>
        <v>10.88</v>
      </c>
      <c r="Q1077" t="str">
        <f t="shared" si="179"/>
        <v>#</v>
      </c>
      <c r="R1077">
        <f t="shared" si="180"/>
        <v>0</v>
      </c>
      <c r="S1077">
        <f t="shared" si="181"/>
        <v>0</v>
      </c>
      <c r="T1077">
        <f t="shared" si="182"/>
        <v>35.251200000000004</v>
      </c>
      <c r="U1077">
        <f t="shared" si="183"/>
        <v>0</v>
      </c>
      <c r="V1077" s="66">
        <f t="shared" si="184"/>
        <v>0</v>
      </c>
      <c r="W1077">
        <f t="shared" si="185"/>
        <v>0</v>
      </c>
      <c r="X1077">
        <f t="shared" si="176"/>
        <v>0</v>
      </c>
      <c r="Y1077">
        <f t="shared" si="177"/>
        <v>0</v>
      </c>
      <c r="Z1077">
        <f t="shared" si="186"/>
        <v>0</v>
      </c>
    </row>
    <row r="1078" spans="3:26" x14ac:dyDescent="0.25">
      <c r="C1078"/>
      <c r="O1078">
        <f t="shared" si="178"/>
        <v>10.88</v>
      </c>
      <c r="Q1078" t="str">
        <f t="shared" si="179"/>
        <v>#</v>
      </c>
      <c r="R1078">
        <f t="shared" si="180"/>
        <v>0</v>
      </c>
      <c r="S1078">
        <f t="shared" si="181"/>
        <v>0</v>
      </c>
      <c r="T1078">
        <f t="shared" si="182"/>
        <v>35.251200000000004</v>
      </c>
      <c r="U1078">
        <f t="shared" si="183"/>
        <v>0</v>
      </c>
      <c r="V1078" s="66">
        <f t="shared" si="184"/>
        <v>0</v>
      </c>
      <c r="W1078">
        <f t="shared" si="185"/>
        <v>0</v>
      </c>
      <c r="X1078">
        <f t="shared" si="176"/>
        <v>0</v>
      </c>
      <c r="Y1078">
        <f t="shared" si="177"/>
        <v>0</v>
      </c>
      <c r="Z1078">
        <f t="shared" si="186"/>
        <v>0</v>
      </c>
    </row>
    <row r="1079" spans="3:26" x14ac:dyDescent="0.25">
      <c r="C1079"/>
      <c r="O1079">
        <f t="shared" si="178"/>
        <v>10.88</v>
      </c>
      <c r="Q1079" t="str">
        <f t="shared" si="179"/>
        <v>#</v>
      </c>
      <c r="R1079">
        <f t="shared" si="180"/>
        <v>0</v>
      </c>
      <c r="S1079">
        <f t="shared" si="181"/>
        <v>0</v>
      </c>
      <c r="T1079">
        <f t="shared" si="182"/>
        <v>35.251200000000004</v>
      </c>
      <c r="U1079">
        <f t="shared" si="183"/>
        <v>0</v>
      </c>
      <c r="V1079" s="66">
        <f t="shared" si="184"/>
        <v>0</v>
      </c>
      <c r="W1079">
        <f t="shared" si="185"/>
        <v>0</v>
      </c>
      <c r="X1079">
        <f t="shared" si="176"/>
        <v>0</v>
      </c>
      <c r="Y1079">
        <f t="shared" si="177"/>
        <v>0</v>
      </c>
      <c r="Z1079">
        <f t="shared" si="186"/>
        <v>0</v>
      </c>
    </row>
    <row r="1080" spans="3:26" x14ac:dyDescent="0.25">
      <c r="C1080"/>
      <c r="O1080">
        <f t="shared" si="178"/>
        <v>10.88</v>
      </c>
      <c r="Q1080" t="str">
        <f t="shared" si="179"/>
        <v>#</v>
      </c>
      <c r="R1080">
        <f t="shared" si="180"/>
        <v>0</v>
      </c>
      <c r="S1080">
        <f t="shared" si="181"/>
        <v>0</v>
      </c>
      <c r="T1080">
        <f t="shared" si="182"/>
        <v>35.251200000000004</v>
      </c>
      <c r="U1080">
        <f t="shared" si="183"/>
        <v>0</v>
      </c>
      <c r="V1080" s="66">
        <f t="shared" si="184"/>
        <v>0</v>
      </c>
      <c r="W1080">
        <f t="shared" si="185"/>
        <v>0</v>
      </c>
      <c r="X1080">
        <f t="shared" si="176"/>
        <v>0</v>
      </c>
      <c r="Y1080">
        <f t="shared" si="177"/>
        <v>0</v>
      </c>
      <c r="Z1080">
        <f t="shared" si="186"/>
        <v>0</v>
      </c>
    </row>
    <row r="1081" spans="3:26" x14ac:dyDescent="0.25">
      <c r="C1081"/>
      <c r="O1081">
        <f t="shared" si="178"/>
        <v>10.88</v>
      </c>
      <c r="Q1081" t="str">
        <f t="shared" si="179"/>
        <v>#</v>
      </c>
      <c r="R1081">
        <f t="shared" si="180"/>
        <v>0</v>
      </c>
      <c r="S1081">
        <f t="shared" si="181"/>
        <v>0</v>
      </c>
      <c r="T1081">
        <f t="shared" si="182"/>
        <v>35.251200000000004</v>
      </c>
      <c r="U1081">
        <f t="shared" si="183"/>
        <v>0</v>
      </c>
      <c r="V1081" s="66">
        <f t="shared" si="184"/>
        <v>0</v>
      </c>
      <c r="W1081">
        <f t="shared" si="185"/>
        <v>0</v>
      </c>
      <c r="X1081">
        <f t="shared" si="176"/>
        <v>0</v>
      </c>
      <c r="Y1081">
        <f t="shared" si="177"/>
        <v>0</v>
      </c>
      <c r="Z1081">
        <f t="shared" si="186"/>
        <v>0</v>
      </c>
    </row>
    <row r="1082" spans="3:26" x14ac:dyDescent="0.25">
      <c r="C1082"/>
      <c r="O1082">
        <f t="shared" si="178"/>
        <v>10.88</v>
      </c>
      <c r="Q1082" t="str">
        <f t="shared" si="179"/>
        <v>#</v>
      </c>
      <c r="R1082">
        <f t="shared" si="180"/>
        <v>0</v>
      </c>
      <c r="S1082">
        <f t="shared" si="181"/>
        <v>0</v>
      </c>
      <c r="T1082">
        <f t="shared" si="182"/>
        <v>35.251200000000004</v>
      </c>
      <c r="U1082">
        <f t="shared" si="183"/>
        <v>0</v>
      </c>
      <c r="V1082" s="66">
        <f t="shared" si="184"/>
        <v>0</v>
      </c>
      <c r="W1082">
        <f t="shared" si="185"/>
        <v>0</v>
      </c>
      <c r="X1082">
        <f t="shared" si="176"/>
        <v>0</v>
      </c>
      <c r="Y1082">
        <f t="shared" si="177"/>
        <v>0</v>
      </c>
      <c r="Z1082">
        <f t="shared" si="186"/>
        <v>0</v>
      </c>
    </row>
    <row r="1083" spans="3:26" x14ac:dyDescent="0.25">
      <c r="C1083"/>
      <c r="O1083">
        <f t="shared" si="178"/>
        <v>10.88</v>
      </c>
      <c r="Q1083" t="str">
        <f t="shared" si="179"/>
        <v>#</v>
      </c>
      <c r="R1083">
        <f t="shared" si="180"/>
        <v>0</v>
      </c>
      <c r="S1083">
        <f t="shared" si="181"/>
        <v>0</v>
      </c>
      <c r="T1083">
        <f t="shared" si="182"/>
        <v>35.251200000000004</v>
      </c>
      <c r="U1083">
        <f t="shared" si="183"/>
        <v>0</v>
      </c>
      <c r="V1083" s="66">
        <f t="shared" si="184"/>
        <v>0</v>
      </c>
      <c r="W1083">
        <f t="shared" si="185"/>
        <v>0</v>
      </c>
      <c r="X1083">
        <f t="shared" si="176"/>
        <v>0</v>
      </c>
      <c r="Y1083">
        <f t="shared" si="177"/>
        <v>0</v>
      </c>
      <c r="Z1083">
        <f t="shared" si="186"/>
        <v>0</v>
      </c>
    </row>
    <row r="1084" spans="3:26" x14ac:dyDescent="0.25">
      <c r="C1084"/>
      <c r="O1084">
        <f t="shared" si="178"/>
        <v>10.88</v>
      </c>
      <c r="Q1084" t="str">
        <f t="shared" si="179"/>
        <v>#</v>
      </c>
      <c r="R1084">
        <f t="shared" si="180"/>
        <v>0</v>
      </c>
      <c r="S1084">
        <f t="shared" si="181"/>
        <v>0</v>
      </c>
      <c r="T1084">
        <f t="shared" si="182"/>
        <v>35.251200000000004</v>
      </c>
      <c r="U1084">
        <f t="shared" si="183"/>
        <v>0</v>
      </c>
      <c r="V1084" s="66">
        <f t="shared" si="184"/>
        <v>0</v>
      </c>
      <c r="W1084">
        <f t="shared" si="185"/>
        <v>0</v>
      </c>
      <c r="X1084">
        <f t="shared" si="176"/>
        <v>0</v>
      </c>
      <c r="Y1084">
        <f t="shared" si="177"/>
        <v>0</v>
      </c>
      <c r="Z1084">
        <f t="shared" si="186"/>
        <v>0</v>
      </c>
    </row>
    <row r="1085" spans="3:26" x14ac:dyDescent="0.25">
      <c r="C1085"/>
      <c r="O1085">
        <f t="shared" si="178"/>
        <v>10.88</v>
      </c>
      <c r="Q1085" t="str">
        <f t="shared" si="179"/>
        <v>#</v>
      </c>
      <c r="R1085">
        <f t="shared" si="180"/>
        <v>0</v>
      </c>
      <c r="S1085">
        <f t="shared" si="181"/>
        <v>0</v>
      </c>
      <c r="T1085">
        <f t="shared" si="182"/>
        <v>35.251200000000004</v>
      </c>
      <c r="U1085">
        <f t="shared" si="183"/>
        <v>0</v>
      </c>
      <c r="V1085" s="66">
        <f t="shared" si="184"/>
        <v>0</v>
      </c>
      <c r="W1085">
        <f t="shared" si="185"/>
        <v>0</v>
      </c>
      <c r="X1085">
        <f t="shared" si="176"/>
        <v>0</v>
      </c>
      <c r="Y1085">
        <f t="shared" si="177"/>
        <v>0</v>
      </c>
      <c r="Z1085">
        <f t="shared" si="186"/>
        <v>0</v>
      </c>
    </row>
    <row r="1086" spans="3:26" x14ac:dyDescent="0.25">
      <c r="C1086"/>
      <c r="O1086">
        <f t="shared" si="178"/>
        <v>10.88</v>
      </c>
      <c r="Q1086" t="str">
        <f t="shared" si="179"/>
        <v>#</v>
      </c>
      <c r="R1086">
        <f t="shared" si="180"/>
        <v>0</v>
      </c>
      <c r="S1086">
        <f t="shared" si="181"/>
        <v>0</v>
      </c>
      <c r="T1086">
        <f t="shared" si="182"/>
        <v>35.251200000000004</v>
      </c>
      <c r="U1086">
        <f t="shared" si="183"/>
        <v>0</v>
      </c>
      <c r="V1086" s="66">
        <f t="shared" si="184"/>
        <v>0</v>
      </c>
      <c r="W1086">
        <f t="shared" si="185"/>
        <v>0</v>
      </c>
      <c r="X1086">
        <f t="shared" si="176"/>
        <v>0</v>
      </c>
      <c r="Y1086">
        <f t="shared" si="177"/>
        <v>0</v>
      </c>
      <c r="Z1086">
        <f t="shared" si="186"/>
        <v>0</v>
      </c>
    </row>
    <row r="1087" spans="3:26" x14ac:dyDescent="0.25">
      <c r="C1087"/>
      <c r="O1087">
        <f t="shared" si="178"/>
        <v>10.88</v>
      </c>
      <c r="Q1087" t="str">
        <f t="shared" si="179"/>
        <v>#</v>
      </c>
      <c r="R1087">
        <f t="shared" si="180"/>
        <v>0</v>
      </c>
      <c r="S1087">
        <f t="shared" si="181"/>
        <v>0</v>
      </c>
      <c r="T1087">
        <f t="shared" si="182"/>
        <v>35.251200000000004</v>
      </c>
      <c r="U1087">
        <f t="shared" si="183"/>
        <v>0</v>
      </c>
      <c r="V1087" s="66">
        <f t="shared" si="184"/>
        <v>0</v>
      </c>
      <c r="W1087">
        <f t="shared" si="185"/>
        <v>0</v>
      </c>
      <c r="X1087">
        <f t="shared" si="176"/>
        <v>0</v>
      </c>
      <c r="Y1087">
        <f t="shared" si="177"/>
        <v>0</v>
      </c>
      <c r="Z1087">
        <f t="shared" si="186"/>
        <v>0</v>
      </c>
    </row>
    <row r="1088" spans="3:26" x14ac:dyDescent="0.25">
      <c r="C1088"/>
      <c r="O1088">
        <f t="shared" si="178"/>
        <v>10.88</v>
      </c>
      <c r="Q1088" t="str">
        <f t="shared" si="179"/>
        <v>#</v>
      </c>
      <c r="R1088">
        <f t="shared" si="180"/>
        <v>0</v>
      </c>
      <c r="S1088">
        <f t="shared" si="181"/>
        <v>0</v>
      </c>
      <c r="T1088">
        <f t="shared" si="182"/>
        <v>35.251200000000004</v>
      </c>
      <c r="U1088">
        <f t="shared" si="183"/>
        <v>0</v>
      </c>
      <c r="V1088" s="66">
        <f t="shared" si="184"/>
        <v>0</v>
      </c>
      <c r="W1088">
        <f t="shared" si="185"/>
        <v>0</v>
      </c>
      <c r="X1088">
        <f t="shared" si="176"/>
        <v>0</v>
      </c>
      <c r="Y1088">
        <f t="shared" si="177"/>
        <v>0</v>
      </c>
      <c r="Z1088">
        <f t="shared" si="186"/>
        <v>0</v>
      </c>
    </row>
    <row r="1089" spans="3:26" x14ac:dyDescent="0.25">
      <c r="C1089"/>
      <c r="O1089">
        <f t="shared" si="178"/>
        <v>10.88</v>
      </c>
      <c r="Q1089" t="str">
        <f t="shared" si="179"/>
        <v>#</v>
      </c>
      <c r="R1089">
        <f t="shared" si="180"/>
        <v>0</v>
      </c>
      <c r="S1089">
        <f t="shared" si="181"/>
        <v>0</v>
      </c>
      <c r="T1089">
        <f t="shared" si="182"/>
        <v>35.251200000000004</v>
      </c>
      <c r="U1089">
        <f t="shared" si="183"/>
        <v>0</v>
      </c>
      <c r="V1089" s="66">
        <f t="shared" si="184"/>
        <v>0</v>
      </c>
      <c r="W1089">
        <f t="shared" si="185"/>
        <v>0</v>
      </c>
      <c r="X1089">
        <f t="shared" si="176"/>
        <v>0</v>
      </c>
      <c r="Y1089">
        <f t="shared" si="177"/>
        <v>0</v>
      </c>
      <c r="Z1089">
        <f t="shared" si="186"/>
        <v>0</v>
      </c>
    </row>
    <row r="1090" spans="3:26" x14ac:dyDescent="0.25">
      <c r="C1090"/>
      <c r="O1090">
        <f t="shared" si="178"/>
        <v>10.88</v>
      </c>
      <c r="Q1090" t="str">
        <f t="shared" si="179"/>
        <v>#</v>
      </c>
      <c r="R1090">
        <f t="shared" si="180"/>
        <v>0</v>
      </c>
      <c r="S1090">
        <f t="shared" si="181"/>
        <v>0</v>
      </c>
      <c r="T1090">
        <f t="shared" si="182"/>
        <v>35.251200000000004</v>
      </c>
      <c r="U1090">
        <f t="shared" si="183"/>
        <v>0</v>
      </c>
      <c r="V1090" s="66">
        <f t="shared" si="184"/>
        <v>0</v>
      </c>
      <c r="W1090">
        <f t="shared" si="185"/>
        <v>0</v>
      </c>
      <c r="X1090">
        <f t="shared" si="176"/>
        <v>0</v>
      </c>
      <c r="Y1090">
        <f t="shared" si="177"/>
        <v>0</v>
      </c>
      <c r="Z1090">
        <f t="shared" si="186"/>
        <v>0</v>
      </c>
    </row>
    <row r="1091" spans="3:26" x14ac:dyDescent="0.25">
      <c r="C1091"/>
      <c r="O1091">
        <f t="shared" si="178"/>
        <v>10.88</v>
      </c>
      <c r="Q1091" t="str">
        <f t="shared" si="179"/>
        <v>#</v>
      </c>
      <c r="R1091">
        <f t="shared" si="180"/>
        <v>0</v>
      </c>
      <c r="S1091">
        <f t="shared" si="181"/>
        <v>0</v>
      </c>
      <c r="T1091">
        <f t="shared" si="182"/>
        <v>35.251200000000004</v>
      </c>
      <c r="U1091">
        <f t="shared" si="183"/>
        <v>0</v>
      </c>
      <c r="V1091" s="66">
        <f t="shared" si="184"/>
        <v>0</v>
      </c>
      <c r="W1091">
        <f t="shared" si="185"/>
        <v>0</v>
      </c>
      <c r="X1091">
        <f t="shared" ref="X1091:X1154" si="187">ROUND(J1091/1000,3)</f>
        <v>0</v>
      </c>
      <c r="Y1091">
        <f t="shared" ref="Y1091:Y1154" si="188">ROUND(K1091/1000,3)</f>
        <v>0</v>
      </c>
      <c r="Z1091">
        <f t="shared" si="186"/>
        <v>0</v>
      </c>
    </row>
    <row r="1092" spans="3:26" x14ac:dyDescent="0.25">
      <c r="C1092"/>
      <c r="O1092">
        <f t="shared" ref="O1092:O1155" si="189">IFERROR(AVERAGEIFS($M$3:$M$1650,$B$3:$B$1650,MID($Q1092,1,4),$M$3:$M$1650,"&gt;0"),10.88)</f>
        <v>10.88</v>
      </c>
      <c r="Q1092" t="str">
        <f t="shared" ref="Q1092:Q1155" si="190">B1092&amp;"#"&amp;MID(C1092,6,2)</f>
        <v>#</v>
      </c>
      <c r="R1092">
        <f t="shared" ref="R1092:R1155" si="191">IF(OR(L1092=0,M1092=0),ROUND(D1092*O1092/1000,3),ROUND(L1092*M1092*0.9/1000,3))</f>
        <v>0</v>
      </c>
      <c r="S1092">
        <f t="shared" ref="S1092:S1155" si="192">IF(OR(L1092=0,M1092=0),ROUND(D1092*O1092*0.9/1000,3),ROUND(L1092*M1092*0.9/1000,3))</f>
        <v>0</v>
      </c>
      <c r="T1092">
        <f t="shared" ref="T1092:T1155" si="193">IF(OR(L1092=0,M1092=0),O1092*0.9*3.6,M1092*0.9*3.6)</f>
        <v>35.251200000000004</v>
      </c>
      <c r="U1092">
        <f t="shared" ref="U1092:U1155" si="194">IF(H1092=0,ROUND(F1092+G1092,3),ROUND(H1092,3))</f>
        <v>0</v>
      </c>
      <c r="V1092" s="66">
        <f t="shared" ref="V1092:V1155" si="195">H1092</f>
        <v>0</v>
      </c>
      <c r="W1092">
        <f t="shared" ref="W1092:W1155" si="196">ROUND(E1092/1000,3)</f>
        <v>0</v>
      </c>
      <c r="X1092">
        <f t="shared" si="187"/>
        <v>0</v>
      </c>
      <c r="Y1092">
        <f t="shared" si="188"/>
        <v>0</v>
      </c>
      <c r="Z1092">
        <f t="shared" ref="Z1092:Z1155" si="197">ROUND(I1092/1000,3)</f>
        <v>0</v>
      </c>
    </row>
    <row r="1093" spans="3:26" x14ac:dyDescent="0.25">
      <c r="C1093"/>
      <c r="O1093">
        <f t="shared" si="189"/>
        <v>10.88</v>
      </c>
      <c r="Q1093" t="str">
        <f t="shared" si="190"/>
        <v>#</v>
      </c>
      <c r="R1093">
        <f t="shared" si="191"/>
        <v>0</v>
      </c>
      <c r="S1093">
        <f t="shared" si="192"/>
        <v>0</v>
      </c>
      <c r="T1093">
        <f t="shared" si="193"/>
        <v>35.251200000000004</v>
      </c>
      <c r="U1093">
        <f t="shared" si="194"/>
        <v>0</v>
      </c>
      <c r="V1093" s="66">
        <f t="shared" si="195"/>
        <v>0</v>
      </c>
      <c r="W1093">
        <f t="shared" si="196"/>
        <v>0</v>
      </c>
      <c r="X1093">
        <f t="shared" si="187"/>
        <v>0</v>
      </c>
      <c r="Y1093">
        <f t="shared" si="188"/>
        <v>0</v>
      </c>
      <c r="Z1093">
        <f t="shared" si="197"/>
        <v>0</v>
      </c>
    </row>
    <row r="1094" spans="3:26" x14ac:dyDescent="0.25">
      <c r="C1094"/>
      <c r="O1094">
        <f t="shared" si="189"/>
        <v>10.88</v>
      </c>
      <c r="Q1094" t="str">
        <f t="shared" si="190"/>
        <v>#</v>
      </c>
      <c r="R1094">
        <f t="shared" si="191"/>
        <v>0</v>
      </c>
      <c r="S1094">
        <f t="shared" si="192"/>
        <v>0</v>
      </c>
      <c r="T1094">
        <f t="shared" si="193"/>
        <v>35.251200000000004</v>
      </c>
      <c r="U1094">
        <f t="shared" si="194"/>
        <v>0</v>
      </c>
      <c r="V1094" s="66">
        <f t="shared" si="195"/>
        <v>0</v>
      </c>
      <c r="W1094">
        <f t="shared" si="196"/>
        <v>0</v>
      </c>
      <c r="X1094">
        <f t="shared" si="187"/>
        <v>0</v>
      </c>
      <c r="Y1094">
        <f t="shared" si="188"/>
        <v>0</v>
      </c>
      <c r="Z1094">
        <f t="shared" si="197"/>
        <v>0</v>
      </c>
    </row>
    <row r="1095" spans="3:26" x14ac:dyDescent="0.25">
      <c r="C1095"/>
      <c r="O1095">
        <f t="shared" si="189"/>
        <v>10.88</v>
      </c>
      <c r="Q1095" t="str">
        <f t="shared" si="190"/>
        <v>#</v>
      </c>
      <c r="R1095">
        <f t="shared" si="191"/>
        <v>0</v>
      </c>
      <c r="S1095">
        <f t="shared" si="192"/>
        <v>0</v>
      </c>
      <c r="T1095">
        <f t="shared" si="193"/>
        <v>35.251200000000004</v>
      </c>
      <c r="U1095">
        <f t="shared" si="194"/>
        <v>0</v>
      </c>
      <c r="V1095" s="66">
        <f t="shared" si="195"/>
        <v>0</v>
      </c>
      <c r="W1095">
        <f t="shared" si="196"/>
        <v>0</v>
      </c>
      <c r="X1095">
        <f t="shared" si="187"/>
        <v>0</v>
      </c>
      <c r="Y1095">
        <f t="shared" si="188"/>
        <v>0</v>
      </c>
      <c r="Z1095">
        <f t="shared" si="197"/>
        <v>0</v>
      </c>
    </row>
    <row r="1096" spans="3:26" x14ac:dyDescent="0.25">
      <c r="C1096"/>
      <c r="O1096">
        <f t="shared" si="189"/>
        <v>10.88</v>
      </c>
      <c r="Q1096" t="str">
        <f t="shared" si="190"/>
        <v>#</v>
      </c>
      <c r="R1096">
        <f t="shared" si="191"/>
        <v>0</v>
      </c>
      <c r="S1096">
        <f t="shared" si="192"/>
        <v>0</v>
      </c>
      <c r="T1096">
        <f t="shared" si="193"/>
        <v>35.251200000000004</v>
      </c>
      <c r="U1096">
        <f t="shared" si="194"/>
        <v>0</v>
      </c>
      <c r="V1096" s="66">
        <f t="shared" si="195"/>
        <v>0</v>
      </c>
      <c r="W1096">
        <f t="shared" si="196"/>
        <v>0</v>
      </c>
      <c r="X1096">
        <f t="shared" si="187"/>
        <v>0</v>
      </c>
      <c r="Y1096">
        <f t="shared" si="188"/>
        <v>0</v>
      </c>
      <c r="Z1096">
        <f t="shared" si="197"/>
        <v>0</v>
      </c>
    </row>
    <row r="1097" spans="3:26" x14ac:dyDescent="0.25">
      <c r="C1097"/>
      <c r="O1097">
        <f t="shared" si="189"/>
        <v>10.88</v>
      </c>
      <c r="Q1097" t="str">
        <f t="shared" si="190"/>
        <v>#</v>
      </c>
      <c r="R1097">
        <f t="shared" si="191"/>
        <v>0</v>
      </c>
      <c r="S1097">
        <f t="shared" si="192"/>
        <v>0</v>
      </c>
      <c r="T1097">
        <f t="shared" si="193"/>
        <v>35.251200000000004</v>
      </c>
      <c r="U1097">
        <f t="shared" si="194"/>
        <v>0</v>
      </c>
      <c r="V1097" s="66">
        <f t="shared" si="195"/>
        <v>0</v>
      </c>
      <c r="W1097">
        <f t="shared" si="196"/>
        <v>0</v>
      </c>
      <c r="X1097">
        <f t="shared" si="187"/>
        <v>0</v>
      </c>
      <c r="Y1097">
        <f t="shared" si="188"/>
        <v>0</v>
      </c>
      <c r="Z1097">
        <f t="shared" si="197"/>
        <v>0</v>
      </c>
    </row>
    <row r="1098" spans="3:26" x14ac:dyDescent="0.25">
      <c r="C1098"/>
      <c r="O1098">
        <f t="shared" si="189"/>
        <v>10.88</v>
      </c>
      <c r="Q1098" t="str">
        <f t="shared" si="190"/>
        <v>#</v>
      </c>
      <c r="R1098">
        <f t="shared" si="191"/>
        <v>0</v>
      </c>
      <c r="S1098">
        <f t="shared" si="192"/>
        <v>0</v>
      </c>
      <c r="T1098">
        <f t="shared" si="193"/>
        <v>35.251200000000004</v>
      </c>
      <c r="U1098">
        <f t="shared" si="194"/>
        <v>0</v>
      </c>
      <c r="V1098" s="66">
        <f t="shared" si="195"/>
        <v>0</v>
      </c>
      <c r="W1098">
        <f t="shared" si="196"/>
        <v>0</v>
      </c>
      <c r="X1098">
        <f t="shared" si="187"/>
        <v>0</v>
      </c>
      <c r="Y1098">
        <f t="shared" si="188"/>
        <v>0</v>
      </c>
      <c r="Z1098">
        <f t="shared" si="197"/>
        <v>0</v>
      </c>
    </row>
    <row r="1099" spans="3:26" x14ac:dyDescent="0.25">
      <c r="C1099"/>
      <c r="O1099">
        <f t="shared" si="189"/>
        <v>10.88</v>
      </c>
      <c r="Q1099" t="str">
        <f t="shared" si="190"/>
        <v>#</v>
      </c>
      <c r="R1099">
        <f t="shared" si="191"/>
        <v>0</v>
      </c>
      <c r="S1099">
        <f t="shared" si="192"/>
        <v>0</v>
      </c>
      <c r="T1099">
        <f t="shared" si="193"/>
        <v>35.251200000000004</v>
      </c>
      <c r="U1099">
        <f t="shared" si="194"/>
        <v>0</v>
      </c>
      <c r="V1099" s="66">
        <f t="shared" si="195"/>
        <v>0</v>
      </c>
      <c r="W1099">
        <f t="shared" si="196"/>
        <v>0</v>
      </c>
      <c r="X1099">
        <f t="shared" si="187"/>
        <v>0</v>
      </c>
      <c r="Y1099">
        <f t="shared" si="188"/>
        <v>0</v>
      </c>
      <c r="Z1099">
        <f t="shared" si="197"/>
        <v>0</v>
      </c>
    </row>
    <row r="1100" spans="3:26" x14ac:dyDescent="0.25">
      <c r="C1100"/>
      <c r="O1100">
        <f t="shared" si="189"/>
        <v>10.88</v>
      </c>
      <c r="Q1100" t="str">
        <f t="shared" si="190"/>
        <v>#</v>
      </c>
      <c r="R1100">
        <f t="shared" si="191"/>
        <v>0</v>
      </c>
      <c r="S1100">
        <f t="shared" si="192"/>
        <v>0</v>
      </c>
      <c r="T1100">
        <f t="shared" si="193"/>
        <v>35.251200000000004</v>
      </c>
      <c r="U1100">
        <f t="shared" si="194"/>
        <v>0</v>
      </c>
      <c r="V1100" s="66">
        <f t="shared" si="195"/>
        <v>0</v>
      </c>
      <c r="W1100">
        <f t="shared" si="196"/>
        <v>0</v>
      </c>
      <c r="X1100">
        <f t="shared" si="187"/>
        <v>0</v>
      </c>
      <c r="Y1100">
        <f t="shared" si="188"/>
        <v>0</v>
      </c>
      <c r="Z1100">
        <f t="shared" si="197"/>
        <v>0</v>
      </c>
    </row>
    <row r="1101" spans="3:26" x14ac:dyDescent="0.25">
      <c r="C1101"/>
      <c r="O1101">
        <f t="shared" si="189"/>
        <v>10.88</v>
      </c>
      <c r="Q1101" t="str">
        <f t="shared" si="190"/>
        <v>#</v>
      </c>
      <c r="R1101">
        <f t="shared" si="191"/>
        <v>0</v>
      </c>
      <c r="S1101">
        <f t="shared" si="192"/>
        <v>0</v>
      </c>
      <c r="T1101">
        <f t="shared" si="193"/>
        <v>35.251200000000004</v>
      </c>
      <c r="U1101">
        <f t="shared" si="194"/>
        <v>0</v>
      </c>
      <c r="V1101" s="66">
        <f t="shared" si="195"/>
        <v>0</v>
      </c>
      <c r="W1101">
        <f t="shared" si="196"/>
        <v>0</v>
      </c>
      <c r="X1101">
        <f t="shared" si="187"/>
        <v>0</v>
      </c>
      <c r="Y1101">
        <f t="shared" si="188"/>
        <v>0</v>
      </c>
      <c r="Z1101">
        <f t="shared" si="197"/>
        <v>0</v>
      </c>
    </row>
    <row r="1102" spans="3:26" x14ac:dyDescent="0.25">
      <c r="C1102"/>
      <c r="O1102">
        <f t="shared" si="189"/>
        <v>10.88</v>
      </c>
      <c r="Q1102" t="str">
        <f t="shared" si="190"/>
        <v>#</v>
      </c>
      <c r="R1102">
        <f t="shared" si="191"/>
        <v>0</v>
      </c>
      <c r="S1102">
        <f t="shared" si="192"/>
        <v>0</v>
      </c>
      <c r="T1102">
        <f t="shared" si="193"/>
        <v>35.251200000000004</v>
      </c>
      <c r="U1102">
        <f t="shared" si="194"/>
        <v>0</v>
      </c>
      <c r="V1102" s="66">
        <f t="shared" si="195"/>
        <v>0</v>
      </c>
      <c r="W1102">
        <f t="shared" si="196"/>
        <v>0</v>
      </c>
      <c r="X1102">
        <f t="shared" si="187"/>
        <v>0</v>
      </c>
      <c r="Y1102">
        <f t="shared" si="188"/>
        <v>0</v>
      </c>
      <c r="Z1102">
        <f t="shared" si="197"/>
        <v>0</v>
      </c>
    </row>
    <row r="1103" spans="3:26" x14ac:dyDescent="0.25">
      <c r="C1103"/>
      <c r="O1103">
        <f t="shared" si="189"/>
        <v>10.88</v>
      </c>
      <c r="Q1103" t="str">
        <f t="shared" si="190"/>
        <v>#</v>
      </c>
      <c r="R1103">
        <f t="shared" si="191"/>
        <v>0</v>
      </c>
      <c r="S1103">
        <f t="shared" si="192"/>
        <v>0</v>
      </c>
      <c r="T1103">
        <f t="shared" si="193"/>
        <v>35.251200000000004</v>
      </c>
      <c r="U1103">
        <f t="shared" si="194"/>
        <v>0</v>
      </c>
      <c r="V1103" s="66">
        <f t="shared" si="195"/>
        <v>0</v>
      </c>
      <c r="W1103">
        <f t="shared" si="196"/>
        <v>0</v>
      </c>
      <c r="X1103">
        <f t="shared" si="187"/>
        <v>0</v>
      </c>
      <c r="Y1103">
        <f t="shared" si="188"/>
        <v>0</v>
      </c>
      <c r="Z1103">
        <f t="shared" si="197"/>
        <v>0</v>
      </c>
    </row>
    <row r="1104" spans="3:26" x14ac:dyDescent="0.25">
      <c r="C1104"/>
      <c r="O1104">
        <f t="shared" si="189"/>
        <v>10.88</v>
      </c>
      <c r="Q1104" t="str">
        <f t="shared" si="190"/>
        <v>#</v>
      </c>
      <c r="R1104">
        <f t="shared" si="191"/>
        <v>0</v>
      </c>
      <c r="S1104">
        <f t="shared" si="192"/>
        <v>0</v>
      </c>
      <c r="T1104">
        <f t="shared" si="193"/>
        <v>35.251200000000004</v>
      </c>
      <c r="U1104">
        <f t="shared" si="194"/>
        <v>0</v>
      </c>
      <c r="V1104" s="66">
        <f t="shared" si="195"/>
        <v>0</v>
      </c>
      <c r="W1104">
        <f t="shared" si="196"/>
        <v>0</v>
      </c>
      <c r="X1104">
        <f t="shared" si="187"/>
        <v>0</v>
      </c>
      <c r="Y1104">
        <f t="shared" si="188"/>
        <v>0</v>
      </c>
      <c r="Z1104">
        <f t="shared" si="197"/>
        <v>0</v>
      </c>
    </row>
    <row r="1105" spans="3:26" x14ac:dyDescent="0.25">
      <c r="C1105"/>
      <c r="O1105">
        <f t="shared" si="189"/>
        <v>10.88</v>
      </c>
      <c r="Q1105" t="str">
        <f t="shared" si="190"/>
        <v>#</v>
      </c>
      <c r="R1105">
        <f t="shared" si="191"/>
        <v>0</v>
      </c>
      <c r="S1105">
        <f t="shared" si="192"/>
        <v>0</v>
      </c>
      <c r="T1105">
        <f t="shared" si="193"/>
        <v>35.251200000000004</v>
      </c>
      <c r="U1105">
        <f t="shared" si="194"/>
        <v>0</v>
      </c>
      <c r="V1105" s="66">
        <f t="shared" si="195"/>
        <v>0</v>
      </c>
      <c r="W1105">
        <f t="shared" si="196"/>
        <v>0</v>
      </c>
      <c r="X1105">
        <f t="shared" si="187"/>
        <v>0</v>
      </c>
      <c r="Y1105">
        <f t="shared" si="188"/>
        <v>0</v>
      </c>
      <c r="Z1105">
        <f t="shared" si="197"/>
        <v>0</v>
      </c>
    </row>
    <row r="1106" spans="3:26" x14ac:dyDescent="0.25">
      <c r="C1106"/>
      <c r="O1106">
        <f t="shared" si="189"/>
        <v>10.88</v>
      </c>
      <c r="Q1106" t="str">
        <f t="shared" si="190"/>
        <v>#</v>
      </c>
      <c r="R1106">
        <f t="shared" si="191"/>
        <v>0</v>
      </c>
      <c r="S1106">
        <f t="shared" si="192"/>
        <v>0</v>
      </c>
      <c r="T1106">
        <f t="shared" si="193"/>
        <v>35.251200000000004</v>
      </c>
      <c r="U1106">
        <f t="shared" si="194"/>
        <v>0</v>
      </c>
      <c r="V1106" s="66">
        <f t="shared" si="195"/>
        <v>0</v>
      </c>
      <c r="W1106">
        <f t="shared" si="196"/>
        <v>0</v>
      </c>
      <c r="X1106">
        <f t="shared" si="187"/>
        <v>0</v>
      </c>
      <c r="Y1106">
        <f t="shared" si="188"/>
        <v>0</v>
      </c>
      <c r="Z1106">
        <f t="shared" si="197"/>
        <v>0</v>
      </c>
    </row>
    <row r="1107" spans="3:26" x14ac:dyDescent="0.25">
      <c r="C1107"/>
      <c r="O1107">
        <f t="shared" si="189"/>
        <v>10.88</v>
      </c>
      <c r="Q1107" t="str">
        <f t="shared" si="190"/>
        <v>#</v>
      </c>
      <c r="R1107">
        <f t="shared" si="191"/>
        <v>0</v>
      </c>
      <c r="S1107">
        <f t="shared" si="192"/>
        <v>0</v>
      </c>
      <c r="T1107">
        <f t="shared" si="193"/>
        <v>35.251200000000004</v>
      </c>
      <c r="U1107">
        <f t="shared" si="194"/>
        <v>0</v>
      </c>
      <c r="V1107" s="66">
        <f t="shared" si="195"/>
        <v>0</v>
      </c>
      <c r="W1107">
        <f t="shared" si="196"/>
        <v>0</v>
      </c>
      <c r="X1107">
        <f t="shared" si="187"/>
        <v>0</v>
      </c>
      <c r="Y1107">
        <f t="shared" si="188"/>
        <v>0</v>
      </c>
      <c r="Z1107">
        <f t="shared" si="197"/>
        <v>0</v>
      </c>
    </row>
    <row r="1108" spans="3:26" x14ac:dyDescent="0.25">
      <c r="C1108"/>
      <c r="O1108">
        <f t="shared" si="189"/>
        <v>10.88</v>
      </c>
      <c r="Q1108" t="str">
        <f t="shared" si="190"/>
        <v>#</v>
      </c>
      <c r="R1108">
        <f t="shared" si="191"/>
        <v>0</v>
      </c>
      <c r="S1108">
        <f t="shared" si="192"/>
        <v>0</v>
      </c>
      <c r="T1108">
        <f t="shared" si="193"/>
        <v>35.251200000000004</v>
      </c>
      <c r="U1108">
        <f t="shared" si="194"/>
        <v>0</v>
      </c>
      <c r="V1108" s="66">
        <f t="shared" si="195"/>
        <v>0</v>
      </c>
      <c r="W1108">
        <f t="shared" si="196"/>
        <v>0</v>
      </c>
      <c r="X1108">
        <f t="shared" si="187"/>
        <v>0</v>
      </c>
      <c r="Y1108">
        <f t="shared" si="188"/>
        <v>0</v>
      </c>
      <c r="Z1108">
        <f t="shared" si="197"/>
        <v>0</v>
      </c>
    </row>
    <row r="1109" spans="3:26" x14ac:dyDescent="0.25">
      <c r="C1109"/>
      <c r="O1109">
        <f t="shared" si="189"/>
        <v>10.88</v>
      </c>
      <c r="Q1109" t="str">
        <f t="shared" si="190"/>
        <v>#</v>
      </c>
      <c r="R1109">
        <f t="shared" si="191"/>
        <v>0</v>
      </c>
      <c r="S1109">
        <f t="shared" si="192"/>
        <v>0</v>
      </c>
      <c r="T1109">
        <f t="shared" si="193"/>
        <v>35.251200000000004</v>
      </c>
      <c r="U1109">
        <f t="shared" si="194"/>
        <v>0</v>
      </c>
      <c r="V1109" s="66">
        <f t="shared" si="195"/>
        <v>0</v>
      </c>
      <c r="W1109">
        <f t="shared" si="196"/>
        <v>0</v>
      </c>
      <c r="X1109">
        <f t="shared" si="187"/>
        <v>0</v>
      </c>
      <c r="Y1109">
        <f t="shared" si="188"/>
        <v>0</v>
      </c>
      <c r="Z1109">
        <f t="shared" si="197"/>
        <v>0</v>
      </c>
    </row>
    <row r="1110" spans="3:26" x14ac:dyDescent="0.25">
      <c r="C1110"/>
      <c r="O1110">
        <f t="shared" si="189"/>
        <v>10.88</v>
      </c>
      <c r="Q1110" t="str">
        <f t="shared" si="190"/>
        <v>#</v>
      </c>
      <c r="R1110">
        <f t="shared" si="191"/>
        <v>0</v>
      </c>
      <c r="S1110">
        <f t="shared" si="192"/>
        <v>0</v>
      </c>
      <c r="T1110">
        <f t="shared" si="193"/>
        <v>35.251200000000004</v>
      </c>
      <c r="U1110">
        <f t="shared" si="194"/>
        <v>0</v>
      </c>
      <c r="V1110" s="66">
        <f t="shared" si="195"/>
        <v>0</v>
      </c>
      <c r="W1110">
        <f t="shared" si="196"/>
        <v>0</v>
      </c>
      <c r="X1110">
        <f t="shared" si="187"/>
        <v>0</v>
      </c>
      <c r="Y1110">
        <f t="shared" si="188"/>
        <v>0</v>
      </c>
      <c r="Z1110">
        <f t="shared" si="197"/>
        <v>0</v>
      </c>
    </row>
    <row r="1111" spans="3:26" x14ac:dyDescent="0.25">
      <c r="C1111"/>
      <c r="O1111">
        <f t="shared" si="189"/>
        <v>10.88</v>
      </c>
      <c r="Q1111" t="str">
        <f t="shared" si="190"/>
        <v>#</v>
      </c>
      <c r="R1111">
        <f t="shared" si="191"/>
        <v>0</v>
      </c>
      <c r="S1111">
        <f t="shared" si="192"/>
        <v>0</v>
      </c>
      <c r="T1111">
        <f t="shared" si="193"/>
        <v>35.251200000000004</v>
      </c>
      <c r="U1111">
        <f t="shared" si="194"/>
        <v>0</v>
      </c>
      <c r="V1111" s="66">
        <f t="shared" si="195"/>
        <v>0</v>
      </c>
      <c r="W1111">
        <f t="shared" si="196"/>
        <v>0</v>
      </c>
      <c r="X1111">
        <f t="shared" si="187"/>
        <v>0</v>
      </c>
      <c r="Y1111">
        <f t="shared" si="188"/>
        <v>0</v>
      </c>
      <c r="Z1111">
        <f t="shared" si="197"/>
        <v>0</v>
      </c>
    </row>
    <row r="1112" spans="3:26" x14ac:dyDescent="0.25">
      <c r="C1112"/>
      <c r="O1112">
        <f t="shared" si="189"/>
        <v>10.88</v>
      </c>
      <c r="Q1112" t="str">
        <f t="shared" si="190"/>
        <v>#</v>
      </c>
      <c r="R1112">
        <f t="shared" si="191"/>
        <v>0</v>
      </c>
      <c r="S1112">
        <f t="shared" si="192"/>
        <v>0</v>
      </c>
      <c r="T1112">
        <f t="shared" si="193"/>
        <v>35.251200000000004</v>
      </c>
      <c r="U1112">
        <f t="shared" si="194"/>
        <v>0</v>
      </c>
      <c r="V1112" s="66">
        <f t="shared" si="195"/>
        <v>0</v>
      </c>
      <c r="W1112">
        <f t="shared" si="196"/>
        <v>0</v>
      </c>
      <c r="X1112">
        <f t="shared" si="187"/>
        <v>0</v>
      </c>
      <c r="Y1112">
        <f t="shared" si="188"/>
        <v>0</v>
      </c>
      <c r="Z1112">
        <f t="shared" si="197"/>
        <v>0</v>
      </c>
    </row>
    <row r="1113" spans="3:26" x14ac:dyDescent="0.25">
      <c r="C1113"/>
      <c r="O1113">
        <f t="shared" si="189"/>
        <v>10.88</v>
      </c>
      <c r="Q1113" t="str">
        <f t="shared" si="190"/>
        <v>#</v>
      </c>
      <c r="R1113">
        <f t="shared" si="191"/>
        <v>0</v>
      </c>
      <c r="S1113">
        <f t="shared" si="192"/>
        <v>0</v>
      </c>
      <c r="T1113">
        <f t="shared" si="193"/>
        <v>35.251200000000004</v>
      </c>
      <c r="U1113">
        <f t="shared" si="194"/>
        <v>0</v>
      </c>
      <c r="V1113" s="66">
        <f t="shared" si="195"/>
        <v>0</v>
      </c>
      <c r="W1113">
        <f t="shared" si="196"/>
        <v>0</v>
      </c>
      <c r="X1113">
        <f t="shared" si="187"/>
        <v>0</v>
      </c>
      <c r="Y1113">
        <f t="shared" si="188"/>
        <v>0</v>
      </c>
      <c r="Z1113">
        <f t="shared" si="197"/>
        <v>0</v>
      </c>
    </row>
    <row r="1114" spans="3:26" x14ac:dyDescent="0.25">
      <c r="C1114"/>
      <c r="O1114">
        <f t="shared" si="189"/>
        <v>10.88</v>
      </c>
      <c r="Q1114" t="str">
        <f t="shared" si="190"/>
        <v>#</v>
      </c>
      <c r="R1114">
        <f t="shared" si="191"/>
        <v>0</v>
      </c>
      <c r="S1114">
        <f t="shared" si="192"/>
        <v>0</v>
      </c>
      <c r="T1114">
        <f t="shared" si="193"/>
        <v>35.251200000000004</v>
      </c>
      <c r="U1114">
        <f t="shared" si="194"/>
        <v>0</v>
      </c>
      <c r="V1114" s="66">
        <f t="shared" si="195"/>
        <v>0</v>
      </c>
      <c r="W1114">
        <f t="shared" si="196"/>
        <v>0</v>
      </c>
      <c r="X1114">
        <f t="shared" si="187"/>
        <v>0</v>
      </c>
      <c r="Y1114">
        <f t="shared" si="188"/>
        <v>0</v>
      </c>
      <c r="Z1114">
        <f t="shared" si="197"/>
        <v>0</v>
      </c>
    </row>
    <row r="1115" spans="3:26" x14ac:dyDescent="0.25">
      <c r="C1115"/>
      <c r="O1115">
        <f t="shared" si="189"/>
        <v>10.88</v>
      </c>
      <c r="Q1115" t="str">
        <f t="shared" si="190"/>
        <v>#</v>
      </c>
      <c r="R1115">
        <f t="shared" si="191"/>
        <v>0</v>
      </c>
      <c r="S1115">
        <f t="shared" si="192"/>
        <v>0</v>
      </c>
      <c r="T1115">
        <f t="shared" si="193"/>
        <v>35.251200000000004</v>
      </c>
      <c r="U1115">
        <f t="shared" si="194"/>
        <v>0</v>
      </c>
      <c r="V1115" s="66">
        <f t="shared" si="195"/>
        <v>0</v>
      </c>
      <c r="W1115">
        <f t="shared" si="196"/>
        <v>0</v>
      </c>
      <c r="X1115">
        <f t="shared" si="187"/>
        <v>0</v>
      </c>
      <c r="Y1115">
        <f t="shared" si="188"/>
        <v>0</v>
      </c>
      <c r="Z1115">
        <f t="shared" si="197"/>
        <v>0</v>
      </c>
    </row>
    <row r="1116" spans="3:26" x14ac:dyDescent="0.25">
      <c r="C1116"/>
      <c r="O1116">
        <f t="shared" si="189"/>
        <v>10.88</v>
      </c>
      <c r="Q1116" t="str">
        <f t="shared" si="190"/>
        <v>#</v>
      </c>
      <c r="R1116">
        <f t="shared" si="191"/>
        <v>0</v>
      </c>
      <c r="S1116">
        <f t="shared" si="192"/>
        <v>0</v>
      </c>
      <c r="T1116">
        <f t="shared" si="193"/>
        <v>35.251200000000004</v>
      </c>
      <c r="U1116">
        <f t="shared" si="194"/>
        <v>0</v>
      </c>
      <c r="V1116" s="66">
        <f t="shared" si="195"/>
        <v>0</v>
      </c>
      <c r="W1116">
        <f t="shared" si="196"/>
        <v>0</v>
      </c>
      <c r="X1116">
        <f t="shared" si="187"/>
        <v>0</v>
      </c>
      <c r="Y1116">
        <f t="shared" si="188"/>
        <v>0</v>
      </c>
      <c r="Z1116">
        <f t="shared" si="197"/>
        <v>0</v>
      </c>
    </row>
    <row r="1117" spans="3:26" x14ac:dyDescent="0.25">
      <c r="C1117"/>
      <c r="O1117">
        <f t="shared" si="189"/>
        <v>10.88</v>
      </c>
      <c r="Q1117" t="str">
        <f t="shared" si="190"/>
        <v>#</v>
      </c>
      <c r="R1117">
        <f t="shared" si="191"/>
        <v>0</v>
      </c>
      <c r="S1117">
        <f t="shared" si="192"/>
        <v>0</v>
      </c>
      <c r="T1117">
        <f t="shared" si="193"/>
        <v>35.251200000000004</v>
      </c>
      <c r="U1117">
        <f t="shared" si="194"/>
        <v>0</v>
      </c>
      <c r="V1117" s="66">
        <f t="shared" si="195"/>
        <v>0</v>
      </c>
      <c r="W1117">
        <f t="shared" si="196"/>
        <v>0</v>
      </c>
      <c r="X1117">
        <f t="shared" si="187"/>
        <v>0</v>
      </c>
      <c r="Y1117">
        <f t="shared" si="188"/>
        <v>0</v>
      </c>
      <c r="Z1117">
        <f t="shared" si="197"/>
        <v>0</v>
      </c>
    </row>
    <row r="1118" spans="3:26" x14ac:dyDescent="0.25">
      <c r="C1118"/>
      <c r="O1118">
        <f t="shared" si="189"/>
        <v>10.88</v>
      </c>
      <c r="Q1118" t="str">
        <f t="shared" si="190"/>
        <v>#</v>
      </c>
      <c r="R1118">
        <f t="shared" si="191"/>
        <v>0</v>
      </c>
      <c r="S1118">
        <f t="shared" si="192"/>
        <v>0</v>
      </c>
      <c r="T1118">
        <f t="shared" si="193"/>
        <v>35.251200000000004</v>
      </c>
      <c r="U1118">
        <f t="shared" si="194"/>
        <v>0</v>
      </c>
      <c r="V1118" s="66">
        <f t="shared" si="195"/>
        <v>0</v>
      </c>
      <c r="W1118">
        <f t="shared" si="196"/>
        <v>0</v>
      </c>
      <c r="X1118">
        <f t="shared" si="187"/>
        <v>0</v>
      </c>
      <c r="Y1118">
        <f t="shared" si="188"/>
        <v>0</v>
      </c>
      <c r="Z1118">
        <f t="shared" si="197"/>
        <v>0</v>
      </c>
    </row>
    <row r="1119" spans="3:26" x14ac:dyDescent="0.25">
      <c r="C1119"/>
      <c r="O1119">
        <f t="shared" si="189"/>
        <v>10.88</v>
      </c>
      <c r="Q1119" t="str">
        <f t="shared" si="190"/>
        <v>#</v>
      </c>
      <c r="R1119">
        <f t="shared" si="191"/>
        <v>0</v>
      </c>
      <c r="S1119">
        <f t="shared" si="192"/>
        <v>0</v>
      </c>
      <c r="T1119">
        <f t="shared" si="193"/>
        <v>35.251200000000004</v>
      </c>
      <c r="U1119">
        <f t="shared" si="194"/>
        <v>0</v>
      </c>
      <c r="V1119" s="66">
        <f t="shared" si="195"/>
        <v>0</v>
      </c>
      <c r="W1119">
        <f t="shared" si="196"/>
        <v>0</v>
      </c>
      <c r="X1119">
        <f t="shared" si="187"/>
        <v>0</v>
      </c>
      <c r="Y1119">
        <f t="shared" si="188"/>
        <v>0</v>
      </c>
      <c r="Z1119">
        <f t="shared" si="197"/>
        <v>0</v>
      </c>
    </row>
    <row r="1120" spans="3:26" x14ac:dyDescent="0.25">
      <c r="C1120"/>
      <c r="O1120">
        <f t="shared" si="189"/>
        <v>10.88</v>
      </c>
      <c r="Q1120" t="str">
        <f t="shared" si="190"/>
        <v>#</v>
      </c>
      <c r="R1120">
        <f t="shared" si="191"/>
        <v>0</v>
      </c>
      <c r="S1120">
        <f t="shared" si="192"/>
        <v>0</v>
      </c>
      <c r="T1120">
        <f t="shared" si="193"/>
        <v>35.251200000000004</v>
      </c>
      <c r="U1120">
        <f t="shared" si="194"/>
        <v>0</v>
      </c>
      <c r="V1120" s="66">
        <f t="shared" si="195"/>
        <v>0</v>
      </c>
      <c r="W1120">
        <f t="shared" si="196"/>
        <v>0</v>
      </c>
      <c r="X1120">
        <f t="shared" si="187"/>
        <v>0</v>
      </c>
      <c r="Y1120">
        <f t="shared" si="188"/>
        <v>0</v>
      </c>
      <c r="Z1120">
        <f t="shared" si="197"/>
        <v>0</v>
      </c>
    </row>
    <row r="1121" spans="3:26" x14ac:dyDescent="0.25">
      <c r="C1121"/>
      <c r="O1121">
        <f t="shared" si="189"/>
        <v>10.88</v>
      </c>
      <c r="Q1121" t="str">
        <f t="shared" si="190"/>
        <v>#</v>
      </c>
      <c r="R1121">
        <f t="shared" si="191"/>
        <v>0</v>
      </c>
      <c r="S1121">
        <f t="shared" si="192"/>
        <v>0</v>
      </c>
      <c r="T1121">
        <f t="shared" si="193"/>
        <v>35.251200000000004</v>
      </c>
      <c r="U1121">
        <f t="shared" si="194"/>
        <v>0</v>
      </c>
      <c r="V1121" s="66">
        <f t="shared" si="195"/>
        <v>0</v>
      </c>
      <c r="W1121">
        <f t="shared" si="196"/>
        <v>0</v>
      </c>
      <c r="X1121">
        <f t="shared" si="187"/>
        <v>0</v>
      </c>
      <c r="Y1121">
        <f t="shared" si="188"/>
        <v>0</v>
      </c>
      <c r="Z1121">
        <f t="shared" si="197"/>
        <v>0</v>
      </c>
    </row>
    <row r="1122" spans="3:26" x14ac:dyDescent="0.25">
      <c r="C1122"/>
      <c r="O1122">
        <f t="shared" si="189"/>
        <v>10.88</v>
      </c>
      <c r="Q1122" t="str">
        <f t="shared" si="190"/>
        <v>#</v>
      </c>
      <c r="R1122">
        <f t="shared" si="191"/>
        <v>0</v>
      </c>
      <c r="S1122">
        <f t="shared" si="192"/>
        <v>0</v>
      </c>
      <c r="T1122">
        <f t="shared" si="193"/>
        <v>35.251200000000004</v>
      </c>
      <c r="U1122">
        <f t="shared" si="194"/>
        <v>0</v>
      </c>
      <c r="V1122" s="66">
        <f t="shared" si="195"/>
        <v>0</v>
      </c>
      <c r="W1122">
        <f t="shared" si="196"/>
        <v>0</v>
      </c>
      <c r="X1122">
        <f t="shared" si="187"/>
        <v>0</v>
      </c>
      <c r="Y1122">
        <f t="shared" si="188"/>
        <v>0</v>
      </c>
      <c r="Z1122">
        <f t="shared" si="197"/>
        <v>0</v>
      </c>
    </row>
    <row r="1123" spans="3:26" x14ac:dyDescent="0.25">
      <c r="C1123"/>
      <c r="O1123">
        <f t="shared" si="189"/>
        <v>10.88</v>
      </c>
      <c r="Q1123" t="str">
        <f t="shared" si="190"/>
        <v>#</v>
      </c>
      <c r="R1123">
        <f t="shared" si="191"/>
        <v>0</v>
      </c>
      <c r="S1123">
        <f t="shared" si="192"/>
        <v>0</v>
      </c>
      <c r="T1123">
        <f t="shared" si="193"/>
        <v>35.251200000000004</v>
      </c>
      <c r="U1123">
        <f t="shared" si="194"/>
        <v>0</v>
      </c>
      <c r="V1123" s="66">
        <f t="shared" si="195"/>
        <v>0</v>
      </c>
      <c r="W1123">
        <f t="shared" si="196"/>
        <v>0</v>
      </c>
      <c r="X1123">
        <f t="shared" si="187"/>
        <v>0</v>
      </c>
      <c r="Y1123">
        <f t="shared" si="188"/>
        <v>0</v>
      </c>
      <c r="Z1123">
        <f t="shared" si="197"/>
        <v>0</v>
      </c>
    </row>
    <row r="1124" spans="3:26" x14ac:dyDescent="0.25">
      <c r="C1124"/>
      <c r="O1124">
        <f t="shared" si="189"/>
        <v>10.88</v>
      </c>
      <c r="Q1124" t="str">
        <f t="shared" si="190"/>
        <v>#</v>
      </c>
      <c r="R1124">
        <f t="shared" si="191"/>
        <v>0</v>
      </c>
      <c r="S1124">
        <f t="shared" si="192"/>
        <v>0</v>
      </c>
      <c r="T1124">
        <f t="shared" si="193"/>
        <v>35.251200000000004</v>
      </c>
      <c r="U1124">
        <f t="shared" si="194"/>
        <v>0</v>
      </c>
      <c r="V1124" s="66">
        <f t="shared" si="195"/>
        <v>0</v>
      </c>
      <c r="W1124">
        <f t="shared" si="196"/>
        <v>0</v>
      </c>
      <c r="X1124">
        <f t="shared" si="187"/>
        <v>0</v>
      </c>
      <c r="Y1124">
        <f t="shared" si="188"/>
        <v>0</v>
      </c>
      <c r="Z1124">
        <f t="shared" si="197"/>
        <v>0</v>
      </c>
    </row>
    <row r="1125" spans="3:26" x14ac:dyDescent="0.25">
      <c r="C1125"/>
      <c r="O1125">
        <f t="shared" si="189"/>
        <v>10.88</v>
      </c>
      <c r="Q1125" t="str">
        <f t="shared" si="190"/>
        <v>#</v>
      </c>
      <c r="R1125">
        <f t="shared" si="191"/>
        <v>0</v>
      </c>
      <c r="S1125">
        <f t="shared" si="192"/>
        <v>0</v>
      </c>
      <c r="T1125">
        <f t="shared" si="193"/>
        <v>35.251200000000004</v>
      </c>
      <c r="U1125">
        <f t="shared" si="194"/>
        <v>0</v>
      </c>
      <c r="V1125" s="66">
        <f t="shared" si="195"/>
        <v>0</v>
      </c>
      <c r="W1125">
        <f t="shared" si="196"/>
        <v>0</v>
      </c>
      <c r="X1125">
        <f t="shared" si="187"/>
        <v>0</v>
      </c>
      <c r="Y1125">
        <f t="shared" si="188"/>
        <v>0</v>
      </c>
      <c r="Z1125">
        <f t="shared" si="197"/>
        <v>0</v>
      </c>
    </row>
    <row r="1126" spans="3:26" x14ac:dyDescent="0.25">
      <c r="C1126"/>
      <c r="O1126">
        <f t="shared" si="189"/>
        <v>10.88</v>
      </c>
      <c r="Q1126" t="str">
        <f t="shared" si="190"/>
        <v>#</v>
      </c>
      <c r="R1126">
        <f t="shared" si="191"/>
        <v>0</v>
      </c>
      <c r="S1126">
        <f t="shared" si="192"/>
        <v>0</v>
      </c>
      <c r="T1126">
        <f t="shared" si="193"/>
        <v>35.251200000000004</v>
      </c>
      <c r="U1126">
        <f t="shared" si="194"/>
        <v>0</v>
      </c>
      <c r="V1126" s="66">
        <f t="shared" si="195"/>
        <v>0</v>
      </c>
      <c r="W1126">
        <f t="shared" si="196"/>
        <v>0</v>
      </c>
      <c r="X1126">
        <f t="shared" si="187"/>
        <v>0</v>
      </c>
      <c r="Y1126">
        <f t="shared" si="188"/>
        <v>0</v>
      </c>
      <c r="Z1126">
        <f t="shared" si="197"/>
        <v>0</v>
      </c>
    </row>
    <row r="1127" spans="3:26" x14ac:dyDescent="0.25">
      <c r="C1127"/>
      <c r="O1127">
        <f t="shared" si="189"/>
        <v>10.88</v>
      </c>
      <c r="Q1127" t="str">
        <f t="shared" si="190"/>
        <v>#</v>
      </c>
      <c r="R1127">
        <f t="shared" si="191"/>
        <v>0</v>
      </c>
      <c r="S1127">
        <f t="shared" si="192"/>
        <v>0</v>
      </c>
      <c r="T1127">
        <f t="shared" si="193"/>
        <v>35.251200000000004</v>
      </c>
      <c r="U1127">
        <f t="shared" si="194"/>
        <v>0</v>
      </c>
      <c r="V1127" s="66">
        <f t="shared" si="195"/>
        <v>0</v>
      </c>
      <c r="W1127">
        <f t="shared" si="196"/>
        <v>0</v>
      </c>
      <c r="X1127">
        <f t="shared" si="187"/>
        <v>0</v>
      </c>
      <c r="Y1127">
        <f t="shared" si="188"/>
        <v>0</v>
      </c>
      <c r="Z1127">
        <f t="shared" si="197"/>
        <v>0</v>
      </c>
    </row>
    <row r="1128" spans="3:26" x14ac:dyDescent="0.25">
      <c r="C1128"/>
      <c r="O1128">
        <f t="shared" si="189"/>
        <v>10.88</v>
      </c>
      <c r="Q1128" t="str">
        <f t="shared" si="190"/>
        <v>#</v>
      </c>
      <c r="R1128">
        <f t="shared" si="191"/>
        <v>0</v>
      </c>
      <c r="S1128">
        <f t="shared" si="192"/>
        <v>0</v>
      </c>
      <c r="T1128">
        <f t="shared" si="193"/>
        <v>35.251200000000004</v>
      </c>
      <c r="U1128">
        <f t="shared" si="194"/>
        <v>0</v>
      </c>
      <c r="V1128" s="66">
        <f t="shared" si="195"/>
        <v>0</v>
      </c>
      <c r="W1128">
        <f t="shared" si="196"/>
        <v>0</v>
      </c>
      <c r="X1128">
        <f t="shared" si="187"/>
        <v>0</v>
      </c>
      <c r="Y1128">
        <f t="shared" si="188"/>
        <v>0</v>
      </c>
      <c r="Z1128">
        <f t="shared" si="197"/>
        <v>0</v>
      </c>
    </row>
    <row r="1129" spans="3:26" x14ac:dyDescent="0.25">
      <c r="C1129"/>
      <c r="O1129">
        <f t="shared" si="189"/>
        <v>10.88</v>
      </c>
      <c r="Q1129" t="str">
        <f t="shared" si="190"/>
        <v>#</v>
      </c>
      <c r="R1129">
        <f t="shared" si="191"/>
        <v>0</v>
      </c>
      <c r="S1129">
        <f t="shared" si="192"/>
        <v>0</v>
      </c>
      <c r="T1129">
        <f t="shared" si="193"/>
        <v>35.251200000000004</v>
      </c>
      <c r="U1129">
        <f t="shared" si="194"/>
        <v>0</v>
      </c>
      <c r="V1129" s="66">
        <f t="shared" si="195"/>
        <v>0</v>
      </c>
      <c r="W1129">
        <f t="shared" si="196"/>
        <v>0</v>
      </c>
      <c r="X1129">
        <f t="shared" si="187"/>
        <v>0</v>
      </c>
      <c r="Y1129">
        <f t="shared" si="188"/>
        <v>0</v>
      </c>
      <c r="Z1129">
        <f t="shared" si="197"/>
        <v>0</v>
      </c>
    </row>
    <row r="1130" spans="3:26" x14ac:dyDescent="0.25">
      <c r="C1130"/>
      <c r="O1130">
        <f t="shared" si="189"/>
        <v>10.88</v>
      </c>
      <c r="Q1130" t="str">
        <f t="shared" si="190"/>
        <v>#</v>
      </c>
      <c r="R1130">
        <f t="shared" si="191"/>
        <v>0</v>
      </c>
      <c r="S1130">
        <f t="shared" si="192"/>
        <v>0</v>
      </c>
      <c r="T1130">
        <f t="shared" si="193"/>
        <v>35.251200000000004</v>
      </c>
      <c r="U1130">
        <f t="shared" si="194"/>
        <v>0</v>
      </c>
      <c r="V1130" s="66">
        <f t="shared" si="195"/>
        <v>0</v>
      </c>
      <c r="W1130">
        <f t="shared" si="196"/>
        <v>0</v>
      </c>
      <c r="X1130">
        <f t="shared" si="187"/>
        <v>0</v>
      </c>
      <c r="Y1130">
        <f t="shared" si="188"/>
        <v>0</v>
      </c>
      <c r="Z1130">
        <f t="shared" si="197"/>
        <v>0</v>
      </c>
    </row>
    <row r="1131" spans="3:26" x14ac:dyDescent="0.25">
      <c r="C1131"/>
      <c r="O1131">
        <f t="shared" si="189"/>
        <v>10.88</v>
      </c>
      <c r="Q1131" t="str">
        <f t="shared" si="190"/>
        <v>#</v>
      </c>
      <c r="R1131">
        <f t="shared" si="191"/>
        <v>0</v>
      </c>
      <c r="S1131">
        <f t="shared" si="192"/>
        <v>0</v>
      </c>
      <c r="T1131">
        <f t="shared" si="193"/>
        <v>35.251200000000004</v>
      </c>
      <c r="U1131">
        <f t="shared" si="194"/>
        <v>0</v>
      </c>
      <c r="V1131" s="66">
        <f t="shared" si="195"/>
        <v>0</v>
      </c>
      <c r="W1131">
        <f t="shared" si="196"/>
        <v>0</v>
      </c>
      <c r="X1131">
        <f t="shared" si="187"/>
        <v>0</v>
      </c>
      <c r="Y1131">
        <f t="shared" si="188"/>
        <v>0</v>
      </c>
      <c r="Z1131">
        <f t="shared" si="197"/>
        <v>0</v>
      </c>
    </row>
    <row r="1132" spans="3:26" x14ac:dyDescent="0.25">
      <c r="C1132"/>
      <c r="O1132">
        <f t="shared" si="189"/>
        <v>10.88</v>
      </c>
      <c r="Q1132" t="str">
        <f t="shared" si="190"/>
        <v>#</v>
      </c>
      <c r="R1132">
        <f t="shared" si="191"/>
        <v>0</v>
      </c>
      <c r="S1132">
        <f t="shared" si="192"/>
        <v>0</v>
      </c>
      <c r="T1132">
        <f t="shared" si="193"/>
        <v>35.251200000000004</v>
      </c>
      <c r="U1132">
        <f t="shared" si="194"/>
        <v>0</v>
      </c>
      <c r="V1132" s="66">
        <f t="shared" si="195"/>
        <v>0</v>
      </c>
      <c r="W1132">
        <f t="shared" si="196"/>
        <v>0</v>
      </c>
      <c r="X1132">
        <f t="shared" si="187"/>
        <v>0</v>
      </c>
      <c r="Y1132">
        <f t="shared" si="188"/>
        <v>0</v>
      </c>
      <c r="Z1132">
        <f t="shared" si="197"/>
        <v>0</v>
      </c>
    </row>
    <row r="1133" spans="3:26" x14ac:dyDescent="0.25">
      <c r="C1133"/>
      <c r="O1133">
        <f t="shared" si="189"/>
        <v>10.88</v>
      </c>
      <c r="Q1133" t="str">
        <f t="shared" si="190"/>
        <v>#</v>
      </c>
      <c r="R1133">
        <f t="shared" si="191"/>
        <v>0</v>
      </c>
      <c r="S1133">
        <f t="shared" si="192"/>
        <v>0</v>
      </c>
      <c r="T1133">
        <f t="shared" si="193"/>
        <v>35.251200000000004</v>
      </c>
      <c r="U1133">
        <f t="shared" si="194"/>
        <v>0</v>
      </c>
      <c r="V1133" s="66">
        <f t="shared" si="195"/>
        <v>0</v>
      </c>
      <c r="W1133">
        <f t="shared" si="196"/>
        <v>0</v>
      </c>
      <c r="X1133">
        <f t="shared" si="187"/>
        <v>0</v>
      </c>
      <c r="Y1133">
        <f t="shared" si="188"/>
        <v>0</v>
      </c>
      <c r="Z1133">
        <f t="shared" si="197"/>
        <v>0</v>
      </c>
    </row>
    <row r="1134" spans="3:26" x14ac:dyDescent="0.25">
      <c r="C1134"/>
      <c r="O1134">
        <f t="shared" si="189"/>
        <v>10.88</v>
      </c>
      <c r="Q1134" t="str">
        <f t="shared" si="190"/>
        <v>#</v>
      </c>
      <c r="R1134">
        <f t="shared" si="191"/>
        <v>0</v>
      </c>
      <c r="S1134">
        <f t="shared" si="192"/>
        <v>0</v>
      </c>
      <c r="T1134">
        <f t="shared" si="193"/>
        <v>35.251200000000004</v>
      </c>
      <c r="U1134">
        <f t="shared" si="194"/>
        <v>0</v>
      </c>
      <c r="V1134" s="66">
        <f t="shared" si="195"/>
        <v>0</v>
      </c>
      <c r="W1134">
        <f t="shared" si="196"/>
        <v>0</v>
      </c>
      <c r="X1134">
        <f t="shared" si="187"/>
        <v>0</v>
      </c>
      <c r="Y1134">
        <f t="shared" si="188"/>
        <v>0</v>
      </c>
      <c r="Z1134">
        <f t="shared" si="197"/>
        <v>0</v>
      </c>
    </row>
    <row r="1135" spans="3:26" x14ac:dyDescent="0.25">
      <c r="C1135"/>
      <c r="O1135">
        <f t="shared" si="189"/>
        <v>10.88</v>
      </c>
      <c r="Q1135" t="str">
        <f t="shared" si="190"/>
        <v>#</v>
      </c>
      <c r="R1135">
        <f t="shared" si="191"/>
        <v>0</v>
      </c>
      <c r="S1135">
        <f t="shared" si="192"/>
        <v>0</v>
      </c>
      <c r="T1135">
        <f t="shared" si="193"/>
        <v>35.251200000000004</v>
      </c>
      <c r="U1135">
        <f t="shared" si="194"/>
        <v>0</v>
      </c>
      <c r="V1135" s="66">
        <f t="shared" si="195"/>
        <v>0</v>
      </c>
      <c r="W1135">
        <f t="shared" si="196"/>
        <v>0</v>
      </c>
      <c r="X1135">
        <f t="shared" si="187"/>
        <v>0</v>
      </c>
      <c r="Y1135">
        <f t="shared" si="188"/>
        <v>0</v>
      </c>
      <c r="Z1135">
        <f t="shared" si="197"/>
        <v>0</v>
      </c>
    </row>
    <row r="1136" spans="3:26" x14ac:dyDescent="0.25">
      <c r="C1136"/>
      <c r="O1136">
        <f t="shared" si="189"/>
        <v>10.88</v>
      </c>
      <c r="Q1136" t="str">
        <f t="shared" si="190"/>
        <v>#</v>
      </c>
      <c r="R1136">
        <f t="shared" si="191"/>
        <v>0</v>
      </c>
      <c r="S1136">
        <f t="shared" si="192"/>
        <v>0</v>
      </c>
      <c r="T1136">
        <f t="shared" si="193"/>
        <v>35.251200000000004</v>
      </c>
      <c r="U1136">
        <f t="shared" si="194"/>
        <v>0</v>
      </c>
      <c r="V1136" s="66">
        <f t="shared" si="195"/>
        <v>0</v>
      </c>
      <c r="W1136">
        <f t="shared" si="196"/>
        <v>0</v>
      </c>
      <c r="X1136">
        <f t="shared" si="187"/>
        <v>0</v>
      </c>
      <c r="Y1136">
        <f t="shared" si="188"/>
        <v>0</v>
      </c>
      <c r="Z1136">
        <f t="shared" si="197"/>
        <v>0</v>
      </c>
    </row>
    <row r="1137" spans="3:26" x14ac:dyDescent="0.25">
      <c r="C1137"/>
      <c r="O1137">
        <f t="shared" si="189"/>
        <v>10.88</v>
      </c>
      <c r="Q1137" t="str">
        <f t="shared" si="190"/>
        <v>#</v>
      </c>
      <c r="R1137">
        <f t="shared" si="191"/>
        <v>0</v>
      </c>
      <c r="S1137">
        <f t="shared" si="192"/>
        <v>0</v>
      </c>
      <c r="T1137">
        <f t="shared" si="193"/>
        <v>35.251200000000004</v>
      </c>
      <c r="U1137">
        <f t="shared" si="194"/>
        <v>0</v>
      </c>
      <c r="V1137" s="66">
        <f t="shared" si="195"/>
        <v>0</v>
      </c>
      <c r="W1137">
        <f t="shared" si="196"/>
        <v>0</v>
      </c>
      <c r="X1137">
        <f t="shared" si="187"/>
        <v>0</v>
      </c>
      <c r="Y1137">
        <f t="shared" si="188"/>
        <v>0</v>
      </c>
      <c r="Z1137">
        <f t="shared" si="197"/>
        <v>0</v>
      </c>
    </row>
    <row r="1138" spans="3:26" x14ac:dyDescent="0.25">
      <c r="C1138"/>
      <c r="O1138">
        <f t="shared" si="189"/>
        <v>10.88</v>
      </c>
      <c r="Q1138" t="str">
        <f t="shared" si="190"/>
        <v>#</v>
      </c>
      <c r="R1138">
        <f t="shared" si="191"/>
        <v>0</v>
      </c>
      <c r="S1138">
        <f t="shared" si="192"/>
        <v>0</v>
      </c>
      <c r="T1138">
        <f t="shared" si="193"/>
        <v>35.251200000000004</v>
      </c>
      <c r="U1138">
        <f t="shared" si="194"/>
        <v>0</v>
      </c>
      <c r="V1138" s="66">
        <f t="shared" si="195"/>
        <v>0</v>
      </c>
      <c r="W1138">
        <f t="shared" si="196"/>
        <v>0</v>
      </c>
      <c r="X1138">
        <f t="shared" si="187"/>
        <v>0</v>
      </c>
      <c r="Y1138">
        <f t="shared" si="188"/>
        <v>0</v>
      </c>
      <c r="Z1138">
        <f t="shared" si="197"/>
        <v>0</v>
      </c>
    </row>
    <row r="1139" spans="3:26" x14ac:dyDescent="0.25">
      <c r="C1139"/>
      <c r="O1139">
        <f t="shared" si="189"/>
        <v>10.88</v>
      </c>
      <c r="Q1139" t="str">
        <f t="shared" si="190"/>
        <v>#</v>
      </c>
      <c r="R1139">
        <f t="shared" si="191"/>
        <v>0</v>
      </c>
      <c r="S1139">
        <f t="shared" si="192"/>
        <v>0</v>
      </c>
      <c r="T1139">
        <f t="shared" si="193"/>
        <v>35.251200000000004</v>
      </c>
      <c r="U1139">
        <f t="shared" si="194"/>
        <v>0</v>
      </c>
      <c r="V1139" s="66">
        <f t="shared" si="195"/>
        <v>0</v>
      </c>
      <c r="W1139">
        <f t="shared" si="196"/>
        <v>0</v>
      </c>
      <c r="X1139">
        <f t="shared" si="187"/>
        <v>0</v>
      </c>
      <c r="Y1139">
        <f t="shared" si="188"/>
        <v>0</v>
      </c>
      <c r="Z1139">
        <f t="shared" si="197"/>
        <v>0</v>
      </c>
    </row>
    <row r="1140" spans="3:26" x14ac:dyDescent="0.25">
      <c r="C1140"/>
      <c r="O1140">
        <f t="shared" si="189"/>
        <v>10.88</v>
      </c>
      <c r="Q1140" t="str">
        <f t="shared" si="190"/>
        <v>#</v>
      </c>
      <c r="R1140">
        <f t="shared" si="191"/>
        <v>0</v>
      </c>
      <c r="S1140">
        <f t="shared" si="192"/>
        <v>0</v>
      </c>
      <c r="T1140">
        <f t="shared" si="193"/>
        <v>35.251200000000004</v>
      </c>
      <c r="U1140">
        <f t="shared" si="194"/>
        <v>0</v>
      </c>
      <c r="V1140" s="66">
        <f t="shared" si="195"/>
        <v>0</v>
      </c>
      <c r="W1140">
        <f t="shared" si="196"/>
        <v>0</v>
      </c>
      <c r="X1140">
        <f t="shared" si="187"/>
        <v>0</v>
      </c>
      <c r="Y1140">
        <f t="shared" si="188"/>
        <v>0</v>
      </c>
      <c r="Z1140">
        <f t="shared" si="197"/>
        <v>0</v>
      </c>
    </row>
    <row r="1141" spans="3:26" x14ac:dyDescent="0.25">
      <c r="C1141"/>
      <c r="O1141">
        <f t="shared" si="189"/>
        <v>10.88</v>
      </c>
      <c r="Q1141" t="str">
        <f t="shared" si="190"/>
        <v>#</v>
      </c>
      <c r="R1141">
        <f t="shared" si="191"/>
        <v>0</v>
      </c>
      <c r="S1141">
        <f t="shared" si="192"/>
        <v>0</v>
      </c>
      <c r="T1141">
        <f t="shared" si="193"/>
        <v>35.251200000000004</v>
      </c>
      <c r="U1141">
        <f t="shared" si="194"/>
        <v>0</v>
      </c>
      <c r="V1141" s="66">
        <f t="shared" si="195"/>
        <v>0</v>
      </c>
      <c r="W1141">
        <f t="shared" si="196"/>
        <v>0</v>
      </c>
      <c r="X1141">
        <f t="shared" si="187"/>
        <v>0</v>
      </c>
      <c r="Y1141">
        <f t="shared" si="188"/>
        <v>0</v>
      </c>
      <c r="Z1141">
        <f t="shared" si="197"/>
        <v>0</v>
      </c>
    </row>
    <row r="1142" spans="3:26" x14ac:dyDescent="0.25">
      <c r="C1142"/>
      <c r="O1142">
        <f t="shared" si="189"/>
        <v>10.88</v>
      </c>
      <c r="Q1142" t="str">
        <f t="shared" si="190"/>
        <v>#</v>
      </c>
      <c r="R1142">
        <f t="shared" si="191"/>
        <v>0</v>
      </c>
      <c r="S1142">
        <f t="shared" si="192"/>
        <v>0</v>
      </c>
      <c r="T1142">
        <f t="shared" si="193"/>
        <v>35.251200000000004</v>
      </c>
      <c r="U1142">
        <f t="shared" si="194"/>
        <v>0</v>
      </c>
      <c r="V1142" s="66">
        <f t="shared" si="195"/>
        <v>0</v>
      </c>
      <c r="W1142">
        <f t="shared" si="196"/>
        <v>0</v>
      </c>
      <c r="X1142">
        <f t="shared" si="187"/>
        <v>0</v>
      </c>
      <c r="Y1142">
        <f t="shared" si="188"/>
        <v>0</v>
      </c>
      <c r="Z1142">
        <f t="shared" si="197"/>
        <v>0</v>
      </c>
    </row>
    <row r="1143" spans="3:26" x14ac:dyDescent="0.25">
      <c r="C1143"/>
      <c r="O1143">
        <f t="shared" si="189"/>
        <v>10.88</v>
      </c>
      <c r="Q1143" t="str">
        <f t="shared" si="190"/>
        <v>#</v>
      </c>
      <c r="R1143">
        <f t="shared" si="191"/>
        <v>0</v>
      </c>
      <c r="S1143">
        <f t="shared" si="192"/>
        <v>0</v>
      </c>
      <c r="T1143">
        <f t="shared" si="193"/>
        <v>35.251200000000004</v>
      </c>
      <c r="U1143">
        <f t="shared" si="194"/>
        <v>0</v>
      </c>
      <c r="V1143" s="66">
        <f t="shared" si="195"/>
        <v>0</v>
      </c>
      <c r="W1143">
        <f t="shared" si="196"/>
        <v>0</v>
      </c>
      <c r="X1143">
        <f t="shared" si="187"/>
        <v>0</v>
      </c>
      <c r="Y1143">
        <f t="shared" si="188"/>
        <v>0</v>
      </c>
      <c r="Z1143">
        <f t="shared" si="197"/>
        <v>0</v>
      </c>
    </row>
    <row r="1144" spans="3:26" x14ac:dyDescent="0.25">
      <c r="C1144"/>
      <c r="O1144">
        <f t="shared" si="189"/>
        <v>10.88</v>
      </c>
      <c r="Q1144" t="str">
        <f t="shared" si="190"/>
        <v>#</v>
      </c>
      <c r="R1144">
        <f t="shared" si="191"/>
        <v>0</v>
      </c>
      <c r="S1144">
        <f t="shared" si="192"/>
        <v>0</v>
      </c>
      <c r="T1144">
        <f t="shared" si="193"/>
        <v>35.251200000000004</v>
      </c>
      <c r="U1144">
        <f t="shared" si="194"/>
        <v>0</v>
      </c>
      <c r="V1144" s="66">
        <f t="shared" si="195"/>
        <v>0</v>
      </c>
      <c r="W1144">
        <f t="shared" si="196"/>
        <v>0</v>
      </c>
      <c r="X1144">
        <f t="shared" si="187"/>
        <v>0</v>
      </c>
      <c r="Y1144">
        <f t="shared" si="188"/>
        <v>0</v>
      </c>
      <c r="Z1144">
        <f t="shared" si="197"/>
        <v>0</v>
      </c>
    </row>
    <row r="1145" spans="3:26" x14ac:dyDescent="0.25">
      <c r="C1145"/>
      <c r="O1145">
        <f t="shared" si="189"/>
        <v>10.88</v>
      </c>
      <c r="Q1145" t="str">
        <f t="shared" si="190"/>
        <v>#</v>
      </c>
      <c r="R1145">
        <f t="shared" si="191"/>
        <v>0</v>
      </c>
      <c r="S1145">
        <f t="shared" si="192"/>
        <v>0</v>
      </c>
      <c r="T1145">
        <f t="shared" si="193"/>
        <v>35.251200000000004</v>
      </c>
      <c r="U1145">
        <f t="shared" si="194"/>
        <v>0</v>
      </c>
      <c r="V1145" s="66">
        <f t="shared" si="195"/>
        <v>0</v>
      </c>
      <c r="W1145">
        <f t="shared" si="196"/>
        <v>0</v>
      </c>
      <c r="X1145">
        <f t="shared" si="187"/>
        <v>0</v>
      </c>
      <c r="Y1145">
        <f t="shared" si="188"/>
        <v>0</v>
      </c>
      <c r="Z1145">
        <f t="shared" si="197"/>
        <v>0</v>
      </c>
    </row>
    <row r="1146" spans="3:26" x14ac:dyDescent="0.25">
      <c r="C1146"/>
      <c r="O1146">
        <f t="shared" si="189"/>
        <v>10.88</v>
      </c>
      <c r="Q1146" t="str">
        <f t="shared" si="190"/>
        <v>#</v>
      </c>
      <c r="R1146">
        <f t="shared" si="191"/>
        <v>0</v>
      </c>
      <c r="S1146">
        <f t="shared" si="192"/>
        <v>0</v>
      </c>
      <c r="T1146">
        <f t="shared" si="193"/>
        <v>35.251200000000004</v>
      </c>
      <c r="U1146">
        <f t="shared" si="194"/>
        <v>0</v>
      </c>
      <c r="V1146" s="66">
        <f t="shared" si="195"/>
        <v>0</v>
      </c>
      <c r="W1146">
        <f t="shared" si="196"/>
        <v>0</v>
      </c>
      <c r="X1146">
        <f t="shared" si="187"/>
        <v>0</v>
      </c>
      <c r="Y1146">
        <f t="shared" si="188"/>
        <v>0</v>
      </c>
      <c r="Z1146">
        <f t="shared" si="197"/>
        <v>0</v>
      </c>
    </row>
    <row r="1147" spans="3:26" x14ac:dyDescent="0.25">
      <c r="C1147"/>
      <c r="O1147">
        <f t="shared" si="189"/>
        <v>10.88</v>
      </c>
      <c r="Q1147" t="str">
        <f t="shared" si="190"/>
        <v>#</v>
      </c>
      <c r="R1147">
        <f t="shared" si="191"/>
        <v>0</v>
      </c>
      <c r="S1147">
        <f t="shared" si="192"/>
        <v>0</v>
      </c>
      <c r="T1147">
        <f t="shared" si="193"/>
        <v>35.251200000000004</v>
      </c>
      <c r="U1147">
        <f t="shared" si="194"/>
        <v>0</v>
      </c>
      <c r="V1147" s="66">
        <f t="shared" si="195"/>
        <v>0</v>
      </c>
      <c r="W1147">
        <f t="shared" si="196"/>
        <v>0</v>
      </c>
      <c r="X1147">
        <f t="shared" si="187"/>
        <v>0</v>
      </c>
      <c r="Y1147">
        <f t="shared" si="188"/>
        <v>0</v>
      </c>
      <c r="Z1147">
        <f t="shared" si="197"/>
        <v>0</v>
      </c>
    </row>
    <row r="1148" spans="3:26" x14ac:dyDescent="0.25">
      <c r="C1148"/>
      <c r="O1148">
        <f t="shared" si="189"/>
        <v>10.88</v>
      </c>
      <c r="Q1148" t="str">
        <f t="shared" si="190"/>
        <v>#</v>
      </c>
      <c r="R1148">
        <f t="shared" si="191"/>
        <v>0</v>
      </c>
      <c r="S1148">
        <f t="shared" si="192"/>
        <v>0</v>
      </c>
      <c r="T1148">
        <f t="shared" si="193"/>
        <v>35.251200000000004</v>
      </c>
      <c r="U1148">
        <f t="shared" si="194"/>
        <v>0</v>
      </c>
      <c r="V1148" s="66">
        <f t="shared" si="195"/>
        <v>0</v>
      </c>
      <c r="W1148">
        <f t="shared" si="196"/>
        <v>0</v>
      </c>
      <c r="X1148">
        <f t="shared" si="187"/>
        <v>0</v>
      </c>
      <c r="Y1148">
        <f t="shared" si="188"/>
        <v>0</v>
      </c>
      <c r="Z1148">
        <f t="shared" si="197"/>
        <v>0</v>
      </c>
    </row>
    <row r="1149" spans="3:26" x14ac:dyDescent="0.25">
      <c r="C1149"/>
      <c r="O1149">
        <f t="shared" si="189"/>
        <v>10.88</v>
      </c>
      <c r="Q1149" t="str">
        <f t="shared" si="190"/>
        <v>#</v>
      </c>
      <c r="R1149">
        <f t="shared" si="191"/>
        <v>0</v>
      </c>
      <c r="S1149">
        <f t="shared" si="192"/>
        <v>0</v>
      </c>
      <c r="T1149">
        <f t="shared" si="193"/>
        <v>35.251200000000004</v>
      </c>
      <c r="U1149">
        <f t="shared" si="194"/>
        <v>0</v>
      </c>
      <c r="V1149" s="66">
        <f t="shared" si="195"/>
        <v>0</v>
      </c>
      <c r="W1149">
        <f t="shared" si="196"/>
        <v>0</v>
      </c>
      <c r="X1149">
        <f t="shared" si="187"/>
        <v>0</v>
      </c>
      <c r="Y1149">
        <f t="shared" si="188"/>
        <v>0</v>
      </c>
      <c r="Z1149">
        <f t="shared" si="197"/>
        <v>0</v>
      </c>
    </row>
    <row r="1150" spans="3:26" x14ac:dyDescent="0.25">
      <c r="C1150"/>
      <c r="O1150">
        <f t="shared" si="189"/>
        <v>10.88</v>
      </c>
      <c r="Q1150" t="str">
        <f t="shared" si="190"/>
        <v>#</v>
      </c>
      <c r="R1150">
        <f t="shared" si="191"/>
        <v>0</v>
      </c>
      <c r="S1150">
        <f t="shared" si="192"/>
        <v>0</v>
      </c>
      <c r="T1150">
        <f t="shared" si="193"/>
        <v>35.251200000000004</v>
      </c>
      <c r="U1150">
        <f t="shared" si="194"/>
        <v>0</v>
      </c>
      <c r="V1150" s="66">
        <f t="shared" si="195"/>
        <v>0</v>
      </c>
      <c r="W1150">
        <f t="shared" si="196"/>
        <v>0</v>
      </c>
      <c r="X1150">
        <f t="shared" si="187"/>
        <v>0</v>
      </c>
      <c r="Y1150">
        <f t="shared" si="188"/>
        <v>0</v>
      </c>
      <c r="Z1150">
        <f t="shared" si="197"/>
        <v>0</v>
      </c>
    </row>
    <row r="1151" spans="3:26" x14ac:dyDescent="0.25">
      <c r="C1151"/>
      <c r="O1151">
        <f t="shared" si="189"/>
        <v>10.88</v>
      </c>
      <c r="Q1151" t="str">
        <f t="shared" si="190"/>
        <v>#</v>
      </c>
      <c r="R1151">
        <f t="shared" si="191"/>
        <v>0</v>
      </c>
      <c r="S1151">
        <f t="shared" si="192"/>
        <v>0</v>
      </c>
      <c r="T1151">
        <f t="shared" si="193"/>
        <v>35.251200000000004</v>
      </c>
      <c r="U1151">
        <f t="shared" si="194"/>
        <v>0</v>
      </c>
      <c r="V1151" s="66">
        <f t="shared" si="195"/>
        <v>0</v>
      </c>
      <c r="W1151">
        <f t="shared" si="196"/>
        <v>0</v>
      </c>
      <c r="X1151">
        <f t="shared" si="187"/>
        <v>0</v>
      </c>
      <c r="Y1151">
        <f t="shared" si="188"/>
        <v>0</v>
      </c>
      <c r="Z1151">
        <f t="shared" si="197"/>
        <v>0</v>
      </c>
    </row>
    <row r="1152" spans="3:26" x14ac:dyDescent="0.25">
      <c r="C1152"/>
      <c r="O1152">
        <f t="shared" si="189"/>
        <v>10.88</v>
      </c>
      <c r="Q1152" t="str">
        <f t="shared" si="190"/>
        <v>#</v>
      </c>
      <c r="R1152">
        <f t="shared" si="191"/>
        <v>0</v>
      </c>
      <c r="S1152">
        <f t="shared" si="192"/>
        <v>0</v>
      </c>
      <c r="T1152">
        <f t="shared" si="193"/>
        <v>35.251200000000004</v>
      </c>
      <c r="U1152">
        <f t="shared" si="194"/>
        <v>0</v>
      </c>
      <c r="V1152" s="66">
        <f t="shared" si="195"/>
        <v>0</v>
      </c>
      <c r="W1152">
        <f t="shared" si="196"/>
        <v>0</v>
      </c>
      <c r="X1152">
        <f t="shared" si="187"/>
        <v>0</v>
      </c>
      <c r="Y1152">
        <f t="shared" si="188"/>
        <v>0</v>
      </c>
      <c r="Z1152">
        <f t="shared" si="197"/>
        <v>0</v>
      </c>
    </row>
    <row r="1153" spans="3:26" x14ac:dyDescent="0.25">
      <c r="C1153"/>
      <c r="O1153">
        <f t="shared" si="189"/>
        <v>10.88</v>
      </c>
      <c r="Q1153" t="str">
        <f t="shared" si="190"/>
        <v>#</v>
      </c>
      <c r="R1153">
        <f t="shared" si="191"/>
        <v>0</v>
      </c>
      <c r="S1153">
        <f t="shared" si="192"/>
        <v>0</v>
      </c>
      <c r="T1153">
        <f t="shared" si="193"/>
        <v>35.251200000000004</v>
      </c>
      <c r="U1153">
        <f t="shared" si="194"/>
        <v>0</v>
      </c>
      <c r="V1153" s="66">
        <f t="shared" si="195"/>
        <v>0</v>
      </c>
      <c r="W1153">
        <f t="shared" si="196"/>
        <v>0</v>
      </c>
      <c r="X1153">
        <f t="shared" si="187"/>
        <v>0</v>
      </c>
      <c r="Y1153">
        <f t="shared" si="188"/>
        <v>0</v>
      </c>
      <c r="Z1153">
        <f t="shared" si="197"/>
        <v>0</v>
      </c>
    </row>
    <row r="1154" spans="3:26" x14ac:dyDescent="0.25">
      <c r="C1154"/>
      <c r="O1154">
        <f t="shared" si="189"/>
        <v>10.88</v>
      </c>
      <c r="Q1154" t="str">
        <f t="shared" si="190"/>
        <v>#</v>
      </c>
      <c r="R1154">
        <f t="shared" si="191"/>
        <v>0</v>
      </c>
      <c r="S1154">
        <f t="shared" si="192"/>
        <v>0</v>
      </c>
      <c r="T1154">
        <f t="shared" si="193"/>
        <v>35.251200000000004</v>
      </c>
      <c r="U1154">
        <f t="shared" si="194"/>
        <v>0</v>
      </c>
      <c r="V1154" s="66">
        <f t="shared" si="195"/>
        <v>0</v>
      </c>
      <c r="W1154">
        <f t="shared" si="196"/>
        <v>0</v>
      </c>
      <c r="X1154">
        <f t="shared" si="187"/>
        <v>0</v>
      </c>
      <c r="Y1154">
        <f t="shared" si="188"/>
        <v>0</v>
      </c>
      <c r="Z1154">
        <f t="shared" si="197"/>
        <v>0</v>
      </c>
    </row>
    <row r="1155" spans="3:26" x14ac:dyDescent="0.25">
      <c r="C1155"/>
      <c r="O1155">
        <f t="shared" si="189"/>
        <v>10.88</v>
      </c>
      <c r="Q1155" t="str">
        <f t="shared" si="190"/>
        <v>#</v>
      </c>
      <c r="R1155">
        <f t="shared" si="191"/>
        <v>0</v>
      </c>
      <c r="S1155">
        <f t="shared" si="192"/>
        <v>0</v>
      </c>
      <c r="T1155">
        <f t="shared" si="193"/>
        <v>35.251200000000004</v>
      </c>
      <c r="U1155">
        <f t="shared" si="194"/>
        <v>0</v>
      </c>
      <c r="V1155" s="66">
        <f t="shared" si="195"/>
        <v>0</v>
      </c>
      <c r="W1155">
        <f t="shared" si="196"/>
        <v>0</v>
      </c>
      <c r="X1155">
        <f t="shared" ref="X1155:X1218" si="198">ROUND(J1155/1000,3)</f>
        <v>0</v>
      </c>
      <c r="Y1155">
        <f t="shared" ref="Y1155:Y1218" si="199">ROUND(K1155/1000,3)</f>
        <v>0</v>
      </c>
      <c r="Z1155">
        <f t="shared" si="197"/>
        <v>0</v>
      </c>
    </row>
    <row r="1156" spans="3:26" x14ac:dyDescent="0.25">
      <c r="C1156"/>
      <c r="O1156">
        <f t="shared" ref="O1156:O1219" si="200">IFERROR(AVERAGEIFS($M$3:$M$1650,$B$3:$B$1650,MID($Q1156,1,4),$M$3:$M$1650,"&gt;0"),10.88)</f>
        <v>10.88</v>
      </c>
      <c r="Q1156" t="str">
        <f t="shared" ref="Q1156:Q1219" si="201">B1156&amp;"#"&amp;MID(C1156,6,2)</f>
        <v>#</v>
      </c>
      <c r="R1156">
        <f t="shared" ref="R1156:R1219" si="202">IF(OR(L1156=0,M1156=0),ROUND(D1156*O1156/1000,3),ROUND(L1156*M1156*0.9/1000,3))</f>
        <v>0</v>
      </c>
      <c r="S1156">
        <f t="shared" ref="S1156:S1219" si="203">IF(OR(L1156=0,M1156=0),ROUND(D1156*O1156*0.9/1000,3),ROUND(L1156*M1156*0.9/1000,3))</f>
        <v>0</v>
      </c>
      <c r="T1156">
        <f t="shared" ref="T1156:T1219" si="204">IF(OR(L1156=0,M1156=0),O1156*0.9*3.6,M1156*0.9*3.6)</f>
        <v>35.251200000000004</v>
      </c>
      <c r="U1156">
        <f t="shared" ref="U1156:U1219" si="205">IF(H1156=0,ROUND(F1156+G1156,3),ROUND(H1156,3))</f>
        <v>0</v>
      </c>
      <c r="V1156" s="66">
        <f t="shared" ref="V1156:V1219" si="206">H1156</f>
        <v>0</v>
      </c>
      <c r="W1156">
        <f t="shared" ref="W1156:W1219" si="207">ROUND(E1156/1000,3)</f>
        <v>0</v>
      </c>
      <c r="X1156">
        <f t="shared" si="198"/>
        <v>0</v>
      </c>
      <c r="Y1156">
        <f t="shared" si="199"/>
        <v>0</v>
      </c>
      <c r="Z1156">
        <f t="shared" ref="Z1156:Z1219" si="208">ROUND(I1156/1000,3)</f>
        <v>0</v>
      </c>
    </row>
    <row r="1157" spans="3:26" x14ac:dyDescent="0.25">
      <c r="C1157"/>
      <c r="O1157">
        <f t="shared" si="200"/>
        <v>10.88</v>
      </c>
      <c r="Q1157" t="str">
        <f t="shared" si="201"/>
        <v>#</v>
      </c>
      <c r="R1157">
        <f t="shared" si="202"/>
        <v>0</v>
      </c>
      <c r="S1157">
        <f t="shared" si="203"/>
        <v>0</v>
      </c>
      <c r="T1157">
        <f t="shared" si="204"/>
        <v>35.251200000000004</v>
      </c>
      <c r="U1157">
        <f t="shared" si="205"/>
        <v>0</v>
      </c>
      <c r="V1157" s="66">
        <f t="shared" si="206"/>
        <v>0</v>
      </c>
      <c r="W1157">
        <f t="shared" si="207"/>
        <v>0</v>
      </c>
      <c r="X1157">
        <f t="shared" si="198"/>
        <v>0</v>
      </c>
      <c r="Y1157">
        <f t="shared" si="199"/>
        <v>0</v>
      </c>
      <c r="Z1157">
        <f t="shared" si="208"/>
        <v>0</v>
      </c>
    </row>
    <row r="1158" spans="3:26" x14ac:dyDescent="0.25">
      <c r="C1158"/>
      <c r="O1158">
        <f t="shared" si="200"/>
        <v>10.88</v>
      </c>
      <c r="Q1158" t="str">
        <f t="shared" si="201"/>
        <v>#</v>
      </c>
      <c r="R1158">
        <f t="shared" si="202"/>
        <v>0</v>
      </c>
      <c r="S1158">
        <f t="shared" si="203"/>
        <v>0</v>
      </c>
      <c r="T1158">
        <f t="shared" si="204"/>
        <v>35.251200000000004</v>
      </c>
      <c r="U1158">
        <f t="shared" si="205"/>
        <v>0</v>
      </c>
      <c r="V1158" s="66">
        <f t="shared" si="206"/>
        <v>0</v>
      </c>
      <c r="W1158">
        <f t="shared" si="207"/>
        <v>0</v>
      </c>
      <c r="X1158">
        <f t="shared" si="198"/>
        <v>0</v>
      </c>
      <c r="Y1158">
        <f t="shared" si="199"/>
        <v>0</v>
      </c>
      <c r="Z1158">
        <f t="shared" si="208"/>
        <v>0</v>
      </c>
    </row>
    <row r="1159" spans="3:26" x14ac:dyDescent="0.25">
      <c r="C1159"/>
      <c r="O1159">
        <f t="shared" si="200"/>
        <v>10.88</v>
      </c>
      <c r="Q1159" t="str">
        <f t="shared" si="201"/>
        <v>#</v>
      </c>
      <c r="R1159">
        <f t="shared" si="202"/>
        <v>0</v>
      </c>
      <c r="S1159">
        <f t="shared" si="203"/>
        <v>0</v>
      </c>
      <c r="T1159">
        <f t="shared" si="204"/>
        <v>35.251200000000004</v>
      </c>
      <c r="U1159">
        <f t="shared" si="205"/>
        <v>0</v>
      </c>
      <c r="V1159" s="66">
        <f t="shared" si="206"/>
        <v>0</v>
      </c>
      <c r="W1159">
        <f t="shared" si="207"/>
        <v>0</v>
      </c>
      <c r="X1159">
        <f t="shared" si="198"/>
        <v>0</v>
      </c>
      <c r="Y1159">
        <f t="shared" si="199"/>
        <v>0</v>
      </c>
      <c r="Z1159">
        <f t="shared" si="208"/>
        <v>0</v>
      </c>
    </row>
    <row r="1160" spans="3:26" x14ac:dyDescent="0.25">
      <c r="C1160"/>
      <c r="O1160">
        <f t="shared" si="200"/>
        <v>10.88</v>
      </c>
      <c r="Q1160" t="str">
        <f t="shared" si="201"/>
        <v>#</v>
      </c>
      <c r="R1160">
        <f t="shared" si="202"/>
        <v>0</v>
      </c>
      <c r="S1160">
        <f t="shared" si="203"/>
        <v>0</v>
      </c>
      <c r="T1160">
        <f t="shared" si="204"/>
        <v>35.251200000000004</v>
      </c>
      <c r="U1160">
        <f t="shared" si="205"/>
        <v>0</v>
      </c>
      <c r="V1160" s="66">
        <f t="shared" si="206"/>
        <v>0</v>
      </c>
      <c r="W1160">
        <f t="shared" si="207"/>
        <v>0</v>
      </c>
      <c r="X1160">
        <f t="shared" si="198"/>
        <v>0</v>
      </c>
      <c r="Y1160">
        <f t="shared" si="199"/>
        <v>0</v>
      </c>
      <c r="Z1160">
        <f t="shared" si="208"/>
        <v>0</v>
      </c>
    </row>
    <row r="1161" spans="3:26" x14ac:dyDescent="0.25">
      <c r="C1161"/>
      <c r="O1161">
        <f t="shared" si="200"/>
        <v>10.88</v>
      </c>
      <c r="Q1161" t="str">
        <f t="shared" si="201"/>
        <v>#</v>
      </c>
      <c r="R1161">
        <f t="shared" si="202"/>
        <v>0</v>
      </c>
      <c r="S1161">
        <f t="shared" si="203"/>
        <v>0</v>
      </c>
      <c r="T1161">
        <f t="shared" si="204"/>
        <v>35.251200000000004</v>
      </c>
      <c r="U1161">
        <f t="shared" si="205"/>
        <v>0</v>
      </c>
      <c r="V1161" s="66">
        <f t="shared" si="206"/>
        <v>0</v>
      </c>
      <c r="W1161">
        <f t="shared" si="207"/>
        <v>0</v>
      </c>
      <c r="X1161">
        <f t="shared" si="198"/>
        <v>0</v>
      </c>
      <c r="Y1161">
        <f t="shared" si="199"/>
        <v>0</v>
      </c>
      <c r="Z1161">
        <f t="shared" si="208"/>
        <v>0</v>
      </c>
    </row>
    <row r="1162" spans="3:26" x14ac:dyDescent="0.25">
      <c r="C1162"/>
      <c r="O1162">
        <f t="shared" si="200"/>
        <v>10.88</v>
      </c>
      <c r="Q1162" t="str">
        <f t="shared" si="201"/>
        <v>#</v>
      </c>
      <c r="R1162">
        <f t="shared" si="202"/>
        <v>0</v>
      </c>
      <c r="S1162">
        <f t="shared" si="203"/>
        <v>0</v>
      </c>
      <c r="T1162">
        <f t="shared" si="204"/>
        <v>35.251200000000004</v>
      </c>
      <c r="U1162">
        <f t="shared" si="205"/>
        <v>0</v>
      </c>
      <c r="V1162" s="66">
        <f t="shared" si="206"/>
        <v>0</v>
      </c>
      <c r="W1162">
        <f t="shared" si="207"/>
        <v>0</v>
      </c>
      <c r="X1162">
        <f t="shared" si="198"/>
        <v>0</v>
      </c>
      <c r="Y1162">
        <f t="shared" si="199"/>
        <v>0</v>
      </c>
      <c r="Z1162">
        <f t="shared" si="208"/>
        <v>0</v>
      </c>
    </row>
    <row r="1163" spans="3:26" x14ac:dyDescent="0.25">
      <c r="C1163"/>
      <c r="O1163">
        <f t="shared" si="200"/>
        <v>10.88</v>
      </c>
      <c r="Q1163" t="str">
        <f t="shared" si="201"/>
        <v>#</v>
      </c>
      <c r="R1163">
        <f t="shared" si="202"/>
        <v>0</v>
      </c>
      <c r="S1163">
        <f t="shared" si="203"/>
        <v>0</v>
      </c>
      <c r="T1163">
        <f t="shared" si="204"/>
        <v>35.251200000000004</v>
      </c>
      <c r="U1163">
        <f t="shared" si="205"/>
        <v>0</v>
      </c>
      <c r="V1163" s="66">
        <f t="shared" si="206"/>
        <v>0</v>
      </c>
      <c r="W1163">
        <f t="shared" si="207"/>
        <v>0</v>
      </c>
      <c r="X1163">
        <f t="shared" si="198"/>
        <v>0</v>
      </c>
      <c r="Y1163">
        <f t="shared" si="199"/>
        <v>0</v>
      </c>
      <c r="Z1163">
        <f t="shared" si="208"/>
        <v>0</v>
      </c>
    </row>
    <row r="1164" spans="3:26" x14ac:dyDescent="0.25">
      <c r="C1164"/>
      <c r="O1164">
        <f t="shared" si="200"/>
        <v>10.88</v>
      </c>
      <c r="Q1164" t="str">
        <f t="shared" si="201"/>
        <v>#</v>
      </c>
      <c r="R1164">
        <f t="shared" si="202"/>
        <v>0</v>
      </c>
      <c r="S1164">
        <f t="shared" si="203"/>
        <v>0</v>
      </c>
      <c r="T1164">
        <f t="shared" si="204"/>
        <v>35.251200000000004</v>
      </c>
      <c r="U1164">
        <f t="shared" si="205"/>
        <v>0</v>
      </c>
      <c r="V1164" s="66">
        <f t="shared" si="206"/>
        <v>0</v>
      </c>
      <c r="W1164">
        <f t="shared" si="207"/>
        <v>0</v>
      </c>
      <c r="X1164">
        <f t="shared" si="198"/>
        <v>0</v>
      </c>
      <c r="Y1164">
        <f t="shared" si="199"/>
        <v>0</v>
      </c>
      <c r="Z1164">
        <f t="shared" si="208"/>
        <v>0</v>
      </c>
    </row>
    <row r="1165" spans="3:26" x14ac:dyDescent="0.25">
      <c r="C1165"/>
      <c r="O1165">
        <f t="shared" si="200"/>
        <v>10.88</v>
      </c>
      <c r="Q1165" t="str">
        <f t="shared" si="201"/>
        <v>#</v>
      </c>
      <c r="R1165">
        <f t="shared" si="202"/>
        <v>0</v>
      </c>
      <c r="S1165">
        <f t="shared" si="203"/>
        <v>0</v>
      </c>
      <c r="T1165">
        <f t="shared" si="204"/>
        <v>35.251200000000004</v>
      </c>
      <c r="U1165">
        <f t="shared" si="205"/>
        <v>0</v>
      </c>
      <c r="V1165" s="66">
        <f t="shared" si="206"/>
        <v>0</v>
      </c>
      <c r="W1165">
        <f t="shared" si="207"/>
        <v>0</v>
      </c>
      <c r="X1165">
        <f t="shared" si="198"/>
        <v>0</v>
      </c>
      <c r="Y1165">
        <f t="shared" si="199"/>
        <v>0</v>
      </c>
      <c r="Z1165">
        <f t="shared" si="208"/>
        <v>0</v>
      </c>
    </row>
    <row r="1166" spans="3:26" x14ac:dyDescent="0.25">
      <c r="C1166"/>
      <c r="O1166">
        <f t="shared" si="200"/>
        <v>10.88</v>
      </c>
      <c r="Q1166" t="str">
        <f t="shared" si="201"/>
        <v>#</v>
      </c>
      <c r="R1166">
        <f t="shared" si="202"/>
        <v>0</v>
      </c>
      <c r="S1166">
        <f t="shared" si="203"/>
        <v>0</v>
      </c>
      <c r="T1166">
        <f t="shared" si="204"/>
        <v>35.251200000000004</v>
      </c>
      <c r="U1166">
        <f t="shared" si="205"/>
        <v>0</v>
      </c>
      <c r="V1166" s="66">
        <f t="shared" si="206"/>
        <v>0</v>
      </c>
      <c r="W1166">
        <f t="shared" si="207"/>
        <v>0</v>
      </c>
      <c r="X1166">
        <f t="shared" si="198"/>
        <v>0</v>
      </c>
      <c r="Y1166">
        <f t="shared" si="199"/>
        <v>0</v>
      </c>
      <c r="Z1166">
        <f t="shared" si="208"/>
        <v>0</v>
      </c>
    </row>
    <row r="1167" spans="3:26" x14ac:dyDescent="0.25">
      <c r="C1167"/>
      <c r="O1167">
        <f t="shared" si="200"/>
        <v>10.88</v>
      </c>
      <c r="Q1167" t="str">
        <f t="shared" si="201"/>
        <v>#</v>
      </c>
      <c r="R1167">
        <f t="shared" si="202"/>
        <v>0</v>
      </c>
      <c r="S1167">
        <f t="shared" si="203"/>
        <v>0</v>
      </c>
      <c r="T1167">
        <f t="shared" si="204"/>
        <v>35.251200000000004</v>
      </c>
      <c r="U1167">
        <f t="shared" si="205"/>
        <v>0</v>
      </c>
      <c r="V1167" s="66">
        <f t="shared" si="206"/>
        <v>0</v>
      </c>
      <c r="W1167">
        <f t="shared" si="207"/>
        <v>0</v>
      </c>
      <c r="X1167">
        <f t="shared" si="198"/>
        <v>0</v>
      </c>
      <c r="Y1167">
        <f t="shared" si="199"/>
        <v>0</v>
      </c>
      <c r="Z1167">
        <f t="shared" si="208"/>
        <v>0</v>
      </c>
    </row>
    <row r="1168" spans="3:26" x14ac:dyDescent="0.25">
      <c r="C1168"/>
      <c r="O1168">
        <f t="shared" si="200"/>
        <v>10.88</v>
      </c>
      <c r="Q1168" t="str">
        <f t="shared" si="201"/>
        <v>#</v>
      </c>
      <c r="R1168">
        <f t="shared" si="202"/>
        <v>0</v>
      </c>
      <c r="S1168">
        <f t="shared" si="203"/>
        <v>0</v>
      </c>
      <c r="T1168">
        <f t="shared" si="204"/>
        <v>35.251200000000004</v>
      </c>
      <c r="U1168">
        <f t="shared" si="205"/>
        <v>0</v>
      </c>
      <c r="V1168" s="66">
        <f t="shared" si="206"/>
        <v>0</v>
      </c>
      <c r="W1168">
        <f t="shared" si="207"/>
        <v>0</v>
      </c>
      <c r="X1168">
        <f t="shared" si="198"/>
        <v>0</v>
      </c>
      <c r="Y1168">
        <f t="shared" si="199"/>
        <v>0</v>
      </c>
      <c r="Z1168">
        <f t="shared" si="208"/>
        <v>0</v>
      </c>
    </row>
    <row r="1169" spans="3:26" x14ac:dyDescent="0.25">
      <c r="C1169"/>
      <c r="O1169">
        <f t="shared" si="200"/>
        <v>10.88</v>
      </c>
      <c r="Q1169" t="str">
        <f t="shared" si="201"/>
        <v>#</v>
      </c>
      <c r="R1169">
        <f t="shared" si="202"/>
        <v>0</v>
      </c>
      <c r="S1169">
        <f t="shared" si="203"/>
        <v>0</v>
      </c>
      <c r="T1169">
        <f t="shared" si="204"/>
        <v>35.251200000000004</v>
      </c>
      <c r="U1169">
        <f t="shared" si="205"/>
        <v>0</v>
      </c>
      <c r="V1169" s="66">
        <f t="shared" si="206"/>
        <v>0</v>
      </c>
      <c r="W1169">
        <f t="shared" si="207"/>
        <v>0</v>
      </c>
      <c r="X1169">
        <f t="shared" si="198"/>
        <v>0</v>
      </c>
      <c r="Y1169">
        <f t="shared" si="199"/>
        <v>0</v>
      </c>
      <c r="Z1169">
        <f t="shared" si="208"/>
        <v>0</v>
      </c>
    </row>
    <row r="1170" spans="3:26" x14ac:dyDescent="0.25">
      <c r="C1170"/>
      <c r="O1170">
        <f t="shared" si="200"/>
        <v>10.88</v>
      </c>
      <c r="Q1170" t="str">
        <f t="shared" si="201"/>
        <v>#</v>
      </c>
      <c r="R1170">
        <f t="shared" si="202"/>
        <v>0</v>
      </c>
      <c r="S1170">
        <f t="shared" si="203"/>
        <v>0</v>
      </c>
      <c r="T1170">
        <f t="shared" si="204"/>
        <v>35.251200000000004</v>
      </c>
      <c r="U1170">
        <f t="shared" si="205"/>
        <v>0</v>
      </c>
      <c r="V1170" s="66">
        <f t="shared" si="206"/>
        <v>0</v>
      </c>
      <c r="W1170">
        <f t="shared" si="207"/>
        <v>0</v>
      </c>
      <c r="X1170">
        <f t="shared" si="198"/>
        <v>0</v>
      </c>
      <c r="Y1170">
        <f t="shared" si="199"/>
        <v>0</v>
      </c>
      <c r="Z1170">
        <f t="shared" si="208"/>
        <v>0</v>
      </c>
    </row>
    <row r="1171" spans="3:26" x14ac:dyDescent="0.25">
      <c r="C1171"/>
      <c r="O1171">
        <f t="shared" si="200"/>
        <v>10.88</v>
      </c>
      <c r="Q1171" t="str">
        <f t="shared" si="201"/>
        <v>#</v>
      </c>
      <c r="R1171">
        <f t="shared" si="202"/>
        <v>0</v>
      </c>
      <c r="S1171">
        <f t="shared" si="203"/>
        <v>0</v>
      </c>
      <c r="T1171">
        <f t="shared" si="204"/>
        <v>35.251200000000004</v>
      </c>
      <c r="U1171">
        <f t="shared" si="205"/>
        <v>0</v>
      </c>
      <c r="V1171" s="66">
        <f t="shared" si="206"/>
        <v>0</v>
      </c>
      <c r="W1171">
        <f t="shared" si="207"/>
        <v>0</v>
      </c>
      <c r="X1171">
        <f t="shared" si="198"/>
        <v>0</v>
      </c>
      <c r="Y1171">
        <f t="shared" si="199"/>
        <v>0</v>
      </c>
      <c r="Z1171">
        <f t="shared" si="208"/>
        <v>0</v>
      </c>
    </row>
    <row r="1172" spans="3:26" x14ac:dyDescent="0.25">
      <c r="C1172"/>
      <c r="O1172">
        <f t="shared" si="200"/>
        <v>10.88</v>
      </c>
      <c r="Q1172" t="str">
        <f t="shared" si="201"/>
        <v>#</v>
      </c>
      <c r="R1172">
        <f t="shared" si="202"/>
        <v>0</v>
      </c>
      <c r="S1172">
        <f t="shared" si="203"/>
        <v>0</v>
      </c>
      <c r="T1172">
        <f t="shared" si="204"/>
        <v>35.251200000000004</v>
      </c>
      <c r="U1172">
        <f t="shared" si="205"/>
        <v>0</v>
      </c>
      <c r="V1172" s="66">
        <f t="shared" si="206"/>
        <v>0</v>
      </c>
      <c r="W1172">
        <f t="shared" si="207"/>
        <v>0</v>
      </c>
      <c r="X1172">
        <f t="shared" si="198"/>
        <v>0</v>
      </c>
      <c r="Y1172">
        <f t="shared" si="199"/>
        <v>0</v>
      </c>
      <c r="Z1172">
        <f t="shared" si="208"/>
        <v>0</v>
      </c>
    </row>
    <row r="1173" spans="3:26" x14ac:dyDescent="0.25">
      <c r="C1173"/>
      <c r="O1173">
        <f t="shared" si="200"/>
        <v>10.88</v>
      </c>
      <c r="Q1173" t="str">
        <f t="shared" si="201"/>
        <v>#</v>
      </c>
      <c r="R1173">
        <f t="shared" si="202"/>
        <v>0</v>
      </c>
      <c r="S1173">
        <f t="shared" si="203"/>
        <v>0</v>
      </c>
      <c r="T1173">
        <f t="shared" si="204"/>
        <v>35.251200000000004</v>
      </c>
      <c r="U1173">
        <f t="shared" si="205"/>
        <v>0</v>
      </c>
      <c r="V1173" s="66">
        <f t="shared" si="206"/>
        <v>0</v>
      </c>
      <c r="W1173">
        <f t="shared" si="207"/>
        <v>0</v>
      </c>
      <c r="X1173">
        <f t="shared" si="198"/>
        <v>0</v>
      </c>
      <c r="Y1173">
        <f t="shared" si="199"/>
        <v>0</v>
      </c>
      <c r="Z1173">
        <f t="shared" si="208"/>
        <v>0</v>
      </c>
    </row>
    <row r="1174" spans="3:26" x14ac:dyDescent="0.25">
      <c r="C1174"/>
      <c r="O1174">
        <f t="shared" si="200"/>
        <v>10.88</v>
      </c>
      <c r="Q1174" t="str">
        <f t="shared" si="201"/>
        <v>#</v>
      </c>
      <c r="R1174">
        <f t="shared" si="202"/>
        <v>0</v>
      </c>
      <c r="S1174">
        <f t="shared" si="203"/>
        <v>0</v>
      </c>
      <c r="T1174">
        <f t="shared" si="204"/>
        <v>35.251200000000004</v>
      </c>
      <c r="U1174">
        <f t="shared" si="205"/>
        <v>0</v>
      </c>
      <c r="V1174" s="66">
        <f t="shared" si="206"/>
        <v>0</v>
      </c>
      <c r="W1174">
        <f t="shared" si="207"/>
        <v>0</v>
      </c>
      <c r="X1174">
        <f t="shared" si="198"/>
        <v>0</v>
      </c>
      <c r="Y1174">
        <f t="shared" si="199"/>
        <v>0</v>
      </c>
      <c r="Z1174">
        <f t="shared" si="208"/>
        <v>0</v>
      </c>
    </row>
    <row r="1175" spans="3:26" x14ac:dyDescent="0.25">
      <c r="C1175"/>
      <c r="O1175">
        <f t="shared" si="200"/>
        <v>10.88</v>
      </c>
      <c r="Q1175" t="str">
        <f t="shared" si="201"/>
        <v>#</v>
      </c>
      <c r="R1175">
        <f t="shared" si="202"/>
        <v>0</v>
      </c>
      <c r="S1175">
        <f t="shared" si="203"/>
        <v>0</v>
      </c>
      <c r="T1175">
        <f t="shared" si="204"/>
        <v>35.251200000000004</v>
      </c>
      <c r="U1175">
        <f t="shared" si="205"/>
        <v>0</v>
      </c>
      <c r="V1175" s="66">
        <f t="shared" si="206"/>
        <v>0</v>
      </c>
      <c r="W1175">
        <f t="shared" si="207"/>
        <v>0</v>
      </c>
      <c r="X1175">
        <f t="shared" si="198"/>
        <v>0</v>
      </c>
      <c r="Y1175">
        <f t="shared" si="199"/>
        <v>0</v>
      </c>
      <c r="Z1175">
        <f t="shared" si="208"/>
        <v>0</v>
      </c>
    </row>
    <row r="1176" spans="3:26" x14ac:dyDescent="0.25">
      <c r="C1176"/>
      <c r="O1176">
        <f t="shared" si="200"/>
        <v>10.88</v>
      </c>
      <c r="Q1176" t="str">
        <f t="shared" si="201"/>
        <v>#</v>
      </c>
      <c r="R1176">
        <f t="shared" si="202"/>
        <v>0</v>
      </c>
      <c r="S1176">
        <f t="shared" si="203"/>
        <v>0</v>
      </c>
      <c r="T1176">
        <f t="shared" si="204"/>
        <v>35.251200000000004</v>
      </c>
      <c r="U1176">
        <f t="shared" si="205"/>
        <v>0</v>
      </c>
      <c r="V1176" s="66">
        <f t="shared" si="206"/>
        <v>0</v>
      </c>
      <c r="W1176">
        <f t="shared" si="207"/>
        <v>0</v>
      </c>
      <c r="X1176">
        <f t="shared" si="198"/>
        <v>0</v>
      </c>
      <c r="Y1176">
        <f t="shared" si="199"/>
        <v>0</v>
      </c>
      <c r="Z1176">
        <f t="shared" si="208"/>
        <v>0</v>
      </c>
    </row>
    <row r="1177" spans="3:26" x14ac:dyDescent="0.25">
      <c r="C1177"/>
      <c r="O1177">
        <f t="shared" si="200"/>
        <v>10.88</v>
      </c>
      <c r="Q1177" t="str">
        <f t="shared" si="201"/>
        <v>#</v>
      </c>
      <c r="R1177">
        <f t="shared" si="202"/>
        <v>0</v>
      </c>
      <c r="S1177">
        <f t="shared" si="203"/>
        <v>0</v>
      </c>
      <c r="T1177">
        <f t="shared" si="204"/>
        <v>35.251200000000004</v>
      </c>
      <c r="U1177">
        <f t="shared" si="205"/>
        <v>0</v>
      </c>
      <c r="V1177" s="66">
        <f t="shared" si="206"/>
        <v>0</v>
      </c>
      <c r="W1177">
        <f t="shared" si="207"/>
        <v>0</v>
      </c>
      <c r="X1177">
        <f t="shared" si="198"/>
        <v>0</v>
      </c>
      <c r="Y1177">
        <f t="shared" si="199"/>
        <v>0</v>
      </c>
      <c r="Z1177">
        <f t="shared" si="208"/>
        <v>0</v>
      </c>
    </row>
    <row r="1178" spans="3:26" x14ac:dyDescent="0.25">
      <c r="C1178"/>
      <c r="O1178">
        <f t="shared" si="200"/>
        <v>10.88</v>
      </c>
      <c r="Q1178" t="str">
        <f t="shared" si="201"/>
        <v>#</v>
      </c>
      <c r="R1178">
        <f t="shared" si="202"/>
        <v>0</v>
      </c>
      <c r="S1178">
        <f t="shared" si="203"/>
        <v>0</v>
      </c>
      <c r="T1178">
        <f t="shared" si="204"/>
        <v>35.251200000000004</v>
      </c>
      <c r="U1178">
        <f t="shared" si="205"/>
        <v>0</v>
      </c>
      <c r="V1178" s="66">
        <f t="shared" si="206"/>
        <v>0</v>
      </c>
      <c r="W1178">
        <f t="shared" si="207"/>
        <v>0</v>
      </c>
      <c r="X1178">
        <f t="shared" si="198"/>
        <v>0</v>
      </c>
      <c r="Y1178">
        <f t="shared" si="199"/>
        <v>0</v>
      </c>
      <c r="Z1178">
        <f t="shared" si="208"/>
        <v>0</v>
      </c>
    </row>
    <row r="1179" spans="3:26" x14ac:dyDescent="0.25">
      <c r="C1179"/>
      <c r="O1179">
        <f t="shared" si="200"/>
        <v>10.88</v>
      </c>
      <c r="Q1179" t="str">
        <f t="shared" si="201"/>
        <v>#</v>
      </c>
      <c r="R1179">
        <f t="shared" si="202"/>
        <v>0</v>
      </c>
      <c r="S1179">
        <f t="shared" si="203"/>
        <v>0</v>
      </c>
      <c r="T1179">
        <f t="shared" si="204"/>
        <v>35.251200000000004</v>
      </c>
      <c r="U1179">
        <f t="shared" si="205"/>
        <v>0</v>
      </c>
      <c r="V1179" s="66">
        <f t="shared" si="206"/>
        <v>0</v>
      </c>
      <c r="W1179">
        <f t="shared" si="207"/>
        <v>0</v>
      </c>
      <c r="X1179">
        <f t="shared" si="198"/>
        <v>0</v>
      </c>
      <c r="Y1179">
        <f t="shared" si="199"/>
        <v>0</v>
      </c>
      <c r="Z1179">
        <f t="shared" si="208"/>
        <v>0</v>
      </c>
    </row>
    <row r="1180" spans="3:26" x14ac:dyDescent="0.25">
      <c r="C1180"/>
      <c r="O1180">
        <f t="shared" si="200"/>
        <v>10.88</v>
      </c>
      <c r="Q1180" t="str">
        <f t="shared" si="201"/>
        <v>#</v>
      </c>
      <c r="R1180">
        <f t="shared" si="202"/>
        <v>0</v>
      </c>
      <c r="S1180">
        <f t="shared" si="203"/>
        <v>0</v>
      </c>
      <c r="T1180">
        <f t="shared" si="204"/>
        <v>35.251200000000004</v>
      </c>
      <c r="U1180">
        <f t="shared" si="205"/>
        <v>0</v>
      </c>
      <c r="V1180" s="66">
        <f t="shared" si="206"/>
        <v>0</v>
      </c>
      <c r="W1180">
        <f t="shared" si="207"/>
        <v>0</v>
      </c>
      <c r="X1180">
        <f t="shared" si="198"/>
        <v>0</v>
      </c>
      <c r="Y1180">
        <f t="shared" si="199"/>
        <v>0</v>
      </c>
      <c r="Z1180">
        <f t="shared" si="208"/>
        <v>0</v>
      </c>
    </row>
    <row r="1181" spans="3:26" x14ac:dyDescent="0.25">
      <c r="C1181"/>
      <c r="O1181">
        <f t="shared" si="200"/>
        <v>10.88</v>
      </c>
      <c r="Q1181" t="str">
        <f t="shared" si="201"/>
        <v>#</v>
      </c>
      <c r="R1181">
        <f t="shared" si="202"/>
        <v>0</v>
      </c>
      <c r="S1181">
        <f t="shared" si="203"/>
        <v>0</v>
      </c>
      <c r="T1181">
        <f t="shared" si="204"/>
        <v>35.251200000000004</v>
      </c>
      <c r="U1181">
        <f t="shared" si="205"/>
        <v>0</v>
      </c>
      <c r="V1181" s="66">
        <f t="shared" si="206"/>
        <v>0</v>
      </c>
      <c r="W1181">
        <f t="shared" si="207"/>
        <v>0</v>
      </c>
      <c r="X1181">
        <f t="shared" si="198"/>
        <v>0</v>
      </c>
      <c r="Y1181">
        <f t="shared" si="199"/>
        <v>0</v>
      </c>
      <c r="Z1181">
        <f t="shared" si="208"/>
        <v>0</v>
      </c>
    </row>
    <row r="1182" spans="3:26" x14ac:dyDescent="0.25">
      <c r="C1182"/>
      <c r="O1182">
        <f t="shared" si="200"/>
        <v>10.88</v>
      </c>
      <c r="Q1182" t="str">
        <f t="shared" si="201"/>
        <v>#</v>
      </c>
      <c r="R1182">
        <f t="shared" si="202"/>
        <v>0</v>
      </c>
      <c r="S1182">
        <f t="shared" si="203"/>
        <v>0</v>
      </c>
      <c r="T1182">
        <f t="shared" si="204"/>
        <v>35.251200000000004</v>
      </c>
      <c r="U1182">
        <f t="shared" si="205"/>
        <v>0</v>
      </c>
      <c r="V1182" s="66">
        <f t="shared" si="206"/>
        <v>0</v>
      </c>
      <c r="W1182">
        <f t="shared" si="207"/>
        <v>0</v>
      </c>
      <c r="X1182">
        <f t="shared" si="198"/>
        <v>0</v>
      </c>
      <c r="Y1182">
        <f t="shared" si="199"/>
        <v>0</v>
      </c>
      <c r="Z1182">
        <f t="shared" si="208"/>
        <v>0</v>
      </c>
    </row>
    <row r="1183" spans="3:26" x14ac:dyDescent="0.25">
      <c r="C1183"/>
      <c r="O1183">
        <f t="shared" si="200"/>
        <v>10.88</v>
      </c>
      <c r="Q1183" t="str">
        <f t="shared" si="201"/>
        <v>#</v>
      </c>
      <c r="R1183">
        <f t="shared" si="202"/>
        <v>0</v>
      </c>
      <c r="S1183">
        <f t="shared" si="203"/>
        <v>0</v>
      </c>
      <c r="T1183">
        <f t="shared" si="204"/>
        <v>35.251200000000004</v>
      </c>
      <c r="U1183">
        <f t="shared" si="205"/>
        <v>0</v>
      </c>
      <c r="V1183" s="66">
        <f t="shared" si="206"/>
        <v>0</v>
      </c>
      <c r="W1183">
        <f t="shared" si="207"/>
        <v>0</v>
      </c>
      <c r="X1183">
        <f t="shared" si="198"/>
        <v>0</v>
      </c>
      <c r="Y1183">
        <f t="shared" si="199"/>
        <v>0</v>
      </c>
      <c r="Z1183">
        <f t="shared" si="208"/>
        <v>0</v>
      </c>
    </row>
    <row r="1184" spans="3:26" x14ac:dyDescent="0.25">
      <c r="C1184"/>
      <c r="O1184">
        <f t="shared" si="200"/>
        <v>10.88</v>
      </c>
      <c r="Q1184" t="str">
        <f t="shared" si="201"/>
        <v>#</v>
      </c>
      <c r="R1184">
        <f t="shared" si="202"/>
        <v>0</v>
      </c>
      <c r="S1184">
        <f t="shared" si="203"/>
        <v>0</v>
      </c>
      <c r="T1184">
        <f t="shared" si="204"/>
        <v>35.251200000000004</v>
      </c>
      <c r="U1184">
        <f t="shared" si="205"/>
        <v>0</v>
      </c>
      <c r="V1184" s="66">
        <f t="shared" si="206"/>
        <v>0</v>
      </c>
      <c r="W1184">
        <f t="shared" si="207"/>
        <v>0</v>
      </c>
      <c r="X1184">
        <f t="shared" si="198"/>
        <v>0</v>
      </c>
      <c r="Y1184">
        <f t="shared" si="199"/>
        <v>0</v>
      </c>
      <c r="Z1184">
        <f t="shared" si="208"/>
        <v>0</v>
      </c>
    </row>
    <row r="1185" spans="3:26" x14ac:dyDescent="0.25">
      <c r="C1185"/>
      <c r="O1185">
        <f t="shared" si="200"/>
        <v>10.88</v>
      </c>
      <c r="Q1185" t="str">
        <f t="shared" si="201"/>
        <v>#</v>
      </c>
      <c r="R1185">
        <f t="shared" si="202"/>
        <v>0</v>
      </c>
      <c r="S1185">
        <f t="shared" si="203"/>
        <v>0</v>
      </c>
      <c r="T1185">
        <f t="shared" si="204"/>
        <v>35.251200000000004</v>
      </c>
      <c r="U1185">
        <f t="shared" si="205"/>
        <v>0</v>
      </c>
      <c r="V1185" s="66">
        <f t="shared" si="206"/>
        <v>0</v>
      </c>
      <c r="W1185">
        <f t="shared" si="207"/>
        <v>0</v>
      </c>
      <c r="X1185">
        <f t="shared" si="198"/>
        <v>0</v>
      </c>
      <c r="Y1185">
        <f t="shared" si="199"/>
        <v>0</v>
      </c>
      <c r="Z1185">
        <f t="shared" si="208"/>
        <v>0</v>
      </c>
    </row>
    <row r="1186" spans="3:26" x14ac:dyDescent="0.25">
      <c r="C1186"/>
      <c r="O1186">
        <f t="shared" si="200"/>
        <v>10.88</v>
      </c>
      <c r="Q1186" t="str">
        <f t="shared" si="201"/>
        <v>#</v>
      </c>
      <c r="R1186">
        <f t="shared" si="202"/>
        <v>0</v>
      </c>
      <c r="S1186">
        <f t="shared" si="203"/>
        <v>0</v>
      </c>
      <c r="T1186">
        <f t="shared" si="204"/>
        <v>35.251200000000004</v>
      </c>
      <c r="U1186">
        <f t="shared" si="205"/>
        <v>0</v>
      </c>
      <c r="V1186" s="66">
        <f t="shared" si="206"/>
        <v>0</v>
      </c>
      <c r="W1186">
        <f t="shared" si="207"/>
        <v>0</v>
      </c>
      <c r="X1186">
        <f t="shared" si="198"/>
        <v>0</v>
      </c>
      <c r="Y1186">
        <f t="shared" si="199"/>
        <v>0</v>
      </c>
      <c r="Z1186">
        <f t="shared" si="208"/>
        <v>0</v>
      </c>
    </row>
    <row r="1187" spans="3:26" x14ac:dyDescent="0.25">
      <c r="C1187"/>
      <c r="O1187">
        <f t="shared" si="200"/>
        <v>10.88</v>
      </c>
      <c r="Q1187" t="str">
        <f t="shared" si="201"/>
        <v>#</v>
      </c>
      <c r="R1187">
        <f t="shared" si="202"/>
        <v>0</v>
      </c>
      <c r="S1187">
        <f t="shared" si="203"/>
        <v>0</v>
      </c>
      <c r="T1187">
        <f t="shared" si="204"/>
        <v>35.251200000000004</v>
      </c>
      <c r="U1187">
        <f t="shared" si="205"/>
        <v>0</v>
      </c>
      <c r="V1187" s="66">
        <f t="shared" si="206"/>
        <v>0</v>
      </c>
      <c r="W1187">
        <f t="shared" si="207"/>
        <v>0</v>
      </c>
      <c r="X1187">
        <f t="shared" si="198"/>
        <v>0</v>
      </c>
      <c r="Y1187">
        <f t="shared" si="199"/>
        <v>0</v>
      </c>
      <c r="Z1187">
        <f t="shared" si="208"/>
        <v>0</v>
      </c>
    </row>
    <row r="1188" spans="3:26" x14ac:dyDescent="0.25">
      <c r="C1188"/>
      <c r="O1188">
        <f t="shared" si="200"/>
        <v>10.88</v>
      </c>
      <c r="Q1188" t="str">
        <f t="shared" si="201"/>
        <v>#</v>
      </c>
      <c r="R1188">
        <f t="shared" si="202"/>
        <v>0</v>
      </c>
      <c r="S1188">
        <f t="shared" si="203"/>
        <v>0</v>
      </c>
      <c r="T1188">
        <f t="shared" si="204"/>
        <v>35.251200000000004</v>
      </c>
      <c r="U1188">
        <f t="shared" si="205"/>
        <v>0</v>
      </c>
      <c r="V1188" s="66">
        <f t="shared" si="206"/>
        <v>0</v>
      </c>
      <c r="W1188">
        <f t="shared" si="207"/>
        <v>0</v>
      </c>
      <c r="X1188">
        <f t="shared" si="198"/>
        <v>0</v>
      </c>
      <c r="Y1188">
        <f t="shared" si="199"/>
        <v>0</v>
      </c>
      <c r="Z1188">
        <f t="shared" si="208"/>
        <v>0</v>
      </c>
    </row>
    <row r="1189" spans="3:26" x14ac:dyDescent="0.25">
      <c r="C1189"/>
      <c r="O1189">
        <f t="shared" si="200"/>
        <v>10.88</v>
      </c>
      <c r="Q1189" t="str">
        <f t="shared" si="201"/>
        <v>#</v>
      </c>
      <c r="R1189">
        <f t="shared" si="202"/>
        <v>0</v>
      </c>
      <c r="S1189">
        <f t="shared" si="203"/>
        <v>0</v>
      </c>
      <c r="T1189">
        <f t="shared" si="204"/>
        <v>35.251200000000004</v>
      </c>
      <c r="U1189">
        <f t="shared" si="205"/>
        <v>0</v>
      </c>
      <c r="V1189" s="66">
        <f t="shared" si="206"/>
        <v>0</v>
      </c>
      <c r="W1189">
        <f t="shared" si="207"/>
        <v>0</v>
      </c>
      <c r="X1189">
        <f t="shared" si="198"/>
        <v>0</v>
      </c>
      <c r="Y1189">
        <f t="shared" si="199"/>
        <v>0</v>
      </c>
      <c r="Z1189">
        <f t="shared" si="208"/>
        <v>0</v>
      </c>
    </row>
    <row r="1190" spans="3:26" x14ac:dyDescent="0.25">
      <c r="C1190"/>
      <c r="O1190">
        <f t="shared" si="200"/>
        <v>10.88</v>
      </c>
      <c r="Q1190" t="str">
        <f t="shared" si="201"/>
        <v>#</v>
      </c>
      <c r="R1190">
        <f t="shared" si="202"/>
        <v>0</v>
      </c>
      <c r="S1190">
        <f t="shared" si="203"/>
        <v>0</v>
      </c>
      <c r="T1190">
        <f t="shared" si="204"/>
        <v>35.251200000000004</v>
      </c>
      <c r="U1190">
        <f t="shared" si="205"/>
        <v>0</v>
      </c>
      <c r="V1190" s="66">
        <f t="shared" si="206"/>
        <v>0</v>
      </c>
      <c r="W1190">
        <f t="shared" si="207"/>
        <v>0</v>
      </c>
      <c r="X1190">
        <f t="shared" si="198"/>
        <v>0</v>
      </c>
      <c r="Y1190">
        <f t="shared" si="199"/>
        <v>0</v>
      </c>
      <c r="Z1190">
        <f t="shared" si="208"/>
        <v>0</v>
      </c>
    </row>
    <row r="1191" spans="3:26" x14ac:dyDescent="0.25">
      <c r="C1191"/>
      <c r="O1191">
        <f t="shared" si="200"/>
        <v>10.88</v>
      </c>
      <c r="Q1191" t="str">
        <f t="shared" si="201"/>
        <v>#</v>
      </c>
      <c r="R1191">
        <f t="shared" si="202"/>
        <v>0</v>
      </c>
      <c r="S1191">
        <f t="shared" si="203"/>
        <v>0</v>
      </c>
      <c r="T1191">
        <f t="shared" si="204"/>
        <v>35.251200000000004</v>
      </c>
      <c r="U1191">
        <f t="shared" si="205"/>
        <v>0</v>
      </c>
      <c r="V1191" s="66">
        <f t="shared" si="206"/>
        <v>0</v>
      </c>
      <c r="W1191">
        <f t="shared" si="207"/>
        <v>0</v>
      </c>
      <c r="X1191">
        <f t="shared" si="198"/>
        <v>0</v>
      </c>
      <c r="Y1191">
        <f t="shared" si="199"/>
        <v>0</v>
      </c>
      <c r="Z1191">
        <f t="shared" si="208"/>
        <v>0</v>
      </c>
    </row>
    <row r="1192" spans="3:26" x14ac:dyDescent="0.25">
      <c r="C1192"/>
      <c r="O1192">
        <f t="shared" si="200"/>
        <v>10.88</v>
      </c>
      <c r="Q1192" t="str">
        <f t="shared" si="201"/>
        <v>#</v>
      </c>
      <c r="R1192">
        <f t="shared" si="202"/>
        <v>0</v>
      </c>
      <c r="S1192">
        <f t="shared" si="203"/>
        <v>0</v>
      </c>
      <c r="T1192">
        <f t="shared" si="204"/>
        <v>35.251200000000004</v>
      </c>
      <c r="U1192">
        <f t="shared" si="205"/>
        <v>0</v>
      </c>
      <c r="V1192" s="66">
        <f t="shared" si="206"/>
        <v>0</v>
      </c>
      <c r="W1192">
        <f t="shared" si="207"/>
        <v>0</v>
      </c>
      <c r="X1192">
        <f t="shared" si="198"/>
        <v>0</v>
      </c>
      <c r="Y1192">
        <f t="shared" si="199"/>
        <v>0</v>
      </c>
      <c r="Z1192">
        <f t="shared" si="208"/>
        <v>0</v>
      </c>
    </row>
    <row r="1193" spans="3:26" x14ac:dyDescent="0.25">
      <c r="C1193"/>
      <c r="O1193">
        <f t="shared" si="200"/>
        <v>10.88</v>
      </c>
      <c r="Q1193" t="str">
        <f t="shared" si="201"/>
        <v>#</v>
      </c>
      <c r="R1193">
        <f t="shared" si="202"/>
        <v>0</v>
      </c>
      <c r="S1193">
        <f t="shared" si="203"/>
        <v>0</v>
      </c>
      <c r="T1193">
        <f t="shared" si="204"/>
        <v>35.251200000000004</v>
      </c>
      <c r="U1193">
        <f t="shared" si="205"/>
        <v>0</v>
      </c>
      <c r="V1193" s="66">
        <f t="shared" si="206"/>
        <v>0</v>
      </c>
      <c r="W1193">
        <f t="shared" si="207"/>
        <v>0</v>
      </c>
      <c r="X1193">
        <f t="shared" si="198"/>
        <v>0</v>
      </c>
      <c r="Y1193">
        <f t="shared" si="199"/>
        <v>0</v>
      </c>
      <c r="Z1193">
        <f t="shared" si="208"/>
        <v>0</v>
      </c>
    </row>
    <row r="1194" spans="3:26" x14ac:dyDescent="0.25">
      <c r="C1194"/>
      <c r="O1194">
        <f t="shared" si="200"/>
        <v>10.88</v>
      </c>
      <c r="Q1194" t="str">
        <f t="shared" si="201"/>
        <v>#</v>
      </c>
      <c r="R1194">
        <f t="shared" si="202"/>
        <v>0</v>
      </c>
      <c r="S1194">
        <f t="shared" si="203"/>
        <v>0</v>
      </c>
      <c r="T1194">
        <f t="shared" si="204"/>
        <v>35.251200000000004</v>
      </c>
      <c r="U1194">
        <f t="shared" si="205"/>
        <v>0</v>
      </c>
      <c r="V1194" s="66">
        <f t="shared" si="206"/>
        <v>0</v>
      </c>
      <c r="W1194">
        <f t="shared" si="207"/>
        <v>0</v>
      </c>
      <c r="X1194">
        <f t="shared" si="198"/>
        <v>0</v>
      </c>
      <c r="Y1194">
        <f t="shared" si="199"/>
        <v>0</v>
      </c>
      <c r="Z1194">
        <f t="shared" si="208"/>
        <v>0</v>
      </c>
    </row>
    <row r="1195" spans="3:26" x14ac:dyDescent="0.25">
      <c r="C1195"/>
      <c r="O1195">
        <f t="shared" si="200"/>
        <v>10.88</v>
      </c>
      <c r="Q1195" t="str">
        <f t="shared" si="201"/>
        <v>#</v>
      </c>
      <c r="R1195">
        <f t="shared" si="202"/>
        <v>0</v>
      </c>
      <c r="S1195">
        <f t="shared" si="203"/>
        <v>0</v>
      </c>
      <c r="T1195">
        <f t="shared" si="204"/>
        <v>35.251200000000004</v>
      </c>
      <c r="U1195">
        <f t="shared" si="205"/>
        <v>0</v>
      </c>
      <c r="V1195" s="66">
        <f t="shared" si="206"/>
        <v>0</v>
      </c>
      <c r="W1195">
        <f t="shared" si="207"/>
        <v>0</v>
      </c>
      <c r="X1195">
        <f t="shared" si="198"/>
        <v>0</v>
      </c>
      <c r="Y1195">
        <f t="shared" si="199"/>
        <v>0</v>
      </c>
      <c r="Z1195">
        <f t="shared" si="208"/>
        <v>0</v>
      </c>
    </row>
    <row r="1196" spans="3:26" x14ac:dyDescent="0.25">
      <c r="C1196"/>
      <c r="O1196">
        <f t="shared" si="200"/>
        <v>10.88</v>
      </c>
      <c r="Q1196" t="str">
        <f t="shared" si="201"/>
        <v>#</v>
      </c>
      <c r="R1196">
        <f t="shared" si="202"/>
        <v>0</v>
      </c>
      <c r="S1196">
        <f t="shared" si="203"/>
        <v>0</v>
      </c>
      <c r="T1196">
        <f t="shared" si="204"/>
        <v>35.251200000000004</v>
      </c>
      <c r="U1196">
        <f t="shared" si="205"/>
        <v>0</v>
      </c>
      <c r="V1196" s="66">
        <f t="shared" si="206"/>
        <v>0</v>
      </c>
      <c r="W1196">
        <f t="shared" si="207"/>
        <v>0</v>
      </c>
      <c r="X1196">
        <f t="shared" si="198"/>
        <v>0</v>
      </c>
      <c r="Y1196">
        <f t="shared" si="199"/>
        <v>0</v>
      </c>
      <c r="Z1196">
        <f t="shared" si="208"/>
        <v>0</v>
      </c>
    </row>
    <row r="1197" spans="3:26" x14ac:dyDescent="0.25">
      <c r="C1197"/>
      <c r="O1197">
        <f t="shared" si="200"/>
        <v>10.88</v>
      </c>
      <c r="Q1197" t="str">
        <f t="shared" si="201"/>
        <v>#</v>
      </c>
      <c r="R1197">
        <f t="shared" si="202"/>
        <v>0</v>
      </c>
      <c r="S1197">
        <f t="shared" si="203"/>
        <v>0</v>
      </c>
      <c r="T1197">
        <f t="shared" si="204"/>
        <v>35.251200000000004</v>
      </c>
      <c r="U1197">
        <f t="shared" si="205"/>
        <v>0</v>
      </c>
      <c r="V1197" s="66">
        <f t="shared" si="206"/>
        <v>0</v>
      </c>
      <c r="W1197">
        <f t="shared" si="207"/>
        <v>0</v>
      </c>
      <c r="X1197">
        <f t="shared" si="198"/>
        <v>0</v>
      </c>
      <c r="Y1197">
        <f t="shared" si="199"/>
        <v>0</v>
      </c>
      <c r="Z1197">
        <f t="shared" si="208"/>
        <v>0</v>
      </c>
    </row>
    <row r="1198" spans="3:26" x14ac:dyDescent="0.25">
      <c r="C1198"/>
      <c r="O1198">
        <f t="shared" si="200"/>
        <v>10.88</v>
      </c>
      <c r="Q1198" t="str">
        <f t="shared" si="201"/>
        <v>#</v>
      </c>
      <c r="R1198">
        <f t="shared" si="202"/>
        <v>0</v>
      </c>
      <c r="S1198">
        <f t="shared" si="203"/>
        <v>0</v>
      </c>
      <c r="T1198">
        <f t="shared" si="204"/>
        <v>35.251200000000004</v>
      </c>
      <c r="U1198">
        <f t="shared" si="205"/>
        <v>0</v>
      </c>
      <c r="V1198" s="66">
        <f t="shared" si="206"/>
        <v>0</v>
      </c>
      <c r="W1198">
        <f t="shared" si="207"/>
        <v>0</v>
      </c>
      <c r="X1198">
        <f t="shared" si="198"/>
        <v>0</v>
      </c>
      <c r="Y1198">
        <f t="shared" si="199"/>
        <v>0</v>
      </c>
      <c r="Z1198">
        <f t="shared" si="208"/>
        <v>0</v>
      </c>
    </row>
    <row r="1199" spans="3:26" x14ac:dyDescent="0.25">
      <c r="C1199"/>
      <c r="O1199">
        <f t="shared" si="200"/>
        <v>10.88</v>
      </c>
      <c r="Q1199" t="str">
        <f t="shared" si="201"/>
        <v>#</v>
      </c>
      <c r="R1199">
        <f t="shared" si="202"/>
        <v>0</v>
      </c>
      <c r="S1199">
        <f t="shared" si="203"/>
        <v>0</v>
      </c>
      <c r="T1199">
        <f t="shared" si="204"/>
        <v>35.251200000000004</v>
      </c>
      <c r="U1199">
        <f t="shared" si="205"/>
        <v>0</v>
      </c>
      <c r="V1199" s="66">
        <f t="shared" si="206"/>
        <v>0</v>
      </c>
      <c r="W1199">
        <f t="shared" si="207"/>
        <v>0</v>
      </c>
      <c r="X1199">
        <f t="shared" si="198"/>
        <v>0</v>
      </c>
      <c r="Y1199">
        <f t="shared" si="199"/>
        <v>0</v>
      </c>
      <c r="Z1199">
        <f t="shared" si="208"/>
        <v>0</v>
      </c>
    </row>
    <row r="1200" spans="3:26" x14ac:dyDescent="0.25">
      <c r="C1200"/>
      <c r="O1200">
        <f t="shared" si="200"/>
        <v>10.88</v>
      </c>
      <c r="Q1200" t="str">
        <f t="shared" si="201"/>
        <v>#</v>
      </c>
      <c r="R1200">
        <f t="shared" si="202"/>
        <v>0</v>
      </c>
      <c r="S1200">
        <f t="shared" si="203"/>
        <v>0</v>
      </c>
      <c r="T1200">
        <f t="shared" si="204"/>
        <v>35.251200000000004</v>
      </c>
      <c r="U1200">
        <f t="shared" si="205"/>
        <v>0</v>
      </c>
      <c r="V1200" s="66">
        <f t="shared" si="206"/>
        <v>0</v>
      </c>
      <c r="W1200">
        <f t="shared" si="207"/>
        <v>0</v>
      </c>
      <c r="X1200">
        <f t="shared" si="198"/>
        <v>0</v>
      </c>
      <c r="Y1200">
        <f t="shared" si="199"/>
        <v>0</v>
      </c>
      <c r="Z1200">
        <f t="shared" si="208"/>
        <v>0</v>
      </c>
    </row>
    <row r="1201" spans="3:26" x14ac:dyDescent="0.25">
      <c r="C1201"/>
      <c r="O1201">
        <f t="shared" si="200"/>
        <v>10.88</v>
      </c>
      <c r="Q1201" t="str">
        <f t="shared" si="201"/>
        <v>#</v>
      </c>
      <c r="R1201">
        <f t="shared" si="202"/>
        <v>0</v>
      </c>
      <c r="S1201">
        <f t="shared" si="203"/>
        <v>0</v>
      </c>
      <c r="T1201">
        <f t="shared" si="204"/>
        <v>35.251200000000004</v>
      </c>
      <c r="U1201">
        <f t="shared" si="205"/>
        <v>0</v>
      </c>
      <c r="V1201" s="66">
        <f t="shared" si="206"/>
        <v>0</v>
      </c>
      <c r="W1201">
        <f t="shared" si="207"/>
        <v>0</v>
      </c>
      <c r="X1201">
        <f t="shared" si="198"/>
        <v>0</v>
      </c>
      <c r="Y1201">
        <f t="shared" si="199"/>
        <v>0</v>
      </c>
      <c r="Z1201">
        <f t="shared" si="208"/>
        <v>0</v>
      </c>
    </row>
    <row r="1202" spans="3:26" x14ac:dyDescent="0.25">
      <c r="C1202"/>
      <c r="O1202">
        <f t="shared" si="200"/>
        <v>10.88</v>
      </c>
      <c r="Q1202" t="str">
        <f t="shared" si="201"/>
        <v>#</v>
      </c>
      <c r="R1202">
        <f t="shared" si="202"/>
        <v>0</v>
      </c>
      <c r="S1202">
        <f t="shared" si="203"/>
        <v>0</v>
      </c>
      <c r="T1202">
        <f t="shared" si="204"/>
        <v>35.251200000000004</v>
      </c>
      <c r="U1202">
        <f t="shared" si="205"/>
        <v>0</v>
      </c>
      <c r="V1202" s="66">
        <f t="shared" si="206"/>
        <v>0</v>
      </c>
      <c r="W1202">
        <f t="shared" si="207"/>
        <v>0</v>
      </c>
      <c r="X1202">
        <f t="shared" si="198"/>
        <v>0</v>
      </c>
      <c r="Y1202">
        <f t="shared" si="199"/>
        <v>0</v>
      </c>
      <c r="Z1202">
        <f t="shared" si="208"/>
        <v>0</v>
      </c>
    </row>
    <row r="1203" spans="3:26" x14ac:dyDescent="0.25">
      <c r="C1203"/>
      <c r="O1203">
        <f t="shared" si="200"/>
        <v>10.88</v>
      </c>
      <c r="Q1203" t="str">
        <f t="shared" si="201"/>
        <v>#</v>
      </c>
      <c r="R1203">
        <f t="shared" si="202"/>
        <v>0</v>
      </c>
      <c r="S1203">
        <f t="shared" si="203"/>
        <v>0</v>
      </c>
      <c r="T1203">
        <f t="shared" si="204"/>
        <v>35.251200000000004</v>
      </c>
      <c r="U1203">
        <f t="shared" si="205"/>
        <v>0</v>
      </c>
      <c r="V1203" s="66">
        <f t="shared" si="206"/>
        <v>0</v>
      </c>
      <c r="W1203">
        <f t="shared" si="207"/>
        <v>0</v>
      </c>
      <c r="X1203">
        <f t="shared" si="198"/>
        <v>0</v>
      </c>
      <c r="Y1203">
        <f t="shared" si="199"/>
        <v>0</v>
      </c>
      <c r="Z1203">
        <f t="shared" si="208"/>
        <v>0</v>
      </c>
    </row>
    <row r="1204" spans="3:26" x14ac:dyDescent="0.25">
      <c r="C1204"/>
      <c r="O1204">
        <f t="shared" si="200"/>
        <v>10.88</v>
      </c>
      <c r="Q1204" t="str">
        <f t="shared" si="201"/>
        <v>#</v>
      </c>
      <c r="R1204">
        <f t="shared" si="202"/>
        <v>0</v>
      </c>
      <c r="S1204">
        <f t="shared" si="203"/>
        <v>0</v>
      </c>
      <c r="T1204">
        <f t="shared" si="204"/>
        <v>35.251200000000004</v>
      </c>
      <c r="U1204">
        <f t="shared" si="205"/>
        <v>0</v>
      </c>
      <c r="V1204" s="66">
        <f t="shared" si="206"/>
        <v>0</v>
      </c>
      <c r="W1204">
        <f t="shared" si="207"/>
        <v>0</v>
      </c>
      <c r="X1204">
        <f t="shared" si="198"/>
        <v>0</v>
      </c>
      <c r="Y1204">
        <f t="shared" si="199"/>
        <v>0</v>
      </c>
      <c r="Z1204">
        <f t="shared" si="208"/>
        <v>0</v>
      </c>
    </row>
    <row r="1205" spans="3:26" x14ac:dyDescent="0.25">
      <c r="C1205"/>
      <c r="O1205">
        <f t="shared" si="200"/>
        <v>10.88</v>
      </c>
      <c r="Q1205" t="str">
        <f t="shared" si="201"/>
        <v>#</v>
      </c>
      <c r="R1205">
        <f t="shared" si="202"/>
        <v>0</v>
      </c>
      <c r="S1205">
        <f t="shared" si="203"/>
        <v>0</v>
      </c>
      <c r="T1205">
        <f t="shared" si="204"/>
        <v>35.251200000000004</v>
      </c>
      <c r="U1205">
        <f t="shared" si="205"/>
        <v>0</v>
      </c>
      <c r="V1205" s="66">
        <f t="shared" si="206"/>
        <v>0</v>
      </c>
      <c r="W1205">
        <f t="shared" si="207"/>
        <v>0</v>
      </c>
      <c r="X1205">
        <f t="shared" si="198"/>
        <v>0</v>
      </c>
      <c r="Y1205">
        <f t="shared" si="199"/>
        <v>0</v>
      </c>
      <c r="Z1205">
        <f t="shared" si="208"/>
        <v>0</v>
      </c>
    </row>
    <row r="1206" spans="3:26" x14ac:dyDescent="0.25">
      <c r="C1206"/>
      <c r="O1206">
        <f t="shared" si="200"/>
        <v>10.88</v>
      </c>
      <c r="Q1206" t="str">
        <f t="shared" si="201"/>
        <v>#</v>
      </c>
      <c r="R1206">
        <f t="shared" si="202"/>
        <v>0</v>
      </c>
      <c r="S1206">
        <f t="shared" si="203"/>
        <v>0</v>
      </c>
      <c r="T1206">
        <f t="shared" si="204"/>
        <v>35.251200000000004</v>
      </c>
      <c r="U1206">
        <f t="shared" si="205"/>
        <v>0</v>
      </c>
      <c r="V1206" s="66">
        <f t="shared" si="206"/>
        <v>0</v>
      </c>
      <c r="W1206">
        <f t="shared" si="207"/>
        <v>0</v>
      </c>
      <c r="X1206">
        <f t="shared" si="198"/>
        <v>0</v>
      </c>
      <c r="Y1206">
        <f t="shared" si="199"/>
        <v>0</v>
      </c>
      <c r="Z1206">
        <f t="shared" si="208"/>
        <v>0</v>
      </c>
    </row>
    <row r="1207" spans="3:26" x14ac:dyDescent="0.25">
      <c r="C1207"/>
      <c r="O1207">
        <f t="shared" si="200"/>
        <v>10.88</v>
      </c>
      <c r="Q1207" t="str">
        <f t="shared" si="201"/>
        <v>#</v>
      </c>
      <c r="R1207">
        <f t="shared" si="202"/>
        <v>0</v>
      </c>
      <c r="S1207">
        <f t="shared" si="203"/>
        <v>0</v>
      </c>
      <c r="T1207">
        <f t="shared" si="204"/>
        <v>35.251200000000004</v>
      </c>
      <c r="U1207">
        <f t="shared" si="205"/>
        <v>0</v>
      </c>
      <c r="V1207" s="66">
        <f t="shared" si="206"/>
        <v>0</v>
      </c>
      <c r="W1207">
        <f t="shared" si="207"/>
        <v>0</v>
      </c>
      <c r="X1207">
        <f t="shared" si="198"/>
        <v>0</v>
      </c>
      <c r="Y1207">
        <f t="shared" si="199"/>
        <v>0</v>
      </c>
      <c r="Z1207">
        <f t="shared" si="208"/>
        <v>0</v>
      </c>
    </row>
    <row r="1208" spans="3:26" x14ac:dyDescent="0.25">
      <c r="C1208"/>
      <c r="O1208">
        <f t="shared" si="200"/>
        <v>10.88</v>
      </c>
      <c r="Q1208" t="str">
        <f t="shared" si="201"/>
        <v>#</v>
      </c>
      <c r="R1208">
        <f t="shared" si="202"/>
        <v>0</v>
      </c>
      <c r="S1208">
        <f t="shared" si="203"/>
        <v>0</v>
      </c>
      <c r="T1208">
        <f t="shared" si="204"/>
        <v>35.251200000000004</v>
      </c>
      <c r="U1208">
        <f t="shared" si="205"/>
        <v>0</v>
      </c>
      <c r="V1208" s="66">
        <f t="shared" si="206"/>
        <v>0</v>
      </c>
      <c r="W1208">
        <f t="shared" si="207"/>
        <v>0</v>
      </c>
      <c r="X1208">
        <f t="shared" si="198"/>
        <v>0</v>
      </c>
      <c r="Y1208">
        <f t="shared" si="199"/>
        <v>0</v>
      </c>
      <c r="Z1208">
        <f t="shared" si="208"/>
        <v>0</v>
      </c>
    </row>
    <row r="1209" spans="3:26" x14ac:dyDescent="0.25">
      <c r="C1209"/>
      <c r="O1209">
        <f t="shared" si="200"/>
        <v>10.88</v>
      </c>
      <c r="Q1209" t="str">
        <f t="shared" si="201"/>
        <v>#</v>
      </c>
      <c r="R1209">
        <f t="shared" si="202"/>
        <v>0</v>
      </c>
      <c r="S1209">
        <f t="shared" si="203"/>
        <v>0</v>
      </c>
      <c r="T1209">
        <f t="shared" si="204"/>
        <v>35.251200000000004</v>
      </c>
      <c r="U1209">
        <f t="shared" si="205"/>
        <v>0</v>
      </c>
      <c r="V1209" s="66">
        <f t="shared" si="206"/>
        <v>0</v>
      </c>
      <c r="W1209">
        <f t="shared" si="207"/>
        <v>0</v>
      </c>
      <c r="X1209">
        <f t="shared" si="198"/>
        <v>0</v>
      </c>
      <c r="Y1209">
        <f t="shared" si="199"/>
        <v>0</v>
      </c>
      <c r="Z1209">
        <f t="shared" si="208"/>
        <v>0</v>
      </c>
    </row>
    <row r="1210" spans="3:26" x14ac:dyDescent="0.25">
      <c r="C1210"/>
      <c r="O1210">
        <f t="shared" si="200"/>
        <v>10.88</v>
      </c>
      <c r="Q1210" t="str">
        <f t="shared" si="201"/>
        <v>#</v>
      </c>
      <c r="R1210">
        <f t="shared" si="202"/>
        <v>0</v>
      </c>
      <c r="S1210">
        <f t="shared" si="203"/>
        <v>0</v>
      </c>
      <c r="T1210">
        <f t="shared" si="204"/>
        <v>35.251200000000004</v>
      </c>
      <c r="U1210">
        <f t="shared" si="205"/>
        <v>0</v>
      </c>
      <c r="V1210" s="66">
        <f t="shared" si="206"/>
        <v>0</v>
      </c>
      <c r="W1210">
        <f t="shared" si="207"/>
        <v>0</v>
      </c>
      <c r="X1210">
        <f t="shared" si="198"/>
        <v>0</v>
      </c>
      <c r="Y1210">
        <f t="shared" si="199"/>
        <v>0</v>
      </c>
      <c r="Z1210">
        <f t="shared" si="208"/>
        <v>0</v>
      </c>
    </row>
    <row r="1211" spans="3:26" x14ac:dyDescent="0.25">
      <c r="C1211"/>
      <c r="O1211">
        <f t="shared" si="200"/>
        <v>10.88</v>
      </c>
      <c r="Q1211" t="str">
        <f t="shared" si="201"/>
        <v>#</v>
      </c>
      <c r="R1211">
        <f t="shared" si="202"/>
        <v>0</v>
      </c>
      <c r="S1211">
        <f t="shared" si="203"/>
        <v>0</v>
      </c>
      <c r="T1211">
        <f t="shared" si="204"/>
        <v>35.251200000000004</v>
      </c>
      <c r="U1211">
        <f t="shared" si="205"/>
        <v>0</v>
      </c>
      <c r="V1211" s="66">
        <f t="shared" si="206"/>
        <v>0</v>
      </c>
      <c r="W1211">
        <f t="shared" si="207"/>
        <v>0</v>
      </c>
      <c r="X1211">
        <f t="shared" si="198"/>
        <v>0</v>
      </c>
      <c r="Y1211">
        <f t="shared" si="199"/>
        <v>0</v>
      </c>
      <c r="Z1211">
        <f t="shared" si="208"/>
        <v>0</v>
      </c>
    </row>
    <row r="1212" spans="3:26" x14ac:dyDescent="0.25">
      <c r="C1212"/>
      <c r="O1212">
        <f t="shared" si="200"/>
        <v>10.88</v>
      </c>
      <c r="Q1212" t="str">
        <f t="shared" si="201"/>
        <v>#</v>
      </c>
      <c r="R1212">
        <f t="shared" si="202"/>
        <v>0</v>
      </c>
      <c r="S1212">
        <f t="shared" si="203"/>
        <v>0</v>
      </c>
      <c r="T1212">
        <f t="shared" si="204"/>
        <v>35.251200000000004</v>
      </c>
      <c r="U1212">
        <f t="shared" si="205"/>
        <v>0</v>
      </c>
      <c r="V1212" s="66">
        <f t="shared" si="206"/>
        <v>0</v>
      </c>
      <c r="W1212">
        <f t="shared" si="207"/>
        <v>0</v>
      </c>
      <c r="X1212">
        <f t="shared" si="198"/>
        <v>0</v>
      </c>
      <c r="Y1212">
        <f t="shared" si="199"/>
        <v>0</v>
      </c>
      <c r="Z1212">
        <f t="shared" si="208"/>
        <v>0</v>
      </c>
    </row>
    <row r="1213" spans="3:26" x14ac:dyDescent="0.25">
      <c r="C1213"/>
      <c r="O1213">
        <f t="shared" si="200"/>
        <v>10.88</v>
      </c>
      <c r="Q1213" t="str">
        <f t="shared" si="201"/>
        <v>#</v>
      </c>
      <c r="R1213">
        <f t="shared" si="202"/>
        <v>0</v>
      </c>
      <c r="S1213">
        <f t="shared" si="203"/>
        <v>0</v>
      </c>
      <c r="T1213">
        <f t="shared" si="204"/>
        <v>35.251200000000004</v>
      </c>
      <c r="U1213">
        <f t="shared" si="205"/>
        <v>0</v>
      </c>
      <c r="V1213" s="66">
        <f t="shared" si="206"/>
        <v>0</v>
      </c>
      <c r="W1213">
        <f t="shared" si="207"/>
        <v>0</v>
      </c>
      <c r="X1213">
        <f t="shared" si="198"/>
        <v>0</v>
      </c>
      <c r="Y1213">
        <f t="shared" si="199"/>
        <v>0</v>
      </c>
      <c r="Z1213">
        <f t="shared" si="208"/>
        <v>0</v>
      </c>
    </row>
    <row r="1214" spans="3:26" x14ac:dyDescent="0.25">
      <c r="C1214"/>
      <c r="O1214">
        <f t="shared" si="200"/>
        <v>10.88</v>
      </c>
      <c r="Q1214" t="str">
        <f t="shared" si="201"/>
        <v>#</v>
      </c>
      <c r="R1214">
        <f t="shared" si="202"/>
        <v>0</v>
      </c>
      <c r="S1214">
        <f t="shared" si="203"/>
        <v>0</v>
      </c>
      <c r="T1214">
        <f t="shared" si="204"/>
        <v>35.251200000000004</v>
      </c>
      <c r="U1214">
        <f t="shared" si="205"/>
        <v>0</v>
      </c>
      <c r="V1214" s="66">
        <f t="shared" si="206"/>
        <v>0</v>
      </c>
      <c r="W1214">
        <f t="shared" si="207"/>
        <v>0</v>
      </c>
      <c r="X1214">
        <f t="shared" si="198"/>
        <v>0</v>
      </c>
      <c r="Y1214">
        <f t="shared" si="199"/>
        <v>0</v>
      </c>
      <c r="Z1214">
        <f t="shared" si="208"/>
        <v>0</v>
      </c>
    </row>
    <row r="1215" spans="3:26" x14ac:dyDescent="0.25">
      <c r="C1215"/>
      <c r="O1215">
        <f t="shared" si="200"/>
        <v>10.88</v>
      </c>
      <c r="Q1215" t="str">
        <f t="shared" si="201"/>
        <v>#</v>
      </c>
      <c r="R1215">
        <f t="shared" si="202"/>
        <v>0</v>
      </c>
      <c r="S1215">
        <f t="shared" si="203"/>
        <v>0</v>
      </c>
      <c r="T1215">
        <f t="shared" si="204"/>
        <v>35.251200000000004</v>
      </c>
      <c r="U1215">
        <f t="shared" si="205"/>
        <v>0</v>
      </c>
      <c r="V1215" s="66">
        <f t="shared" si="206"/>
        <v>0</v>
      </c>
      <c r="W1215">
        <f t="shared" si="207"/>
        <v>0</v>
      </c>
      <c r="X1215">
        <f t="shared" si="198"/>
        <v>0</v>
      </c>
      <c r="Y1215">
        <f t="shared" si="199"/>
        <v>0</v>
      </c>
      <c r="Z1215">
        <f t="shared" si="208"/>
        <v>0</v>
      </c>
    </row>
    <row r="1216" spans="3:26" x14ac:dyDescent="0.25">
      <c r="C1216"/>
      <c r="O1216">
        <f t="shared" si="200"/>
        <v>10.88</v>
      </c>
      <c r="Q1216" t="str">
        <f t="shared" si="201"/>
        <v>#</v>
      </c>
      <c r="R1216">
        <f t="shared" si="202"/>
        <v>0</v>
      </c>
      <c r="S1216">
        <f t="shared" si="203"/>
        <v>0</v>
      </c>
      <c r="T1216">
        <f t="shared" si="204"/>
        <v>35.251200000000004</v>
      </c>
      <c r="U1216">
        <f t="shared" si="205"/>
        <v>0</v>
      </c>
      <c r="V1216" s="66">
        <f t="shared" si="206"/>
        <v>0</v>
      </c>
      <c r="W1216">
        <f t="shared" si="207"/>
        <v>0</v>
      </c>
      <c r="X1216">
        <f t="shared" si="198"/>
        <v>0</v>
      </c>
      <c r="Y1216">
        <f t="shared" si="199"/>
        <v>0</v>
      </c>
      <c r="Z1216">
        <f t="shared" si="208"/>
        <v>0</v>
      </c>
    </row>
    <row r="1217" spans="3:26" x14ac:dyDescent="0.25">
      <c r="C1217"/>
      <c r="O1217">
        <f t="shared" si="200"/>
        <v>10.88</v>
      </c>
      <c r="Q1217" t="str">
        <f t="shared" si="201"/>
        <v>#</v>
      </c>
      <c r="R1217">
        <f t="shared" si="202"/>
        <v>0</v>
      </c>
      <c r="S1217">
        <f t="shared" si="203"/>
        <v>0</v>
      </c>
      <c r="T1217">
        <f t="shared" si="204"/>
        <v>35.251200000000004</v>
      </c>
      <c r="U1217">
        <f t="shared" si="205"/>
        <v>0</v>
      </c>
      <c r="V1217" s="66">
        <f t="shared" si="206"/>
        <v>0</v>
      </c>
      <c r="W1217">
        <f t="shared" si="207"/>
        <v>0</v>
      </c>
      <c r="X1217">
        <f t="shared" si="198"/>
        <v>0</v>
      </c>
      <c r="Y1217">
        <f t="shared" si="199"/>
        <v>0</v>
      </c>
      <c r="Z1217">
        <f t="shared" si="208"/>
        <v>0</v>
      </c>
    </row>
    <row r="1218" spans="3:26" x14ac:dyDescent="0.25">
      <c r="C1218"/>
      <c r="O1218">
        <f t="shared" si="200"/>
        <v>10.88</v>
      </c>
      <c r="Q1218" t="str">
        <f t="shared" si="201"/>
        <v>#</v>
      </c>
      <c r="R1218">
        <f t="shared" si="202"/>
        <v>0</v>
      </c>
      <c r="S1218">
        <f t="shared" si="203"/>
        <v>0</v>
      </c>
      <c r="T1218">
        <f t="shared" si="204"/>
        <v>35.251200000000004</v>
      </c>
      <c r="U1218">
        <f t="shared" si="205"/>
        <v>0</v>
      </c>
      <c r="V1218" s="66">
        <f t="shared" si="206"/>
        <v>0</v>
      </c>
      <c r="W1218">
        <f t="shared" si="207"/>
        <v>0</v>
      </c>
      <c r="X1218">
        <f t="shared" si="198"/>
        <v>0</v>
      </c>
      <c r="Y1218">
        <f t="shared" si="199"/>
        <v>0</v>
      </c>
      <c r="Z1218">
        <f t="shared" si="208"/>
        <v>0</v>
      </c>
    </row>
    <row r="1219" spans="3:26" x14ac:dyDescent="0.25">
      <c r="C1219"/>
      <c r="O1219">
        <f t="shared" si="200"/>
        <v>10.88</v>
      </c>
      <c r="Q1219" t="str">
        <f t="shared" si="201"/>
        <v>#</v>
      </c>
      <c r="R1219">
        <f t="shared" si="202"/>
        <v>0</v>
      </c>
      <c r="S1219">
        <f t="shared" si="203"/>
        <v>0</v>
      </c>
      <c r="T1219">
        <f t="shared" si="204"/>
        <v>35.251200000000004</v>
      </c>
      <c r="U1219">
        <f t="shared" si="205"/>
        <v>0</v>
      </c>
      <c r="V1219" s="66">
        <f t="shared" si="206"/>
        <v>0</v>
      </c>
      <c r="W1219">
        <f t="shared" si="207"/>
        <v>0</v>
      </c>
      <c r="X1219">
        <f t="shared" ref="X1219:X1282" si="209">ROUND(J1219/1000,3)</f>
        <v>0</v>
      </c>
      <c r="Y1219">
        <f t="shared" ref="Y1219:Y1282" si="210">ROUND(K1219/1000,3)</f>
        <v>0</v>
      </c>
      <c r="Z1219">
        <f t="shared" si="208"/>
        <v>0</v>
      </c>
    </row>
    <row r="1220" spans="3:26" x14ac:dyDescent="0.25">
      <c r="C1220"/>
      <c r="O1220">
        <f t="shared" ref="O1220:O1283" si="211">IFERROR(AVERAGEIFS($M$3:$M$1650,$B$3:$B$1650,MID($Q1220,1,4),$M$3:$M$1650,"&gt;0"),10.88)</f>
        <v>10.88</v>
      </c>
      <c r="Q1220" t="str">
        <f t="shared" ref="Q1220:Q1283" si="212">B1220&amp;"#"&amp;MID(C1220,6,2)</f>
        <v>#</v>
      </c>
      <c r="R1220">
        <f t="shared" ref="R1220:R1283" si="213">IF(OR(L1220=0,M1220=0),ROUND(D1220*O1220/1000,3),ROUND(L1220*M1220*0.9/1000,3))</f>
        <v>0</v>
      </c>
      <c r="S1220">
        <f t="shared" ref="S1220:S1283" si="214">IF(OR(L1220=0,M1220=0),ROUND(D1220*O1220*0.9/1000,3),ROUND(L1220*M1220*0.9/1000,3))</f>
        <v>0</v>
      </c>
      <c r="T1220">
        <f t="shared" ref="T1220:T1283" si="215">IF(OR(L1220=0,M1220=0),O1220*0.9*3.6,M1220*0.9*3.6)</f>
        <v>35.251200000000004</v>
      </c>
      <c r="U1220">
        <f t="shared" ref="U1220:U1283" si="216">IF(H1220=0,ROUND(F1220+G1220,3),ROUND(H1220,3))</f>
        <v>0</v>
      </c>
      <c r="V1220" s="66">
        <f t="shared" ref="V1220:V1283" si="217">H1220</f>
        <v>0</v>
      </c>
      <c r="W1220">
        <f t="shared" ref="W1220:W1283" si="218">ROUND(E1220/1000,3)</f>
        <v>0</v>
      </c>
      <c r="X1220">
        <f t="shared" si="209"/>
        <v>0</v>
      </c>
      <c r="Y1220">
        <f t="shared" si="210"/>
        <v>0</v>
      </c>
      <c r="Z1220">
        <f t="shared" ref="Z1220:Z1283" si="219">ROUND(I1220/1000,3)</f>
        <v>0</v>
      </c>
    </row>
    <row r="1221" spans="3:26" x14ac:dyDescent="0.25">
      <c r="C1221"/>
      <c r="O1221">
        <f t="shared" si="211"/>
        <v>10.88</v>
      </c>
      <c r="Q1221" t="str">
        <f t="shared" si="212"/>
        <v>#</v>
      </c>
      <c r="R1221">
        <f t="shared" si="213"/>
        <v>0</v>
      </c>
      <c r="S1221">
        <f t="shared" si="214"/>
        <v>0</v>
      </c>
      <c r="T1221">
        <f t="shared" si="215"/>
        <v>35.251200000000004</v>
      </c>
      <c r="U1221">
        <f t="shared" si="216"/>
        <v>0</v>
      </c>
      <c r="V1221" s="66">
        <f t="shared" si="217"/>
        <v>0</v>
      </c>
      <c r="W1221">
        <f t="shared" si="218"/>
        <v>0</v>
      </c>
      <c r="X1221">
        <f t="shared" si="209"/>
        <v>0</v>
      </c>
      <c r="Y1221">
        <f t="shared" si="210"/>
        <v>0</v>
      </c>
      <c r="Z1221">
        <f t="shared" si="219"/>
        <v>0</v>
      </c>
    </row>
    <row r="1222" spans="3:26" x14ac:dyDescent="0.25">
      <c r="C1222"/>
      <c r="O1222">
        <f t="shared" si="211"/>
        <v>10.88</v>
      </c>
      <c r="Q1222" t="str">
        <f t="shared" si="212"/>
        <v>#</v>
      </c>
      <c r="R1222">
        <f t="shared" si="213"/>
        <v>0</v>
      </c>
      <c r="S1222">
        <f t="shared" si="214"/>
        <v>0</v>
      </c>
      <c r="T1222">
        <f t="shared" si="215"/>
        <v>35.251200000000004</v>
      </c>
      <c r="U1222">
        <f t="shared" si="216"/>
        <v>0</v>
      </c>
      <c r="V1222" s="66">
        <f t="shared" si="217"/>
        <v>0</v>
      </c>
      <c r="W1222">
        <f t="shared" si="218"/>
        <v>0</v>
      </c>
      <c r="X1222">
        <f t="shared" si="209"/>
        <v>0</v>
      </c>
      <c r="Y1222">
        <f t="shared" si="210"/>
        <v>0</v>
      </c>
      <c r="Z1222">
        <f t="shared" si="219"/>
        <v>0</v>
      </c>
    </row>
    <row r="1223" spans="3:26" x14ac:dyDescent="0.25">
      <c r="C1223"/>
      <c r="O1223">
        <f t="shared" si="211"/>
        <v>10.88</v>
      </c>
      <c r="Q1223" t="str">
        <f t="shared" si="212"/>
        <v>#</v>
      </c>
      <c r="R1223">
        <f t="shared" si="213"/>
        <v>0</v>
      </c>
      <c r="S1223">
        <f t="shared" si="214"/>
        <v>0</v>
      </c>
      <c r="T1223">
        <f t="shared" si="215"/>
        <v>35.251200000000004</v>
      </c>
      <c r="U1223">
        <f t="shared" si="216"/>
        <v>0</v>
      </c>
      <c r="V1223" s="66">
        <f t="shared" si="217"/>
        <v>0</v>
      </c>
      <c r="W1223">
        <f t="shared" si="218"/>
        <v>0</v>
      </c>
      <c r="X1223">
        <f t="shared" si="209"/>
        <v>0</v>
      </c>
      <c r="Y1223">
        <f t="shared" si="210"/>
        <v>0</v>
      </c>
      <c r="Z1223">
        <f t="shared" si="219"/>
        <v>0</v>
      </c>
    </row>
    <row r="1224" spans="3:26" x14ac:dyDescent="0.25">
      <c r="C1224"/>
      <c r="O1224">
        <f t="shared" si="211"/>
        <v>10.88</v>
      </c>
      <c r="Q1224" t="str">
        <f t="shared" si="212"/>
        <v>#</v>
      </c>
      <c r="R1224">
        <f t="shared" si="213"/>
        <v>0</v>
      </c>
      <c r="S1224">
        <f t="shared" si="214"/>
        <v>0</v>
      </c>
      <c r="T1224">
        <f t="shared" si="215"/>
        <v>35.251200000000004</v>
      </c>
      <c r="U1224">
        <f t="shared" si="216"/>
        <v>0</v>
      </c>
      <c r="V1224" s="66">
        <f t="shared" si="217"/>
        <v>0</v>
      </c>
      <c r="W1224">
        <f t="shared" si="218"/>
        <v>0</v>
      </c>
      <c r="X1224">
        <f t="shared" si="209"/>
        <v>0</v>
      </c>
      <c r="Y1224">
        <f t="shared" si="210"/>
        <v>0</v>
      </c>
      <c r="Z1224">
        <f t="shared" si="219"/>
        <v>0</v>
      </c>
    </row>
    <row r="1225" spans="3:26" x14ac:dyDescent="0.25">
      <c r="C1225"/>
      <c r="O1225">
        <f t="shared" si="211"/>
        <v>10.88</v>
      </c>
      <c r="Q1225" t="str">
        <f t="shared" si="212"/>
        <v>#</v>
      </c>
      <c r="R1225">
        <f t="shared" si="213"/>
        <v>0</v>
      </c>
      <c r="S1225">
        <f t="shared" si="214"/>
        <v>0</v>
      </c>
      <c r="T1225">
        <f t="shared" si="215"/>
        <v>35.251200000000004</v>
      </c>
      <c r="U1225">
        <f t="shared" si="216"/>
        <v>0</v>
      </c>
      <c r="V1225" s="66">
        <f t="shared" si="217"/>
        <v>0</v>
      </c>
      <c r="W1225">
        <f t="shared" si="218"/>
        <v>0</v>
      </c>
      <c r="X1225">
        <f t="shared" si="209"/>
        <v>0</v>
      </c>
      <c r="Y1225">
        <f t="shared" si="210"/>
        <v>0</v>
      </c>
      <c r="Z1225">
        <f t="shared" si="219"/>
        <v>0</v>
      </c>
    </row>
    <row r="1226" spans="3:26" x14ac:dyDescent="0.25">
      <c r="C1226"/>
      <c r="O1226">
        <f t="shared" si="211"/>
        <v>10.88</v>
      </c>
      <c r="Q1226" t="str">
        <f t="shared" si="212"/>
        <v>#</v>
      </c>
      <c r="R1226">
        <f t="shared" si="213"/>
        <v>0</v>
      </c>
      <c r="S1226">
        <f t="shared" si="214"/>
        <v>0</v>
      </c>
      <c r="T1226">
        <f t="shared" si="215"/>
        <v>35.251200000000004</v>
      </c>
      <c r="U1226">
        <f t="shared" si="216"/>
        <v>0</v>
      </c>
      <c r="V1226" s="66">
        <f t="shared" si="217"/>
        <v>0</v>
      </c>
      <c r="W1226">
        <f t="shared" si="218"/>
        <v>0</v>
      </c>
      <c r="X1226">
        <f t="shared" si="209"/>
        <v>0</v>
      </c>
      <c r="Y1226">
        <f t="shared" si="210"/>
        <v>0</v>
      </c>
      <c r="Z1226">
        <f t="shared" si="219"/>
        <v>0</v>
      </c>
    </row>
    <row r="1227" spans="3:26" x14ac:dyDescent="0.25">
      <c r="C1227"/>
      <c r="O1227">
        <f t="shared" si="211"/>
        <v>10.88</v>
      </c>
      <c r="Q1227" t="str">
        <f t="shared" si="212"/>
        <v>#</v>
      </c>
      <c r="R1227">
        <f t="shared" si="213"/>
        <v>0</v>
      </c>
      <c r="S1227">
        <f t="shared" si="214"/>
        <v>0</v>
      </c>
      <c r="T1227">
        <f t="shared" si="215"/>
        <v>35.251200000000004</v>
      </c>
      <c r="U1227">
        <f t="shared" si="216"/>
        <v>0</v>
      </c>
      <c r="V1227" s="66">
        <f t="shared" si="217"/>
        <v>0</v>
      </c>
      <c r="W1227">
        <f t="shared" si="218"/>
        <v>0</v>
      </c>
      <c r="X1227">
        <f t="shared" si="209"/>
        <v>0</v>
      </c>
      <c r="Y1227">
        <f t="shared" si="210"/>
        <v>0</v>
      </c>
      <c r="Z1227">
        <f t="shared" si="219"/>
        <v>0</v>
      </c>
    </row>
    <row r="1228" spans="3:26" x14ac:dyDescent="0.25">
      <c r="C1228"/>
      <c r="O1228">
        <f t="shared" si="211"/>
        <v>10.88</v>
      </c>
      <c r="Q1228" t="str">
        <f t="shared" si="212"/>
        <v>#</v>
      </c>
      <c r="R1228">
        <f t="shared" si="213"/>
        <v>0</v>
      </c>
      <c r="S1228">
        <f t="shared" si="214"/>
        <v>0</v>
      </c>
      <c r="T1228">
        <f t="shared" si="215"/>
        <v>35.251200000000004</v>
      </c>
      <c r="U1228">
        <f t="shared" si="216"/>
        <v>0</v>
      </c>
      <c r="V1228" s="66">
        <f t="shared" si="217"/>
        <v>0</v>
      </c>
      <c r="W1228">
        <f t="shared" si="218"/>
        <v>0</v>
      </c>
      <c r="X1228">
        <f t="shared" si="209"/>
        <v>0</v>
      </c>
      <c r="Y1228">
        <f t="shared" si="210"/>
        <v>0</v>
      </c>
      <c r="Z1228">
        <f t="shared" si="219"/>
        <v>0</v>
      </c>
    </row>
    <row r="1229" spans="3:26" x14ac:dyDescent="0.25">
      <c r="C1229"/>
      <c r="O1229">
        <f t="shared" si="211"/>
        <v>10.88</v>
      </c>
      <c r="Q1229" t="str">
        <f t="shared" si="212"/>
        <v>#</v>
      </c>
      <c r="R1229">
        <f t="shared" si="213"/>
        <v>0</v>
      </c>
      <c r="S1229">
        <f t="shared" si="214"/>
        <v>0</v>
      </c>
      <c r="T1229">
        <f t="shared" si="215"/>
        <v>35.251200000000004</v>
      </c>
      <c r="U1229">
        <f t="shared" si="216"/>
        <v>0</v>
      </c>
      <c r="V1229" s="66">
        <f t="shared" si="217"/>
        <v>0</v>
      </c>
      <c r="W1229">
        <f t="shared" si="218"/>
        <v>0</v>
      </c>
      <c r="X1229">
        <f t="shared" si="209"/>
        <v>0</v>
      </c>
      <c r="Y1229">
        <f t="shared" si="210"/>
        <v>0</v>
      </c>
      <c r="Z1229">
        <f t="shared" si="219"/>
        <v>0</v>
      </c>
    </row>
    <row r="1230" spans="3:26" x14ac:dyDescent="0.25">
      <c r="C1230"/>
      <c r="O1230">
        <f t="shared" si="211"/>
        <v>10.88</v>
      </c>
      <c r="Q1230" t="str">
        <f t="shared" si="212"/>
        <v>#</v>
      </c>
      <c r="R1230">
        <f t="shared" si="213"/>
        <v>0</v>
      </c>
      <c r="S1230">
        <f t="shared" si="214"/>
        <v>0</v>
      </c>
      <c r="T1230">
        <f t="shared" si="215"/>
        <v>35.251200000000004</v>
      </c>
      <c r="U1230">
        <f t="shared" si="216"/>
        <v>0</v>
      </c>
      <c r="V1230" s="66">
        <f t="shared" si="217"/>
        <v>0</v>
      </c>
      <c r="W1230">
        <f t="shared" si="218"/>
        <v>0</v>
      </c>
      <c r="X1230">
        <f t="shared" si="209"/>
        <v>0</v>
      </c>
      <c r="Y1230">
        <f t="shared" si="210"/>
        <v>0</v>
      </c>
      <c r="Z1230">
        <f t="shared" si="219"/>
        <v>0</v>
      </c>
    </row>
    <row r="1231" spans="3:26" x14ac:dyDescent="0.25">
      <c r="C1231"/>
      <c r="O1231">
        <f t="shared" si="211"/>
        <v>10.88</v>
      </c>
      <c r="Q1231" t="str">
        <f t="shared" si="212"/>
        <v>#</v>
      </c>
      <c r="R1231">
        <f t="shared" si="213"/>
        <v>0</v>
      </c>
      <c r="S1231">
        <f t="shared" si="214"/>
        <v>0</v>
      </c>
      <c r="T1231">
        <f t="shared" si="215"/>
        <v>35.251200000000004</v>
      </c>
      <c r="U1231">
        <f t="shared" si="216"/>
        <v>0</v>
      </c>
      <c r="V1231" s="66">
        <f t="shared" si="217"/>
        <v>0</v>
      </c>
      <c r="W1231">
        <f t="shared" si="218"/>
        <v>0</v>
      </c>
      <c r="X1231">
        <f t="shared" si="209"/>
        <v>0</v>
      </c>
      <c r="Y1231">
        <f t="shared" si="210"/>
        <v>0</v>
      </c>
      <c r="Z1231">
        <f t="shared" si="219"/>
        <v>0</v>
      </c>
    </row>
    <row r="1232" spans="3:26" x14ac:dyDescent="0.25">
      <c r="C1232"/>
      <c r="O1232">
        <f t="shared" si="211"/>
        <v>10.88</v>
      </c>
      <c r="Q1232" t="str">
        <f t="shared" si="212"/>
        <v>#</v>
      </c>
      <c r="R1232">
        <f t="shared" si="213"/>
        <v>0</v>
      </c>
      <c r="S1232">
        <f t="shared" si="214"/>
        <v>0</v>
      </c>
      <c r="T1232">
        <f t="shared" si="215"/>
        <v>35.251200000000004</v>
      </c>
      <c r="U1232">
        <f t="shared" si="216"/>
        <v>0</v>
      </c>
      <c r="V1232" s="66">
        <f t="shared" si="217"/>
        <v>0</v>
      </c>
      <c r="W1232">
        <f t="shared" si="218"/>
        <v>0</v>
      </c>
      <c r="X1232">
        <f t="shared" si="209"/>
        <v>0</v>
      </c>
      <c r="Y1232">
        <f t="shared" si="210"/>
        <v>0</v>
      </c>
      <c r="Z1232">
        <f t="shared" si="219"/>
        <v>0</v>
      </c>
    </row>
    <row r="1233" spans="3:26" x14ac:dyDescent="0.25">
      <c r="C1233"/>
      <c r="O1233">
        <f t="shared" si="211"/>
        <v>10.88</v>
      </c>
      <c r="Q1233" t="str">
        <f t="shared" si="212"/>
        <v>#</v>
      </c>
      <c r="R1233">
        <f t="shared" si="213"/>
        <v>0</v>
      </c>
      <c r="S1233">
        <f t="shared" si="214"/>
        <v>0</v>
      </c>
      <c r="T1233">
        <f t="shared" si="215"/>
        <v>35.251200000000004</v>
      </c>
      <c r="U1233">
        <f t="shared" si="216"/>
        <v>0</v>
      </c>
      <c r="V1233" s="66">
        <f t="shared" si="217"/>
        <v>0</v>
      </c>
      <c r="W1233">
        <f t="shared" si="218"/>
        <v>0</v>
      </c>
      <c r="X1233">
        <f t="shared" si="209"/>
        <v>0</v>
      </c>
      <c r="Y1233">
        <f t="shared" si="210"/>
        <v>0</v>
      </c>
      <c r="Z1233">
        <f t="shared" si="219"/>
        <v>0</v>
      </c>
    </row>
    <row r="1234" spans="3:26" x14ac:dyDescent="0.25">
      <c r="C1234"/>
      <c r="O1234">
        <f t="shared" si="211"/>
        <v>10.88</v>
      </c>
      <c r="Q1234" t="str">
        <f t="shared" si="212"/>
        <v>#</v>
      </c>
      <c r="R1234">
        <f t="shared" si="213"/>
        <v>0</v>
      </c>
      <c r="S1234">
        <f t="shared" si="214"/>
        <v>0</v>
      </c>
      <c r="T1234">
        <f t="shared" si="215"/>
        <v>35.251200000000004</v>
      </c>
      <c r="U1234">
        <f t="shared" si="216"/>
        <v>0</v>
      </c>
      <c r="V1234" s="66">
        <f t="shared" si="217"/>
        <v>0</v>
      </c>
      <c r="W1234">
        <f t="shared" si="218"/>
        <v>0</v>
      </c>
      <c r="X1234">
        <f t="shared" si="209"/>
        <v>0</v>
      </c>
      <c r="Y1234">
        <f t="shared" si="210"/>
        <v>0</v>
      </c>
      <c r="Z1234">
        <f t="shared" si="219"/>
        <v>0</v>
      </c>
    </row>
    <row r="1235" spans="3:26" x14ac:dyDescent="0.25">
      <c r="C1235"/>
      <c r="O1235">
        <f t="shared" si="211"/>
        <v>10.88</v>
      </c>
      <c r="Q1235" t="str">
        <f t="shared" si="212"/>
        <v>#</v>
      </c>
      <c r="R1235">
        <f t="shared" si="213"/>
        <v>0</v>
      </c>
      <c r="S1235">
        <f t="shared" si="214"/>
        <v>0</v>
      </c>
      <c r="T1235">
        <f t="shared" si="215"/>
        <v>35.251200000000004</v>
      </c>
      <c r="U1235">
        <f t="shared" si="216"/>
        <v>0</v>
      </c>
      <c r="V1235" s="66">
        <f t="shared" si="217"/>
        <v>0</v>
      </c>
      <c r="W1235">
        <f t="shared" si="218"/>
        <v>0</v>
      </c>
      <c r="X1235">
        <f t="shared" si="209"/>
        <v>0</v>
      </c>
      <c r="Y1235">
        <f t="shared" si="210"/>
        <v>0</v>
      </c>
      <c r="Z1235">
        <f t="shared" si="219"/>
        <v>0</v>
      </c>
    </row>
    <row r="1236" spans="3:26" x14ac:dyDescent="0.25">
      <c r="C1236"/>
      <c r="O1236">
        <f t="shared" si="211"/>
        <v>10.88</v>
      </c>
      <c r="Q1236" t="str">
        <f t="shared" si="212"/>
        <v>#</v>
      </c>
      <c r="R1236">
        <f t="shared" si="213"/>
        <v>0</v>
      </c>
      <c r="S1236">
        <f t="shared" si="214"/>
        <v>0</v>
      </c>
      <c r="T1236">
        <f t="shared" si="215"/>
        <v>35.251200000000004</v>
      </c>
      <c r="U1236">
        <f t="shared" si="216"/>
        <v>0</v>
      </c>
      <c r="V1236" s="66">
        <f t="shared" si="217"/>
        <v>0</v>
      </c>
      <c r="W1236">
        <f t="shared" si="218"/>
        <v>0</v>
      </c>
      <c r="X1236">
        <f t="shared" si="209"/>
        <v>0</v>
      </c>
      <c r="Y1236">
        <f t="shared" si="210"/>
        <v>0</v>
      </c>
      <c r="Z1236">
        <f t="shared" si="219"/>
        <v>0</v>
      </c>
    </row>
    <row r="1237" spans="3:26" x14ac:dyDescent="0.25">
      <c r="C1237"/>
      <c r="O1237">
        <f t="shared" si="211"/>
        <v>10.88</v>
      </c>
      <c r="Q1237" t="str">
        <f t="shared" si="212"/>
        <v>#</v>
      </c>
      <c r="R1237">
        <f t="shared" si="213"/>
        <v>0</v>
      </c>
      <c r="S1237">
        <f t="shared" si="214"/>
        <v>0</v>
      </c>
      <c r="T1237">
        <f t="shared" si="215"/>
        <v>35.251200000000004</v>
      </c>
      <c r="U1237">
        <f t="shared" si="216"/>
        <v>0</v>
      </c>
      <c r="V1237" s="66">
        <f t="shared" si="217"/>
        <v>0</v>
      </c>
      <c r="W1237">
        <f t="shared" si="218"/>
        <v>0</v>
      </c>
      <c r="X1237">
        <f t="shared" si="209"/>
        <v>0</v>
      </c>
      <c r="Y1237">
        <f t="shared" si="210"/>
        <v>0</v>
      </c>
      <c r="Z1237">
        <f t="shared" si="219"/>
        <v>0</v>
      </c>
    </row>
    <row r="1238" spans="3:26" x14ac:dyDescent="0.25">
      <c r="C1238"/>
      <c r="O1238">
        <f t="shared" si="211"/>
        <v>10.88</v>
      </c>
      <c r="Q1238" t="str">
        <f t="shared" si="212"/>
        <v>#</v>
      </c>
      <c r="R1238">
        <f t="shared" si="213"/>
        <v>0</v>
      </c>
      <c r="S1238">
        <f t="shared" si="214"/>
        <v>0</v>
      </c>
      <c r="T1238">
        <f t="shared" si="215"/>
        <v>35.251200000000004</v>
      </c>
      <c r="U1238">
        <f t="shared" si="216"/>
        <v>0</v>
      </c>
      <c r="V1238" s="66">
        <f t="shared" si="217"/>
        <v>0</v>
      </c>
      <c r="W1238">
        <f t="shared" si="218"/>
        <v>0</v>
      </c>
      <c r="X1238">
        <f t="shared" si="209"/>
        <v>0</v>
      </c>
      <c r="Y1238">
        <f t="shared" si="210"/>
        <v>0</v>
      </c>
      <c r="Z1238">
        <f t="shared" si="219"/>
        <v>0</v>
      </c>
    </row>
    <row r="1239" spans="3:26" x14ac:dyDescent="0.25">
      <c r="C1239"/>
      <c r="O1239">
        <f t="shared" si="211"/>
        <v>10.88</v>
      </c>
      <c r="Q1239" t="str">
        <f t="shared" si="212"/>
        <v>#</v>
      </c>
      <c r="R1239">
        <f t="shared" si="213"/>
        <v>0</v>
      </c>
      <c r="S1239">
        <f t="shared" si="214"/>
        <v>0</v>
      </c>
      <c r="T1239">
        <f t="shared" si="215"/>
        <v>35.251200000000004</v>
      </c>
      <c r="U1239">
        <f t="shared" si="216"/>
        <v>0</v>
      </c>
      <c r="V1239" s="66">
        <f t="shared" si="217"/>
        <v>0</v>
      </c>
      <c r="W1239">
        <f t="shared" si="218"/>
        <v>0</v>
      </c>
      <c r="X1239">
        <f t="shared" si="209"/>
        <v>0</v>
      </c>
      <c r="Y1239">
        <f t="shared" si="210"/>
        <v>0</v>
      </c>
      <c r="Z1239">
        <f t="shared" si="219"/>
        <v>0</v>
      </c>
    </row>
    <row r="1240" spans="3:26" x14ac:dyDescent="0.25">
      <c r="C1240"/>
      <c r="O1240">
        <f t="shared" si="211"/>
        <v>10.88</v>
      </c>
      <c r="Q1240" t="str">
        <f t="shared" si="212"/>
        <v>#</v>
      </c>
      <c r="R1240">
        <f t="shared" si="213"/>
        <v>0</v>
      </c>
      <c r="S1240">
        <f t="shared" si="214"/>
        <v>0</v>
      </c>
      <c r="T1240">
        <f t="shared" si="215"/>
        <v>35.251200000000004</v>
      </c>
      <c r="U1240">
        <f t="shared" si="216"/>
        <v>0</v>
      </c>
      <c r="V1240" s="66">
        <f t="shared" si="217"/>
        <v>0</v>
      </c>
      <c r="W1240">
        <f t="shared" si="218"/>
        <v>0</v>
      </c>
      <c r="X1240">
        <f t="shared" si="209"/>
        <v>0</v>
      </c>
      <c r="Y1240">
        <f t="shared" si="210"/>
        <v>0</v>
      </c>
      <c r="Z1240">
        <f t="shared" si="219"/>
        <v>0</v>
      </c>
    </row>
    <row r="1241" spans="3:26" x14ac:dyDescent="0.25">
      <c r="C1241"/>
      <c r="O1241">
        <f t="shared" si="211"/>
        <v>10.88</v>
      </c>
      <c r="Q1241" t="str">
        <f t="shared" si="212"/>
        <v>#</v>
      </c>
      <c r="R1241">
        <f t="shared" si="213"/>
        <v>0</v>
      </c>
      <c r="S1241">
        <f t="shared" si="214"/>
        <v>0</v>
      </c>
      <c r="T1241">
        <f t="shared" si="215"/>
        <v>35.251200000000004</v>
      </c>
      <c r="U1241">
        <f t="shared" si="216"/>
        <v>0</v>
      </c>
      <c r="V1241" s="66">
        <f t="shared" si="217"/>
        <v>0</v>
      </c>
      <c r="W1241">
        <f t="shared" si="218"/>
        <v>0</v>
      </c>
      <c r="X1241">
        <f t="shared" si="209"/>
        <v>0</v>
      </c>
      <c r="Y1241">
        <f t="shared" si="210"/>
        <v>0</v>
      </c>
      <c r="Z1241">
        <f t="shared" si="219"/>
        <v>0</v>
      </c>
    </row>
    <row r="1242" spans="3:26" x14ac:dyDescent="0.25">
      <c r="C1242"/>
      <c r="O1242">
        <f t="shared" si="211"/>
        <v>10.88</v>
      </c>
      <c r="Q1242" t="str">
        <f t="shared" si="212"/>
        <v>#</v>
      </c>
      <c r="R1242">
        <f t="shared" si="213"/>
        <v>0</v>
      </c>
      <c r="S1242">
        <f t="shared" si="214"/>
        <v>0</v>
      </c>
      <c r="T1242">
        <f t="shared" si="215"/>
        <v>35.251200000000004</v>
      </c>
      <c r="U1242">
        <f t="shared" si="216"/>
        <v>0</v>
      </c>
      <c r="V1242" s="66">
        <f t="shared" si="217"/>
        <v>0</v>
      </c>
      <c r="W1242">
        <f t="shared" si="218"/>
        <v>0</v>
      </c>
      <c r="X1242">
        <f t="shared" si="209"/>
        <v>0</v>
      </c>
      <c r="Y1242">
        <f t="shared" si="210"/>
        <v>0</v>
      </c>
      <c r="Z1242">
        <f t="shared" si="219"/>
        <v>0</v>
      </c>
    </row>
    <row r="1243" spans="3:26" x14ac:dyDescent="0.25">
      <c r="C1243"/>
      <c r="O1243">
        <f t="shared" si="211"/>
        <v>10.88</v>
      </c>
      <c r="Q1243" t="str">
        <f t="shared" si="212"/>
        <v>#</v>
      </c>
      <c r="R1243">
        <f t="shared" si="213"/>
        <v>0</v>
      </c>
      <c r="S1243">
        <f t="shared" si="214"/>
        <v>0</v>
      </c>
      <c r="T1243">
        <f t="shared" si="215"/>
        <v>35.251200000000004</v>
      </c>
      <c r="U1243">
        <f t="shared" si="216"/>
        <v>0</v>
      </c>
      <c r="V1243" s="66">
        <f t="shared" si="217"/>
        <v>0</v>
      </c>
      <c r="W1243">
        <f t="shared" si="218"/>
        <v>0</v>
      </c>
      <c r="X1243">
        <f t="shared" si="209"/>
        <v>0</v>
      </c>
      <c r="Y1243">
        <f t="shared" si="210"/>
        <v>0</v>
      </c>
      <c r="Z1243">
        <f t="shared" si="219"/>
        <v>0</v>
      </c>
    </row>
    <row r="1244" spans="3:26" x14ac:dyDescent="0.25">
      <c r="C1244"/>
      <c r="O1244">
        <f t="shared" si="211"/>
        <v>10.88</v>
      </c>
      <c r="Q1244" t="str">
        <f t="shared" si="212"/>
        <v>#</v>
      </c>
      <c r="R1244">
        <f t="shared" si="213"/>
        <v>0</v>
      </c>
      <c r="S1244">
        <f t="shared" si="214"/>
        <v>0</v>
      </c>
      <c r="T1244">
        <f t="shared" si="215"/>
        <v>35.251200000000004</v>
      </c>
      <c r="U1244">
        <f t="shared" si="216"/>
        <v>0</v>
      </c>
      <c r="V1244" s="66">
        <f t="shared" si="217"/>
        <v>0</v>
      </c>
      <c r="W1244">
        <f t="shared" si="218"/>
        <v>0</v>
      </c>
      <c r="X1244">
        <f t="shared" si="209"/>
        <v>0</v>
      </c>
      <c r="Y1244">
        <f t="shared" si="210"/>
        <v>0</v>
      </c>
      <c r="Z1244">
        <f t="shared" si="219"/>
        <v>0</v>
      </c>
    </row>
    <row r="1245" spans="3:26" x14ac:dyDescent="0.25">
      <c r="C1245"/>
      <c r="O1245">
        <f t="shared" si="211"/>
        <v>10.88</v>
      </c>
      <c r="Q1245" t="str">
        <f t="shared" si="212"/>
        <v>#</v>
      </c>
      <c r="R1245">
        <f t="shared" si="213"/>
        <v>0</v>
      </c>
      <c r="S1245">
        <f t="shared" si="214"/>
        <v>0</v>
      </c>
      <c r="T1245">
        <f t="shared" si="215"/>
        <v>35.251200000000004</v>
      </c>
      <c r="U1245">
        <f t="shared" si="216"/>
        <v>0</v>
      </c>
      <c r="V1245" s="66">
        <f t="shared" si="217"/>
        <v>0</v>
      </c>
      <c r="W1245">
        <f t="shared" si="218"/>
        <v>0</v>
      </c>
      <c r="X1245">
        <f t="shared" si="209"/>
        <v>0</v>
      </c>
      <c r="Y1245">
        <f t="shared" si="210"/>
        <v>0</v>
      </c>
      <c r="Z1245">
        <f t="shared" si="219"/>
        <v>0</v>
      </c>
    </row>
    <row r="1246" spans="3:26" x14ac:dyDescent="0.25">
      <c r="C1246"/>
      <c r="O1246">
        <f t="shared" si="211"/>
        <v>10.88</v>
      </c>
      <c r="Q1246" t="str">
        <f t="shared" si="212"/>
        <v>#</v>
      </c>
      <c r="R1246">
        <f t="shared" si="213"/>
        <v>0</v>
      </c>
      <c r="S1246">
        <f t="shared" si="214"/>
        <v>0</v>
      </c>
      <c r="T1246">
        <f t="shared" si="215"/>
        <v>35.251200000000004</v>
      </c>
      <c r="U1246">
        <f t="shared" si="216"/>
        <v>0</v>
      </c>
      <c r="V1246" s="66">
        <f t="shared" si="217"/>
        <v>0</v>
      </c>
      <c r="W1246">
        <f t="shared" si="218"/>
        <v>0</v>
      </c>
      <c r="X1246">
        <f t="shared" si="209"/>
        <v>0</v>
      </c>
      <c r="Y1246">
        <f t="shared" si="210"/>
        <v>0</v>
      </c>
      <c r="Z1246">
        <f t="shared" si="219"/>
        <v>0</v>
      </c>
    </row>
    <row r="1247" spans="3:26" x14ac:dyDescent="0.25">
      <c r="C1247"/>
      <c r="O1247">
        <f t="shared" si="211"/>
        <v>10.88</v>
      </c>
      <c r="Q1247" t="str">
        <f t="shared" si="212"/>
        <v>#</v>
      </c>
      <c r="R1247">
        <f t="shared" si="213"/>
        <v>0</v>
      </c>
      <c r="S1247">
        <f t="shared" si="214"/>
        <v>0</v>
      </c>
      <c r="T1247">
        <f t="shared" si="215"/>
        <v>35.251200000000004</v>
      </c>
      <c r="U1247">
        <f t="shared" si="216"/>
        <v>0</v>
      </c>
      <c r="V1247" s="66">
        <f t="shared" si="217"/>
        <v>0</v>
      </c>
      <c r="W1247">
        <f t="shared" si="218"/>
        <v>0</v>
      </c>
      <c r="X1247">
        <f t="shared" si="209"/>
        <v>0</v>
      </c>
      <c r="Y1247">
        <f t="shared" si="210"/>
        <v>0</v>
      </c>
      <c r="Z1247">
        <f t="shared" si="219"/>
        <v>0</v>
      </c>
    </row>
    <row r="1248" spans="3:26" x14ac:dyDescent="0.25">
      <c r="C1248"/>
      <c r="O1248">
        <f t="shared" si="211"/>
        <v>10.88</v>
      </c>
      <c r="Q1248" t="str">
        <f t="shared" si="212"/>
        <v>#</v>
      </c>
      <c r="R1248">
        <f t="shared" si="213"/>
        <v>0</v>
      </c>
      <c r="S1248">
        <f t="shared" si="214"/>
        <v>0</v>
      </c>
      <c r="T1248">
        <f t="shared" si="215"/>
        <v>35.251200000000004</v>
      </c>
      <c r="U1248">
        <f t="shared" si="216"/>
        <v>0</v>
      </c>
      <c r="V1248" s="66">
        <f t="shared" si="217"/>
        <v>0</v>
      </c>
      <c r="W1248">
        <f t="shared" si="218"/>
        <v>0</v>
      </c>
      <c r="X1248">
        <f t="shared" si="209"/>
        <v>0</v>
      </c>
      <c r="Y1248">
        <f t="shared" si="210"/>
        <v>0</v>
      </c>
      <c r="Z1248">
        <f t="shared" si="219"/>
        <v>0</v>
      </c>
    </row>
    <row r="1249" spans="3:26" x14ac:dyDescent="0.25">
      <c r="C1249"/>
      <c r="O1249">
        <f t="shared" si="211"/>
        <v>10.88</v>
      </c>
      <c r="Q1249" t="str">
        <f t="shared" si="212"/>
        <v>#</v>
      </c>
      <c r="R1249">
        <f t="shared" si="213"/>
        <v>0</v>
      </c>
      <c r="S1249">
        <f t="shared" si="214"/>
        <v>0</v>
      </c>
      <c r="T1249">
        <f t="shared" si="215"/>
        <v>35.251200000000004</v>
      </c>
      <c r="U1249">
        <f t="shared" si="216"/>
        <v>0</v>
      </c>
      <c r="V1249" s="66">
        <f t="shared" si="217"/>
        <v>0</v>
      </c>
      <c r="W1249">
        <f t="shared" si="218"/>
        <v>0</v>
      </c>
      <c r="X1249">
        <f t="shared" si="209"/>
        <v>0</v>
      </c>
      <c r="Y1249">
        <f t="shared" si="210"/>
        <v>0</v>
      </c>
      <c r="Z1249">
        <f t="shared" si="219"/>
        <v>0</v>
      </c>
    </row>
    <row r="1250" spans="3:26" x14ac:dyDescent="0.25">
      <c r="C1250"/>
      <c r="O1250">
        <f t="shared" si="211"/>
        <v>10.88</v>
      </c>
      <c r="Q1250" t="str">
        <f t="shared" si="212"/>
        <v>#</v>
      </c>
      <c r="R1250">
        <f t="shared" si="213"/>
        <v>0</v>
      </c>
      <c r="S1250">
        <f t="shared" si="214"/>
        <v>0</v>
      </c>
      <c r="T1250">
        <f t="shared" si="215"/>
        <v>35.251200000000004</v>
      </c>
      <c r="U1250">
        <f t="shared" si="216"/>
        <v>0</v>
      </c>
      <c r="V1250" s="66">
        <f t="shared" si="217"/>
        <v>0</v>
      </c>
      <c r="W1250">
        <f t="shared" si="218"/>
        <v>0</v>
      </c>
      <c r="X1250">
        <f t="shared" si="209"/>
        <v>0</v>
      </c>
      <c r="Y1250">
        <f t="shared" si="210"/>
        <v>0</v>
      </c>
      <c r="Z1250">
        <f t="shared" si="219"/>
        <v>0</v>
      </c>
    </row>
    <row r="1251" spans="3:26" x14ac:dyDescent="0.25">
      <c r="C1251"/>
      <c r="O1251">
        <f t="shared" si="211"/>
        <v>10.88</v>
      </c>
      <c r="Q1251" t="str">
        <f t="shared" si="212"/>
        <v>#</v>
      </c>
      <c r="R1251">
        <f t="shared" si="213"/>
        <v>0</v>
      </c>
      <c r="S1251">
        <f t="shared" si="214"/>
        <v>0</v>
      </c>
      <c r="T1251">
        <f t="shared" si="215"/>
        <v>35.251200000000004</v>
      </c>
      <c r="U1251">
        <f t="shared" si="216"/>
        <v>0</v>
      </c>
      <c r="V1251" s="66">
        <f t="shared" si="217"/>
        <v>0</v>
      </c>
      <c r="W1251">
        <f t="shared" si="218"/>
        <v>0</v>
      </c>
      <c r="X1251">
        <f t="shared" si="209"/>
        <v>0</v>
      </c>
      <c r="Y1251">
        <f t="shared" si="210"/>
        <v>0</v>
      </c>
      <c r="Z1251">
        <f t="shared" si="219"/>
        <v>0</v>
      </c>
    </row>
    <row r="1252" spans="3:26" x14ac:dyDescent="0.25">
      <c r="C1252"/>
      <c r="O1252">
        <f t="shared" si="211"/>
        <v>10.88</v>
      </c>
      <c r="Q1252" t="str">
        <f t="shared" si="212"/>
        <v>#</v>
      </c>
      <c r="R1252">
        <f t="shared" si="213"/>
        <v>0</v>
      </c>
      <c r="S1252">
        <f t="shared" si="214"/>
        <v>0</v>
      </c>
      <c r="T1252">
        <f t="shared" si="215"/>
        <v>35.251200000000004</v>
      </c>
      <c r="U1252">
        <f t="shared" si="216"/>
        <v>0</v>
      </c>
      <c r="V1252" s="66">
        <f t="shared" si="217"/>
        <v>0</v>
      </c>
      <c r="W1252">
        <f t="shared" si="218"/>
        <v>0</v>
      </c>
      <c r="X1252">
        <f t="shared" si="209"/>
        <v>0</v>
      </c>
      <c r="Y1252">
        <f t="shared" si="210"/>
        <v>0</v>
      </c>
      <c r="Z1252">
        <f t="shared" si="219"/>
        <v>0</v>
      </c>
    </row>
    <row r="1253" spans="3:26" x14ac:dyDescent="0.25">
      <c r="C1253"/>
      <c r="O1253">
        <f t="shared" si="211"/>
        <v>10.88</v>
      </c>
      <c r="Q1253" t="str">
        <f t="shared" si="212"/>
        <v>#</v>
      </c>
      <c r="R1253">
        <f t="shared" si="213"/>
        <v>0</v>
      </c>
      <c r="S1253">
        <f t="shared" si="214"/>
        <v>0</v>
      </c>
      <c r="T1253">
        <f t="shared" si="215"/>
        <v>35.251200000000004</v>
      </c>
      <c r="U1253">
        <f t="shared" si="216"/>
        <v>0</v>
      </c>
      <c r="V1253" s="66">
        <f t="shared" si="217"/>
        <v>0</v>
      </c>
      <c r="W1253">
        <f t="shared" si="218"/>
        <v>0</v>
      </c>
      <c r="X1253">
        <f t="shared" si="209"/>
        <v>0</v>
      </c>
      <c r="Y1253">
        <f t="shared" si="210"/>
        <v>0</v>
      </c>
      <c r="Z1253">
        <f t="shared" si="219"/>
        <v>0</v>
      </c>
    </row>
    <row r="1254" spans="3:26" x14ac:dyDescent="0.25">
      <c r="C1254"/>
      <c r="O1254">
        <f t="shared" si="211"/>
        <v>10.88</v>
      </c>
      <c r="Q1254" t="str">
        <f t="shared" si="212"/>
        <v>#</v>
      </c>
      <c r="R1254">
        <f t="shared" si="213"/>
        <v>0</v>
      </c>
      <c r="S1254">
        <f t="shared" si="214"/>
        <v>0</v>
      </c>
      <c r="T1254">
        <f t="shared" si="215"/>
        <v>35.251200000000004</v>
      </c>
      <c r="U1254">
        <f t="shared" si="216"/>
        <v>0</v>
      </c>
      <c r="V1254" s="66">
        <f t="shared" si="217"/>
        <v>0</v>
      </c>
      <c r="W1254">
        <f t="shared" si="218"/>
        <v>0</v>
      </c>
      <c r="X1254">
        <f t="shared" si="209"/>
        <v>0</v>
      </c>
      <c r="Y1254">
        <f t="shared" si="210"/>
        <v>0</v>
      </c>
      <c r="Z1254">
        <f t="shared" si="219"/>
        <v>0</v>
      </c>
    </row>
    <row r="1255" spans="3:26" x14ac:dyDescent="0.25">
      <c r="C1255"/>
      <c r="O1255">
        <f t="shared" si="211"/>
        <v>10.88</v>
      </c>
      <c r="Q1255" t="str">
        <f t="shared" si="212"/>
        <v>#</v>
      </c>
      <c r="R1255">
        <f t="shared" si="213"/>
        <v>0</v>
      </c>
      <c r="S1255">
        <f t="shared" si="214"/>
        <v>0</v>
      </c>
      <c r="T1255">
        <f t="shared" si="215"/>
        <v>35.251200000000004</v>
      </c>
      <c r="U1255">
        <f t="shared" si="216"/>
        <v>0</v>
      </c>
      <c r="V1255" s="66">
        <f t="shared" si="217"/>
        <v>0</v>
      </c>
      <c r="W1255">
        <f t="shared" si="218"/>
        <v>0</v>
      </c>
      <c r="X1255">
        <f t="shared" si="209"/>
        <v>0</v>
      </c>
      <c r="Y1255">
        <f t="shared" si="210"/>
        <v>0</v>
      </c>
      <c r="Z1255">
        <f t="shared" si="219"/>
        <v>0</v>
      </c>
    </row>
    <row r="1256" spans="3:26" x14ac:dyDescent="0.25">
      <c r="C1256"/>
      <c r="O1256">
        <f t="shared" si="211"/>
        <v>10.88</v>
      </c>
      <c r="Q1256" t="str">
        <f t="shared" si="212"/>
        <v>#</v>
      </c>
      <c r="R1256">
        <f t="shared" si="213"/>
        <v>0</v>
      </c>
      <c r="S1256">
        <f t="shared" si="214"/>
        <v>0</v>
      </c>
      <c r="T1256">
        <f t="shared" si="215"/>
        <v>35.251200000000004</v>
      </c>
      <c r="U1256">
        <f t="shared" si="216"/>
        <v>0</v>
      </c>
      <c r="V1256" s="66">
        <f t="shared" si="217"/>
        <v>0</v>
      </c>
      <c r="W1256">
        <f t="shared" si="218"/>
        <v>0</v>
      </c>
      <c r="X1256">
        <f t="shared" si="209"/>
        <v>0</v>
      </c>
      <c r="Y1256">
        <f t="shared" si="210"/>
        <v>0</v>
      </c>
      <c r="Z1256">
        <f t="shared" si="219"/>
        <v>0</v>
      </c>
    </row>
    <row r="1257" spans="3:26" x14ac:dyDescent="0.25">
      <c r="C1257"/>
      <c r="O1257">
        <f t="shared" si="211"/>
        <v>10.88</v>
      </c>
      <c r="Q1257" t="str">
        <f t="shared" si="212"/>
        <v>#</v>
      </c>
      <c r="R1257">
        <f t="shared" si="213"/>
        <v>0</v>
      </c>
      <c r="S1257">
        <f t="shared" si="214"/>
        <v>0</v>
      </c>
      <c r="T1257">
        <f t="shared" si="215"/>
        <v>35.251200000000004</v>
      </c>
      <c r="U1257">
        <f t="shared" si="216"/>
        <v>0</v>
      </c>
      <c r="V1257" s="66">
        <f t="shared" si="217"/>
        <v>0</v>
      </c>
      <c r="W1257">
        <f t="shared" si="218"/>
        <v>0</v>
      </c>
      <c r="X1257">
        <f t="shared" si="209"/>
        <v>0</v>
      </c>
      <c r="Y1257">
        <f t="shared" si="210"/>
        <v>0</v>
      </c>
      <c r="Z1257">
        <f t="shared" si="219"/>
        <v>0</v>
      </c>
    </row>
    <row r="1258" spans="3:26" x14ac:dyDescent="0.25">
      <c r="C1258"/>
      <c r="O1258">
        <f t="shared" si="211"/>
        <v>10.88</v>
      </c>
      <c r="Q1258" t="str">
        <f t="shared" si="212"/>
        <v>#</v>
      </c>
      <c r="R1258">
        <f t="shared" si="213"/>
        <v>0</v>
      </c>
      <c r="S1258">
        <f t="shared" si="214"/>
        <v>0</v>
      </c>
      <c r="T1258">
        <f t="shared" si="215"/>
        <v>35.251200000000004</v>
      </c>
      <c r="U1258">
        <f t="shared" si="216"/>
        <v>0</v>
      </c>
      <c r="V1258" s="66">
        <f t="shared" si="217"/>
        <v>0</v>
      </c>
      <c r="W1258">
        <f t="shared" si="218"/>
        <v>0</v>
      </c>
      <c r="X1258">
        <f t="shared" si="209"/>
        <v>0</v>
      </c>
      <c r="Y1258">
        <f t="shared" si="210"/>
        <v>0</v>
      </c>
      <c r="Z1258">
        <f t="shared" si="219"/>
        <v>0</v>
      </c>
    </row>
    <row r="1259" spans="3:26" x14ac:dyDescent="0.25">
      <c r="C1259"/>
      <c r="O1259">
        <f t="shared" si="211"/>
        <v>10.88</v>
      </c>
      <c r="Q1259" t="str">
        <f t="shared" si="212"/>
        <v>#</v>
      </c>
      <c r="R1259">
        <f t="shared" si="213"/>
        <v>0</v>
      </c>
      <c r="S1259">
        <f t="shared" si="214"/>
        <v>0</v>
      </c>
      <c r="T1259">
        <f t="shared" si="215"/>
        <v>35.251200000000004</v>
      </c>
      <c r="U1259">
        <f t="shared" si="216"/>
        <v>0</v>
      </c>
      <c r="V1259" s="66">
        <f t="shared" si="217"/>
        <v>0</v>
      </c>
      <c r="W1259">
        <f t="shared" si="218"/>
        <v>0</v>
      </c>
      <c r="X1259">
        <f t="shared" si="209"/>
        <v>0</v>
      </c>
      <c r="Y1259">
        <f t="shared" si="210"/>
        <v>0</v>
      </c>
      <c r="Z1259">
        <f t="shared" si="219"/>
        <v>0</v>
      </c>
    </row>
    <row r="1260" spans="3:26" x14ac:dyDescent="0.25">
      <c r="C1260"/>
      <c r="O1260">
        <f t="shared" si="211"/>
        <v>10.88</v>
      </c>
      <c r="Q1260" t="str">
        <f t="shared" si="212"/>
        <v>#</v>
      </c>
      <c r="R1260">
        <f t="shared" si="213"/>
        <v>0</v>
      </c>
      <c r="S1260">
        <f t="shared" si="214"/>
        <v>0</v>
      </c>
      <c r="T1260">
        <f t="shared" si="215"/>
        <v>35.251200000000004</v>
      </c>
      <c r="U1260">
        <f t="shared" si="216"/>
        <v>0</v>
      </c>
      <c r="V1260" s="66">
        <f t="shared" si="217"/>
        <v>0</v>
      </c>
      <c r="W1260">
        <f t="shared" si="218"/>
        <v>0</v>
      </c>
      <c r="X1260">
        <f t="shared" si="209"/>
        <v>0</v>
      </c>
      <c r="Y1260">
        <f t="shared" si="210"/>
        <v>0</v>
      </c>
      <c r="Z1260">
        <f t="shared" si="219"/>
        <v>0</v>
      </c>
    </row>
    <row r="1261" spans="3:26" x14ac:dyDescent="0.25">
      <c r="C1261"/>
      <c r="O1261">
        <f t="shared" si="211"/>
        <v>10.88</v>
      </c>
      <c r="Q1261" t="str">
        <f t="shared" si="212"/>
        <v>#</v>
      </c>
      <c r="R1261">
        <f t="shared" si="213"/>
        <v>0</v>
      </c>
      <c r="S1261">
        <f t="shared" si="214"/>
        <v>0</v>
      </c>
      <c r="T1261">
        <f t="shared" si="215"/>
        <v>35.251200000000004</v>
      </c>
      <c r="U1261">
        <f t="shared" si="216"/>
        <v>0</v>
      </c>
      <c r="V1261" s="66">
        <f t="shared" si="217"/>
        <v>0</v>
      </c>
      <c r="W1261">
        <f t="shared" si="218"/>
        <v>0</v>
      </c>
      <c r="X1261">
        <f t="shared" si="209"/>
        <v>0</v>
      </c>
      <c r="Y1261">
        <f t="shared" si="210"/>
        <v>0</v>
      </c>
      <c r="Z1261">
        <f t="shared" si="219"/>
        <v>0</v>
      </c>
    </row>
    <row r="1262" spans="3:26" x14ac:dyDescent="0.25">
      <c r="C1262"/>
      <c r="O1262">
        <f t="shared" si="211"/>
        <v>10.88</v>
      </c>
      <c r="Q1262" t="str">
        <f t="shared" si="212"/>
        <v>#</v>
      </c>
      <c r="R1262">
        <f t="shared" si="213"/>
        <v>0</v>
      </c>
      <c r="S1262">
        <f t="shared" si="214"/>
        <v>0</v>
      </c>
      <c r="T1262">
        <f t="shared" si="215"/>
        <v>35.251200000000004</v>
      </c>
      <c r="U1262">
        <f t="shared" si="216"/>
        <v>0</v>
      </c>
      <c r="V1262" s="66">
        <f t="shared" si="217"/>
        <v>0</v>
      </c>
      <c r="W1262">
        <f t="shared" si="218"/>
        <v>0</v>
      </c>
      <c r="X1262">
        <f t="shared" si="209"/>
        <v>0</v>
      </c>
      <c r="Y1262">
        <f t="shared" si="210"/>
        <v>0</v>
      </c>
      <c r="Z1262">
        <f t="shared" si="219"/>
        <v>0</v>
      </c>
    </row>
    <row r="1263" spans="3:26" x14ac:dyDescent="0.25">
      <c r="C1263"/>
      <c r="O1263">
        <f t="shared" si="211"/>
        <v>10.88</v>
      </c>
      <c r="Q1263" t="str">
        <f t="shared" si="212"/>
        <v>#</v>
      </c>
      <c r="R1263">
        <f t="shared" si="213"/>
        <v>0</v>
      </c>
      <c r="S1263">
        <f t="shared" si="214"/>
        <v>0</v>
      </c>
      <c r="T1263">
        <f t="shared" si="215"/>
        <v>35.251200000000004</v>
      </c>
      <c r="U1263">
        <f t="shared" si="216"/>
        <v>0</v>
      </c>
      <c r="V1263" s="66">
        <f t="shared" si="217"/>
        <v>0</v>
      </c>
      <c r="W1263">
        <f t="shared" si="218"/>
        <v>0</v>
      </c>
      <c r="X1263">
        <f t="shared" si="209"/>
        <v>0</v>
      </c>
      <c r="Y1263">
        <f t="shared" si="210"/>
        <v>0</v>
      </c>
      <c r="Z1263">
        <f t="shared" si="219"/>
        <v>0</v>
      </c>
    </row>
    <row r="1264" spans="3:26" x14ac:dyDescent="0.25">
      <c r="C1264"/>
      <c r="O1264">
        <f t="shared" si="211"/>
        <v>10.88</v>
      </c>
      <c r="Q1264" t="str">
        <f t="shared" si="212"/>
        <v>#</v>
      </c>
      <c r="R1264">
        <f t="shared" si="213"/>
        <v>0</v>
      </c>
      <c r="S1264">
        <f t="shared" si="214"/>
        <v>0</v>
      </c>
      <c r="T1264">
        <f t="shared" si="215"/>
        <v>35.251200000000004</v>
      </c>
      <c r="U1264">
        <f t="shared" si="216"/>
        <v>0</v>
      </c>
      <c r="V1264" s="66">
        <f t="shared" si="217"/>
        <v>0</v>
      </c>
      <c r="W1264">
        <f t="shared" si="218"/>
        <v>0</v>
      </c>
      <c r="X1264">
        <f t="shared" si="209"/>
        <v>0</v>
      </c>
      <c r="Y1264">
        <f t="shared" si="210"/>
        <v>0</v>
      </c>
      <c r="Z1264">
        <f t="shared" si="219"/>
        <v>0</v>
      </c>
    </row>
    <row r="1265" spans="3:26" x14ac:dyDescent="0.25">
      <c r="C1265"/>
      <c r="O1265">
        <f t="shared" si="211"/>
        <v>10.88</v>
      </c>
      <c r="Q1265" t="str">
        <f t="shared" si="212"/>
        <v>#</v>
      </c>
      <c r="R1265">
        <f t="shared" si="213"/>
        <v>0</v>
      </c>
      <c r="S1265">
        <f t="shared" si="214"/>
        <v>0</v>
      </c>
      <c r="T1265">
        <f t="shared" si="215"/>
        <v>35.251200000000004</v>
      </c>
      <c r="U1265">
        <f t="shared" si="216"/>
        <v>0</v>
      </c>
      <c r="V1265" s="66">
        <f t="shared" si="217"/>
        <v>0</v>
      </c>
      <c r="W1265">
        <f t="shared" si="218"/>
        <v>0</v>
      </c>
      <c r="X1265">
        <f t="shared" si="209"/>
        <v>0</v>
      </c>
      <c r="Y1265">
        <f t="shared" si="210"/>
        <v>0</v>
      </c>
      <c r="Z1265">
        <f t="shared" si="219"/>
        <v>0</v>
      </c>
    </row>
    <row r="1266" spans="3:26" x14ac:dyDescent="0.25">
      <c r="C1266"/>
      <c r="O1266">
        <f t="shared" si="211"/>
        <v>10.88</v>
      </c>
      <c r="Q1266" t="str">
        <f t="shared" si="212"/>
        <v>#</v>
      </c>
      <c r="R1266">
        <f t="shared" si="213"/>
        <v>0</v>
      </c>
      <c r="S1266">
        <f t="shared" si="214"/>
        <v>0</v>
      </c>
      <c r="T1266">
        <f t="shared" si="215"/>
        <v>35.251200000000004</v>
      </c>
      <c r="U1266">
        <f t="shared" si="216"/>
        <v>0</v>
      </c>
      <c r="V1266" s="66">
        <f t="shared" si="217"/>
        <v>0</v>
      </c>
      <c r="W1266">
        <f t="shared" si="218"/>
        <v>0</v>
      </c>
      <c r="X1266">
        <f t="shared" si="209"/>
        <v>0</v>
      </c>
      <c r="Y1266">
        <f t="shared" si="210"/>
        <v>0</v>
      </c>
      <c r="Z1266">
        <f t="shared" si="219"/>
        <v>0</v>
      </c>
    </row>
    <row r="1267" spans="3:26" x14ac:dyDescent="0.25">
      <c r="C1267"/>
      <c r="O1267">
        <f t="shared" si="211"/>
        <v>10.88</v>
      </c>
      <c r="Q1267" t="str">
        <f t="shared" si="212"/>
        <v>#</v>
      </c>
      <c r="R1267">
        <f t="shared" si="213"/>
        <v>0</v>
      </c>
      <c r="S1267">
        <f t="shared" si="214"/>
        <v>0</v>
      </c>
      <c r="T1267">
        <f t="shared" si="215"/>
        <v>35.251200000000004</v>
      </c>
      <c r="U1267">
        <f t="shared" si="216"/>
        <v>0</v>
      </c>
      <c r="V1267" s="66">
        <f t="shared" si="217"/>
        <v>0</v>
      </c>
      <c r="W1267">
        <f t="shared" si="218"/>
        <v>0</v>
      </c>
      <c r="X1267">
        <f t="shared" si="209"/>
        <v>0</v>
      </c>
      <c r="Y1267">
        <f t="shared" si="210"/>
        <v>0</v>
      </c>
      <c r="Z1267">
        <f t="shared" si="219"/>
        <v>0</v>
      </c>
    </row>
    <row r="1268" spans="3:26" x14ac:dyDescent="0.25">
      <c r="C1268"/>
      <c r="O1268">
        <f t="shared" si="211"/>
        <v>10.88</v>
      </c>
      <c r="Q1268" t="str">
        <f t="shared" si="212"/>
        <v>#</v>
      </c>
      <c r="R1268">
        <f t="shared" si="213"/>
        <v>0</v>
      </c>
      <c r="S1268">
        <f t="shared" si="214"/>
        <v>0</v>
      </c>
      <c r="T1268">
        <f t="shared" si="215"/>
        <v>35.251200000000004</v>
      </c>
      <c r="U1268">
        <f t="shared" si="216"/>
        <v>0</v>
      </c>
      <c r="V1268" s="66">
        <f t="shared" si="217"/>
        <v>0</v>
      </c>
      <c r="W1268">
        <f t="shared" si="218"/>
        <v>0</v>
      </c>
      <c r="X1268">
        <f t="shared" si="209"/>
        <v>0</v>
      </c>
      <c r="Y1268">
        <f t="shared" si="210"/>
        <v>0</v>
      </c>
      <c r="Z1268">
        <f t="shared" si="219"/>
        <v>0</v>
      </c>
    </row>
    <row r="1269" spans="3:26" x14ac:dyDescent="0.25">
      <c r="C1269"/>
      <c r="O1269">
        <f t="shared" si="211"/>
        <v>10.88</v>
      </c>
      <c r="Q1269" t="str">
        <f t="shared" si="212"/>
        <v>#</v>
      </c>
      <c r="R1269">
        <f t="shared" si="213"/>
        <v>0</v>
      </c>
      <c r="S1269">
        <f t="shared" si="214"/>
        <v>0</v>
      </c>
      <c r="T1269">
        <f t="shared" si="215"/>
        <v>35.251200000000004</v>
      </c>
      <c r="U1269">
        <f t="shared" si="216"/>
        <v>0</v>
      </c>
      <c r="V1269" s="66">
        <f t="shared" si="217"/>
        <v>0</v>
      </c>
      <c r="W1269">
        <f t="shared" si="218"/>
        <v>0</v>
      </c>
      <c r="X1269">
        <f t="shared" si="209"/>
        <v>0</v>
      </c>
      <c r="Y1269">
        <f t="shared" si="210"/>
        <v>0</v>
      </c>
      <c r="Z1269">
        <f t="shared" si="219"/>
        <v>0</v>
      </c>
    </row>
    <row r="1270" spans="3:26" x14ac:dyDescent="0.25">
      <c r="C1270"/>
      <c r="O1270">
        <f t="shared" si="211"/>
        <v>10.88</v>
      </c>
      <c r="Q1270" t="str">
        <f t="shared" si="212"/>
        <v>#</v>
      </c>
      <c r="R1270">
        <f t="shared" si="213"/>
        <v>0</v>
      </c>
      <c r="S1270">
        <f t="shared" si="214"/>
        <v>0</v>
      </c>
      <c r="T1270">
        <f t="shared" si="215"/>
        <v>35.251200000000004</v>
      </c>
      <c r="U1270">
        <f t="shared" si="216"/>
        <v>0</v>
      </c>
      <c r="V1270" s="66">
        <f t="shared" si="217"/>
        <v>0</v>
      </c>
      <c r="W1270">
        <f t="shared" si="218"/>
        <v>0</v>
      </c>
      <c r="X1270">
        <f t="shared" si="209"/>
        <v>0</v>
      </c>
      <c r="Y1270">
        <f t="shared" si="210"/>
        <v>0</v>
      </c>
      <c r="Z1270">
        <f t="shared" si="219"/>
        <v>0</v>
      </c>
    </row>
    <row r="1271" spans="3:26" x14ac:dyDescent="0.25">
      <c r="C1271"/>
      <c r="O1271">
        <f t="shared" si="211"/>
        <v>10.88</v>
      </c>
      <c r="Q1271" t="str">
        <f t="shared" si="212"/>
        <v>#</v>
      </c>
      <c r="R1271">
        <f t="shared" si="213"/>
        <v>0</v>
      </c>
      <c r="S1271">
        <f t="shared" si="214"/>
        <v>0</v>
      </c>
      <c r="T1271">
        <f t="shared" si="215"/>
        <v>35.251200000000004</v>
      </c>
      <c r="U1271">
        <f t="shared" si="216"/>
        <v>0</v>
      </c>
      <c r="V1271" s="66">
        <f t="shared" si="217"/>
        <v>0</v>
      </c>
      <c r="W1271">
        <f t="shared" si="218"/>
        <v>0</v>
      </c>
      <c r="X1271">
        <f t="shared" si="209"/>
        <v>0</v>
      </c>
      <c r="Y1271">
        <f t="shared" si="210"/>
        <v>0</v>
      </c>
      <c r="Z1271">
        <f t="shared" si="219"/>
        <v>0</v>
      </c>
    </row>
    <row r="1272" spans="3:26" x14ac:dyDescent="0.25">
      <c r="C1272"/>
      <c r="O1272">
        <f t="shared" si="211"/>
        <v>10.88</v>
      </c>
      <c r="Q1272" t="str">
        <f t="shared" si="212"/>
        <v>#</v>
      </c>
      <c r="R1272">
        <f t="shared" si="213"/>
        <v>0</v>
      </c>
      <c r="S1272">
        <f t="shared" si="214"/>
        <v>0</v>
      </c>
      <c r="T1272">
        <f t="shared" si="215"/>
        <v>35.251200000000004</v>
      </c>
      <c r="U1272">
        <f t="shared" si="216"/>
        <v>0</v>
      </c>
      <c r="V1272" s="66">
        <f t="shared" si="217"/>
        <v>0</v>
      </c>
      <c r="W1272">
        <f t="shared" si="218"/>
        <v>0</v>
      </c>
      <c r="X1272">
        <f t="shared" si="209"/>
        <v>0</v>
      </c>
      <c r="Y1272">
        <f t="shared" si="210"/>
        <v>0</v>
      </c>
      <c r="Z1272">
        <f t="shared" si="219"/>
        <v>0</v>
      </c>
    </row>
    <row r="1273" spans="3:26" x14ac:dyDescent="0.25">
      <c r="C1273"/>
      <c r="O1273">
        <f t="shared" si="211"/>
        <v>10.88</v>
      </c>
      <c r="Q1273" t="str">
        <f t="shared" si="212"/>
        <v>#</v>
      </c>
      <c r="R1273">
        <f t="shared" si="213"/>
        <v>0</v>
      </c>
      <c r="S1273">
        <f t="shared" si="214"/>
        <v>0</v>
      </c>
      <c r="T1273">
        <f t="shared" si="215"/>
        <v>35.251200000000004</v>
      </c>
      <c r="U1273">
        <f t="shared" si="216"/>
        <v>0</v>
      </c>
      <c r="V1273" s="66">
        <f t="shared" si="217"/>
        <v>0</v>
      </c>
      <c r="W1273">
        <f t="shared" si="218"/>
        <v>0</v>
      </c>
      <c r="X1273">
        <f t="shared" si="209"/>
        <v>0</v>
      </c>
      <c r="Y1273">
        <f t="shared" si="210"/>
        <v>0</v>
      </c>
      <c r="Z1273">
        <f t="shared" si="219"/>
        <v>0</v>
      </c>
    </row>
    <row r="1274" spans="3:26" x14ac:dyDescent="0.25">
      <c r="C1274"/>
      <c r="O1274">
        <f t="shared" si="211"/>
        <v>10.88</v>
      </c>
      <c r="Q1274" t="str">
        <f t="shared" si="212"/>
        <v>#</v>
      </c>
      <c r="R1274">
        <f t="shared" si="213"/>
        <v>0</v>
      </c>
      <c r="S1274">
        <f t="shared" si="214"/>
        <v>0</v>
      </c>
      <c r="T1274">
        <f t="shared" si="215"/>
        <v>35.251200000000004</v>
      </c>
      <c r="U1274">
        <f t="shared" si="216"/>
        <v>0</v>
      </c>
      <c r="V1274" s="66">
        <f t="shared" si="217"/>
        <v>0</v>
      </c>
      <c r="W1274">
        <f t="shared" si="218"/>
        <v>0</v>
      </c>
      <c r="X1274">
        <f t="shared" si="209"/>
        <v>0</v>
      </c>
      <c r="Y1274">
        <f t="shared" si="210"/>
        <v>0</v>
      </c>
      <c r="Z1274">
        <f t="shared" si="219"/>
        <v>0</v>
      </c>
    </row>
    <row r="1275" spans="3:26" x14ac:dyDescent="0.25">
      <c r="C1275"/>
      <c r="O1275">
        <f t="shared" si="211"/>
        <v>10.88</v>
      </c>
      <c r="Q1275" t="str">
        <f t="shared" si="212"/>
        <v>#</v>
      </c>
      <c r="R1275">
        <f t="shared" si="213"/>
        <v>0</v>
      </c>
      <c r="S1275">
        <f t="shared" si="214"/>
        <v>0</v>
      </c>
      <c r="T1275">
        <f t="shared" si="215"/>
        <v>35.251200000000004</v>
      </c>
      <c r="U1275">
        <f t="shared" si="216"/>
        <v>0</v>
      </c>
      <c r="V1275" s="66">
        <f t="shared" si="217"/>
        <v>0</v>
      </c>
      <c r="W1275">
        <f t="shared" si="218"/>
        <v>0</v>
      </c>
      <c r="X1275">
        <f t="shared" si="209"/>
        <v>0</v>
      </c>
      <c r="Y1275">
        <f t="shared" si="210"/>
        <v>0</v>
      </c>
      <c r="Z1275">
        <f t="shared" si="219"/>
        <v>0</v>
      </c>
    </row>
    <row r="1276" spans="3:26" x14ac:dyDescent="0.25">
      <c r="C1276"/>
      <c r="O1276">
        <f t="shared" si="211"/>
        <v>10.88</v>
      </c>
      <c r="Q1276" t="str">
        <f t="shared" si="212"/>
        <v>#</v>
      </c>
      <c r="R1276">
        <f t="shared" si="213"/>
        <v>0</v>
      </c>
      <c r="S1276">
        <f t="shared" si="214"/>
        <v>0</v>
      </c>
      <c r="T1276">
        <f t="shared" si="215"/>
        <v>35.251200000000004</v>
      </c>
      <c r="U1276">
        <f t="shared" si="216"/>
        <v>0</v>
      </c>
      <c r="V1276" s="66">
        <f t="shared" si="217"/>
        <v>0</v>
      </c>
      <c r="W1276">
        <f t="shared" si="218"/>
        <v>0</v>
      </c>
      <c r="X1276">
        <f t="shared" si="209"/>
        <v>0</v>
      </c>
      <c r="Y1276">
        <f t="shared" si="210"/>
        <v>0</v>
      </c>
      <c r="Z1276">
        <f t="shared" si="219"/>
        <v>0</v>
      </c>
    </row>
    <row r="1277" spans="3:26" x14ac:dyDescent="0.25">
      <c r="C1277"/>
      <c r="O1277">
        <f t="shared" si="211"/>
        <v>10.88</v>
      </c>
      <c r="Q1277" t="str">
        <f t="shared" si="212"/>
        <v>#</v>
      </c>
      <c r="R1277">
        <f t="shared" si="213"/>
        <v>0</v>
      </c>
      <c r="S1277">
        <f t="shared" si="214"/>
        <v>0</v>
      </c>
      <c r="T1277">
        <f t="shared" si="215"/>
        <v>35.251200000000004</v>
      </c>
      <c r="U1277">
        <f t="shared" si="216"/>
        <v>0</v>
      </c>
      <c r="V1277" s="66">
        <f t="shared" si="217"/>
        <v>0</v>
      </c>
      <c r="W1277">
        <f t="shared" si="218"/>
        <v>0</v>
      </c>
      <c r="X1277">
        <f t="shared" si="209"/>
        <v>0</v>
      </c>
      <c r="Y1277">
        <f t="shared" si="210"/>
        <v>0</v>
      </c>
      <c r="Z1277">
        <f t="shared" si="219"/>
        <v>0</v>
      </c>
    </row>
    <row r="1278" spans="3:26" x14ac:dyDescent="0.25">
      <c r="C1278"/>
      <c r="O1278">
        <f t="shared" si="211"/>
        <v>10.88</v>
      </c>
      <c r="Q1278" t="str">
        <f t="shared" si="212"/>
        <v>#</v>
      </c>
      <c r="R1278">
        <f t="shared" si="213"/>
        <v>0</v>
      </c>
      <c r="S1278">
        <f t="shared" si="214"/>
        <v>0</v>
      </c>
      <c r="T1278">
        <f t="shared" si="215"/>
        <v>35.251200000000004</v>
      </c>
      <c r="U1278">
        <f t="shared" si="216"/>
        <v>0</v>
      </c>
      <c r="V1278" s="66">
        <f t="shared" si="217"/>
        <v>0</v>
      </c>
      <c r="W1278">
        <f t="shared" si="218"/>
        <v>0</v>
      </c>
      <c r="X1278">
        <f t="shared" si="209"/>
        <v>0</v>
      </c>
      <c r="Y1278">
        <f t="shared" si="210"/>
        <v>0</v>
      </c>
      <c r="Z1278">
        <f t="shared" si="219"/>
        <v>0</v>
      </c>
    </row>
    <row r="1279" spans="3:26" x14ac:dyDescent="0.25">
      <c r="C1279"/>
      <c r="O1279">
        <f t="shared" si="211"/>
        <v>10.88</v>
      </c>
      <c r="Q1279" t="str">
        <f t="shared" si="212"/>
        <v>#</v>
      </c>
      <c r="R1279">
        <f t="shared" si="213"/>
        <v>0</v>
      </c>
      <c r="S1279">
        <f t="shared" si="214"/>
        <v>0</v>
      </c>
      <c r="T1279">
        <f t="shared" si="215"/>
        <v>35.251200000000004</v>
      </c>
      <c r="U1279">
        <f t="shared" si="216"/>
        <v>0</v>
      </c>
      <c r="V1279" s="66">
        <f t="shared" si="217"/>
        <v>0</v>
      </c>
      <c r="W1279">
        <f t="shared" si="218"/>
        <v>0</v>
      </c>
      <c r="X1279">
        <f t="shared" si="209"/>
        <v>0</v>
      </c>
      <c r="Y1279">
        <f t="shared" si="210"/>
        <v>0</v>
      </c>
      <c r="Z1279">
        <f t="shared" si="219"/>
        <v>0</v>
      </c>
    </row>
    <row r="1280" spans="3:26" x14ac:dyDescent="0.25">
      <c r="C1280"/>
      <c r="O1280">
        <f t="shared" si="211"/>
        <v>10.88</v>
      </c>
      <c r="Q1280" t="str">
        <f t="shared" si="212"/>
        <v>#</v>
      </c>
      <c r="R1280">
        <f t="shared" si="213"/>
        <v>0</v>
      </c>
      <c r="S1280">
        <f t="shared" si="214"/>
        <v>0</v>
      </c>
      <c r="T1280">
        <f t="shared" si="215"/>
        <v>35.251200000000004</v>
      </c>
      <c r="U1280">
        <f t="shared" si="216"/>
        <v>0</v>
      </c>
      <c r="V1280" s="66">
        <f t="shared" si="217"/>
        <v>0</v>
      </c>
      <c r="W1280">
        <f t="shared" si="218"/>
        <v>0</v>
      </c>
      <c r="X1280">
        <f t="shared" si="209"/>
        <v>0</v>
      </c>
      <c r="Y1280">
        <f t="shared" si="210"/>
        <v>0</v>
      </c>
      <c r="Z1280">
        <f t="shared" si="219"/>
        <v>0</v>
      </c>
    </row>
    <row r="1281" spans="3:26" x14ac:dyDescent="0.25">
      <c r="C1281"/>
      <c r="O1281">
        <f t="shared" si="211"/>
        <v>10.88</v>
      </c>
      <c r="Q1281" t="str">
        <f t="shared" si="212"/>
        <v>#</v>
      </c>
      <c r="R1281">
        <f t="shared" si="213"/>
        <v>0</v>
      </c>
      <c r="S1281">
        <f t="shared" si="214"/>
        <v>0</v>
      </c>
      <c r="T1281">
        <f t="shared" si="215"/>
        <v>35.251200000000004</v>
      </c>
      <c r="U1281">
        <f t="shared" si="216"/>
        <v>0</v>
      </c>
      <c r="V1281" s="66">
        <f t="shared" si="217"/>
        <v>0</v>
      </c>
      <c r="W1281">
        <f t="shared" si="218"/>
        <v>0</v>
      </c>
      <c r="X1281">
        <f t="shared" si="209"/>
        <v>0</v>
      </c>
      <c r="Y1281">
        <f t="shared" si="210"/>
        <v>0</v>
      </c>
      <c r="Z1281">
        <f t="shared" si="219"/>
        <v>0</v>
      </c>
    </row>
    <row r="1282" spans="3:26" x14ac:dyDescent="0.25">
      <c r="C1282"/>
      <c r="O1282">
        <f t="shared" si="211"/>
        <v>10.88</v>
      </c>
      <c r="Q1282" t="str">
        <f t="shared" si="212"/>
        <v>#</v>
      </c>
      <c r="R1282">
        <f t="shared" si="213"/>
        <v>0</v>
      </c>
      <c r="S1282">
        <f t="shared" si="214"/>
        <v>0</v>
      </c>
      <c r="T1282">
        <f t="shared" si="215"/>
        <v>35.251200000000004</v>
      </c>
      <c r="U1282">
        <f t="shared" si="216"/>
        <v>0</v>
      </c>
      <c r="V1282" s="66">
        <f t="shared" si="217"/>
        <v>0</v>
      </c>
      <c r="W1282">
        <f t="shared" si="218"/>
        <v>0</v>
      </c>
      <c r="X1282">
        <f t="shared" si="209"/>
        <v>0</v>
      </c>
      <c r="Y1282">
        <f t="shared" si="210"/>
        <v>0</v>
      </c>
      <c r="Z1282">
        <f t="shared" si="219"/>
        <v>0</v>
      </c>
    </row>
    <row r="1283" spans="3:26" x14ac:dyDescent="0.25">
      <c r="C1283"/>
      <c r="O1283">
        <f t="shared" si="211"/>
        <v>10.88</v>
      </c>
      <c r="Q1283" t="str">
        <f t="shared" si="212"/>
        <v>#</v>
      </c>
      <c r="R1283">
        <f t="shared" si="213"/>
        <v>0</v>
      </c>
      <c r="S1283">
        <f t="shared" si="214"/>
        <v>0</v>
      </c>
      <c r="T1283">
        <f t="shared" si="215"/>
        <v>35.251200000000004</v>
      </c>
      <c r="U1283">
        <f t="shared" si="216"/>
        <v>0</v>
      </c>
      <c r="V1283" s="66">
        <f t="shared" si="217"/>
        <v>0</v>
      </c>
      <c r="W1283">
        <f t="shared" si="218"/>
        <v>0</v>
      </c>
      <c r="X1283">
        <f t="shared" ref="X1283:X1346" si="220">ROUND(J1283/1000,3)</f>
        <v>0</v>
      </c>
      <c r="Y1283">
        <f t="shared" ref="Y1283:Y1346" si="221">ROUND(K1283/1000,3)</f>
        <v>0</v>
      </c>
      <c r="Z1283">
        <f t="shared" si="219"/>
        <v>0</v>
      </c>
    </row>
    <row r="1284" spans="3:26" x14ac:dyDescent="0.25">
      <c r="C1284"/>
      <c r="O1284">
        <f t="shared" ref="O1284:O1347" si="222">IFERROR(AVERAGEIFS($M$3:$M$1650,$B$3:$B$1650,MID($Q1284,1,4),$M$3:$M$1650,"&gt;0"),10.88)</f>
        <v>10.88</v>
      </c>
      <c r="Q1284" t="str">
        <f t="shared" ref="Q1284:Q1347" si="223">B1284&amp;"#"&amp;MID(C1284,6,2)</f>
        <v>#</v>
      </c>
      <c r="R1284">
        <f t="shared" ref="R1284:R1347" si="224">IF(OR(L1284=0,M1284=0),ROUND(D1284*O1284/1000,3),ROUND(L1284*M1284*0.9/1000,3))</f>
        <v>0</v>
      </c>
      <c r="S1284">
        <f t="shared" ref="S1284:S1347" si="225">IF(OR(L1284=0,M1284=0),ROUND(D1284*O1284*0.9/1000,3),ROUND(L1284*M1284*0.9/1000,3))</f>
        <v>0</v>
      </c>
      <c r="T1284">
        <f t="shared" ref="T1284:T1347" si="226">IF(OR(L1284=0,M1284=0),O1284*0.9*3.6,M1284*0.9*3.6)</f>
        <v>35.251200000000004</v>
      </c>
      <c r="U1284">
        <f t="shared" ref="U1284:U1347" si="227">IF(H1284=0,ROUND(F1284+G1284,3),ROUND(H1284,3))</f>
        <v>0</v>
      </c>
      <c r="V1284" s="66">
        <f t="shared" ref="V1284:V1347" si="228">H1284</f>
        <v>0</v>
      </c>
      <c r="W1284">
        <f t="shared" ref="W1284:W1347" si="229">ROUND(E1284/1000,3)</f>
        <v>0</v>
      </c>
      <c r="X1284">
        <f t="shared" si="220"/>
        <v>0</v>
      </c>
      <c r="Y1284">
        <f t="shared" si="221"/>
        <v>0</v>
      </c>
      <c r="Z1284">
        <f t="shared" ref="Z1284:Z1347" si="230">ROUND(I1284/1000,3)</f>
        <v>0</v>
      </c>
    </row>
    <row r="1285" spans="3:26" x14ac:dyDescent="0.25">
      <c r="C1285"/>
      <c r="O1285">
        <f t="shared" si="222"/>
        <v>10.88</v>
      </c>
      <c r="Q1285" t="str">
        <f t="shared" si="223"/>
        <v>#</v>
      </c>
      <c r="R1285">
        <f t="shared" si="224"/>
        <v>0</v>
      </c>
      <c r="S1285">
        <f t="shared" si="225"/>
        <v>0</v>
      </c>
      <c r="T1285">
        <f t="shared" si="226"/>
        <v>35.251200000000004</v>
      </c>
      <c r="U1285">
        <f t="shared" si="227"/>
        <v>0</v>
      </c>
      <c r="V1285" s="66">
        <f t="shared" si="228"/>
        <v>0</v>
      </c>
      <c r="W1285">
        <f t="shared" si="229"/>
        <v>0</v>
      </c>
      <c r="X1285">
        <f t="shared" si="220"/>
        <v>0</v>
      </c>
      <c r="Y1285">
        <f t="shared" si="221"/>
        <v>0</v>
      </c>
      <c r="Z1285">
        <f t="shared" si="230"/>
        <v>0</v>
      </c>
    </row>
    <row r="1286" spans="3:26" x14ac:dyDescent="0.25">
      <c r="C1286"/>
      <c r="O1286">
        <f t="shared" si="222"/>
        <v>10.88</v>
      </c>
      <c r="Q1286" t="str">
        <f t="shared" si="223"/>
        <v>#</v>
      </c>
      <c r="R1286">
        <f t="shared" si="224"/>
        <v>0</v>
      </c>
      <c r="S1286">
        <f t="shared" si="225"/>
        <v>0</v>
      </c>
      <c r="T1286">
        <f t="shared" si="226"/>
        <v>35.251200000000004</v>
      </c>
      <c r="U1286">
        <f t="shared" si="227"/>
        <v>0</v>
      </c>
      <c r="V1286" s="66">
        <f t="shared" si="228"/>
        <v>0</v>
      </c>
      <c r="W1286">
        <f t="shared" si="229"/>
        <v>0</v>
      </c>
      <c r="X1286">
        <f t="shared" si="220"/>
        <v>0</v>
      </c>
      <c r="Y1286">
        <f t="shared" si="221"/>
        <v>0</v>
      </c>
      <c r="Z1286">
        <f t="shared" si="230"/>
        <v>0</v>
      </c>
    </row>
    <row r="1287" spans="3:26" x14ac:dyDescent="0.25">
      <c r="C1287"/>
      <c r="O1287">
        <f t="shared" si="222"/>
        <v>10.88</v>
      </c>
      <c r="Q1287" t="str">
        <f t="shared" si="223"/>
        <v>#</v>
      </c>
      <c r="R1287">
        <f t="shared" si="224"/>
        <v>0</v>
      </c>
      <c r="S1287">
        <f t="shared" si="225"/>
        <v>0</v>
      </c>
      <c r="T1287">
        <f t="shared" si="226"/>
        <v>35.251200000000004</v>
      </c>
      <c r="U1287">
        <f t="shared" si="227"/>
        <v>0</v>
      </c>
      <c r="V1287" s="66">
        <f t="shared" si="228"/>
        <v>0</v>
      </c>
      <c r="W1287">
        <f t="shared" si="229"/>
        <v>0</v>
      </c>
      <c r="X1287">
        <f t="shared" si="220"/>
        <v>0</v>
      </c>
      <c r="Y1287">
        <f t="shared" si="221"/>
        <v>0</v>
      </c>
      <c r="Z1287">
        <f t="shared" si="230"/>
        <v>0</v>
      </c>
    </row>
    <row r="1288" spans="3:26" x14ac:dyDescent="0.25">
      <c r="C1288"/>
      <c r="O1288">
        <f t="shared" si="222"/>
        <v>10.88</v>
      </c>
      <c r="Q1288" t="str">
        <f t="shared" si="223"/>
        <v>#</v>
      </c>
      <c r="R1288">
        <f t="shared" si="224"/>
        <v>0</v>
      </c>
      <c r="S1288">
        <f t="shared" si="225"/>
        <v>0</v>
      </c>
      <c r="T1288">
        <f t="shared" si="226"/>
        <v>35.251200000000004</v>
      </c>
      <c r="U1288">
        <f t="shared" si="227"/>
        <v>0</v>
      </c>
      <c r="V1288" s="66">
        <f t="shared" si="228"/>
        <v>0</v>
      </c>
      <c r="W1288">
        <f t="shared" si="229"/>
        <v>0</v>
      </c>
      <c r="X1288">
        <f t="shared" si="220"/>
        <v>0</v>
      </c>
      <c r="Y1288">
        <f t="shared" si="221"/>
        <v>0</v>
      </c>
      <c r="Z1288">
        <f t="shared" si="230"/>
        <v>0</v>
      </c>
    </row>
    <row r="1289" spans="3:26" x14ac:dyDescent="0.25">
      <c r="C1289"/>
      <c r="O1289">
        <f t="shared" si="222"/>
        <v>10.88</v>
      </c>
      <c r="Q1289" t="str">
        <f t="shared" si="223"/>
        <v>#</v>
      </c>
      <c r="R1289">
        <f t="shared" si="224"/>
        <v>0</v>
      </c>
      <c r="S1289">
        <f t="shared" si="225"/>
        <v>0</v>
      </c>
      <c r="T1289">
        <f t="shared" si="226"/>
        <v>35.251200000000004</v>
      </c>
      <c r="U1289">
        <f t="shared" si="227"/>
        <v>0</v>
      </c>
      <c r="V1289" s="66">
        <f t="shared" si="228"/>
        <v>0</v>
      </c>
      <c r="W1289">
        <f t="shared" si="229"/>
        <v>0</v>
      </c>
      <c r="X1289">
        <f t="shared" si="220"/>
        <v>0</v>
      </c>
      <c r="Y1289">
        <f t="shared" si="221"/>
        <v>0</v>
      </c>
      <c r="Z1289">
        <f t="shared" si="230"/>
        <v>0</v>
      </c>
    </row>
    <row r="1290" spans="3:26" x14ac:dyDescent="0.25">
      <c r="C1290"/>
      <c r="O1290">
        <f t="shared" si="222"/>
        <v>10.88</v>
      </c>
      <c r="Q1290" t="str">
        <f t="shared" si="223"/>
        <v>#</v>
      </c>
      <c r="R1290">
        <f t="shared" si="224"/>
        <v>0</v>
      </c>
      <c r="S1290">
        <f t="shared" si="225"/>
        <v>0</v>
      </c>
      <c r="T1290">
        <f t="shared" si="226"/>
        <v>35.251200000000004</v>
      </c>
      <c r="U1290">
        <f t="shared" si="227"/>
        <v>0</v>
      </c>
      <c r="V1290" s="66">
        <f t="shared" si="228"/>
        <v>0</v>
      </c>
      <c r="W1290">
        <f t="shared" si="229"/>
        <v>0</v>
      </c>
      <c r="X1290">
        <f t="shared" si="220"/>
        <v>0</v>
      </c>
      <c r="Y1290">
        <f t="shared" si="221"/>
        <v>0</v>
      </c>
      <c r="Z1290">
        <f t="shared" si="230"/>
        <v>0</v>
      </c>
    </row>
    <row r="1291" spans="3:26" x14ac:dyDescent="0.25">
      <c r="C1291"/>
      <c r="O1291">
        <f t="shared" si="222"/>
        <v>10.88</v>
      </c>
      <c r="Q1291" t="str">
        <f t="shared" si="223"/>
        <v>#</v>
      </c>
      <c r="R1291">
        <f t="shared" si="224"/>
        <v>0</v>
      </c>
      <c r="S1291">
        <f t="shared" si="225"/>
        <v>0</v>
      </c>
      <c r="T1291">
        <f t="shared" si="226"/>
        <v>35.251200000000004</v>
      </c>
      <c r="U1291">
        <f t="shared" si="227"/>
        <v>0</v>
      </c>
      <c r="V1291" s="66">
        <f t="shared" si="228"/>
        <v>0</v>
      </c>
      <c r="W1291">
        <f t="shared" si="229"/>
        <v>0</v>
      </c>
      <c r="X1291">
        <f t="shared" si="220"/>
        <v>0</v>
      </c>
      <c r="Y1291">
        <f t="shared" si="221"/>
        <v>0</v>
      </c>
      <c r="Z1291">
        <f t="shared" si="230"/>
        <v>0</v>
      </c>
    </row>
    <row r="1292" spans="3:26" x14ac:dyDescent="0.25">
      <c r="C1292"/>
      <c r="O1292">
        <f t="shared" si="222"/>
        <v>10.88</v>
      </c>
      <c r="Q1292" t="str">
        <f t="shared" si="223"/>
        <v>#</v>
      </c>
      <c r="R1292">
        <f t="shared" si="224"/>
        <v>0</v>
      </c>
      <c r="S1292">
        <f t="shared" si="225"/>
        <v>0</v>
      </c>
      <c r="T1292">
        <f t="shared" si="226"/>
        <v>35.251200000000004</v>
      </c>
      <c r="U1292">
        <f t="shared" si="227"/>
        <v>0</v>
      </c>
      <c r="V1292" s="66">
        <f t="shared" si="228"/>
        <v>0</v>
      </c>
      <c r="W1292">
        <f t="shared" si="229"/>
        <v>0</v>
      </c>
      <c r="X1292">
        <f t="shared" si="220"/>
        <v>0</v>
      </c>
      <c r="Y1292">
        <f t="shared" si="221"/>
        <v>0</v>
      </c>
      <c r="Z1292">
        <f t="shared" si="230"/>
        <v>0</v>
      </c>
    </row>
    <row r="1293" spans="3:26" x14ac:dyDescent="0.25">
      <c r="C1293"/>
      <c r="O1293">
        <f t="shared" si="222"/>
        <v>10.88</v>
      </c>
      <c r="Q1293" t="str">
        <f t="shared" si="223"/>
        <v>#</v>
      </c>
      <c r="R1293">
        <f t="shared" si="224"/>
        <v>0</v>
      </c>
      <c r="S1293">
        <f t="shared" si="225"/>
        <v>0</v>
      </c>
      <c r="T1293">
        <f t="shared" si="226"/>
        <v>35.251200000000004</v>
      </c>
      <c r="U1293">
        <f t="shared" si="227"/>
        <v>0</v>
      </c>
      <c r="V1293" s="66">
        <f t="shared" si="228"/>
        <v>0</v>
      </c>
      <c r="W1293">
        <f t="shared" si="229"/>
        <v>0</v>
      </c>
      <c r="X1293">
        <f t="shared" si="220"/>
        <v>0</v>
      </c>
      <c r="Y1293">
        <f t="shared" si="221"/>
        <v>0</v>
      </c>
      <c r="Z1293">
        <f t="shared" si="230"/>
        <v>0</v>
      </c>
    </row>
    <row r="1294" spans="3:26" x14ac:dyDescent="0.25">
      <c r="C1294"/>
      <c r="O1294">
        <f t="shared" si="222"/>
        <v>10.88</v>
      </c>
      <c r="Q1294" t="str">
        <f t="shared" si="223"/>
        <v>#</v>
      </c>
      <c r="R1294">
        <f t="shared" si="224"/>
        <v>0</v>
      </c>
      <c r="S1294">
        <f t="shared" si="225"/>
        <v>0</v>
      </c>
      <c r="T1294">
        <f t="shared" si="226"/>
        <v>35.251200000000004</v>
      </c>
      <c r="U1294">
        <f t="shared" si="227"/>
        <v>0</v>
      </c>
      <c r="V1294" s="66">
        <f t="shared" si="228"/>
        <v>0</v>
      </c>
      <c r="W1294">
        <f t="shared" si="229"/>
        <v>0</v>
      </c>
      <c r="X1294">
        <f t="shared" si="220"/>
        <v>0</v>
      </c>
      <c r="Y1294">
        <f t="shared" si="221"/>
        <v>0</v>
      </c>
      <c r="Z1294">
        <f t="shared" si="230"/>
        <v>0</v>
      </c>
    </row>
    <row r="1295" spans="3:26" x14ac:dyDescent="0.25">
      <c r="C1295"/>
      <c r="O1295">
        <f t="shared" si="222"/>
        <v>10.88</v>
      </c>
      <c r="Q1295" t="str">
        <f t="shared" si="223"/>
        <v>#</v>
      </c>
      <c r="R1295">
        <f t="shared" si="224"/>
        <v>0</v>
      </c>
      <c r="S1295">
        <f t="shared" si="225"/>
        <v>0</v>
      </c>
      <c r="T1295">
        <f t="shared" si="226"/>
        <v>35.251200000000004</v>
      </c>
      <c r="U1295">
        <f t="shared" si="227"/>
        <v>0</v>
      </c>
      <c r="V1295" s="66">
        <f t="shared" si="228"/>
        <v>0</v>
      </c>
      <c r="W1295">
        <f t="shared" si="229"/>
        <v>0</v>
      </c>
      <c r="X1295">
        <f t="shared" si="220"/>
        <v>0</v>
      </c>
      <c r="Y1295">
        <f t="shared" si="221"/>
        <v>0</v>
      </c>
      <c r="Z1295">
        <f t="shared" si="230"/>
        <v>0</v>
      </c>
    </row>
    <row r="1296" spans="3:26" x14ac:dyDescent="0.25">
      <c r="C1296"/>
      <c r="O1296">
        <f t="shared" si="222"/>
        <v>10.88</v>
      </c>
      <c r="Q1296" t="str">
        <f t="shared" si="223"/>
        <v>#</v>
      </c>
      <c r="R1296">
        <f t="shared" si="224"/>
        <v>0</v>
      </c>
      <c r="S1296">
        <f t="shared" si="225"/>
        <v>0</v>
      </c>
      <c r="T1296">
        <f t="shared" si="226"/>
        <v>35.251200000000004</v>
      </c>
      <c r="U1296">
        <f t="shared" si="227"/>
        <v>0</v>
      </c>
      <c r="V1296" s="66">
        <f t="shared" si="228"/>
        <v>0</v>
      </c>
      <c r="W1296">
        <f t="shared" si="229"/>
        <v>0</v>
      </c>
      <c r="X1296">
        <f t="shared" si="220"/>
        <v>0</v>
      </c>
      <c r="Y1296">
        <f t="shared" si="221"/>
        <v>0</v>
      </c>
      <c r="Z1296">
        <f t="shared" si="230"/>
        <v>0</v>
      </c>
    </row>
    <row r="1297" spans="3:26" x14ac:dyDescent="0.25">
      <c r="C1297"/>
      <c r="O1297">
        <f t="shared" si="222"/>
        <v>10.88</v>
      </c>
      <c r="Q1297" t="str">
        <f t="shared" si="223"/>
        <v>#</v>
      </c>
      <c r="R1297">
        <f t="shared" si="224"/>
        <v>0</v>
      </c>
      <c r="S1297">
        <f t="shared" si="225"/>
        <v>0</v>
      </c>
      <c r="T1297">
        <f t="shared" si="226"/>
        <v>35.251200000000004</v>
      </c>
      <c r="U1297">
        <f t="shared" si="227"/>
        <v>0</v>
      </c>
      <c r="V1297" s="66">
        <f t="shared" si="228"/>
        <v>0</v>
      </c>
      <c r="W1297">
        <f t="shared" si="229"/>
        <v>0</v>
      </c>
      <c r="X1297">
        <f t="shared" si="220"/>
        <v>0</v>
      </c>
      <c r="Y1297">
        <f t="shared" si="221"/>
        <v>0</v>
      </c>
      <c r="Z1297">
        <f t="shared" si="230"/>
        <v>0</v>
      </c>
    </row>
    <row r="1298" spans="3:26" x14ac:dyDescent="0.25">
      <c r="C1298"/>
      <c r="O1298">
        <f t="shared" si="222"/>
        <v>10.88</v>
      </c>
      <c r="Q1298" t="str">
        <f t="shared" si="223"/>
        <v>#</v>
      </c>
      <c r="R1298">
        <f t="shared" si="224"/>
        <v>0</v>
      </c>
      <c r="S1298">
        <f t="shared" si="225"/>
        <v>0</v>
      </c>
      <c r="T1298">
        <f t="shared" si="226"/>
        <v>35.251200000000004</v>
      </c>
      <c r="U1298">
        <f t="shared" si="227"/>
        <v>0</v>
      </c>
      <c r="V1298" s="66">
        <f t="shared" si="228"/>
        <v>0</v>
      </c>
      <c r="W1298">
        <f t="shared" si="229"/>
        <v>0</v>
      </c>
      <c r="X1298">
        <f t="shared" si="220"/>
        <v>0</v>
      </c>
      <c r="Y1298">
        <f t="shared" si="221"/>
        <v>0</v>
      </c>
      <c r="Z1298">
        <f t="shared" si="230"/>
        <v>0</v>
      </c>
    </row>
    <row r="1299" spans="3:26" x14ac:dyDescent="0.25">
      <c r="C1299"/>
      <c r="O1299">
        <f t="shared" si="222"/>
        <v>10.88</v>
      </c>
      <c r="Q1299" t="str">
        <f t="shared" si="223"/>
        <v>#</v>
      </c>
      <c r="R1299">
        <f t="shared" si="224"/>
        <v>0</v>
      </c>
      <c r="S1299">
        <f t="shared" si="225"/>
        <v>0</v>
      </c>
      <c r="T1299">
        <f t="shared" si="226"/>
        <v>35.251200000000004</v>
      </c>
      <c r="U1299">
        <f t="shared" si="227"/>
        <v>0</v>
      </c>
      <c r="V1299" s="66">
        <f t="shared" si="228"/>
        <v>0</v>
      </c>
      <c r="W1299">
        <f t="shared" si="229"/>
        <v>0</v>
      </c>
      <c r="X1299">
        <f t="shared" si="220"/>
        <v>0</v>
      </c>
      <c r="Y1299">
        <f t="shared" si="221"/>
        <v>0</v>
      </c>
      <c r="Z1299">
        <f t="shared" si="230"/>
        <v>0</v>
      </c>
    </row>
    <row r="1300" spans="3:26" x14ac:dyDescent="0.25">
      <c r="C1300"/>
      <c r="O1300">
        <f t="shared" si="222"/>
        <v>10.88</v>
      </c>
      <c r="Q1300" t="str">
        <f t="shared" si="223"/>
        <v>#</v>
      </c>
      <c r="R1300">
        <f t="shared" si="224"/>
        <v>0</v>
      </c>
      <c r="S1300">
        <f t="shared" si="225"/>
        <v>0</v>
      </c>
      <c r="T1300">
        <f t="shared" si="226"/>
        <v>35.251200000000004</v>
      </c>
      <c r="U1300">
        <f t="shared" si="227"/>
        <v>0</v>
      </c>
      <c r="V1300" s="66">
        <f t="shared" si="228"/>
        <v>0</v>
      </c>
      <c r="W1300">
        <f t="shared" si="229"/>
        <v>0</v>
      </c>
      <c r="X1300">
        <f t="shared" si="220"/>
        <v>0</v>
      </c>
      <c r="Y1300">
        <f t="shared" si="221"/>
        <v>0</v>
      </c>
      <c r="Z1300">
        <f t="shared" si="230"/>
        <v>0</v>
      </c>
    </row>
    <row r="1301" spans="3:26" x14ac:dyDescent="0.25">
      <c r="C1301"/>
      <c r="O1301">
        <f t="shared" si="222"/>
        <v>10.88</v>
      </c>
      <c r="Q1301" t="str">
        <f t="shared" si="223"/>
        <v>#</v>
      </c>
      <c r="R1301">
        <f t="shared" si="224"/>
        <v>0</v>
      </c>
      <c r="S1301">
        <f t="shared" si="225"/>
        <v>0</v>
      </c>
      <c r="T1301">
        <f t="shared" si="226"/>
        <v>35.251200000000004</v>
      </c>
      <c r="U1301">
        <f t="shared" si="227"/>
        <v>0</v>
      </c>
      <c r="V1301" s="66">
        <f t="shared" si="228"/>
        <v>0</v>
      </c>
      <c r="W1301">
        <f t="shared" si="229"/>
        <v>0</v>
      </c>
      <c r="X1301">
        <f t="shared" si="220"/>
        <v>0</v>
      </c>
      <c r="Y1301">
        <f t="shared" si="221"/>
        <v>0</v>
      </c>
      <c r="Z1301">
        <f t="shared" si="230"/>
        <v>0</v>
      </c>
    </row>
    <row r="1302" spans="3:26" x14ac:dyDescent="0.25">
      <c r="C1302"/>
      <c r="O1302">
        <f t="shared" si="222"/>
        <v>10.88</v>
      </c>
      <c r="Q1302" t="str">
        <f t="shared" si="223"/>
        <v>#</v>
      </c>
      <c r="R1302">
        <f t="shared" si="224"/>
        <v>0</v>
      </c>
      <c r="S1302">
        <f t="shared" si="225"/>
        <v>0</v>
      </c>
      <c r="T1302">
        <f t="shared" si="226"/>
        <v>35.251200000000004</v>
      </c>
      <c r="U1302">
        <f t="shared" si="227"/>
        <v>0</v>
      </c>
      <c r="V1302" s="66">
        <f t="shared" si="228"/>
        <v>0</v>
      </c>
      <c r="W1302">
        <f t="shared" si="229"/>
        <v>0</v>
      </c>
      <c r="X1302">
        <f t="shared" si="220"/>
        <v>0</v>
      </c>
      <c r="Y1302">
        <f t="shared" si="221"/>
        <v>0</v>
      </c>
      <c r="Z1302">
        <f t="shared" si="230"/>
        <v>0</v>
      </c>
    </row>
    <row r="1303" spans="3:26" x14ac:dyDescent="0.25">
      <c r="C1303"/>
      <c r="O1303">
        <f t="shared" si="222"/>
        <v>10.88</v>
      </c>
      <c r="Q1303" t="str">
        <f t="shared" si="223"/>
        <v>#</v>
      </c>
      <c r="R1303">
        <f t="shared" si="224"/>
        <v>0</v>
      </c>
      <c r="S1303">
        <f t="shared" si="225"/>
        <v>0</v>
      </c>
      <c r="T1303">
        <f t="shared" si="226"/>
        <v>35.251200000000004</v>
      </c>
      <c r="U1303">
        <f t="shared" si="227"/>
        <v>0</v>
      </c>
      <c r="V1303" s="66">
        <f t="shared" si="228"/>
        <v>0</v>
      </c>
      <c r="W1303">
        <f t="shared" si="229"/>
        <v>0</v>
      </c>
      <c r="X1303">
        <f t="shared" si="220"/>
        <v>0</v>
      </c>
      <c r="Y1303">
        <f t="shared" si="221"/>
        <v>0</v>
      </c>
      <c r="Z1303">
        <f t="shared" si="230"/>
        <v>0</v>
      </c>
    </row>
    <row r="1304" spans="3:26" x14ac:dyDescent="0.25">
      <c r="C1304"/>
      <c r="O1304">
        <f t="shared" si="222"/>
        <v>10.88</v>
      </c>
      <c r="Q1304" t="str">
        <f t="shared" si="223"/>
        <v>#</v>
      </c>
      <c r="R1304">
        <f t="shared" si="224"/>
        <v>0</v>
      </c>
      <c r="S1304">
        <f t="shared" si="225"/>
        <v>0</v>
      </c>
      <c r="T1304">
        <f t="shared" si="226"/>
        <v>35.251200000000004</v>
      </c>
      <c r="U1304">
        <f t="shared" si="227"/>
        <v>0</v>
      </c>
      <c r="V1304" s="66">
        <f t="shared" si="228"/>
        <v>0</v>
      </c>
      <c r="W1304">
        <f t="shared" si="229"/>
        <v>0</v>
      </c>
      <c r="X1304">
        <f t="shared" si="220"/>
        <v>0</v>
      </c>
      <c r="Y1304">
        <f t="shared" si="221"/>
        <v>0</v>
      </c>
      <c r="Z1304">
        <f t="shared" si="230"/>
        <v>0</v>
      </c>
    </row>
    <row r="1305" spans="3:26" x14ac:dyDescent="0.25">
      <c r="C1305"/>
      <c r="O1305">
        <f t="shared" si="222"/>
        <v>10.88</v>
      </c>
      <c r="Q1305" t="str">
        <f t="shared" si="223"/>
        <v>#</v>
      </c>
      <c r="R1305">
        <f t="shared" si="224"/>
        <v>0</v>
      </c>
      <c r="S1305">
        <f t="shared" si="225"/>
        <v>0</v>
      </c>
      <c r="T1305">
        <f t="shared" si="226"/>
        <v>35.251200000000004</v>
      </c>
      <c r="U1305">
        <f t="shared" si="227"/>
        <v>0</v>
      </c>
      <c r="V1305" s="66">
        <f t="shared" si="228"/>
        <v>0</v>
      </c>
      <c r="W1305">
        <f t="shared" si="229"/>
        <v>0</v>
      </c>
      <c r="X1305">
        <f t="shared" si="220"/>
        <v>0</v>
      </c>
      <c r="Y1305">
        <f t="shared" si="221"/>
        <v>0</v>
      </c>
      <c r="Z1305">
        <f t="shared" si="230"/>
        <v>0</v>
      </c>
    </row>
    <row r="1306" spans="3:26" x14ac:dyDescent="0.25">
      <c r="C1306"/>
      <c r="O1306">
        <f t="shared" si="222"/>
        <v>10.88</v>
      </c>
      <c r="Q1306" t="str">
        <f t="shared" si="223"/>
        <v>#</v>
      </c>
      <c r="R1306">
        <f t="shared" si="224"/>
        <v>0</v>
      </c>
      <c r="S1306">
        <f t="shared" si="225"/>
        <v>0</v>
      </c>
      <c r="T1306">
        <f t="shared" si="226"/>
        <v>35.251200000000004</v>
      </c>
      <c r="U1306">
        <f t="shared" si="227"/>
        <v>0</v>
      </c>
      <c r="V1306" s="66">
        <f t="shared" si="228"/>
        <v>0</v>
      </c>
      <c r="W1306">
        <f t="shared" si="229"/>
        <v>0</v>
      </c>
      <c r="X1306">
        <f t="shared" si="220"/>
        <v>0</v>
      </c>
      <c r="Y1306">
        <f t="shared" si="221"/>
        <v>0</v>
      </c>
      <c r="Z1306">
        <f t="shared" si="230"/>
        <v>0</v>
      </c>
    </row>
    <row r="1307" spans="3:26" x14ac:dyDescent="0.25">
      <c r="C1307"/>
      <c r="O1307">
        <f t="shared" si="222"/>
        <v>10.88</v>
      </c>
      <c r="Q1307" t="str">
        <f t="shared" si="223"/>
        <v>#</v>
      </c>
      <c r="R1307">
        <f t="shared" si="224"/>
        <v>0</v>
      </c>
      <c r="S1307">
        <f t="shared" si="225"/>
        <v>0</v>
      </c>
      <c r="T1307">
        <f t="shared" si="226"/>
        <v>35.251200000000004</v>
      </c>
      <c r="U1307">
        <f t="shared" si="227"/>
        <v>0</v>
      </c>
      <c r="V1307" s="66">
        <f t="shared" si="228"/>
        <v>0</v>
      </c>
      <c r="W1307">
        <f t="shared" si="229"/>
        <v>0</v>
      </c>
      <c r="X1307">
        <f t="shared" si="220"/>
        <v>0</v>
      </c>
      <c r="Y1307">
        <f t="shared" si="221"/>
        <v>0</v>
      </c>
      <c r="Z1307">
        <f t="shared" si="230"/>
        <v>0</v>
      </c>
    </row>
    <row r="1308" spans="3:26" x14ac:dyDescent="0.25">
      <c r="C1308"/>
      <c r="O1308">
        <f t="shared" si="222"/>
        <v>10.88</v>
      </c>
      <c r="Q1308" t="str">
        <f t="shared" si="223"/>
        <v>#</v>
      </c>
      <c r="R1308">
        <f t="shared" si="224"/>
        <v>0</v>
      </c>
      <c r="S1308">
        <f t="shared" si="225"/>
        <v>0</v>
      </c>
      <c r="T1308">
        <f t="shared" si="226"/>
        <v>35.251200000000004</v>
      </c>
      <c r="U1308">
        <f t="shared" si="227"/>
        <v>0</v>
      </c>
      <c r="V1308" s="66">
        <f t="shared" si="228"/>
        <v>0</v>
      </c>
      <c r="W1308">
        <f t="shared" si="229"/>
        <v>0</v>
      </c>
      <c r="X1308">
        <f t="shared" si="220"/>
        <v>0</v>
      </c>
      <c r="Y1308">
        <f t="shared" si="221"/>
        <v>0</v>
      </c>
      <c r="Z1308">
        <f t="shared" si="230"/>
        <v>0</v>
      </c>
    </row>
    <row r="1309" spans="3:26" x14ac:dyDescent="0.25">
      <c r="C1309"/>
      <c r="O1309">
        <f t="shared" si="222"/>
        <v>10.88</v>
      </c>
      <c r="Q1309" t="str">
        <f t="shared" si="223"/>
        <v>#</v>
      </c>
      <c r="R1309">
        <f t="shared" si="224"/>
        <v>0</v>
      </c>
      <c r="S1309">
        <f t="shared" si="225"/>
        <v>0</v>
      </c>
      <c r="T1309">
        <f t="shared" si="226"/>
        <v>35.251200000000004</v>
      </c>
      <c r="U1309">
        <f t="shared" si="227"/>
        <v>0</v>
      </c>
      <c r="V1309" s="66">
        <f t="shared" si="228"/>
        <v>0</v>
      </c>
      <c r="W1309">
        <f t="shared" si="229"/>
        <v>0</v>
      </c>
      <c r="X1309">
        <f t="shared" si="220"/>
        <v>0</v>
      </c>
      <c r="Y1309">
        <f t="shared" si="221"/>
        <v>0</v>
      </c>
      <c r="Z1309">
        <f t="shared" si="230"/>
        <v>0</v>
      </c>
    </row>
    <row r="1310" spans="3:26" x14ac:dyDescent="0.25">
      <c r="C1310"/>
      <c r="O1310">
        <f t="shared" si="222"/>
        <v>10.88</v>
      </c>
      <c r="Q1310" t="str">
        <f t="shared" si="223"/>
        <v>#</v>
      </c>
      <c r="R1310">
        <f t="shared" si="224"/>
        <v>0</v>
      </c>
      <c r="S1310">
        <f t="shared" si="225"/>
        <v>0</v>
      </c>
      <c r="T1310">
        <f t="shared" si="226"/>
        <v>35.251200000000004</v>
      </c>
      <c r="U1310">
        <f t="shared" si="227"/>
        <v>0</v>
      </c>
      <c r="V1310" s="66">
        <f t="shared" si="228"/>
        <v>0</v>
      </c>
      <c r="W1310">
        <f t="shared" si="229"/>
        <v>0</v>
      </c>
      <c r="X1310">
        <f t="shared" si="220"/>
        <v>0</v>
      </c>
      <c r="Y1310">
        <f t="shared" si="221"/>
        <v>0</v>
      </c>
      <c r="Z1310">
        <f t="shared" si="230"/>
        <v>0</v>
      </c>
    </row>
    <row r="1311" spans="3:26" x14ac:dyDescent="0.25">
      <c r="C1311"/>
      <c r="O1311">
        <f t="shared" si="222"/>
        <v>10.88</v>
      </c>
      <c r="Q1311" t="str">
        <f t="shared" si="223"/>
        <v>#</v>
      </c>
      <c r="R1311">
        <f t="shared" si="224"/>
        <v>0</v>
      </c>
      <c r="S1311">
        <f t="shared" si="225"/>
        <v>0</v>
      </c>
      <c r="T1311">
        <f t="shared" si="226"/>
        <v>35.251200000000004</v>
      </c>
      <c r="U1311">
        <f t="shared" si="227"/>
        <v>0</v>
      </c>
      <c r="V1311" s="66">
        <f t="shared" si="228"/>
        <v>0</v>
      </c>
      <c r="W1311">
        <f t="shared" si="229"/>
        <v>0</v>
      </c>
      <c r="X1311">
        <f t="shared" si="220"/>
        <v>0</v>
      </c>
      <c r="Y1311">
        <f t="shared" si="221"/>
        <v>0</v>
      </c>
      <c r="Z1311">
        <f t="shared" si="230"/>
        <v>0</v>
      </c>
    </row>
    <row r="1312" spans="3:26" x14ac:dyDescent="0.25">
      <c r="C1312"/>
      <c r="O1312">
        <f t="shared" si="222"/>
        <v>10.88</v>
      </c>
      <c r="Q1312" t="str">
        <f t="shared" si="223"/>
        <v>#</v>
      </c>
      <c r="R1312">
        <f t="shared" si="224"/>
        <v>0</v>
      </c>
      <c r="S1312">
        <f t="shared" si="225"/>
        <v>0</v>
      </c>
      <c r="T1312">
        <f t="shared" si="226"/>
        <v>35.251200000000004</v>
      </c>
      <c r="U1312">
        <f t="shared" si="227"/>
        <v>0</v>
      </c>
      <c r="V1312" s="66">
        <f t="shared" si="228"/>
        <v>0</v>
      </c>
      <c r="W1312">
        <f t="shared" si="229"/>
        <v>0</v>
      </c>
      <c r="X1312">
        <f t="shared" si="220"/>
        <v>0</v>
      </c>
      <c r="Y1312">
        <f t="shared" si="221"/>
        <v>0</v>
      </c>
      <c r="Z1312">
        <f t="shared" si="230"/>
        <v>0</v>
      </c>
    </row>
    <row r="1313" spans="3:26" x14ac:dyDescent="0.25">
      <c r="C1313"/>
      <c r="O1313">
        <f t="shared" si="222"/>
        <v>10.88</v>
      </c>
      <c r="Q1313" t="str">
        <f t="shared" si="223"/>
        <v>#</v>
      </c>
      <c r="R1313">
        <f t="shared" si="224"/>
        <v>0</v>
      </c>
      <c r="S1313">
        <f t="shared" si="225"/>
        <v>0</v>
      </c>
      <c r="T1313">
        <f t="shared" si="226"/>
        <v>35.251200000000004</v>
      </c>
      <c r="U1313">
        <f t="shared" si="227"/>
        <v>0</v>
      </c>
      <c r="V1313" s="66">
        <f t="shared" si="228"/>
        <v>0</v>
      </c>
      <c r="W1313">
        <f t="shared" si="229"/>
        <v>0</v>
      </c>
      <c r="X1313">
        <f t="shared" si="220"/>
        <v>0</v>
      </c>
      <c r="Y1313">
        <f t="shared" si="221"/>
        <v>0</v>
      </c>
      <c r="Z1313">
        <f t="shared" si="230"/>
        <v>0</v>
      </c>
    </row>
    <row r="1314" spans="3:26" x14ac:dyDescent="0.25">
      <c r="C1314"/>
      <c r="O1314">
        <f t="shared" si="222"/>
        <v>10.88</v>
      </c>
      <c r="Q1314" t="str">
        <f t="shared" si="223"/>
        <v>#</v>
      </c>
      <c r="R1314">
        <f t="shared" si="224"/>
        <v>0</v>
      </c>
      <c r="S1314">
        <f t="shared" si="225"/>
        <v>0</v>
      </c>
      <c r="T1314">
        <f t="shared" si="226"/>
        <v>35.251200000000004</v>
      </c>
      <c r="U1314">
        <f t="shared" si="227"/>
        <v>0</v>
      </c>
      <c r="V1314" s="66">
        <f t="shared" si="228"/>
        <v>0</v>
      </c>
      <c r="W1314">
        <f t="shared" si="229"/>
        <v>0</v>
      </c>
      <c r="X1314">
        <f t="shared" si="220"/>
        <v>0</v>
      </c>
      <c r="Y1314">
        <f t="shared" si="221"/>
        <v>0</v>
      </c>
      <c r="Z1314">
        <f t="shared" si="230"/>
        <v>0</v>
      </c>
    </row>
    <row r="1315" spans="3:26" x14ac:dyDescent="0.25">
      <c r="C1315"/>
      <c r="O1315">
        <f t="shared" si="222"/>
        <v>10.88</v>
      </c>
      <c r="Q1315" t="str">
        <f t="shared" si="223"/>
        <v>#</v>
      </c>
      <c r="R1315">
        <f t="shared" si="224"/>
        <v>0</v>
      </c>
      <c r="S1315">
        <f t="shared" si="225"/>
        <v>0</v>
      </c>
      <c r="T1315">
        <f t="shared" si="226"/>
        <v>35.251200000000004</v>
      </c>
      <c r="U1315">
        <f t="shared" si="227"/>
        <v>0</v>
      </c>
      <c r="V1315" s="66">
        <f t="shared" si="228"/>
        <v>0</v>
      </c>
      <c r="W1315">
        <f t="shared" si="229"/>
        <v>0</v>
      </c>
      <c r="X1315">
        <f t="shared" si="220"/>
        <v>0</v>
      </c>
      <c r="Y1315">
        <f t="shared" si="221"/>
        <v>0</v>
      </c>
      <c r="Z1315">
        <f t="shared" si="230"/>
        <v>0</v>
      </c>
    </row>
    <row r="1316" spans="3:26" x14ac:dyDescent="0.25">
      <c r="C1316"/>
      <c r="O1316">
        <f t="shared" si="222"/>
        <v>10.88</v>
      </c>
      <c r="Q1316" t="str">
        <f t="shared" si="223"/>
        <v>#</v>
      </c>
      <c r="R1316">
        <f t="shared" si="224"/>
        <v>0</v>
      </c>
      <c r="S1316">
        <f t="shared" si="225"/>
        <v>0</v>
      </c>
      <c r="T1316">
        <f t="shared" si="226"/>
        <v>35.251200000000004</v>
      </c>
      <c r="U1316">
        <f t="shared" si="227"/>
        <v>0</v>
      </c>
      <c r="V1316" s="66">
        <f t="shared" si="228"/>
        <v>0</v>
      </c>
      <c r="W1316">
        <f t="shared" si="229"/>
        <v>0</v>
      </c>
      <c r="X1316">
        <f t="shared" si="220"/>
        <v>0</v>
      </c>
      <c r="Y1316">
        <f t="shared" si="221"/>
        <v>0</v>
      </c>
      <c r="Z1316">
        <f t="shared" si="230"/>
        <v>0</v>
      </c>
    </row>
    <row r="1317" spans="3:26" x14ac:dyDescent="0.25">
      <c r="C1317"/>
      <c r="O1317">
        <f t="shared" si="222"/>
        <v>10.88</v>
      </c>
      <c r="Q1317" t="str">
        <f t="shared" si="223"/>
        <v>#</v>
      </c>
      <c r="R1317">
        <f t="shared" si="224"/>
        <v>0</v>
      </c>
      <c r="S1317">
        <f t="shared" si="225"/>
        <v>0</v>
      </c>
      <c r="T1317">
        <f t="shared" si="226"/>
        <v>35.251200000000004</v>
      </c>
      <c r="U1317">
        <f t="shared" si="227"/>
        <v>0</v>
      </c>
      <c r="V1317" s="66">
        <f t="shared" si="228"/>
        <v>0</v>
      </c>
      <c r="W1317">
        <f t="shared" si="229"/>
        <v>0</v>
      </c>
      <c r="X1317">
        <f t="shared" si="220"/>
        <v>0</v>
      </c>
      <c r="Y1317">
        <f t="shared" si="221"/>
        <v>0</v>
      </c>
      <c r="Z1317">
        <f t="shared" si="230"/>
        <v>0</v>
      </c>
    </row>
    <row r="1318" spans="3:26" x14ac:dyDescent="0.25">
      <c r="C1318"/>
      <c r="O1318">
        <f t="shared" si="222"/>
        <v>10.88</v>
      </c>
      <c r="Q1318" t="str">
        <f t="shared" si="223"/>
        <v>#</v>
      </c>
      <c r="R1318">
        <f t="shared" si="224"/>
        <v>0</v>
      </c>
      <c r="S1318">
        <f t="shared" si="225"/>
        <v>0</v>
      </c>
      <c r="T1318">
        <f t="shared" si="226"/>
        <v>35.251200000000004</v>
      </c>
      <c r="U1318">
        <f t="shared" si="227"/>
        <v>0</v>
      </c>
      <c r="V1318" s="66">
        <f t="shared" si="228"/>
        <v>0</v>
      </c>
      <c r="W1318">
        <f t="shared" si="229"/>
        <v>0</v>
      </c>
      <c r="X1318">
        <f t="shared" si="220"/>
        <v>0</v>
      </c>
      <c r="Y1318">
        <f t="shared" si="221"/>
        <v>0</v>
      </c>
      <c r="Z1318">
        <f t="shared" si="230"/>
        <v>0</v>
      </c>
    </row>
    <row r="1319" spans="3:26" x14ac:dyDescent="0.25">
      <c r="C1319"/>
      <c r="O1319">
        <f t="shared" si="222"/>
        <v>10.88</v>
      </c>
      <c r="Q1319" t="str">
        <f t="shared" si="223"/>
        <v>#</v>
      </c>
      <c r="R1319">
        <f t="shared" si="224"/>
        <v>0</v>
      </c>
      <c r="S1319">
        <f t="shared" si="225"/>
        <v>0</v>
      </c>
      <c r="T1319">
        <f t="shared" si="226"/>
        <v>35.251200000000004</v>
      </c>
      <c r="U1319">
        <f t="shared" si="227"/>
        <v>0</v>
      </c>
      <c r="V1319" s="66">
        <f t="shared" si="228"/>
        <v>0</v>
      </c>
      <c r="W1319">
        <f t="shared" si="229"/>
        <v>0</v>
      </c>
      <c r="X1319">
        <f t="shared" si="220"/>
        <v>0</v>
      </c>
      <c r="Y1319">
        <f t="shared" si="221"/>
        <v>0</v>
      </c>
      <c r="Z1319">
        <f t="shared" si="230"/>
        <v>0</v>
      </c>
    </row>
    <row r="1320" spans="3:26" x14ac:dyDescent="0.25">
      <c r="C1320"/>
      <c r="O1320">
        <f t="shared" si="222"/>
        <v>10.88</v>
      </c>
      <c r="Q1320" t="str">
        <f t="shared" si="223"/>
        <v>#</v>
      </c>
      <c r="R1320">
        <f t="shared" si="224"/>
        <v>0</v>
      </c>
      <c r="S1320">
        <f t="shared" si="225"/>
        <v>0</v>
      </c>
      <c r="T1320">
        <f t="shared" si="226"/>
        <v>35.251200000000004</v>
      </c>
      <c r="U1320">
        <f t="shared" si="227"/>
        <v>0</v>
      </c>
      <c r="V1320" s="66">
        <f t="shared" si="228"/>
        <v>0</v>
      </c>
      <c r="W1320">
        <f t="shared" si="229"/>
        <v>0</v>
      </c>
      <c r="X1320">
        <f t="shared" si="220"/>
        <v>0</v>
      </c>
      <c r="Y1320">
        <f t="shared" si="221"/>
        <v>0</v>
      </c>
      <c r="Z1320">
        <f t="shared" si="230"/>
        <v>0</v>
      </c>
    </row>
    <row r="1321" spans="3:26" x14ac:dyDescent="0.25">
      <c r="C1321"/>
      <c r="O1321">
        <f t="shared" si="222"/>
        <v>10.88</v>
      </c>
      <c r="Q1321" t="str">
        <f t="shared" si="223"/>
        <v>#</v>
      </c>
      <c r="R1321">
        <f t="shared" si="224"/>
        <v>0</v>
      </c>
      <c r="S1321">
        <f t="shared" si="225"/>
        <v>0</v>
      </c>
      <c r="T1321">
        <f t="shared" si="226"/>
        <v>35.251200000000004</v>
      </c>
      <c r="U1321">
        <f t="shared" si="227"/>
        <v>0</v>
      </c>
      <c r="V1321" s="66">
        <f t="shared" si="228"/>
        <v>0</v>
      </c>
      <c r="W1321">
        <f t="shared" si="229"/>
        <v>0</v>
      </c>
      <c r="X1321">
        <f t="shared" si="220"/>
        <v>0</v>
      </c>
      <c r="Y1321">
        <f t="shared" si="221"/>
        <v>0</v>
      </c>
      <c r="Z1321">
        <f t="shared" si="230"/>
        <v>0</v>
      </c>
    </row>
    <row r="1322" spans="3:26" x14ac:dyDescent="0.25">
      <c r="C1322"/>
      <c r="O1322">
        <f t="shared" si="222"/>
        <v>10.88</v>
      </c>
      <c r="Q1322" t="str">
        <f t="shared" si="223"/>
        <v>#</v>
      </c>
      <c r="R1322">
        <f t="shared" si="224"/>
        <v>0</v>
      </c>
      <c r="S1322">
        <f t="shared" si="225"/>
        <v>0</v>
      </c>
      <c r="T1322">
        <f t="shared" si="226"/>
        <v>35.251200000000004</v>
      </c>
      <c r="U1322">
        <f t="shared" si="227"/>
        <v>0</v>
      </c>
      <c r="V1322" s="66">
        <f t="shared" si="228"/>
        <v>0</v>
      </c>
      <c r="W1322">
        <f t="shared" si="229"/>
        <v>0</v>
      </c>
      <c r="X1322">
        <f t="shared" si="220"/>
        <v>0</v>
      </c>
      <c r="Y1322">
        <f t="shared" si="221"/>
        <v>0</v>
      </c>
      <c r="Z1322">
        <f t="shared" si="230"/>
        <v>0</v>
      </c>
    </row>
    <row r="1323" spans="3:26" x14ac:dyDescent="0.25">
      <c r="C1323"/>
      <c r="O1323">
        <f t="shared" si="222"/>
        <v>10.88</v>
      </c>
      <c r="Q1323" t="str">
        <f t="shared" si="223"/>
        <v>#</v>
      </c>
      <c r="R1323">
        <f t="shared" si="224"/>
        <v>0</v>
      </c>
      <c r="S1323">
        <f t="shared" si="225"/>
        <v>0</v>
      </c>
      <c r="T1323">
        <f t="shared" si="226"/>
        <v>35.251200000000004</v>
      </c>
      <c r="U1323">
        <f t="shared" si="227"/>
        <v>0</v>
      </c>
      <c r="V1323" s="66">
        <f t="shared" si="228"/>
        <v>0</v>
      </c>
      <c r="W1323">
        <f t="shared" si="229"/>
        <v>0</v>
      </c>
      <c r="X1323">
        <f t="shared" si="220"/>
        <v>0</v>
      </c>
      <c r="Y1323">
        <f t="shared" si="221"/>
        <v>0</v>
      </c>
      <c r="Z1323">
        <f t="shared" si="230"/>
        <v>0</v>
      </c>
    </row>
    <row r="1324" spans="3:26" x14ac:dyDescent="0.25">
      <c r="C1324"/>
      <c r="O1324">
        <f t="shared" si="222"/>
        <v>10.88</v>
      </c>
      <c r="Q1324" t="str">
        <f t="shared" si="223"/>
        <v>#</v>
      </c>
      <c r="R1324">
        <f t="shared" si="224"/>
        <v>0</v>
      </c>
      <c r="S1324">
        <f t="shared" si="225"/>
        <v>0</v>
      </c>
      <c r="T1324">
        <f t="shared" si="226"/>
        <v>35.251200000000004</v>
      </c>
      <c r="U1324">
        <f t="shared" si="227"/>
        <v>0</v>
      </c>
      <c r="V1324" s="66">
        <f t="shared" si="228"/>
        <v>0</v>
      </c>
      <c r="W1324">
        <f t="shared" si="229"/>
        <v>0</v>
      </c>
      <c r="X1324">
        <f t="shared" si="220"/>
        <v>0</v>
      </c>
      <c r="Y1324">
        <f t="shared" si="221"/>
        <v>0</v>
      </c>
      <c r="Z1324">
        <f t="shared" si="230"/>
        <v>0</v>
      </c>
    </row>
    <row r="1325" spans="3:26" x14ac:dyDescent="0.25">
      <c r="C1325"/>
      <c r="O1325">
        <f t="shared" si="222"/>
        <v>10.88</v>
      </c>
      <c r="Q1325" t="str">
        <f t="shared" si="223"/>
        <v>#</v>
      </c>
      <c r="R1325">
        <f t="shared" si="224"/>
        <v>0</v>
      </c>
      <c r="S1325">
        <f t="shared" si="225"/>
        <v>0</v>
      </c>
      <c r="T1325">
        <f t="shared" si="226"/>
        <v>35.251200000000004</v>
      </c>
      <c r="U1325">
        <f t="shared" si="227"/>
        <v>0</v>
      </c>
      <c r="V1325" s="66">
        <f t="shared" si="228"/>
        <v>0</v>
      </c>
      <c r="W1325">
        <f t="shared" si="229"/>
        <v>0</v>
      </c>
      <c r="X1325">
        <f t="shared" si="220"/>
        <v>0</v>
      </c>
      <c r="Y1325">
        <f t="shared" si="221"/>
        <v>0</v>
      </c>
      <c r="Z1325">
        <f t="shared" si="230"/>
        <v>0</v>
      </c>
    </row>
    <row r="1326" spans="3:26" x14ac:dyDescent="0.25">
      <c r="C1326"/>
      <c r="O1326">
        <f t="shared" si="222"/>
        <v>10.88</v>
      </c>
      <c r="Q1326" t="str">
        <f t="shared" si="223"/>
        <v>#</v>
      </c>
      <c r="R1326">
        <f t="shared" si="224"/>
        <v>0</v>
      </c>
      <c r="S1326">
        <f t="shared" si="225"/>
        <v>0</v>
      </c>
      <c r="T1326">
        <f t="shared" si="226"/>
        <v>35.251200000000004</v>
      </c>
      <c r="U1326">
        <f t="shared" si="227"/>
        <v>0</v>
      </c>
      <c r="V1326" s="66">
        <f t="shared" si="228"/>
        <v>0</v>
      </c>
      <c r="W1326">
        <f t="shared" si="229"/>
        <v>0</v>
      </c>
      <c r="X1326">
        <f t="shared" si="220"/>
        <v>0</v>
      </c>
      <c r="Y1326">
        <f t="shared" si="221"/>
        <v>0</v>
      </c>
      <c r="Z1326">
        <f t="shared" si="230"/>
        <v>0</v>
      </c>
    </row>
    <row r="1327" spans="3:26" x14ac:dyDescent="0.25">
      <c r="C1327"/>
      <c r="O1327">
        <f t="shared" si="222"/>
        <v>10.88</v>
      </c>
      <c r="Q1327" t="str">
        <f t="shared" si="223"/>
        <v>#</v>
      </c>
      <c r="R1327">
        <f t="shared" si="224"/>
        <v>0</v>
      </c>
      <c r="S1327">
        <f t="shared" si="225"/>
        <v>0</v>
      </c>
      <c r="T1327">
        <f t="shared" si="226"/>
        <v>35.251200000000004</v>
      </c>
      <c r="U1327">
        <f t="shared" si="227"/>
        <v>0</v>
      </c>
      <c r="V1327" s="66">
        <f t="shared" si="228"/>
        <v>0</v>
      </c>
      <c r="W1327">
        <f t="shared" si="229"/>
        <v>0</v>
      </c>
      <c r="X1327">
        <f t="shared" si="220"/>
        <v>0</v>
      </c>
      <c r="Y1327">
        <f t="shared" si="221"/>
        <v>0</v>
      </c>
      <c r="Z1327">
        <f t="shared" si="230"/>
        <v>0</v>
      </c>
    </row>
    <row r="1328" spans="3:26" x14ac:dyDescent="0.25">
      <c r="C1328"/>
      <c r="O1328">
        <f t="shared" si="222"/>
        <v>10.88</v>
      </c>
      <c r="Q1328" t="str">
        <f t="shared" si="223"/>
        <v>#</v>
      </c>
      <c r="R1328">
        <f t="shared" si="224"/>
        <v>0</v>
      </c>
      <c r="S1328">
        <f t="shared" si="225"/>
        <v>0</v>
      </c>
      <c r="T1328">
        <f t="shared" si="226"/>
        <v>35.251200000000004</v>
      </c>
      <c r="U1328">
        <f t="shared" si="227"/>
        <v>0</v>
      </c>
      <c r="V1328" s="66">
        <f t="shared" si="228"/>
        <v>0</v>
      </c>
      <c r="W1328">
        <f t="shared" si="229"/>
        <v>0</v>
      </c>
      <c r="X1328">
        <f t="shared" si="220"/>
        <v>0</v>
      </c>
      <c r="Y1328">
        <f t="shared" si="221"/>
        <v>0</v>
      </c>
      <c r="Z1328">
        <f t="shared" si="230"/>
        <v>0</v>
      </c>
    </row>
    <row r="1329" spans="3:26" x14ac:dyDescent="0.25">
      <c r="C1329"/>
      <c r="O1329">
        <f t="shared" si="222"/>
        <v>10.88</v>
      </c>
      <c r="Q1329" t="str">
        <f t="shared" si="223"/>
        <v>#</v>
      </c>
      <c r="R1329">
        <f t="shared" si="224"/>
        <v>0</v>
      </c>
      <c r="S1329">
        <f t="shared" si="225"/>
        <v>0</v>
      </c>
      <c r="T1329">
        <f t="shared" si="226"/>
        <v>35.251200000000004</v>
      </c>
      <c r="U1329">
        <f t="shared" si="227"/>
        <v>0</v>
      </c>
      <c r="V1329" s="66">
        <f t="shared" si="228"/>
        <v>0</v>
      </c>
      <c r="W1329">
        <f t="shared" si="229"/>
        <v>0</v>
      </c>
      <c r="X1329">
        <f t="shared" si="220"/>
        <v>0</v>
      </c>
      <c r="Y1329">
        <f t="shared" si="221"/>
        <v>0</v>
      </c>
      <c r="Z1329">
        <f t="shared" si="230"/>
        <v>0</v>
      </c>
    </row>
    <row r="1330" spans="3:26" x14ac:dyDescent="0.25">
      <c r="C1330"/>
      <c r="O1330">
        <f t="shared" si="222"/>
        <v>10.88</v>
      </c>
      <c r="Q1330" t="str">
        <f t="shared" si="223"/>
        <v>#</v>
      </c>
      <c r="R1330">
        <f t="shared" si="224"/>
        <v>0</v>
      </c>
      <c r="S1330">
        <f t="shared" si="225"/>
        <v>0</v>
      </c>
      <c r="T1330">
        <f t="shared" si="226"/>
        <v>35.251200000000004</v>
      </c>
      <c r="U1330">
        <f t="shared" si="227"/>
        <v>0</v>
      </c>
      <c r="V1330" s="66">
        <f t="shared" si="228"/>
        <v>0</v>
      </c>
      <c r="W1330">
        <f t="shared" si="229"/>
        <v>0</v>
      </c>
      <c r="X1330">
        <f t="shared" si="220"/>
        <v>0</v>
      </c>
      <c r="Y1330">
        <f t="shared" si="221"/>
        <v>0</v>
      </c>
      <c r="Z1330">
        <f t="shared" si="230"/>
        <v>0</v>
      </c>
    </row>
    <row r="1331" spans="3:26" x14ac:dyDescent="0.25">
      <c r="C1331"/>
      <c r="O1331">
        <f t="shared" si="222"/>
        <v>10.88</v>
      </c>
      <c r="Q1331" t="str">
        <f t="shared" si="223"/>
        <v>#</v>
      </c>
      <c r="R1331">
        <f t="shared" si="224"/>
        <v>0</v>
      </c>
      <c r="S1331">
        <f t="shared" si="225"/>
        <v>0</v>
      </c>
      <c r="T1331">
        <f t="shared" si="226"/>
        <v>35.251200000000004</v>
      </c>
      <c r="U1331">
        <f t="shared" si="227"/>
        <v>0</v>
      </c>
      <c r="V1331" s="66">
        <f t="shared" si="228"/>
        <v>0</v>
      </c>
      <c r="W1331">
        <f t="shared" si="229"/>
        <v>0</v>
      </c>
      <c r="X1331">
        <f t="shared" si="220"/>
        <v>0</v>
      </c>
      <c r="Y1331">
        <f t="shared" si="221"/>
        <v>0</v>
      </c>
      <c r="Z1331">
        <f t="shared" si="230"/>
        <v>0</v>
      </c>
    </row>
    <row r="1332" spans="3:26" x14ac:dyDescent="0.25">
      <c r="C1332"/>
      <c r="O1332">
        <f t="shared" si="222"/>
        <v>10.88</v>
      </c>
      <c r="Q1332" t="str">
        <f t="shared" si="223"/>
        <v>#</v>
      </c>
      <c r="R1332">
        <f t="shared" si="224"/>
        <v>0</v>
      </c>
      <c r="S1332">
        <f t="shared" si="225"/>
        <v>0</v>
      </c>
      <c r="T1332">
        <f t="shared" si="226"/>
        <v>35.251200000000004</v>
      </c>
      <c r="U1332">
        <f t="shared" si="227"/>
        <v>0</v>
      </c>
      <c r="V1332" s="66">
        <f t="shared" si="228"/>
        <v>0</v>
      </c>
      <c r="W1332">
        <f t="shared" si="229"/>
        <v>0</v>
      </c>
      <c r="X1332">
        <f t="shared" si="220"/>
        <v>0</v>
      </c>
      <c r="Y1332">
        <f t="shared" si="221"/>
        <v>0</v>
      </c>
      <c r="Z1332">
        <f t="shared" si="230"/>
        <v>0</v>
      </c>
    </row>
    <row r="1333" spans="3:26" x14ac:dyDescent="0.25">
      <c r="C1333"/>
      <c r="O1333">
        <f t="shared" si="222"/>
        <v>10.88</v>
      </c>
      <c r="Q1333" t="str">
        <f t="shared" si="223"/>
        <v>#</v>
      </c>
      <c r="R1333">
        <f t="shared" si="224"/>
        <v>0</v>
      </c>
      <c r="S1333">
        <f t="shared" si="225"/>
        <v>0</v>
      </c>
      <c r="T1333">
        <f t="shared" si="226"/>
        <v>35.251200000000004</v>
      </c>
      <c r="U1333">
        <f t="shared" si="227"/>
        <v>0</v>
      </c>
      <c r="V1333" s="66">
        <f t="shared" si="228"/>
        <v>0</v>
      </c>
      <c r="W1333">
        <f t="shared" si="229"/>
        <v>0</v>
      </c>
      <c r="X1333">
        <f t="shared" si="220"/>
        <v>0</v>
      </c>
      <c r="Y1333">
        <f t="shared" si="221"/>
        <v>0</v>
      </c>
      <c r="Z1333">
        <f t="shared" si="230"/>
        <v>0</v>
      </c>
    </row>
    <row r="1334" spans="3:26" x14ac:dyDescent="0.25">
      <c r="C1334"/>
      <c r="O1334">
        <f t="shared" si="222"/>
        <v>10.88</v>
      </c>
      <c r="Q1334" t="str">
        <f t="shared" si="223"/>
        <v>#</v>
      </c>
      <c r="R1334">
        <f t="shared" si="224"/>
        <v>0</v>
      </c>
      <c r="S1334">
        <f t="shared" si="225"/>
        <v>0</v>
      </c>
      <c r="T1334">
        <f t="shared" si="226"/>
        <v>35.251200000000004</v>
      </c>
      <c r="U1334">
        <f t="shared" si="227"/>
        <v>0</v>
      </c>
      <c r="V1334" s="66">
        <f t="shared" si="228"/>
        <v>0</v>
      </c>
      <c r="W1334">
        <f t="shared" si="229"/>
        <v>0</v>
      </c>
      <c r="X1334">
        <f t="shared" si="220"/>
        <v>0</v>
      </c>
      <c r="Y1334">
        <f t="shared" si="221"/>
        <v>0</v>
      </c>
      <c r="Z1334">
        <f t="shared" si="230"/>
        <v>0</v>
      </c>
    </row>
    <row r="1335" spans="3:26" x14ac:dyDescent="0.25">
      <c r="C1335"/>
      <c r="O1335">
        <f t="shared" si="222"/>
        <v>10.88</v>
      </c>
      <c r="Q1335" t="str">
        <f t="shared" si="223"/>
        <v>#</v>
      </c>
      <c r="R1335">
        <f t="shared" si="224"/>
        <v>0</v>
      </c>
      <c r="S1335">
        <f t="shared" si="225"/>
        <v>0</v>
      </c>
      <c r="T1335">
        <f t="shared" si="226"/>
        <v>35.251200000000004</v>
      </c>
      <c r="U1335">
        <f t="shared" si="227"/>
        <v>0</v>
      </c>
      <c r="V1335" s="66">
        <f t="shared" si="228"/>
        <v>0</v>
      </c>
      <c r="W1335">
        <f t="shared" si="229"/>
        <v>0</v>
      </c>
      <c r="X1335">
        <f t="shared" si="220"/>
        <v>0</v>
      </c>
      <c r="Y1335">
        <f t="shared" si="221"/>
        <v>0</v>
      </c>
      <c r="Z1335">
        <f t="shared" si="230"/>
        <v>0</v>
      </c>
    </row>
    <row r="1336" spans="3:26" x14ac:dyDescent="0.25">
      <c r="C1336"/>
      <c r="O1336">
        <f t="shared" si="222"/>
        <v>10.88</v>
      </c>
      <c r="Q1336" t="str">
        <f t="shared" si="223"/>
        <v>#</v>
      </c>
      <c r="R1336">
        <f t="shared" si="224"/>
        <v>0</v>
      </c>
      <c r="S1336">
        <f t="shared" si="225"/>
        <v>0</v>
      </c>
      <c r="T1336">
        <f t="shared" si="226"/>
        <v>35.251200000000004</v>
      </c>
      <c r="U1336">
        <f t="shared" si="227"/>
        <v>0</v>
      </c>
      <c r="V1336" s="66">
        <f t="shared" si="228"/>
        <v>0</v>
      </c>
      <c r="W1336">
        <f t="shared" si="229"/>
        <v>0</v>
      </c>
      <c r="X1336">
        <f t="shared" si="220"/>
        <v>0</v>
      </c>
      <c r="Y1336">
        <f t="shared" si="221"/>
        <v>0</v>
      </c>
      <c r="Z1336">
        <f t="shared" si="230"/>
        <v>0</v>
      </c>
    </row>
    <row r="1337" spans="3:26" x14ac:dyDescent="0.25">
      <c r="C1337"/>
      <c r="O1337">
        <f t="shared" si="222"/>
        <v>10.88</v>
      </c>
      <c r="Q1337" t="str">
        <f t="shared" si="223"/>
        <v>#</v>
      </c>
      <c r="R1337">
        <f t="shared" si="224"/>
        <v>0</v>
      </c>
      <c r="S1337">
        <f t="shared" si="225"/>
        <v>0</v>
      </c>
      <c r="T1337">
        <f t="shared" si="226"/>
        <v>35.251200000000004</v>
      </c>
      <c r="U1337">
        <f t="shared" si="227"/>
        <v>0</v>
      </c>
      <c r="V1337" s="66">
        <f t="shared" si="228"/>
        <v>0</v>
      </c>
      <c r="W1337">
        <f t="shared" si="229"/>
        <v>0</v>
      </c>
      <c r="X1337">
        <f t="shared" si="220"/>
        <v>0</v>
      </c>
      <c r="Y1337">
        <f t="shared" si="221"/>
        <v>0</v>
      </c>
      <c r="Z1337">
        <f t="shared" si="230"/>
        <v>0</v>
      </c>
    </row>
    <row r="1338" spans="3:26" x14ac:dyDescent="0.25">
      <c r="C1338"/>
      <c r="O1338">
        <f t="shared" si="222"/>
        <v>10.88</v>
      </c>
      <c r="Q1338" t="str">
        <f t="shared" si="223"/>
        <v>#</v>
      </c>
      <c r="R1338">
        <f t="shared" si="224"/>
        <v>0</v>
      </c>
      <c r="S1338">
        <f t="shared" si="225"/>
        <v>0</v>
      </c>
      <c r="T1338">
        <f t="shared" si="226"/>
        <v>35.251200000000004</v>
      </c>
      <c r="U1338">
        <f t="shared" si="227"/>
        <v>0</v>
      </c>
      <c r="V1338" s="66">
        <f t="shared" si="228"/>
        <v>0</v>
      </c>
      <c r="W1338">
        <f t="shared" si="229"/>
        <v>0</v>
      </c>
      <c r="X1338">
        <f t="shared" si="220"/>
        <v>0</v>
      </c>
      <c r="Y1338">
        <f t="shared" si="221"/>
        <v>0</v>
      </c>
      <c r="Z1338">
        <f t="shared" si="230"/>
        <v>0</v>
      </c>
    </row>
    <row r="1339" spans="3:26" x14ac:dyDescent="0.25">
      <c r="C1339"/>
      <c r="O1339">
        <f t="shared" si="222"/>
        <v>10.88</v>
      </c>
      <c r="Q1339" t="str">
        <f t="shared" si="223"/>
        <v>#</v>
      </c>
      <c r="R1339">
        <f t="shared" si="224"/>
        <v>0</v>
      </c>
      <c r="S1339">
        <f t="shared" si="225"/>
        <v>0</v>
      </c>
      <c r="T1339">
        <f t="shared" si="226"/>
        <v>35.251200000000004</v>
      </c>
      <c r="U1339">
        <f t="shared" si="227"/>
        <v>0</v>
      </c>
      <c r="V1339" s="66">
        <f t="shared" si="228"/>
        <v>0</v>
      </c>
      <c r="W1339">
        <f t="shared" si="229"/>
        <v>0</v>
      </c>
      <c r="X1339">
        <f t="shared" si="220"/>
        <v>0</v>
      </c>
      <c r="Y1339">
        <f t="shared" si="221"/>
        <v>0</v>
      </c>
      <c r="Z1339">
        <f t="shared" si="230"/>
        <v>0</v>
      </c>
    </row>
    <row r="1340" spans="3:26" x14ac:dyDescent="0.25">
      <c r="C1340"/>
      <c r="O1340">
        <f t="shared" si="222"/>
        <v>10.88</v>
      </c>
      <c r="Q1340" t="str">
        <f t="shared" si="223"/>
        <v>#</v>
      </c>
      <c r="R1340">
        <f t="shared" si="224"/>
        <v>0</v>
      </c>
      <c r="S1340">
        <f t="shared" si="225"/>
        <v>0</v>
      </c>
      <c r="T1340">
        <f t="shared" si="226"/>
        <v>35.251200000000004</v>
      </c>
      <c r="U1340">
        <f t="shared" si="227"/>
        <v>0</v>
      </c>
      <c r="V1340" s="66">
        <f t="shared" si="228"/>
        <v>0</v>
      </c>
      <c r="W1340">
        <f t="shared" si="229"/>
        <v>0</v>
      </c>
      <c r="X1340">
        <f t="shared" si="220"/>
        <v>0</v>
      </c>
      <c r="Y1340">
        <f t="shared" si="221"/>
        <v>0</v>
      </c>
      <c r="Z1340">
        <f t="shared" si="230"/>
        <v>0</v>
      </c>
    </row>
    <row r="1341" spans="3:26" x14ac:dyDescent="0.25">
      <c r="C1341"/>
      <c r="O1341">
        <f t="shared" si="222"/>
        <v>10.88</v>
      </c>
      <c r="Q1341" t="str">
        <f t="shared" si="223"/>
        <v>#</v>
      </c>
      <c r="R1341">
        <f t="shared" si="224"/>
        <v>0</v>
      </c>
      <c r="S1341">
        <f t="shared" si="225"/>
        <v>0</v>
      </c>
      <c r="T1341">
        <f t="shared" si="226"/>
        <v>35.251200000000004</v>
      </c>
      <c r="U1341">
        <f t="shared" si="227"/>
        <v>0</v>
      </c>
      <c r="V1341" s="66">
        <f t="shared" si="228"/>
        <v>0</v>
      </c>
      <c r="W1341">
        <f t="shared" si="229"/>
        <v>0</v>
      </c>
      <c r="X1341">
        <f t="shared" si="220"/>
        <v>0</v>
      </c>
      <c r="Y1341">
        <f t="shared" si="221"/>
        <v>0</v>
      </c>
      <c r="Z1341">
        <f t="shared" si="230"/>
        <v>0</v>
      </c>
    </row>
    <row r="1342" spans="3:26" x14ac:dyDescent="0.25">
      <c r="C1342"/>
      <c r="O1342">
        <f t="shared" si="222"/>
        <v>10.88</v>
      </c>
      <c r="Q1342" t="str">
        <f t="shared" si="223"/>
        <v>#</v>
      </c>
      <c r="R1342">
        <f t="shared" si="224"/>
        <v>0</v>
      </c>
      <c r="S1342">
        <f t="shared" si="225"/>
        <v>0</v>
      </c>
      <c r="T1342">
        <f t="shared" si="226"/>
        <v>35.251200000000004</v>
      </c>
      <c r="U1342">
        <f t="shared" si="227"/>
        <v>0</v>
      </c>
      <c r="V1342" s="66">
        <f t="shared" si="228"/>
        <v>0</v>
      </c>
      <c r="W1342">
        <f t="shared" si="229"/>
        <v>0</v>
      </c>
      <c r="X1342">
        <f t="shared" si="220"/>
        <v>0</v>
      </c>
      <c r="Y1342">
        <f t="shared" si="221"/>
        <v>0</v>
      </c>
      <c r="Z1342">
        <f t="shared" si="230"/>
        <v>0</v>
      </c>
    </row>
    <row r="1343" spans="3:26" x14ac:dyDescent="0.25">
      <c r="C1343"/>
      <c r="O1343">
        <f t="shared" si="222"/>
        <v>10.88</v>
      </c>
      <c r="Q1343" t="str">
        <f t="shared" si="223"/>
        <v>#</v>
      </c>
      <c r="R1343">
        <f t="shared" si="224"/>
        <v>0</v>
      </c>
      <c r="S1343">
        <f t="shared" si="225"/>
        <v>0</v>
      </c>
      <c r="T1343">
        <f t="shared" si="226"/>
        <v>35.251200000000004</v>
      </c>
      <c r="U1343">
        <f t="shared" si="227"/>
        <v>0</v>
      </c>
      <c r="V1343" s="66">
        <f t="shared" si="228"/>
        <v>0</v>
      </c>
      <c r="W1343">
        <f t="shared" si="229"/>
        <v>0</v>
      </c>
      <c r="X1343">
        <f t="shared" si="220"/>
        <v>0</v>
      </c>
      <c r="Y1343">
        <f t="shared" si="221"/>
        <v>0</v>
      </c>
      <c r="Z1343">
        <f t="shared" si="230"/>
        <v>0</v>
      </c>
    </row>
    <row r="1344" spans="3:26" x14ac:dyDescent="0.25">
      <c r="C1344"/>
      <c r="O1344">
        <f t="shared" si="222"/>
        <v>10.88</v>
      </c>
      <c r="Q1344" t="str">
        <f t="shared" si="223"/>
        <v>#</v>
      </c>
      <c r="R1344">
        <f t="shared" si="224"/>
        <v>0</v>
      </c>
      <c r="S1344">
        <f t="shared" si="225"/>
        <v>0</v>
      </c>
      <c r="T1344">
        <f t="shared" si="226"/>
        <v>35.251200000000004</v>
      </c>
      <c r="U1344">
        <f t="shared" si="227"/>
        <v>0</v>
      </c>
      <c r="V1344" s="66">
        <f t="shared" si="228"/>
        <v>0</v>
      </c>
      <c r="W1344">
        <f t="shared" si="229"/>
        <v>0</v>
      </c>
      <c r="X1344">
        <f t="shared" si="220"/>
        <v>0</v>
      </c>
      <c r="Y1344">
        <f t="shared" si="221"/>
        <v>0</v>
      </c>
      <c r="Z1344">
        <f t="shared" si="230"/>
        <v>0</v>
      </c>
    </row>
    <row r="1345" spans="3:26" x14ac:dyDescent="0.25">
      <c r="C1345"/>
      <c r="O1345">
        <f t="shared" si="222"/>
        <v>10.88</v>
      </c>
      <c r="Q1345" t="str">
        <f t="shared" si="223"/>
        <v>#</v>
      </c>
      <c r="R1345">
        <f t="shared" si="224"/>
        <v>0</v>
      </c>
      <c r="S1345">
        <f t="shared" si="225"/>
        <v>0</v>
      </c>
      <c r="T1345">
        <f t="shared" si="226"/>
        <v>35.251200000000004</v>
      </c>
      <c r="U1345">
        <f t="shared" si="227"/>
        <v>0</v>
      </c>
      <c r="V1345" s="66">
        <f t="shared" si="228"/>
        <v>0</v>
      </c>
      <c r="W1345">
        <f t="shared" si="229"/>
        <v>0</v>
      </c>
      <c r="X1345">
        <f t="shared" si="220"/>
        <v>0</v>
      </c>
      <c r="Y1345">
        <f t="shared" si="221"/>
        <v>0</v>
      </c>
      <c r="Z1345">
        <f t="shared" si="230"/>
        <v>0</v>
      </c>
    </row>
    <row r="1346" spans="3:26" x14ac:dyDescent="0.25">
      <c r="C1346"/>
      <c r="O1346">
        <f t="shared" si="222"/>
        <v>10.88</v>
      </c>
      <c r="Q1346" t="str">
        <f t="shared" si="223"/>
        <v>#</v>
      </c>
      <c r="R1346">
        <f t="shared" si="224"/>
        <v>0</v>
      </c>
      <c r="S1346">
        <f t="shared" si="225"/>
        <v>0</v>
      </c>
      <c r="T1346">
        <f t="shared" si="226"/>
        <v>35.251200000000004</v>
      </c>
      <c r="U1346">
        <f t="shared" si="227"/>
        <v>0</v>
      </c>
      <c r="V1346" s="66">
        <f t="shared" si="228"/>
        <v>0</v>
      </c>
      <c r="W1346">
        <f t="shared" si="229"/>
        <v>0</v>
      </c>
      <c r="X1346">
        <f t="shared" si="220"/>
        <v>0</v>
      </c>
      <c r="Y1346">
        <f t="shared" si="221"/>
        <v>0</v>
      </c>
      <c r="Z1346">
        <f t="shared" si="230"/>
        <v>0</v>
      </c>
    </row>
    <row r="1347" spans="3:26" x14ac:dyDescent="0.25">
      <c r="C1347"/>
      <c r="O1347">
        <f t="shared" si="222"/>
        <v>10.88</v>
      </c>
      <c r="Q1347" t="str">
        <f t="shared" si="223"/>
        <v>#</v>
      </c>
      <c r="R1347">
        <f t="shared" si="224"/>
        <v>0</v>
      </c>
      <c r="S1347">
        <f t="shared" si="225"/>
        <v>0</v>
      </c>
      <c r="T1347">
        <f t="shared" si="226"/>
        <v>35.251200000000004</v>
      </c>
      <c r="U1347">
        <f t="shared" si="227"/>
        <v>0</v>
      </c>
      <c r="V1347" s="66">
        <f t="shared" si="228"/>
        <v>0</v>
      </c>
      <c r="W1347">
        <f t="shared" si="229"/>
        <v>0</v>
      </c>
      <c r="X1347">
        <f t="shared" ref="X1347:X1410" si="231">ROUND(J1347/1000,3)</f>
        <v>0</v>
      </c>
      <c r="Y1347">
        <f t="shared" ref="Y1347:Y1410" si="232">ROUND(K1347/1000,3)</f>
        <v>0</v>
      </c>
      <c r="Z1347">
        <f t="shared" si="230"/>
        <v>0</v>
      </c>
    </row>
    <row r="1348" spans="3:26" x14ac:dyDescent="0.25">
      <c r="C1348"/>
      <c r="O1348">
        <f t="shared" ref="O1348:O1411" si="233">IFERROR(AVERAGEIFS($M$3:$M$1650,$B$3:$B$1650,MID($Q1348,1,4),$M$3:$M$1650,"&gt;0"),10.88)</f>
        <v>10.88</v>
      </c>
      <c r="Q1348" t="str">
        <f t="shared" ref="Q1348:Q1411" si="234">B1348&amp;"#"&amp;MID(C1348,6,2)</f>
        <v>#</v>
      </c>
      <c r="R1348">
        <f t="shared" ref="R1348:R1411" si="235">IF(OR(L1348=0,M1348=0),ROUND(D1348*O1348/1000,3),ROUND(L1348*M1348*0.9/1000,3))</f>
        <v>0</v>
      </c>
      <c r="S1348">
        <f t="shared" ref="S1348:S1411" si="236">IF(OR(L1348=0,M1348=0),ROUND(D1348*O1348*0.9/1000,3),ROUND(L1348*M1348*0.9/1000,3))</f>
        <v>0</v>
      </c>
      <c r="T1348">
        <f t="shared" ref="T1348:T1411" si="237">IF(OR(L1348=0,M1348=0),O1348*0.9*3.6,M1348*0.9*3.6)</f>
        <v>35.251200000000004</v>
      </c>
      <c r="U1348">
        <f t="shared" ref="U1348:U1411" si="238">IF(H1348=0,ROUND(F1348+G1348,3),ROUND(H1348,3))</f>
        <v>0</v>
      </c>
      <c r="V1348" s="66">
        <f t="shared" ref="V1348:V1411" si="239">H1348</f>
        <v>0</v>
      </c>
      <c r="W1348">
        <f t="shared" ref="W1348:W1411" si="240">ROUND(E1348/1000,3)</f>
        <v>0</v>
      </c>
      <c r="X1348">
        <f t="shared" si="231"/>
        <v>0</v>
      </c>
      <c r="Y1348">
        <f t="shared" si="232"/>
        <v>0</v>
      </c>
      <c r="Z1348">
        <f t="shared" ref="Z1348:Z1411" si="241">ROUND(I1348/1000,3)</f>
        <v>0</v>
      </c>
    </row>
    <row r="1349" spans="3:26" x14ac:dyDescent="0.25">
      <c r="C1349"/>
      <c r="O1349">
        <f t="shared" si="233"/>
        <v>10.88</v>
      </c>
      <c r="Q1349" t="str">
        <f t="shared" si="234"/>
        <v>#</v>
      </c>
      <c r="R1349">
        <f t="shared" si="235"/>
        <v>0</v>
      </c>
      <c r="S1349">
        <f t="shared" si="236"/>
        <v>0</v>
      </c>
      <c r="T1349">
        <f t="shared" si="237"/>
        <v>35.251200000000004</v>
      </c>
      <c r="U1349">
        <f t="shared" si="238"/>
        <v>0</v>
      </c>
      <c r="V1349" s="66">
        <f t="shared" si="239"/>
        <v>0</v>
      </c>
      <c r="W1349">
        <f t="shared" si="240"/>
        <v>0</v>
      </c>
      <c r="X1349">
        <f t="shared" si="231"/>
        <v>0</v>
      </c>
      <c r="Y1349">
        <f t="shared" si="232"/>
        <v>0</v>
      </c>
      <c r="Z1349">
        <f t="shared" si="241"/>
        <v>0</v>
      </c>
    </row>
    <row r="1350" spans="3:26" x14ac:dyDescent="0.25">
      <c r="C1350"/>
      <c r="O1350">
        <f t="shared" si="233"/>
        <v>10.88</v>
      </c>
      <c r="Q1350" t="str">
        <f t="shared" si="234"/>
        <v>#</v>
      </c>
      <c r="R1350">
        <f t="shared" si="235"/>
        <v>0</v>
      </c>
      <c r="S1350">
        <f t="shared" si="236"/>
        <v>0</v>
      </c>
      <c r="T1350">
        <f t="shared" si="237"/>
        <v>35.251200000000004</v>
      </c>
      <c r="U1350">
        <f t="shared" si="238"/>
        <v>0</v>
      </c>
      <c r="V1350" s="66">
        <f t="shared" si="239"/>
        <v>0</v>
      </c>
      <c r="W1350">
        <f t="shared" si="240"/>
        <v>0</v>
      </c>
      <c r="X1350">
        <f t="shared" si="231"/>
        <v>0</v>
      </c>
      <c r="Y1350">
        <f t="shared" si="232"/>
        <v>0</v>
      </c>
      <c r="Z1350">
        <f t="shared" si="241"/>
        <v>0</v>
      </c>
    </row>
    <row r="1351" spans="3:26" x14ac:dyDescent="0.25">
      <c r="C1351"/>
      <c r="O1351">
        <f t="shared" si="233"/>
        <v>10.88</v>
      </c>
      <c r="Q1351" t="str">
        <f t="shared" si="234"/>
        <v>#</v>
      </c>
      <c r="R1351">
        <f t="shared" si="235"/>
        <v>0</v>
      </c>
      <c r="S1351">
        <f t="shared" si="236"/>
        <v>0</v>
      </c>
      <c r="T1351">
        <f t="shared" si="237"/>
        <v>35.251200000000004</v>
      </c>
      <c r="U1351">
        <f t="shared" si="238"/>
        <v>0</v>
      </c>
      <c r="V1351" s="66">
        <f t="shared" si="239"/>
        <v>0</v>
      </c>
      <c r="W1351">
        <f t="shared" si="240"/>
        <v>0</v>
      </c>
      <c r="X1351">
        <f t="shared" si="231"/>
        <v>0</v>
      </c>
      <c r="Y1351">
        <f t="shared" si="232"/>
        <v>0</v>
      </c>
      <c r="Z1351">
        <f t="shared" si="241"/>
        <v>0</v>
      </c>
    </row>
    <row r="1352" spans="3:26" x14ac:dyDescent="0.25">
      <c r="C1352"/>
      <c r="O1352">
        <f t="shared" si="233"/>
        <v>10.88</v>
      </c>
      <c r="Q1352" t="str">
        <f t="shared" si="234"/>
        <v>#</v>
      </c>
      <c r="R1352">
        <f t="shared" si="235"/>
        <v>0</v>
      </c>
      <c r="S1352">
        <f t="shared" si="236"/>
        <v>0</v>
      </c>
      <c r="T1352">
        <f t="shared" si="237"/>
        <v>35.251200000000004</v>
      </c>
      <c r="U1352">
        <f t="shared" si="238"/>
        <v>0</v>
      </c>
      <c r="V1352" s="66">
        <f t="shared" si="239"/>
        <v>0</v>
      </c>
      <c r="W1352">
        <f t="shared" si="240"/>
        <v>0</v>
      </c>
      <c r="X1352">
        <f t="shared" si="231"/>
        <v>0</v>
      </c>
      <c r="Y1352">
        <f t="shared" si="232"/>
        <v>0</v>
      </c>
      <c r="Z1352">
        <f t="shared" si="241"/>
        <v>0</v>
      </c>
    </row>
    <row r="1353" spans="3:26" x14ac:dyDescent="0.25">
      <c r="C1353"/>
      <c r="O1353">
        <f t="shared" si="233"/>
        <v>10.88</v>
      </c>
      <c r="Q1353" t="str">
        <f t="shared" si="234"/>
        <v>#</v>
      </c>
      <c r="R1353">
        <f t="shared" si="235"/>
        <v>0</v>
      </c>
      <c r="S1353">
        <f t="shared" si="236"/>
        <v>0</v>
      </c>
      <c r="T1353">
        <f t="shared" si="237"/>
        <v>35.251200000000004</v>
      </c>
      <c r="U1353">
        <f t="shared" si="238"/>
        <v>0</v>
      </c>
      <c r="V1353" s="66">
        <f t="shared" si="239"/>
        <v>0</v>
      </c>
      <c r="W1353">
        <f t="shared" si="240"/>
        <v>0</v>
      </c>
      <c r="X1353">
        <f t="shared" si="231"/>
        <v>0</v>
      </c>
      <c r="Y1353">
        <f t="shared" si="232"/>
        <v>0</v>
      </c>
      <c r="Z1353">
        <f t="shared" si="241"/>
        <v>0</v>
      </c>
    </row>
    <row r="1354" spans="3:26" x14ac:dyDescent="0.25">
      <c r="C1354"/>
      <c r="O1354">
        <f t="shared" si="233"/>
        <v>10.88</v>
      </c>
      <c r="Q1354" t="str">
        <f t="shared" si="234"/>
        <v>#</v>
      </c>
      <c r="R1354">
        <f t="shared" si="235"/>
        <v>0</v>
      </c>
      <c r="S1354">
        <f t="shared" si="236"/>
        <v>0</v>
      </c>
      <c r="T1354">
        <f t="shared" si="237"/>
        <v>35.251200000000004</v>
      </c>
      <c r="U1354">
        <f t="shared" si="238"/>
        <v>0</v>
      </c>
      <c r="V1354" s="66">
        <f t="shared" si="239"/>
        <v>0</v>
      </c>
      <c r="W1354">
        <f t="shared" si="240"/>
        <v>0</v>
      </c>
      <c r="X1354">
        <f t="shared" si="231"/>
        <v>0</v>
      </c>
      <c r="Y1354">
        <f t="shared" si="232"/>
        <v>0</v>
      </c>
      <c r="Z1354">
        <f t="shared" si="241"/>
        <v>0</v>
      </c>
    </row>
    <row r="1355" spans="3:26" x14ac:dyDescent="0.25">
      <c r="C1355"/>
      <c r="O1355">
        <f t="shared" si="233"/>
        <v>10.88</v>
      </c>
      <c r="Q1355" t="str">
        <f t="shared" si="234"/>
        <v>#</v>
      </c>
      <c r="R1355">
        <f t="shared" si="235"/>
        <v>0</v>
      </c>
      <c r="S1355">
        <f t="shared" si="236"/>
        <v>0</v>
      </c>
      <c r="T1355">
        <f t="shared" si="237"/>
        <v>35.251200000000004</v>
      </c>
      <c r="U1355">
        <f t="shared" si="238"/>
        <v>0</v>
      </c>
      <c r="V1355" s="66">
        <f t="shared" si="239"/>
        <v>0</v>
      </c>
      <c r="W1355">
        <f t="shared" si="240"/>
        <v>0</v>
      </c>
      <c r="X1355">
        <f t="shared" si="231"/>
        <v>0</v>
      </c>
      <c r="Y1355">
        <f t="shared" si="232"/>
        <v>0</v>
      </c>
      <c r="Z1355">
        <f t="shared" si="241"/>
        <v>0</v>
      </c>
    </row>
    <row r="1356" spans="3:26" x14ac:dyDescent="0.25">
      <c r="C1356"/>
      <c r="O1356">
        <f t="shared" si="233"/>
        <v>10.88</v>
      </c>
      <c r="Q1356" t="str">
        <f t="shared" si="234"/>
        <v>#</v>
      </c>
      <c r="R1356">
        <f t="shared" si="235"/>
        <v>0</v>
      </c>
      <c r="S1356">
        <f t="shared" si="236"/>
        <v>0</v>
      </c>
      <c r="T1356">
        <f t="shared" si="237"/>
        <v>35.251200000000004</v>
      </c>
      <c r="U1356">
        <f t="shared" si="238"/>
        <v>0</v>
      </c>
      <c r="V1356" s="66">
        <f t="shared" si="239"/>
        <v>0</v>
      </c>
      <c r="W1356">
        <f t="shared" si="240"/>
        <v>0</v>
      </c>
      <c r="X1356">
        <f t="shared" si="231"/>
        <v>0</v>
      </c>
      <c r="Y1356">
        <f t="shared" si="232"/>
        <v>0</v>
      </c>
      <c r="Z1356">
        <f t="shared" si="241"/>
        <v>0</v>
      </c>
    </row>
    <row r="1357" spans="3:26" x14ac:dyDescent="0.25">
      <c r="C1357"/>
      <c r="O1357">
        <f t="shared" si="233"/>
        <v>10.88</v>
      </c>
      <c r="Q1357" t="str">
        <f t="shared" si="234"/>
        <v>#</v>
      </c>
      <c r="R1357">
        <f t="shared" si="235"/>
        <v>0</v>
      </c>
      <c r="S1357">
        <f t="shared" si="236"/>
        <v>0</v>
      </c>
      <c r="T1357">
        <f t="shared" si="237"/>
        <v>35.251200000000004</v>
      </c>
      <c r="U1357">
        <f t="shared" si="238"/>
        <v>0</v>
      </c>
      <c r="V1357" s="66">
        <f t="shared" si="239"/>
        <v>0</v>
      </c>
      <c r="W1357">
        <f t="shared" si="240"/>
        <v>0</v>
      </c>
      <c r="X1357">
        <f t="shared" si="231"/>
        <v>0</v>
      </c>
      <c r="Y1357">
        <f t="shared" si="232"/>
        <v>0</v>
      </c>
      <c r="Z1357">
        <f t="shared" si="241"/>
        <v>0</v>
      </c>
    </row>
    <row r="1358" spans="3:26" x14ac:dyDescent="0.25">
      <c r="C1358"/>
      <c r="O1358">
        <f t="shared" si="233"/>
        <v>10.88</v>
      </c>
      <c r="Q1358" t="str">
        <f t="shared" si="234"/>
        <v>#</v>
      </c>
      <c r="R1358">
        <f t="shared" si="235"/>
        <v>0</v>
      </c>
      <c r="S1358">
        <f t="shared" si="236"/>
        <v>0</v>
      </c>
      <c r="T1358">
        <f t="shared" si="237"/>
        <v>35.251200000000004</v>
      </c>
      <c r="U1358">
        <f t="shared" si="238"/>
        <v>0</v>
      </c>
      <c r="V1358" s="66">
        <f t="shared" si="239"/>
        <v>0</v>
      </c>
      <c r="W1358">
        <f t="shared" si="240"/>
        <v>0</v>
      </c>
      <c r="X1358">
        <f t="shared" si="231"/>
        <v>0</v>
      </c>
      <c r="Y1358">
        <f t="shared" si="232"/>
        <v>0</v>
      </c>
      <c r="Z1358">
        <f t="shared" si="241"/>
        <v>0</v>
      </c>
    </row>
    <row r="1359" spans="3:26" x14ac:dyDescent="0.25">
      <c r="C1359"/>
      <c r="O1359">
        <f t="shared" si="233"/>
        <v>10.88</v>
      </c>
      <c r="Q1359" t="str">
        <f t="shared" si="234"/>
        <v>#</v>
      </c>
      <c r="R1359">
        <f t="shared" si="235"/>
        <v>0</v>
      </c>
      <c r="S1359">
        <f t="shared" si="236"/>
        <v>0</v>
      </c>
      <c r="T1359">
        <f t="shared" si="237"/>
        <v>35.251200000000004</v>
      </c>
      <c r="U1359">
        <f t="shared" si="238"/>
        <v>0</v>
      </c>
      <c r="V1359" s="66">
        <f t="shared" si="239"/>
        <v>0</v>
      </c>
      <c r="W1359">
        <f t="shared" si="240"/>
        <v>0</v>
      </c>
      <c r="X1359">
        <f t="shared" si="231"/>
        <v>0</v>
      </c>
      <c r="Y1359">
        <f t="shared" si="232"/>
        <v>0</v>
      </c>
      <c r="Z1359">
        <f t="shared" si="241"/>
        <v>0</v>
      </c>
    </row>
    <row r="1360" spans="3:26" x14ac:dyDescent="0.25">
      <c r="C1360"/>
      <c r="O1360">
        <f t="shared" si="233"/>
        <v>10.88</v>
      </c>
      <c r="Q1360" t="str">
        <f t="shared" si="234"/>
        <v>#</v>
      </c>
      <c r="R1360">
        <f t="shared" si="235"/>
        <v>0</v>
      </c>
      <c r="S1360">
        <f t="shared" si="236"/>
        <v>0</v>
      </c>
      <c r="T1360">
        <f t="shared" si="237"/>
        <v>35.251200000000004</v>
      </c>
      <c r="U1360">
        <f t="shared" si="238"/>
        <v>0</v>
      </c>
      <c r="V1360" s="66">
        <f t="shared" si="239"/>
        <v>0</v>
      </c>
      <c r="W1360">
        <f t="shared" si="240"/>
        <v>0</v>
      </c>
      <c r="X1360">
        <f t="shared" si="231"/>
        <v>0</v>
      </c>
      <c r="Y1360">
        <f t="shared" si="232"/>
        <v>0</v>
      </c>
      <c r="Z1360">
        <f t="shared" si="241"/>
        <v>0</v>
      </c>
    </row>
    <row r="1361" spans="3:26" x14ac:dyDescent="0.25">
      <c r="C1361"/>
      <c r="O1361">
        <f t="shared" si="233"/>
        <v>10.88</v>
      </c>
      <c r="Q1361" t="str">
        <f t="shared" si="234"/>
        <v>#</v>
      </c>
      <c r="R1361">
        <f t="shared" si="235"/>
        <v>0</v>
      </c>
      <c r="S1361">
        <f t="shared" si="236"/>
        <v>0</v>
      </c>
      <c r="T1361">
        <f t="shared" si="237"/>
        <v>35.251200000000004</v>
      </c>
      <c r="U1361">
        <f t="shared" si="238"/>
        <v>0</v>
      </c>
      <c r="V1361" s="66">
        <f t="shared" si="239"/>
        <v>0</v>
      </c>
      <c r="W1361">
        <f t="shared" si="240"/>
        <v>0</v>
      </c>
      <c r="X1361">
        <f t="shared" si="231"/>
        <v>0</v>
      </c>
      <c r="Y1361">
        <f t="shared" si="232"/>
        <v>0</v>
      </c>
      <c r="Z1361">
        <f t="shared" si="241"/>
        <v>0</v>
      </c>
    </row>
    <row r="1362" spans="3:26" x14ac:dyDescent="0.25">
      <c r="C1362"/>
      <c r="O1362">
        <f t="shared" si="233"/>
        <v>10.88</v>
      </c>
      <c r="Q1362" t="str">
        <f t="shared" si="234"/>
        <v>#</v>
      </c>
      <c r="R1362">
        <f t="shared" si="235"/>
        <v>0</v>
      </c>
      <c r="S1362">
        <f t="shared" si="236"/>
        <v>0</v>
      </c>
      <c r="T1362">
        <f t="shared" si="237"/>
        <v>35.251200000000004</v>
      </c>
      <c r="U1362">
        <f t="shared" si="238"/>
        <v>0</v>
      </c>
      <c r="V1362" s="66">
        <f t="shared" si="239"/>
        <v>0</v>
      </c>
      <c r="W1362">
        <f t="shared" si="240"/>
        <v>0</v>
      </c>
      <c r="X1362">
        <f t="shared" si="231"/>
        <v>0</v>
      </c>
      <c r="Y1362">
        <f t="shared" si="232"/>
        <v>0</v>
      </c>
      <c r="Z1362">
        <f t="shared" si="241"/>
        <v>0</v>
      </c>
    </row>
    <row r="1363" spans="3:26" x14ac:dyDescent="0.25">
      <c r="C1363"/>
      <c r="O1363">
        <f t="shared" si="233"/>
        <v>10.88</v>
      </c>
      <c r="Q1363" t="str">
        <f t="shared" si="234"/>
        <v>#</v>
      </c>
      <c r="R1363">
        <f t="shared" si="235"/>
        <v>0</v>
      </c>
      <c r="S1363">
        <f t="shared" si="236"/>
        <v>0</v>
      </c>
      <c r="T1363">
        <f t="shared" si="237"/>
        <v>35.251200000000004</v>
      </c>
      <c r="U1363">
        <f t="shared" si="238"/>
        <v>0</v>
      </c>
      <c r="V1363" s="66">
        <f t="shared" si="239"/>
        <v>0</v>
      </c>
      <c r="W1363">
        <f t="shared" si="240"/>
        <v>0</v>
      </c>
      <c r="X1363">
        <f t="shared" si="231"/>
        <v>0</v>
      </c>
      <c r="Y1363">
        <f t="shared" si="232"/>
        <v>0</v>
      </c>
      <c r="Z1363">
        <f t="shared" si="241"/>
        <v>0</v>
      </c>
    </row>
    <row r="1364" spans="3:26" x14ac:dyDescent="0.25">
      <c r="C1364"/>
      <c r="O1364">
        <f t="shared" si="233"/>
        <v>10.88</v>
      </c>
      <c r="Q1364" t="str">
        <f t="shared" si="234"/>
        <v>#</v>
      </c>
      <c r="R1364">
        <f t="shared" si="235"/>
        <v>0</v>
      </c>
      <c r="S1364">
        <f t="shared" si="236"/>
        <v>0</v>
      </c>
      <c r="T1364">
        <f t="shared" si="237"/>
        <v>35.251200000000004</v>
      </c>
      <c r="U1364">
        <f t="shared" si="238"/>
        <v>0</v>
      </c>
      <c r="V1364" s="66">
        <f t="shared" si="239"/>
        <v>0</v>
      </c>
      <c r="W1364">
        <f t="shared" si="240"/>
        <v>0</v>
      </c>
      <c r="X1364">
        <f t="shared" si="231"/>
        <v>0</v>
      </c>
      <c r="Y1364">
        <f t="shared" si="232"/>
        <v>0</v>
      </c>
      <c r="Z1364">
        <f t="shared" si="241"/>
        <v>0</v>
      </c>
    </row>
    <row r="1365" spans="3:26" x14ac:dyDescent="0.25">
      <c r="C1365"/>
      <c r="O1365">
        <f t="shared" si="233"/>
        <v>10.88</v>
      </c>
      <c r="Q1365" t="str">
        <f t="shared" si="234"/>
        <v>#</v>
      </c>
      <c r="R1365">
        <f t="shared" si="235"/>
        <v>0</v>
      </c>
      <c r="S1365">
        <f t="shared" si="236"/>
        <v>0</v>
      </c>
      <c r="T1365">
        <f t="shared" si="237"/>
        <v>35.251200000000004</v>
      </c>
      <c r="U1365">
        <f t="shared" si="238"/>
        <v>0</v>
      </c>
      <c r="V1365" s="66">
        <f t="shared" si="239"/>
        <v>0</v>
      </c>
      <c r="W1365">
        <f t="shared" si="240"/>
        <v>0</v>
      </c>
      <c r="X1365">
        <f t="shared" si="231"/>
        <v>0</v>
      </c>
      <c r="Y1365">
        <f t="shared" si="232"/>
        <v>0</v>
      </c>
      <c r="Z1365">
        <f t="shared" si="241"/>
        <v>0</v>
      </c>
    </row>
    <row r="1366" spans="3:26" x14ac:dyDescent="0.25">
      <c r="C1366"/>
      <c r="O1366">
        <f t="shared" si="233"/>
        <v>10.88</v>
      </c>
      <c r="Q1366" t="str">
        <f t="shared" si="234"/>
        <v>#</v>
      </c>
      <c r="R1366">
        <f t="shared" si="235"/>
        <v>0</v>
      </c>
      <c r="S1366">
        <f t="shared" si="236"/>
        <v>0</v>
      </c>
      <c r="T1366">
        <f t="shared" si="237"/>
        <v>35.251200000000004</v>
      </c>
      <c r="U1366">
        <f t="shared" si="238"/>
        <v>0</v>
      </c>
      <c r="V1366" s="66">
        <f t="shared" si="239"/>
        <v>0</v>
      </c>
      <c r="W1366">
        <f t="shared" si="240"/>
        <v>0</v>
      </c>
      <c r="X1366">
        <f t="shared" si="231"/>
        <v>0</v>
      </c>
      <c r="Y1366">
        <f t="shared" si="232"/>
        <v>0</v>
      </c>
      <c r="Z1366">
        <f t="shared" si="241"/>
        <v>0</v>
      </c>
    </row>
    <row r="1367" spans="3:26" x14ac:dyDescent="0.25">
      <c r="C1367"/>
      <c r="O1367">
        <f t="shared" si="233"/>
        <v>10.88</v>
      </c>
      <c r="Q1367" t="str">
        <f t="shared" si="234"/>
        <v>#</v>
      </c>
      <c r="R1367">
        <f t="shared" si="235"/>
        <v>0</v>
      </c>
      <c r="S1367">
        <f t="shared" si="236"/>
        <v>0</v>
      </c>
      <c r="T1367">
        <f t="shared" si="237"/>
        <v>35.251200000000004</v>
      </c>
      <c r="U1367">
        <f t="shared" si="238"/>
        <v>0</v>
      </c>
      <c r="V1367" s="66">
        <f t="shared" si="239"/>
        <v>0</v>
      </c>
      <c r="W1367">
        <f t="shared" si="240"/>
        <v>0</v>
      </c>
      <c r="X1367">
        <f t="shared" si="231"/>
        <v>0</v>
      </c>
      <c r="Y1367">
        <f t="shared" si="232"/>
        <v>0</v>
      </c>
      <c r="Z1367">
        <f t="shared" si="241"/>
        <v>0</v>
      </c>
    </row>
    <row r="1368" spans="3:26" x14ac:dyDescent="0.25">
      <c r="C1368"/>
      <c r="O1368">
        <f t="shared" si="233"/>
        <v>10.88</v>
      </c>
      <c r="Q1368" t="str">
        <f t="shared" si="234"/>
        <v>#</v>
      </c>
      <c r="R1368">
        <f t="shared" si="235"/>
        <v>0</v>
      </c>
      <c r="S1368">
        <f t="shared" si="236"/>
        <v>0</v>
      </c>
      <c r="T1368">
        <f t="shared" si="237"/>
        <v>35.251200000000004</v>
      </c>
      <c r="U1368">
        <f t="shared" si="238"/>
        <v>0</v>
      </c>
      <c r="V1368" s="66">
        <f t="shared" si="239"/>
        <v>0</v>
      </c>
      <c r="W1368">
        <f t="shared" si="240"/>
        <v>0</v>
      </c>
      <c r="X1368">
        <f t="shared" si="231"/>
        <v>0</v>
      </c>
      <c r="Y1368">
        <f t="shared" si="232"/>
        <v>0</v>
      </c>
      <c r="Z1368">
        <f t="shared" si="241"/>
        <v>0</v>
      </c>
    </row>
    <row r="1369" spans="3:26" x14ac:dyDescent="0.25">
      <c r="C1369"/>
      <c r="O1369">
        <f t="shared" si="233"/>
        <v>10.88</v>
      </c>
      <c r="Q1369" t="str">
        <f t="shared" si="234"/>
        <v>#</v>
      </c>
      <c r="R1369">
        <f t="shared" si="235"/>
        <v>0</v>
      </c>
      <c r="S1369">
        <f t="shared" si="236"/>
        <v>0</v>
      </c>
      <c r="T1369">
        <f t="shared" si="237"/>
        <v>35.251200000000004</v>
      </c>
      <c r="U1369">
        <f t="shared" si="238"/>
        <v>0</v>
      </c>
      <c r="V1369" s="66">
        <f t="shared" si="239"/>
        <v>0</v>
      </c>
      <c r="W1369">
        <f t="shared" si="240"/>
        <v>0</v>
      </c>
      <c r="X1369">
        <f t="shared" si="231"/>
        <v>0</v>
      </c>
      <c r="Y1369">
        <f t="shared" si="232"/>
        <v>0</v>
      </c>
      <c r="Z1369">
        <f t="shared" si="241"/>
        <v>0</v>
      </c>
    </row>
    <row r="1370" spans="3:26" x14ac:dyDescent="0.25">
      <c r="C1370"/>
      <c r="O1370">
        <f t="shared" si="233"/>
        <v>10.88</v>
      </c>
      <c r="Q1370" t="str">
        <f t="shared" si="234"/>
        <v>#</v>
      </c>
      <c r="R1370">
        <f t="shared" si="235"/>
        <v>0</v>
      </c>
      <c r="S1370">
        <f t="shared" si="236"/>
        <v>0</v>
      </c>
      <c r="T1370">
        <f t="shared" si="237"/>
        <v>35.251200000000004</v>
      </c>
      <c r="U1370">
        <f t="shared" si="238"/>
        <v>0</v>
      </c>
      <c r="V1370" s="66">
        <f t="shared" si="239"/>
        <v>0</v>
      </c>
      <c r="W1370">
        <f t="shared" si="240"/>
        <v>0</v>
      </c>
      <c r="X1370">
        <f t="shared" si="231"/>
        <v>0</v>
      </c>
      <c r="Y1370">
        <f t="shared" si="232"/>
        <v>0</v>
      </c>
      <c r="Z1370">
        <f t="shared" si="241"/>
        <v>0</v>
      </c>
    </row>
    <row r="1371" spans="3:26" x14ac:dyDescent="0.25">
      <c r="C1371"/>
      <c r="O1371">
        <f t="shared" si="233"/>
        <v>10.88</v>
      </c>
      <c r="Q1371" t="str">
        <f t="shared" si="234"/>
        <v>#</v>
      </c>
      <c r="R1371">
        <f t="shared" si="235"/>
        <v>0</v>
      </c>
      <c r="S1371">
        <f t="shared" si="236"/>
        <v>0</v>
      </c>
      <c r="T1371">
        <f t="shared" si="237"/>
        <v>35.251200000000004</v>
      </c>
      <c r="U1371">
        <f t="shared" si="238"/>
        <v>0</v>
      </c>
      <c r="V1371" s="66">
        <f t="shared" si="239"/>
        <v>0</v>
      </c>
      <c r="W1371">
        <f t="shared" si="240"/>
        <v>0</v>
      </c>
      <c r="X1371">
        <f t="shared" si="231"/>
        <v>0</v>
      </c>
      <c r="Y1371">
        <f t="shared" si="232"/>
        <v>0</v>
      </c>
      <c r="Z1371">
        <f t="shared" si="241"/>
        <v>0</v>
      </c>
    </row>
    <row r="1372" spans="3:26" x14ac:dyDescent="0.25">
      <c r="C1372"/>
      <c r="O1372">
        <f t="shared" si="233"/>
        <v>10.88</v>
      </c>
      <c r="Q1372" t="str">
        <f t="shared" si="234"/>
        <v>#</v>
      </c>
      <c r="R1372">
        <f t="shared" si="235"/>
        <v>0</v>
      </c>
      <c r="S1372">
        <f t="shared" si="236"/>
        <v>0</v>
      </c>
      <c r="T1372">
        <f t="shared" si="237"/>
        <v>35.251200000000004</v>
      </c>
      <c r="U1372">
        <f t="shared" si="238"/>
        <v>0</v>
      </c>
      <c r="V1372" s="66">
        <f t="shared" si="239"/>
        <v>0</v>
      </c>
      <c r="W1372">
        <f t="shared" si="240"/>
        <v>0</v>
      </c>
      <c r="X1372">
        <f t="shared" si="231"/>
        <v>0</v>
      </c>
      <c r="Y1372">
        <f t="shared" si="232"/>
        <v>0</v>
      </c>
      <c r="Z1372">
        <f t="shared" si="241"/>
        <v>0</v>
      </c>
    </row>
    <row r="1373" spans="3:26" x14ac:dyDescent="0.25">
      <c r="C1373"/>
      <c r="O1373">
        <f t="shared" si="233"/>
        <v>10.88</v>
      </c>
      <c r="Q1373" t="str">
        <f t="shared" si="234"/>
        <v>#</v>
      </c>
      <c r="R1373">
        <f t="shared" si="235"/>
        <v>0</v>
      </c>
      <c r="S1373">
        <f t="shared" si="236"/>
        <v>0</v>
      </c>
      <c r="T1373">
        <f t="shared" si="237"/>
        <v>35.251200000000004</v>
      </c>
      <c r="U1373">
        <f t="shared" si="238"/>
        <v>0</v>
      </c>
      <c r="V1373" s="66">
        <f t="shared" si="239"/>
        <v>0</v>
      </c>
      <c r="W1373">
        <f t="shared" si="240"/>
        <v>0</v>
      </c>
      <c r="X1373">
        <f t="shared" si="231"/>
        <v>0</v>
      </c>
      <c r="Y1373">
        <f t="shared" si="232"/>
        <v>0</v>
      </c>
      <c r="Z1373">
        <f t="shared" si="241"/>
        <v>0</v>
      </c>
    </row>
    <row r="1374" spans="3:26" x14ac:dyDescent="0.25">
      <c r="C1374"/>
      <c r="O1374">
        <f t="shared" si="233"/>
        <v>10.88</v>
      </c>
      <c r="Q1374" t="str">
        <f t="shared" si="234"/>
        <v>#</v>
      </c>
      <c r="R1374">
        <f t="shared" si="235"/>
        <v>0</v>
      </c>
      <c r="S1374">
        <f t="shared" si="236"/>
        <v>0</v>
      </c>
      <c r="T1374">
        <f t="shared" si="237"/>
        <v>35.251200000000004</v>
      </c>
      <c r="U1374">
        <f t="shared" si="238"/>
        <v>0</v>
      </c>
      <c r="V1374" s="66">
        <f t="shared" si="239"/>
        <v>0</v>
      </c>
      <c r="W1374">
        <f t="shared" si="240"/>
        <v>0</v>
      </c>
      <c r="X1374">
        <f t="shared" si="231"/>
        <v>0</v>
      </c>
      <c r="Y1374">
        <f t="shared" si="232"/>
        <v>0</v>
      </c>
      <c r="Z1374">
        <f t="shared" si="241"/>
        <v>0</v>
      </c>
    </row>
    <row r="1375" spans="3:26" x14ac:dyDescent="0.25">
      <c r="C1375"/>
      <c r="O1375">
        <f t="shared" si="233"/>
        <v>10.88</v>
      </c>
      <c r="Q1375" t="str">
        <f t="shared" si="234"/>
        <v>#</v>
      </c>
      <c r="R1375">
        <f t="shared" si="235"/>
        <v>0</v>
      </c>
      <c r="S1375">
        <f t="shared" si="236"/>
        <v>0</v>
      </c>
      <c r="T1375">
        <f t="shared" si="237"/>
        <v>35.251200000000004</v>
      </c>
      <c r="U1375">
        <f t="shared" si="238"/>
        <v>0</v>
      </c>
      <c r="V1375" s="66">
        <f t="shared" si="239"/>
        <v>0</v>
      </c>
      <c r="W1375">
        <f t="shared" si="240"/>
        <v>0</v>
      </c>
      <c r="X1375">
        <f t="shared" si="231"/>
        <v>0</v>
      </c>
      <c r="Y1375">
        <f t="shared" si="232"/>
        <v>0</v>
      </c>
      <c r="Z1375">
        <f t="shared" si="241"/>
        <v>0</v>
      </c>
    </row>
    <row r="1376" spans="3:26" x14ac:dyDescent="0.25">
      <c r="C1376"/>
      <c r="O1376">
        <f t="shared" si="233"/>
        <v>10.88</v>
      </c>
      <c r="Q1376" t="str">
        <f t="shared" si="234"/>
        <v>#</v>
      </c>
      <c r="R1376">
        <f t="shared" si="235"/>
        <v>0</v>
      </c>
      <c r="S1376">
        <f t="shared" si="236"/>
        <v>0</v>
      </c>
      <c r="T1376">
        <f t="shared" si="237"/>
        <v>35.251200000000004</v>
      </c>
      <c r="U1376">
        <f t="shared" si="238"/>
        <v>0</v>
      </c>
      <c r="V1376" s="66">
        <f t="shared" si="239"/>
        <v>0</v>
      </c>
      <c r="W1376">
        <f t="shared" si="240"/>
        <v>0</v>
      </c>
      <c r="X1376">
        <f t="shared" si="231"/>
        <v>0</v>
      </c>
      <c r="Y1376">
        <f t="shared" si="232"/>
        <v>0</v>
      </c>
      <c r="Z1376">
        <f t="shared" si="241"/>
        <v>0</v>
      </c>
    </row>
    <row r="1377" spans="3:26" x14ac:dyDescent="0.25">
      <c r="C1377"/>
      <c r="O1377">
        <f t="shared" si="233"/>
        <v>10.88</v>
      </c>
      <c r="Q1377" t="str">
        <f t="shared" si="234"/>
        <v>#</v>
      </c>
      <c r="R1377">
        <f t="shared" si="235"/>
        <v>0</v>
      </c>
      <c r="S1377">
        <f t="shared" si="236"/>
        <v>0</v>
      </c>
      <c r="T1377">
        <f t="shared" si="237"/>
        <v>35.251200000000004</v>
      </c>
      <c r="U1377">
        <f t="shared" si="238"/>
        <v>0</v>
      </c>
      <c r="V1377" s="66">
        <f t="shared" si="239"/>
        <v>0</v>
      </c>
      <c r="W1377">
        <f t="shared" si="240"/>
        <v>0</v>
      </c>
      <c r="X1377">
        <f t="shared" si="231"/>
        <v>0</v>
      </c>
      <c r="Y1377">
        <f t="shared" si="232"/>
        <v>0</v>
      </c>
      <c r="Z1377">
        <f t="shared" si="241"/>
        <v>0</v>
      </c>
    </row>
    <row r="1378" spans="3:26" x14ac:dyDescent="0.25">
      <c r="C1378"/>
      <c r="O1378">
        <f t="shared" si="233"/>
        <v>10.88</v>
      </c>
      <c r="Q1378" t="str">
        <f t="shared" si="234"/>
        <v>#</v>
      </c>
      <c r="R1378">
        <f t="shared" si="235"/>
        <v>0</v>
      </c>
      <c r="S1378">
        <f t="shared" si="236"/>
        <v>0</v>
      </c>
      <c r="T1378">
        <f t="shared" si="237"/>
        <v>35.251200000000004</v>
      </c>
      <c r="U1378">
        <f t="shared" si="238"/>
        <v>0</v>
      </c>
      <c r="V1378" s="66">
        <f t="shared" si="239"/>
        <v>0</v>
      </c>
      <c r="W1378">
        <f t="shared" si="240"/>
        <v>0</v>
      </c>
      <c r="X1378">
        <f t="shared" si="231"/>
        <v>0</v>
      </c>
      <c r="Y1378">
        <f t="shared" si="232"/>
        <v>0</v>
      </c>
      <c r="Z1378">
        <f t="shared" si="241"/>
        <v>0</v>
      </c>
    </row>
    <row r="1379" spans="3:26" x14ac:dyDescent="0.25">
      <c r="C1379"/>
      <c r="O1379">
        <f t="shared" si="233"/>
        <v>10.88</v>
      </c>
      <c r="Q1379" t="str">
        <f t="shared" si="234"/>
        <v>#</v>
      </c>
      <c r="R1379">
        <f t="shared" si="235"/>
        <v>0</v>
      </c>
      <c r="S1379">
        <f t="shared" si="236"/>
        <v>0</v>
      </c>
      <c r="T1379">
        <f t="shared" si="237"/>
        <v>35.251200000000004</v>
      </c>
      <c r="U1379">
        <f t="shared" si="238"/>
        <v>0</v>
      </c>
      <c r="V1379" s="66">
        <f t="shared" si="239"/>
        <v>0</v>
      </c>
      <c r="W1379">
        <f t="shared" si="240"/>
        <v>0</v>
      </c>
      <c r="X1379">
        <f t="shared" si="231"/>
        <v>0</v>
      </c>
      <c r="Y1379">
        <f t="shared" si="232"/>
        <v>0</v>
      </c>
      <c r="Z1379">
        <f t="shared" si="241"/>
        <v>0</v>
      </c>
    </row>
    <row r="1380" spans="3:26" x14ac:dyDescent="0.25">
      <c r="C1380"/>
      <c r="O1380">
        <f t="shared" si="233"/>
        <v>10.88</v>
      </c>
      <c r="Q1380" t="str">
        <f t="shared" si="234"/>
        <v>#</v>
      </c>
      <c r="R1380">
        <f t="shared" si="235"/>
        <v>0</v>
      </c>
      <c r="S1380">
        <f t="shared" si="236"/>
        <v>0</v>
      </c>
      <c r="T1380">
        <f t="shared" si="237"/>
        <v>35.251200000000004</v>
      </c>
      <c r="U1380">
        <f t="shared" si="238"/>
        <v>0</v>
      </c>
      <c r="V1380" s="66">
        <f t="shared" si="239"/>
        <v>0</v>
      </c>
      <c r="W1380">
        <f t="shared" si="240"/>
        <v>0</v>
      </c>
      <c r="X1380">
        <f t="shared" si="231"/>
        <v>0</v>
      </c>
      <c r="Y1380">
        <f t="shared" si="232"/>
        <v>0</v>
      </c>
      <c r="Z1380">
        <f t="shared" si="241"/>
        <v>0</v>
      </c>
    </row>
    <row r="1381" spans="3:26" x14ac:dyDescent="0.25">
      <c r="C1381"/>
      <c r="O1381">
        <f t="shared" si="233"/>
        <v>10.88</v>
      </c>
      <c r="Q1381" t="str">
        <f t="shared" si="234"/>
        <v>#</v>
      </c>
      <c r="R1381">
        <f t="shared" si="235"/>
        <v>0</v>
      </c>
      <c r="S1381">
        <f t="shared" si="236"/>
        <v>0</v>
      </c>
      <c r="T1381">
        <f t="shared" si="237"/>
        <v>35.251200000000004</v>
      </c>
      <c r="U1381">
        <f t="shared" si="238"/>
        <v>0</v>
      </c>
      <c r="V1381" s="66">
        <f t="shared" si="239"/>
        <v>0</v>
      </c>
      <c r="W1381">
        <f t="shared" si="240"/>
        <v>0</v>
      </c>
      <c r="X1381">
        <f t="shared" si="231"/>
        <v>0</v>
      </c>
      <c r="Y1381">
        <f t="shared" si="232"/>
        <v>0</v>
      </c>
      <c r="Z1381">
        <f t="shared" si="241"/>
        <v>0</v>
      </c>
    </row>
    <row r="1382" spans="3:26" x14ac:dyDescent="0.25">
      <c r="C1382"/>
      <c r="O1382">
        <f t="shared" si="233"/>
        <v>10.88</v>
      </c>
      <c r="Q1382" t="str">
        <f t="shared" si="234"/>
        <v>#</v>
      </c>
      <c r="R1382">
        <f t="shared" si="235"/>
        <v>0</v>
      </c>
      <c r="S1382">
        <f t="shared" si="236"/>
        <v>0</v>
      </c>
      <c r="T1382">
        <f t="shared" si="237"/>
        <v>35.251200000000004</v>
      </c>
      <c r="U1382">
        <f t="shared" si="238"/>
        <v>0</v>
      </c>
      <c r="V1382" s="66">
        <f t="shared" si="239"/>
        <v>0</v>
      </c>
      <c r="W1382">
        <f t="shared" si="240"/>
        <v>0</v>
      </c>
      <c r="X1382">
        <f t="shared" si="231"/>
        <v>0</v>
      </c>
      <c r="Y1382">
        <f t="shared" si="232"/>
        <v>0</v>
      </c>
      <c r="Z1382">
        <f t="shared" si="241"/>
        <v>0</v>
      </c>
    </row>
    <row r="1383" spans="3:26" x14ac:dyDescent="0.25">
      <c r="C1383"/>
      <c r="O1383">
        <f t="shared" si="233"/>
        <v>10.88</v>
      </c>
      <c r="Q1383" t="str">
        <f t="shared" si="234"/>
        <v>#</v>
      </c>
      <c r="R1383">
        <f t="shared" si="235"/>
        <v>0</v>
      </c>
      <c r="S1383">
        <f t="shared" si="236"/>
        <v>0</v>
      </c>
      <c r="T1383">
        <f t="shared" si="237"/>
        <v>35.251200000000004</v>
      </c>
      <c r="U1383">
        <f t="shared" si="238"/>
        <v>0</v>
      </c>
      <c r="V1383" s="66">
        <f t="shared" si="239"/>
        <v>0</v>
      </c>
      <c r="W1383">
        <f t="shared" si="240"/>
        <v>0</v>
      </c>
      <c r="X1383">
        <f t="shared" si="231"/>
        <v>0</v>
      </c>
      <c r="Y1383">
        <f t="shared" si="232"/>
        <v>0</v>
      </c>
      <c r="Z1383">
        <f t="shared" si="241"/>
        <v>0</v>
      </c>
    </row>
    <row r="1384" spans="3:26" x14ac:dyDescent="0.25">
      <c r="C1384"/>
      <c r="O1384">
        <f t="shared" si="233"/>
        <v>10.88</v>
      </c>
      <c r="Q1384" t="str">
        <f t="shared" si="234"/>
        <v>#</v>
      </c>
      <c r="R1384">
        <f t="shared" si="235"/>
        <v>0</v>
      </c>
      <c r="S1384">
        <f t="shared" si="236"/>
        <v>0</v>
      </c>
      <c r="T1384">
        <f t="shared" si="237"/>
        <v>35.251200000000004</v>
      </c>
      <c r="U1384">
        <f t="shared" si="238"/>
        <v>0</v>
      </c>
      <c r="V1384" s="66">
        <f t="shared" si="239"/>
        <v>0</v>
      </c>
      <c r="W1384">
        <f t="shared" si="240"/>
        <v>0</v>
      </c>
      <c r="X1384">
        <f t="shared" si="231"/>
        <v>0</v>
      </c>
      <c r="Y1384">
        <f t="shared" si="232"/>
        <v>0</v>
      </c>
      <c r="Z1384">
        <f t="shared" si="241"/>
        <v>0</v>
      </c>
    </row>
    <row r="1385" spans="3:26" x14ac:dyDescent="0.25">
      <c r="C1385"/>
      <c r="O1385">
        <f t="shared" si="233"/>
        <v>10.88</v>
      </c>
      <c r="Q1385" t="str">
        <f t="shared" si="234"/>
        <v>#</v>
      </c>
      <c r="R1385">
        <f t="shared" si="235"/>
        <v>0</v>
      </c>
      <c r="S1385">
        <f t="shared" si="236"/>
        <v>0</v>
      </c>
      <c r="T1385">
        <f t="shared" si="237"/>
        <v>35.251200000000004</v>
      </c>
      <c r="U1385">
        <f t="shared" si="238"/>
        <v>0</v>
      </c>
      <c r="V1385" s="66">
        <f t="shared" si="239"/>
        <v>0</v>
      </c>
      <c r="W1385">
        <f t="shared" si="240"/>
        <v>0</v>
      </c>
      <c r="X1385">
        <f t="shared" si="231"/>
        <v>0</v>
      </c>
      <c r="Y1385">
        <f t="shared" si="232"/>
        <v>0</v>
      </c>
      <c r="Z1385">
        <f t="shared" si="241"/>
        <v>0</v>
      </c>
    </row>
    <row r="1386" spans="3:26" x14ac:dyDescent="0.25">
      <c r="C1386"/>
      <c r="O1386">
        <f t="shared" si="233"/>
        <v>10.88</v>
      </c>
      <c r="Q1386" t="str">
        <f t="shared" si="234"/>
        <v>#</v>
      </c>
      <c r="R1386">
        <f t="shared" si="235"/>
        <v>0</v>
      </c>
      <c r="S1386">
        <f t="shared" si="236"/>
        <v>0</v>
      </c>
      <c r="T1386">
        <f t="shared" si="237"/>
        <v>35.251200000000004</v>
      </c>
      <c r="U1386">
        <f t="shared" si="238"/>
        <v>0</v>
      </c>
      <c r="V1386" s="66">
        <f t="shared" si="239"/>
        <v>0</v>
      </c>
      <c r="W1386">
        <f t="shared" si="240"/>
        <v>0</v>
      </c>
      <c r="X1386">
        <f t="shared" si="231"/>
        <v>0</v>
      </c>
      <c r="Y1386">
        <f t="shared" si="232"/>
        <v>0</v>
      </c>
      <c r="Z1386">
        <f t="shared" si="241"/>
        <v>0</v>
      </c>
    </row>
    <row r="1387" spans="3:26" x14ac:dyDescent="0.25">
      <c r="C1387"/>
      <c r="O1387">
        <f t="shared" si="233"/>
        <v>10.88</v>
      </c>
      <c r="Q1387" t="str">
        <f t="shared" si="234"/>
        <v>#</v>
      </c>
      <c r="R1387">
        <f t="shared" si="235"/>
        <v>0</v>
      </c>
      <c r="S1387">
        <f t="shared" si="236"/>
        <v>0</v>
      </c>
      <c r="T1387">
        <f t="shared" si="237"/>
        <v>35.251200000000004</v>
      </c>
      <c r="U1387">
        <f t="shared" si="238"/>
        <v>0</v>
      </c>
      <c r="V1387" s="66">
        <f t="shared" si="239"/>
        <v>0</v>
      </c>
      <c r="W1387">
        <f t="shared" si="240"/>
        <v>0</v>
      </c>
      <c r="X1387">
        <f t="shared" si="231"/>
        <v>0</v>
      </c>
      <c r="Y1387">
        <f t="shared" si="232"/>
        <v>0</v>
      </c>
      <c r="Z1387">
        <f t="shared" si="241"/>
        <v>0</v>
      </c>
    </row>
    <row r="1388" spans="3:26" x14ac:dyDescent="0.25">
      <c r="C1388"/>
      <c r="O1388">
        <f t="shared" si="233"/>
        <v>10.88</v>
      </c>
      <c r="Q1388" t="str">
        <f t="shared" si="234"/>
        <v>#</v>
      </c>
      <c r="R1388">
        <f t="shared" si="235"/>
        <v>0</v>
      </c>
      <c r="S1388">
        <f t="shared" si="236"/>
        <v>0</v>
      </c>
      <c r="T1388">
        <f t="shared" si="237"/>
        <v>35.251200000000004</v>
      </c>
      <c r="U1388">
        <f t="shared" si="238"/>
        <v>0</v>
      </c>
      <c r="V1388" s="66">
        <f t="shared" si="239"/>
        <v>0</v>
      </c>
      <c r="W1388">
        <f t="shared" si="240"/>
        <v>0</v>
      </c>
      <c r="X1388">
        <f t="shared" si="231"/>
        <v>0</v>
      </c>
      <c r="Y1388">
        <f t="shared" si="232"/>
        <v>0</v>
      </c>
      <c r="Z1388">
        <f t="shared" si="241"/>
        <v>0</v>
      </c>
    </row>
    <row r="1389" spans="3:26" x14ac:dyDescent="0.25">
      <c r="C1389"/>
      <c r="O1389">
        <f t="shared" si="233"/>
        <v>10.88</v>
      </c>
      <c r="Q1389" t="str">
        <f t="shared" si="234"/>
        <v>#</v>
      </c>
      <c r="R1389">
        <f t="shared" si="235"/>
        <v>0</v>
      </c>
      <c r="S1389">
        <f t="shared" si="236"/>
        <v>0</v>
      </c>
      <c r="T1389">
        <f t="shared" si="237"/>
        <v>35.251200000000004</v>
      </c>
      <c r="U1389">
        <f t="shared" si="238"/>
        <v>0</v>
      </c>
      <c r="V1389" s="66">
        <f t="shared" si="239"/>
        <v>0</v>
      </c>
      <c r="W1389">
        <f t="shared" si="240"/>
        <v>0</v>
      </c>
      <c r="X1389">
        <f t="shared" si="231"/>
        <v>0</v>
      </c>
      <c r="Y1389">
        <f t="shared" si="232"/>
        <v>0</v>
      </c>
      <c r="Z1389">
        <f t="shared" si="241"/>
        <v>0</v>
      </c>
    </row>
    <row r="1390" spans="3:26" x14ac:dyDescent="0.25">
      <c r="C1390"/>
      <c r="O1390">
        <f t="shared" si="233"/>
        <v>10.88</v>
      </c>
      <c r="Q1390" t="str">
        <f t="shared" si="234"/>
        <v>#</v>
      </c>
      <c r="R1390">
        <f t="shared" si="235"/>
        <v>0</v>
      </c>
      <c r="S1390">
        <f t="shared" si="236"/>
        <v>0</v>
      </c>
      <c r="T1390">
        <f t="shared" si="237"/>
        <v>35.251200000000004</v>
      </c>
      <c r="U1390">
        <f t="shared" si="238"/>
        <v>0</v>
      </c>
      <c r="V1390" s="66">
        <f t="shared" si="239"/>
        <v>0</v>
      </c>
      <c r="W1390">
        <f t="shared" si="240"/>
        <v>0</v>
      </c>
      <c r="X1390">
        <f t="shared" si="231"/>
        <v>0</v>
      </c>
      <c r="Y1390">
        <f t="shared" si="232"/>
        <v>0</v>
      </c>
      <c r="Z1390">
        <f t="shared" si="241"/>
        <v>0</v>
      </c>
    </row>
    <row r="1391" spans="3:26" x14ac:dyDescent="0.25">
      <c r="C1391"/>
      <c r="O1391">
        <f t="shared" si="233"/>
        <v>10.88</v>
      </c>
      <c r="Q1391" t="str">
        <f t="shared" si="234"/>
        <v>#</v>
      </c>
      <c r="R1391">
        <f t="shared" si="235"/>
        <v>0</v>
      </c>
      <c r="S1391">
        <f t="shared" si="236"/>
        <v>0</v>
      </c>
      <c r="T1391">
        <f t="shared" si="237"/>
        <v>35.251200000000004</v>
      </c>
      <c r="U1391">
        <f t="shared" si="238"/>
        <v>0</v>
      </c>
      <c r="V1391" s="66">
        <f t="shared" si="239"/>
        <v>0</v>
      </c>
      <c r="W1391">
        <f t="shared" si="240"/>
        <v>0</v>
      </c>
      <c r="X1391">
        <f t="shared" si="231"/>
        <v>0</v>
      </c>
      <c r="Y1391">
        <f t="shared" si="232"/>
        <v>0</v>
      </c>
      <c r="Z1391">
        <f t="shared" si="241"/>
        <v>0</v>
      </c>
    </row>
    <row r="1392" spans="3:26" x14ac:dyDescent="0.25">
      <c r="C1392"/>
      <c r="O1392">
        <f t="shared" si="233"/>
        <v>10.88</v>
      </c>
      <c r="Q1392" t="str">
        <f t="shared" si="234"/>
        <v>#</v>
      </c>
      <c r="R1392">
        <f t="shared" si="235"/>
        <v>0</v>
      </c>
      <c r="S1392">
        <f t="shared" si="236"/>
        <v>0</v>
      </c>
      <c r="T1392">
        <f t="shared" si="237"/>
        <v>35.251200000000004</v>
      </c>
      <c r="U1392">
        <f t="shared" si="238"/>
        <v>0</v>
      </c>
      <c r="V1392" s="66">
        <f t="shared" si="239"/>
        <v>0</v>
      </c>
      <c r="W1392">
        <f t="shared" si="240"/>
        <v>0</v>
      </c>
      <c r="X1392">
        <f t="shared" si="231"/>
        <v>0</v>
      </c>
      <c r="Y1392">
        <f t="shared" si="232"/>
        <v>0</v>
      </c>
      <c r="Z1392">
        <f t="shared" si="241"/>
        <v>0</v>
      </c>
    </row>
    <row r="1393" spans="3:26" x14ac:dyDescent="0.25">
      <c r="C1393"/>
      <c r="O1393">
        <f t="shared" si="233"/>
        <v>10.88</v>
      </c>
      <c r="Q1393" t="str">
        <f t="shared" si="234"/>
        <v>#</v>
      </c>
      <c r="R1393">
        <f t="shared" si="235"/>
        <v>0</v>
      </c>
      <c r="S1393">
        <f t="shared" si="236"/>
        <v>0</v>
      </c>
      <c r="T1393">
        <f t="shared" si="237"/>
        <v>35.251200000000004</v>
      </c>
      <c r="U1393">
        <f t="shared" si="238"/>
        <v>0</v>
      </c>
      <c r="V1393" s="66">
        <f t="shared" si="239"/>
        <v>0</v>
      </c>
      <c r="W1393">
        <f t="shared" si="240"/>
        <v>0</v>
      </c>
      <c r="X1393">
        <f t="shared" si="231"/>
        <v>0</v>
      </c>
      <c r="Y1393">
        <f t="shared" si="232"/>
        <v>0</v>
      </c>
      <c r="Z1393">
        <f t="shared" si="241"/>
        <v>0</v>
      </c>
    </row>
    <row r="1394" spans="3:26" x14ac:dyDescent="0.25">
      <c r="C1394"/>
      <c r="O1394">
        <f t="shared" si="233"/>
        <v>10.88</v>
      </c>
      <c r="Q1394" t="str">
        <f t="shared" si="234"/>
        <v>#</v>
      </c>
      <c r="R1394">
        <f t="shared" si="235"/>
        <v>0</v>
      </c>
      <c r="S1394">
        <f t="shared" si="236"/>
        <v>0</v>
      </c>
      <c r="T1394">
        <f t="shared" si="237"/>
        <v>35.251200000000004</v>
      </c>
      <c r="U1394">
        <f t="shared" si="238"/>
        <v>0</v>
      </c>
      <c r="V1394" s="66">
        <f t="shared" si="239"/>
        <v>0</v>
      </c>
      <c r="W1394">
        <f t="shared" si="240"/>
        <v>0</v>
      </c>
      <c r="X1394">
        <f t="shared" si="231"/>
        <v>0</v>
      </c>
      <c r="Y1394">
        <f t="shared" si="232"/>
        <v>0</v>
      </c>
      <c r="Z1394">
        <f t="shared" si="241"/>
        <v>0</v>
      </c>
    </row>
    <row r="1395" spans="3:26" x14ac:dyDescent="0.25">
      <c r="C1395"/>
      <c r="O1395">
        <f t="shared" si="233"/>
        <v>10.88</v>
      </c>
      <c r="Q1395" t="str">
        <f t="shared" si="234"/>
        <v>#</v>
      </c>
      <c r="R1395">
        <f t="shared" si="235"/>
        <v>0</v>
      </c>
      <c r="S1395">
        <f t="shared" si="236"/>
        <v>0</v>
      </c>
      <c r="T1395">
        <f t="shared" si="237"/>
        <v>35.251200000000004</v>
      </c>
      <c r="U1395">
        <f t="shared" si="238"/>
        <v>0</v>
      </c>
      <c r="V1395" s="66">
        <f t="shared" si="239"/>
        <v>0</v>
      </c>
      <c r="W1395">
        <f t="shared" si="240"/>
        <v>0</v>
      </c>
      <c r="X1395">
        <f t="shared" si="231"/>
        <v>0</v>
      </c>
      <c r="Y1395">
        <f t="shared" si="232"/>
        <v>0</v>
      </c>
      <c r="Z1395">
        <f t="shared" si="241"/>
        <v>0</v>
      </c>
    </row>
    <row r="1396" spans="3:26" x14ac:dyDescent="0.25">
      <c r="C1396"/>
      <c r="O1396">
        <f t="shared" si="233"/>
        <v>10.88</v>
      </c>
      <c r="Q1396" t="str">
        <f t="shared" si="234"/>
        <v>#</v>
      </c>
      <c r="R1396">
        <f t="shared" si="235"/>
        <v>0</v>
      </c>
      <c r="S1396">
        <f t="shared" si="236"/>
        <v>0</v>
      </c>
      <c r="T1396">
        <f t="shared" si="237"/>
        <v>35.251200000000004</v>
      </c>
      <c r="U1396">
        <f t="shared" si="238"/>
        <v>0</v>
      </c>
      <c r="V1396" s="66">
        <f t="shared" si="239"/>
        <v>0</v>
      </c>
      <c r="W1396">
        <f t="shared" si="240"/>
        <v>0</v>
      </c>
      <c r="X1396">
        <f t="shared" si="231"/>
        <v>0</v>
      </c>
      <c r="Y1396">
        <f t="shared" si="232"/>
        <v>0</v>
      </c>
      <c r="Z1396">
        <f t="shared" si="241"/>
        <v>0</v>
      </c>
    </row>
    <row r="1397" spans="3:26" x14ac:dyDescent="0.25">
      <c r="C1397"/>
      <c r="O1397">
        <f t="shared" si="233"/>
        <v>10.88</v>
      </c>
      <c r="Q1397" t="str">
        <f t="shared" si="234"/>
        <v>#</v>
      </c>
      <c r="R1397">
        <f t="shared" si="235"/>
        <v>0</v>
      </c>
      <c r="S1397">
        <f t="shared" si="236"/>
        <v>0</v>
      </c>
      <c r="T1397">
        <f t="shared" si="237"/>
        <v>35.251200000000004</v>
      </c>
      <c r="U1397">
        <f t="shared" si="238"/>
        <v>0</v>
      </c>
      <c r="V1397" s="66">
        <f t="shared" si="239"/>
        <v>0</v>
      </c>
      <c r="W1397">
        <f t="shared" si="240"/>
        <v>0</v>
      </c>
      <c r="X1397">
        <f t="shared" si="231"/>
        <v>0</v>
      </c>
      <c r="Y1397">
        <f t="shared" si="232"/>
        <v>0</v>
      </c>
      <c r="Z1397">
        <f t="shared" si="241"/>
        <v>0</v>
      </c>
    </row>
    <row r="1398" spans="3:26" x14ac:dyDescent="0.25">
      <c r="C1398"/>
      <c r="O1398">
        <f t="shared" si="233"/>
        <v>10.88</v>
      </c>
      <c r="Q1398" t="str">
        <f t="shared" si="234"/>
        <v>#</v>
      </c>
      <c r="R1398">
        <f t="shared" si="235"/>
        <v>0</v>
      </c>
      <c r="S1398">
        <f t="shared" si="236"/>
        <v>0</v>
      </c>
      <c r="T1398">
        <f t="shared" si="237"/>
        <v>35.251200000000004</v>
      </c>
      <c r="U1398">
        <f t="shared" si="238"/>
        <v>0</v>
      </c>
      <c r="V1398" s="66">
        <f t="shared" si="239"/>
        <v>0</v>
      </c>
      <c r="W1398">
        <f t="shared" si="240"/>
        <v>0</v>
      </c>
      <c r="X1398">
        <f t="shared" si="231"/>
        <v>0</v>
      </c>
      <c r="Y1398">
        <f t="shared" si="232"/>
        <v>0</v>
      </c>
      <c r="Z1398">
        <f t="shared" si="241"/>
        <v>0</v>
      </c>
    </row>
    <row r="1399" spans="3:26" x14ac:dyDescent="0.25">
      <c r="C1399"/>
      <c r="O1399">
        <f t="shared" si="233"/>
        <v>10.88</v>
      </c>
      <c r="Q1399" t="str">
        <f t="shared" si="234"/>
        <v>#</v>
      </c>
      <c r="R1399">
        <f t="shared" si="235"/>
        <v>0</v>
      </c>
      <c r="S1399">
        <f t="shared" si="236"/>
        <v>0</v>
      </c>
      <c r="T1399">
        <f t="shared" si="237"/>
        <v>35.251200000000004</v>
      </c>
      <c r="U1399">
        <f t="shared" si="238"/>
        <v>0</v>
      </c>
      <c r="V1399" s="66">
        <f t="shared" si="239"/>
        <v>0</v>
      </c>
      <c r="W1399">
        <f t="shared" si="240"/>
        <v>0</v>
      </c>
      <c r="X1399">
        <f t="shared" si="231"/>
        <v>0</v>
      </c>
      <c r="Y1399">
        <f t="shared" si="232"/>
        <v>0</v>
      </c>
      <c r="Z1399">
        <f t="shared" si="241"/>
        <v>0</v>
      </c>
    </row>
    <row r="1400" spans="3:26" x14ac:dyDescent="0.25">
      <c r="C1400"/>
      <c r="O1400">
        <f t="shared" si="233"/>
        <v>10.88</v>
      </c>
      <c r="Q1400" t="str">
        <f t="shared" si="234"/>
        <v>#</v>
      </c>
      <c r="R1400">
        <f t="shared" si="235"/>
        <v>0</v>
      </c>
      <c r="S1400">
        <f t="shared" si="236"/>
        <v>0</v>
      </c>
      <c r="T1400">
        <f t="shared" si="237"/>
        <v>35.251200000000004</v>
      </c>
      <c r="U1400">
        <f t="shared" si="238"/>
        <v>0</v>
      </c>
      <c r="V1400" s="66">
        <f t="shared" si="239"/>
        <v>0</v>
      </c>
      <c r="W1400">
        <f t="shared" si="240"/>
        <v>0</v>
      </c>
      <c r="X1400">
        <f t="shared" si="231"/>
        <v>0</v>
      </c>
      <c r="Y1400">
        <f t="shared" si="232"/>
        <v>0</v>
      </c>
      <c r="Z1400">
        <f t="shared" si="241"/>
        <v>0</v>
      </c>
    </row>
    <row r="1401" spans="3:26" x14ac:dyDescent="0.25">
      <c r="C1401"/>
      <c r="O1401">
        <f t="shared" si="233"/>
        <v>10.88</v>
      </c>
      <c r="Q1401" t="str">
        <f t="shared" si="234"/>
        <v>#</v>
      </c>
      <c r="R1401">
        <f t="shared" si="235"/>
        <v>0</v>
      </c>
      <c r="S1401">
        <f t="shared" si="236"/>
        <v>0</v>
      </c>
      <c r="T1401">
        <f t="shared" si="237"/>
        <v>35.251200000000004</v>
      </c>
      <c r="U1401">
        <f t="shared" si="238"/>
        <v>0</v>
      </c>
      <c r="V1401" s="66">
        <f t="shared" si="239"/>
        <v>0</v>
      </c>
      <c r="W1401">
        <f t="shared" si="240"/>
        <v>0</v>
      </c>
      <c r="X1401">
        <f t="shared" si="231"/>
        <v>0</v>
      </c>
      <c r="Y1401">
        <f t="shared" si="232"/>
        <v>0</v>
      </c>
      <c r="Z1401">
        <f t="shared" si="241"/>
        <v>0</v>
      </c>
    </row>
    <row r="1402" spans="3:26" x14ac:dyDescent="0.25">
      <c r="C1402"/>
      <c r="O1402">
        <f t="shared" si="233"/>
        <v>10.88</v>
      </c>
      <c r="Q1402" t="str">
        <f t="shared" si="234"/>
        <v>#</v>
      </c>
      <c r="R1402">
        <f t="shared" si="235"/>
        <v>0</v>
      </c>
      <c r="S1402">
        <f t="shared" si="236"/>
        <v>0</v>
      </c>
      <c r="T1402">
        <f t="shared" si="237"/>
        <v>35.251200000000004</v>
      </c>
      <c r="U1402">
        <f t="shared" si="238"/>
        <v>0</v>
      </c>
      <c r="V1402" s="66">
        <f t="shared" si="239"/>
        <v>0</v>
      </c>
      <c r="W1402">
        <f t="shared" si="240"/>
        <v>0</v>
      </c>
      <c r="X1402">
        <f t="shared" si="231"/>
        <v>0</v>
      </c>
      <c r="Y1402">
        <f t="shared" si="232"/>
        <v>0</v>
      </c>
      <c r="Z1402">
        <f t="shared" si="241"/>
        <v>0</v>
      </c>
    </row>
    <row r="1403" spans="3:26" x14ac:dyDescent="0.25">
      <c r="C1403"/>
      <c r="O1403">
        <f t="shared" si="233"/>
        <v>10.88</v>
      </c>
      <c r="Q1403" t="str">
        <f t="shared" si="234"/>
        <v>#</v>
      </c>
      <c r="R1403">
        <f t="shared" si="235"/>
        <v>0</v>
      </c>
      <c r="S1403">
        <f t="shared" si="236"/>
        <v>0</v>
      </c>
      <c r="T1403">
        <f t="shared" si="237"/>
        <v>35.251200000000004</v>
      </c>
      <c r="U1403">
        <f t="shared" si="238"/>
        <v>0</v>
      </c>
      <c r="V1403" s="66">
        <f t="shared" si="239"/>
        <v>0</v>
      </c>
      <c r="W1403">
        <f t="shared" si="240"/>
        <v>0</v>
      </c>
      <c r="X1403">
        <f t="shared" si="231"/>
        <v>0</v>
      </c>
      <c r="Y1403">
        <f t="shared" si="232"/>
        <v>0</v>
      </c>
      <c r="Z1403">
        <f t="shared" si="241"/>
        <v>0</v>
      </c>
    </row>
    <row r="1404" spans="3:26" x14ac:dyDescent="0.25">
      <c r="C1404"/>
      <c r="O1404">
        <f t="shared" si="233"/>
        <v>10.88</v>
      </c>
      <c r="Q1404" t="str">
        <f t="shared" si="234"/>
        <v>#</v>
      </c>
      <c r="R1404">
        <f t="shared" si="235"/>
        <v>0</v>
      </c>
      <c r="S1404">
        <f t="shared" si="236"/>
        <v>0</v>
      </c>
      <c r="T1404">
        <f t="shared" si="237"/>
        <v>35.251200000000004</v>
      </c>
      <c r="U1404">
        <f t="shared" si="238"/>
        <v>0</v>
      </c>
      <c r="V1404" s="66">
        <f t="shared" si="239"/>
        <v>0</v>
      </c>
      <c r="W1404">
        <f t="shared" si="240"/>
        <v>0</v>
      </c>
      <c r="X1404">
        <f t="shared" si="231"/>
        <v>0</v>
      </c>
      <c r="Y1404">
        <f t="shared" si="232"/>
        <v>0</v>
      </c>
      <c r="Z1404">
        <f t="shared" si="241"/>
        <v>0</v>
      </c>
    </row>
    <row r="1405" spans="3:26" x14ac:dyDescent="0.25">
      <c r="C1405"/>
      <c r="O1405">
        <f t="shared" si="233"/>
        <v>10.88</v>
      </c>
      <c r="Q1405" t="str">
        <f t="shared" si="234"/>
        <v>#</v>
      </c>
      <c r="R1405">
        <f t="shared" si="235"/>
        <v>0</v>
      </c>
      <c r="S1405">
        <f t="shared" si="236"/>
        <v>0</v>
      </c>
      <c r="T1405">
        <f t="shared" si="237"/>
        <v>35.251200000000004</v>
      </c>
      <c r="U1405">
        <f t="shared" si="238"/>
        <v>0</v>
      </c>
      <c r="V1405" s="66">
        <f t="shared" si="239"/>
        <v>0</v>
      </c>
      <c r="W1405">
        <f t="shared" si="240"/>
        <v>0</v>
      </c>
      <c r="X1405">
        <f t="shared" si="231"/>
        <v>0</v>
      </c>
      <c r="Y1405">
        <f t="shared" si="232"/>
        <v>0</v>
      </c>
      <c r="Z1405">
        <f t="shared" si="241"/>
        <v>0</v>
      </c>
    </row>
    <row r="1406" spans="3:26" x14ac:dyDescent="0.25">
      <c r="C1406"/>
      <c r="O1406">
        <f t="shared" si="233"/>
        <v>10.88</v>
      </c>
      <c r="Q1406" t="str">
        <f t="shared" si="234"/>
        <v>#</v>
      </c>
      <c r="R1406">
        <f t="shared" si="235"/>
        <v>0</v>
      </c>
      <c r="S1406">
        <f t="shared" si="236"/>
        <v>0</v>
      </c>
      <c r="T1406">
        <f t="shared" si="237"/>
        <v>35.251200000000004</v>
      </c>
      <c r="U1406">
        <f t="shared" si="238"/>
        <v>0</v>
      </c>
      <c r="V1406" s="66">
        <f t="shared" si="239"/>
        <v>0</v>
      </c>
      <c r="W1406">
        <f t="shared" si="240"/>
        <v>0</v>
      </c>
      <c r="X1406">
        <f t="shared" si="231"/>
        <v>0</v>
      </c>
      <c r="Y1406">
        <f t="shared" si="232"/>
        <v>0</v>
      </c>
      <c r="Z1406">
        <f t="shared" si="241"/>
        <v>0</v>
      </c>
    </row>
    <row r="1407" spans="3:26" x14ac:dyDescent="0.25">
      <c r="C1407"/>
      <c r="O1407">
        <f t="shared" si="233"/>
        <v>10.88</v>
      </c>
      <c r="Q1407" t="str">
        <f t="shared" si="234"/>
        <v>#</v>
      </c>
      <c r="R1407">
        <f t="shared" si="235"/>
        <v>0</v>
      </c>
      <c r="S1407">
        <f t="shared" si="236"/>
        <v>0</v>
      </c>
      <c r="T1407">
        <f t="shared" si="237"/>
        <v>35.251200000000004</v>
      </c>
      <c r="U1407">
        <f t="shared" si="238"/>
        <v>0</v>
      </c>
      <c r="V1407" s="66">
        <f t="shared" si="239"/>
        <v>0</v>
      </c>
      <c r="W1407">
        <f t="shared" si="240"/>
        <v>0</v>
      </c>
      <c r="X1407">
        <f t="shared" si="231"/>
        <v>0</v>
      </c>
      <c r="Y1407">
        <f t="shared" si="232"/>
        <v>0</v>
      </c>
      <c r="Z1407">
        <f t="shared" si="241"/>
        <v>0</v>
      </c>
    </row>
    <row r="1408" spans="3:26" x14ac:dyDescent="0.25">
      <c r="C1408"/>
      <c r="O1408">
        <f t="shared" si="233"/>
        <v>10.88</v>
      </c>
      <c r="Q1408" t="str">
        <f t="shared" si="234"/>
        <v>#</v>
      </c>
      <c r="R1408">
        <f t="shared" si="235"/>
        <v>0</v>
      </c>
      <c r="S1408">
        <f t="shared" si="236"/>
        <v>0</v>
      </c>
      <c r="T1408">
        <f t="shared" si="237"/>
        <v>35.251200000000004</v>
      </c>
      <c r="U1408">
        <f t="shared" si="238"/>
        <v>0</v>
      </c>
      <c r="V1408" s="66">
        <f t="shared" si="239"/>
        <v>0</v>
      </c>
      <c r="W1408">
        <f t="shared" si="240"/>
        <v>0</v>
      </c>
      <c r="X1408">
        <f t="shared" si="231"/>
        <v>0</v>
      </c>
      <c r="Y1408">
        <f t="shared" si="232"/>
        <v>0</v>
      </c>
      <c r="Z1408">
        <f t="shared" si="241"/>
        <v>0</v>
      </c>
    </row>
    <row r="1409" spans="3:26" x14ac:dyDescent="0.25">
      <c r="C1409"/>
      <c r="O1409">
        <f t="shared" si="233"/>
        <v>10.88</v>
      </c>
      <c r="Q1409" t="str">
        <f t="shared" si="234"/>
        <v>#</v>
      </c>
      <c r="R1409">
        <f t="shared" si="235"/>
        <v>0</v>
      </c>
      <c r="S1409">
        <f t="shared" si="236"/>
        <v>0</v>
      </c>
      <c r="T1409">
        <f t="shared" si="237"/>
        <v>35.251200000000004</v>
      </c>
      <c r="U1409">
        <f t="shared" si="238"/>
        <v>0</v>
      </c>
      <c r="V1409" s="66">
        <f t="shared" si="239"/>
        <v>0</v>
      </c>
      <c r="W1409">
        <f t="shared" si="240"/>
        <v>0</v>
      </c>
      <c r="X1409">
        <f t="shared" si="231"/>
        <v>0</v>
      </c>
      <c r="Y1409">
        <f t="shared" si="232"/>
        <v>0</v>
      </c>
      <c r="Z1409">
        <f t="shared" si="241"/>
        <v>0</v>
      </c>
    </row>
    <row r="1410" spans="3:26" x14ac:dyDescent="0.25">
      <c r="C1410"/>
      <c r="O1410">
        <f t="shared" si="233"/>
        <v>10.88</v>
      </c>
      <c r="Q1410" t="str">
        <f t="shared" si="234"/>
        <v>#</v>
      </c>
      <c r="R1410">
        <f t="shared" si="235"/>
        <v>0</v>
      </c>
      <c r="S1410">
        <f t="shared" si="236"/>
        <v>0</v>
      </c>
      <c r="T1410">
        <f t="shared" si="237"/>
        <v>35.251200000000004</v>
      </c>
      <c r="U1410">
        <f t="shared" si="238"/>
        <v>0</v>
      </c>
      <c r="V1410" s="66">
        <f t="shared" si="239"/>
        <v>0</v>
      </c>
      <c r="W1410">
        <f t="shared" si="240"/>
        <v>0</v>
      </c>
      <c r="X1410">
        <f t="shared" si="231"/>
        <v>0</v>
      </c>
      <c r="Y1410">
        <f t="shared" si="232"/>
        <v>0</v>
      </c>
      <c r="Z1410">
        <f t="shared" si="241"/>
        <v>0</v>
      </c>
    </row>
    <row r="1411" spans="3:26" x14ac:dyDescent="0.25">
      <c r="C1411"/>
      <c r="O1411">
        <f t="shared" si="233"/>
        <v>10.88</v>
      </c>
      <c r="Q1411" t="str">
        <f t="shared" si="234"/>
        <v>#</v>
      </c>
      <c r="R1411">
        <f t="shared" si="235"/>
        <v>0</v>
      </c>
      <c r="S1411">
        <f t="shared" si="236"/>
        <v>0</v>
      </c>
      <c r="T1411">
        <f t="shared" si="237"/>
        <v>35.251200000000004</v>
      </c>
      <c r="U1411">
        <f t="shared" si="238"/>
        <v>0</v>
      </c>
      <c r="V1411" s="66">
        <f t="shared" si="239"/>
        <v>0</v>
      </c>
      <c r="W1411">
        <f t="shared" si="240"/>
        <v>0</v>
      </c>
      <c r="X1411">
        <f t="shared" ref="X1411:X1474" si="242">ROUND(J1411/1000,3)</f>
        <v>0</v>
      </c>
      <c r="Y1411">
        <f t="shared" ref="Y1411:Y1474" si="243">ROUND(K1411/1000,3)</f>
        <v>0</v>
      </c>
      <c r="Z1411">
        <f t="shared" si="241"/>
        <v>0</v>
      </c>
    </row>
    <row r="1412" spans="3:26" x14ac:dyDescent="0.25">
      <c r="C1412"/>
      <c r="O1412">
        <f t="shared" ref="O1412:O1475" si="244">IFERROR(AVERAGEIFS($M$3:$M$1650,$B$3:$B$1650,MID($Q1412,1,4),$M$3:$M$1650,"&gt;0"),10.88)</f>
        <v>10.88</v>
      </c>
      <c r="Q1412" t="str">
        <f t="shared" ref="Q1412:Q1475" si="245">B1412&amp;"#"&amp;MID(C1412,6,2)</f>
        <v>#</v>
      </c>
      <c r="R1412">
        <f t="shared" ref="R1412:R1475" si="246">IF(OR(L1412=0,M1412=0),ROUND(D1412*O1412/1000,3),ROUND(L1412*M1412*0.9/1000,3))</f>
        <v>0</v>
      </c>
      <c r="S1412">
        <f t="shared" ref="S1412:S1475" si="247">IF(OR(L1412=0,M1412=0),ROUND(D1412*O1412*0.9/1000,3),ROUND(L1412*M1412*0.9/1000,3))</f>
        <v>0</v>
      </c>
      <c r="T1412">
        <f t="shared" ref="T1412:T1475" si="248">IF(OR(L1412=0,M1412=0),O1412*0.9*3.6,M1412*0.9*3.6)</f>
        <v>35.251200000000004</v>
      </c>
      <c r="U1412">
        <f t="shared" ref="U1412:U1475" si="249">IF(H1412=0,ROUND(F1412+G1412,3),ROUND(H1412,3))</f>
        <v>0</v>
      </c>
      <c r="V1412" s="66">
        <f t="shared" ref="V1412:V1475" si="250">H1412</f>
        <v>0</v>
      </c>
      <c r="W1412">
        <f t="shared" ref="W1412:W1475" si="251">ROUND(E1412/1000,3)</f>
        <v>0</v>
      </c>
      <c r="X1412">
        <f t="shared" si="242"/>
        <v>0</v>
      </c>
      <c r="Y1412">
        <f t="shared" si="243"/>
        <v>0</v>
      </c>
      <c r="Z1412">
        <f t="shared" ref="Z1412:Z1475" si="252">ROUND(I1412/1000,3)</f>
        <v>0</v>
      </c>
    </row>
    <row r="1413" spans="3:26" x14ac:dyDescent="0.25">
      <c r="C1413"/>
      <c r="O1413">
        <f t="shared" si="244"/>
        <v>10.88</v>
      </c>
      <c r="Q1413" t="str">
        <f t="shared" si="245"/>
        <v>#</v>
      </c>
      <c r="R1413">
        <f t="shared" si="246"/>
        <v>0</v>
      </c>
      <c r="S1413">
        <f t="shared" si="247"/>
        <v>0</v>
      </c>
      <c r="T1413">
        <f t="shared" si="248"/>
        <v>35.251200000000004</v>
      </c>
      <c r="U1413">
        <f t="shared" si="249"/>
        <v>0</v>
      </c>
      <c r="V1413" s="66">
        <f t="shared" si="250"/>
        <v>0</v>
      </c>
      <c r="W1413">
        <f t="shared" si="251"/>
        <v>0</v>
      </c>
      <c r="X1413">
        <f t="shared" si="242"/>
        <v>0</v>
      </c>
      <c r="Y1413">
        <f t="shared" si="243"/>
        <v>0</v>
      </c>
      <c r="Z1413">
        <f t="shared" si="252"/>
        <v>0</v>
      </c>
    </row>
    <row r="1414" spans="3:26" x14ac:dyDescent="0.25">
      <c r="C1414"/>
      <c r="O1414">
        <f t="shared" si="244"/>
        <v>10.88</v>
      </c>
      <c r="Q1414" t="str">
        <f t="shared" si="245"/>
        <v>#</v>
      </c>
      <c r="R1414">
        <f t="shared" si="246"/>
        <v>0</v>
      </c>
      <c r="S1414">
        <f t="shared" si="247"/>
        <v>0</v>
      </c>
      <c r="T1414">
        <f t="shared" si="248"/>
        <v>35.251200000000004</v>
      </c>
      <c r="U1414">
        <f t="shared" si="249"/>
        <v>0</v>
      </c>
      <c r="V1414" s="66">
        <f t="shared" si="250"/>
        <v>0</v>
      </c>
      <c r="W1414">
        <f t="shared" si="251"/>
        <v>0</v>
      </c>
      <c r="X1414">
        <f t="shared" si="242"/>
        <v>0</v>
      </c>
      <c r="Y1414">
        <f t="shared" si="243"/>
        <v>0</v>
      </c>
      <c r="Z1414">
        <f t="shared" si="252"/>
        <v>0</v>
      </c>
    </row>
    <row r="1415" spans="3:26" x14ac:dyDescent="0.25">
      <c r="C1415"/>
      <c r="O1415">
        <f t="shared" si="244"/>
        <v>10.88</v>
      </c>
      <c r="Q1415" t="str">
        <f t="shared" si="245"/>
        <v>#</v>
      </c>
      <c r="R1415">
        <f t="shared" si="246"/>
        <v>0</v>
      </c>
      <c r="S1415">
        <f t="shared" si="247"/>
        <v>0</v>
      </c>
      <c r="T1415">
        <f t="shared" si="248"/>
        <v>35.251200000000004</v>
      </c>
      <c r="U1415">
        <f t="shared" si="249"/>
        <v>0</v>
      </c>
      <c r="V1415" s="66">
        <f t="shared" si="250"/>
        <v>0</v>
      </c>
      <c r="W1415">
        <f t="shared" si="251"/>
        <v>0</v>
      </c>
      <c r="X1415">
        <f t="shared" si="242"/>
        <v>0</v>
      </c>
      <c r="Y1415">
        <f t="shared" si="243"/>
        <v>0</v>
      </c>
      <c r="Z1415">
        <f t="shared" si="252"/>
        <v>0</v>
      </c>
    </row>
    <row r="1416" spans="3:26" x14ac:dyDescent="0.25">
      <c r="C1416"/>
      <c r="O1416">
        <f t="shared" si="244"/>
        <v>10.88</v>
      </c>
      <c r="Q1416" t="str">
        <f t="shared" si="245"/>
        <v>#</v>
      </c>
      <c r="R1416">
        <f t="shared" si="246"/>
        <v>0</v>
      </c>
      <c r="S1416">
        <f t="shared" si="247"/>
        <v>0</v>
      </c>
      <c r="T1416">
        <f t="shared" si="248"/>
        <v>35.251200000000004</v>
      </c>
      <c r="U1416">
        <f t="shared" si="249"/>
        <v>0</v>
      </c>
      <c r="V1416" s="66">
        <f t="shared" si="250"/>
        <v>0</v>
      </c>
      <c r="W1416">
        <f t="shared" si="251"/>
        <v>0</v>
      </c>
      <c r="X1416">
        <f t="shared" si="242"/>
        <v>0</v>
      </c>
      <c r="Y1416">
        <f t="shared" si="243"/>
        <v>0</v>
      </c>
      <c r="Z1416">
        <f t="shared" si="252"/>
        <v>0</v>
      </c>
    </row>
    <row r="1417" spans="3:26" x14ac:dyDescent="0.25">
      <c r="C1417"/>
      <c r="O1417">
        <f t="shared" si="244"/>
        <v>10.88</v>
      </c>
      <c r="Q1417" t="str">
        <f t="shared" si="245"/>
        <v>#</v>
      </c>
      <c r="R1417">
        <f t="shared" si="246"/>
        <v>0</v>
      </c>
      <c r="S1417">
        <f t="shared" si="247"/>
        <v>0</v>
      </c>
      <c r="T1417">
        <f t="shared" si="248"/>
        <v>35.251200000000004</v>
      </c>
      <c r="U1417">
        <f t="shared" si="249"/>
        <v>0</v>
      </c>
      <c r="V1417" s="66">
        <f t="shared" si="250"/>
        <v>0</v>
      </c>
      <c r="W1417">
        <f t="shared" si="251"/>
        <v>0</v>
      </c>
      <c r="X1417">
        <f t="shared" si="242"/>
        <v>0</v>
      </c>
      <c r="Y1417">
        <f t="shared" si="243"/>
        <v>0</v>
      </c>
      <c r="Z1417">
        <f t="shared" si="252"/>
        <v>0</v>
      </c>
    </row>
    <row r="1418" spans="3:26" x14ac:dyDescent="0.25">
      <c r="C1418"/>
      <c r="O1418">
        <f t="shared" si="244"/>
        <v>10.88</v>
      </c>
      <c r="Q1418" t="str">
        <f t="shared" si="245"/>
        <v>#</v>
      </c>
      <c r="R1418">
        <f t="shared" si="246"/>
        <v>0</v>
      </c>
      <c r="S1418">
        <f t="shared" si="247"/>
        <v>0</v>
      </c>
      <c r="T1418">
        <f t="shared" si="248"/>
        <v>35.251200000000004</v>
      </c>
      <c r="U1418">
        <f t="shared" si="249"/>
        <v>0</v>
      </c>
      <c r="V1418" s="66">
        <f t="shared" si="250"/>
        <v>0</v>
      </c>
      <c r="W1418">
        <f t="shared" si="251"/>
        <v>0</v>
      </c>
      <c r="X1418">
        <f t="shared" si="242"/>
        <v>0</v>
      </c>
      <c r="Y1418">
        <f t="shared" si="243"/>
        <v>0</v>
      </c>
      <c r="Z1418">
        <f t="shared" si="252"/>
        <v>0</v>
      </c>
    </row>
    <row r="1419" spans="3:26" x14ac:dyDescent="0.25">
      <c r="C1419"/>
      <c r="O1419">
        <f t="shared" si="244"/>
        <v>10.88</v>
      </c>
      <c r="Q1419" t="str">
        <f t="shared" si="245"/>
        <v>#</v>
      </c>
      <c r="R1419">
        <f t="shared" si="246"/>
        <v>0</v>
      </c>
      <c r="S1419">
        <f t="shared" si="247"/>
        <v>0</v>
      </c>
      <c r="T1419">
        <f t="shared" si="248"/>
        <v>35.251200000000004</v>
      </c>
      <c r="U1419">
        <f t="shared" si="249"/>
        <v>0</v>
      </c>
      <c r="V1419" s="66">
        <f t="shared" si="250"/>
        <v>0</v>
      </c>
      <c r="W1419">
        <f t="shared" si="251"/>
        <v>0</v>
      </c>
      <c r="X1419">
        <f t="shared" si="242"/>
        <v>0</v>
      </c>
      <c r="Y1419">
        <f t="shared" si="243"/>
        <v>0</v>
      </c>
      <c r="Z1419">
        <f t="shared" si="252"/>
        <v>0</v>
      </c>
    </row>
    <row r="1420" spans="3:26" x14ac:dyDescent="0.25">
      <c r="C1420"/>
      <c r="O1420">
        <f t="shared" si="244"/>
        <v>10.88</v>
      </c>
      <c r="Q1420" t="str">
        <f t="shared" si="245"/>
        <v>#</v>
      </c>
      <c r="R1420">
        <f t="shared" si="246"/>
        <v>0</v>
      </c>
      <c r="S1420">
        <f t="shared" si="247"/>
        <v>0</v>
      </c>
      <c r="T1420">
        <f t="shared" si="248"/>
        <v>35.251200000000004</v>
      </c>
      <c r="U1420">
        <f t="shared" si="249"/>
        <v>0</v>
      </c>
      <c r="V1420" s="66">
        <f t="shared" si="250"/>
        <v>0</v>
      </c>
      <c r="W1420">
        <f t="shared" si="251"/>
        <v>0</v>
      </c>
      <c r="X1420">
        <f t="shared" si="242"/>
        <v>0</v>
      </c>
      <c r="Y1420">
        <f t="shared" si="243"/>
        <v>0</v>
      </c>
      <c r="Z1420">
        <f t="shared" si="252"/>
        <v>0</v>
      </c>
    </row>
    <row r="1421" spans="3:26" x14ac:dyDescent="0.25">
      <c r="C1421"/>
      <c r="O1421">
        <f t="shared" si="244"/>
        <v>10.88</v>
      </c>
      <c r="Q1421" t="str">
        <f t="shared" si="245"/>
        <v>#</v>
      </c>
      <c r="R1421">
        <f t="shared" si="246"/>
        <v>0</v>
      </c>
      <c r="S1421">
        <f t="shared" si="247"/>
        <v>0</v>
      </c>
      <c r="T1421">
        <f t="shared" si="248"/>
        <v>35.251200000000004</v>
      </c>
      <c r="U1421">
        <f t="shared" si="249"/>
        <v>0</v>
      </c>
      <c r="V1421" s="66">
        <f t="shared" si="250"/>
        <v>0</v>
      </c>
      <c r="W1421">
        <f t="shared" si="251"/>
        <v>0</v>
      </c>
      <c r="X1421">
        <f t="shared" si="242"/>
        <v>0</v>
      </c>
      <c r="Y1421">
        <f t="shared" si="243"/>
        <v>0</v>
      </c>
      <c r="Z1421">
        <f t="shared" si="252"/>
        <v>0</v>
      </c>
    </row>
    <row r="1422" spans="3:26" x14ac:dyDescent="0.25">
      <c r="C1422"/>
      <c r="O1422">
        <f t="shared" si="244"/>
        <v>10.88</v>
      </c>
      <c r="Q1422" t="str">
        <f t="shared" si="245"/>
        <v>#</v>
      </c>
      <c r="R1422">
        <f t="shared" si="246"/>
        <v>0</v>
      </c>
      <c r="S1422">
        <f t="shared" si="247"/>
        <v>0</v>
      </c>
      <c r="T1422">
        <f t="shared" si="248"/>
        <v>35.251200000000004</v>
      </c>
      <c r="U1422">
        <f t="shared" si="249"/>
        <v>0</v>
      </c>
      <c r="V1422" s="66">
        <f t="shared" si="250"/>
        <v>0</v>
      </c>
      <c r="W1422">
        <f t="shared" si="251"/>
        <v>0</v>
      </c>
      <c r="X1422">
        <f t="shared" si="242"/>
        <v>0</v>
      </c>
      <c r="Y1422">
        <f t="shared" si="243"/>
        <v>0</v>
      </c>
      <c r="Z1422">
        <f t="shared" si="252"/>
        <v>0</v>
      </c>
    </row>
    <row r="1423" spans="3:26" x14ac:dyDescent="0.25">
      <c r="C1423"/>
      <c r="O1423">
        <f t="shared" si="244"/>
        <v>10.88</v>
      </c>
      <c r="Q1423" t="str">
        <f t="shared" si="245"/>
        <v>#</v>
      </c>
      <c r="R1423">
        <f t="shared" si="246"/>
        <v>0</v>
      </c>
      <c r="S1423">
        <f t="shared" si="247"/>
        <v>0</v>
      </c>
      <c r="T1423">
        <f t="shared" si="248"/>
        <v>35.251200000000004</v>
      </c>
      <c r="U1423">
        <f t="shared" si="249"/>
        <v>0</v>
      </c>
      <c r="V1423" s="66">
        <f t="shared" si="250"/>
        <v>0</v>
      </c>
      <c r="W1423">
        <f t="shared" si="251"/>
        <v>0</v>
      </c>
      <c r="X1423">
        <f t="shared" si="242"/>
        <v>0</v>
      </c>
      <c r="Y1423">
        <f t="shared" si="243"/>
        <v>0</v>
      </c>
      <c r="Z1423">
        <f t="shared" si="252"/>
        <v>0</v>
      </c>
    </row>
    <row r="1424" spans="3:26" x14ac:dyDescent="0.25">
      <c r="C1424"/>
      <c r="O1424">
        <f t="shared" si="244"/>
        <v>10.88</v>
      </c>
      <c r="Q1424" t="str">
        <f t="shared" si="245"/>
        <v>#</v>
      </c>
      <c r="R1424">
        <f t="shared" si="246"/>
        <v>0</v>
      </c>
      <c r="S1424">
        <f t="shared" si="247"/>
        <v>0</v>
      </c>
      <c r="T1424">
        <f t="shared" si="248"/>
        <v>35.251200000000004</v>
      </c>
      <c r="U1424">
        <f t="shared" si="249"/>
        <v>0</v>
      </c>
      <c r="V1424" s="66">
        <f t="shared" si="250"/>
        <v>0</v>
      </c>
      <c r="W1424">
        <f t="shared" si="251"/>
        <v>0</v>
      </c>
      <c r="X1424">
        <f t="shared" si="242"/>
        <v>0</v>
      </c>
      <c r="Y1424">
        <f t="shared" si="243"/>
        <v>0</v>
      </c>
      <c r="Z1424">
        <f t="shared" si="252"/>
        <v>0</v>
      </c>
    </row>
    <row r="1425" spans="3:26" x14ac:dyDescent="0.25">
      <c r="C1425"/>
      <c r="O1425">
        <f t="shared" si="244"/>
        <v>10.88</v>
      </c>
      <c r="Q1425" t="str">
        <f t="shared" si="245"/>
        <v>#</v>
      </c>
      <c r="R1425">
        <f t="shared" si="246"/>
        <v>0</v>
      </c>
      <c r="S1425">
        <f t="shared" si="247"/>
        <v>0</v>
      </c>
      <c r="T1425">
        <f t="shared" si="248"/>
        <v>35.251200000000004</v>
      </c>
      <c r="U1425">
        <f t="shared" si="249"/>
        <v>0</v>
      </c>
      <c r="V1425" s="66">
        <f t="shared" si="250"/>
        <v>0</v>
      </c>
      <c r="W1425">
        <f t="shared" si="251"/>
        <v>0</v>
      </c>
      <c r="X1425">
        <f t="shared" si="242"/>
        <v>0</v>
      </c>
      <c r="Y1425">
        <f t="shared" si="243"/>
        <v>0</v>
      </c>
      <c r="Z1425">
        <f t="shared" si="252"/>
        <v>0</v>
      </c>
    </row>
    <row r="1426" spans="3:26" x14ac:dyDescent="0.25">
      <c r="C1426"/>
      <c r="O1426">
        <f t="shared" si="244"/>
        <v>10.88</v>
      </c>
      <c r="Q1426" t="str">
        <f t="shared" si="245"/>
        <v>#</v>
      </c>
      <c r="R1426">
        <f t="shared" si="246"/>
        <v>0</v>
      </c>
      <c r="S1426">
        <f t="shared" si="247"/>
        <v>0</v>
      </c>
      <c r="T1426">
        <f t="shared" si="248"/>
        <v>35.251200000000004</v>
      </c>
      <c r="U1426">
        <f t="shared" si="249"/>
        <v>0</v>
      </c>
      <c r="V1426" s="66">
        <f t="shared" si="250"/>
        <v>0</v>
      </c>
      <c r="W1426">
        <f t="shared" si="251"/>
        <v>0</v>
      </c>
      <c r="X1426">
        <f t="shared" si="242"/>
        <v>0</v>
      </c>
      <c r="Y1426">
        <f t="shared" si="243"/>
        <v>0</v>
      </c>
      <c r="Z1426">
        <f t="shared" si="252"/>
        <v>0</v>
      </c>
    </row>
    <row r="1427" spans="3:26" x14ac:dyDescent="0.25">
      <c r="C1427"/>
      <c r="O1427">
        <f t="shared" si="244"/>
        <v>10.88</v>
      </c>
      <c r="Q1427" t="str">
        <f t="shared" si="245"/>
        <v>#</v>
      </c>
      <c r="R1427">
        <f t="shared" si="246"/>
        <v>0</v>
      </c>
      <c r="S1427">
        <f t="shared" si="247"/>
        <v>0</v>
      </c>
      <c r="T1427">
        <f t="shared" si="248"/>
        <v>35.251200000000004</v>
      </c>
      <c r="U1427">
        <f t="shared" si="249"/>
        <v>0</v>
      </c>
      <c r="V1427" s="66">
        <f t="shared" si="250"/>
        <v>0</v>
      </c>
      <c r="W1427">
        <f t="shared" si="251"/>
        <v>0</v>
      </c>
      <c r="X1427">
        <f t="shared" si="242"/>
        <v>0</v>
      </c>
      <c r="Y1427">
        <f t="shared" si="243"/>
        <v>0</v>
      </c>
      <c r="Z1427">
        <f t="shared" si="252"/>
        <v>0</v>
      </c>
    </row>
    <row r="1428" spans="3:26" x14ac:dyDescent="0.25">
      <c r="C1428"/>
      <c r="O1428">
        <f t="shared" si="244"/>
        <v>10.88</v>
      </c>
      <c r="Q1428" t="str">
        <f t="shared" si="245"/>
        <v>#</v>
      </c>
      <c r="R1428">
        <f t="shared" si="246"/>
        <v>0</v>
      </c>
      <c r="S1428">
        <f t="shared" si="247"/>
        <v>0</v>
      </c>
      <c r="T1428">
        <f t="shared" si="248"/>
        <v>35.251200000000004</v>
      </c>
      <c r="U1428">
        <f t="shared" si="249"/>
        <v>0</v>
      </c>
      <c r="V1428" s="66">
        <f t="shared" si="250"/>
        <v>0</v>
      </c>
      <c r="W1428">
        <f t="shared" si="251"/>
        <v>0</v>
      </c>
      <c r="X1428">
        <f t="shared" si="242"/>
        <v>0</v>
      </c>
      <c r="Y1428">
        <f t="shared" si="243"/>
        <v>0</v>
      </c>
      <c r="Z1428">
        <f t="shared" si="252"/>
        <v>0</v>
      </c>
    </row>
    <row r="1429" spans="3:26" x14ac:dyDescent="0.25">
      <c r="C1429"/>
      <c r="O1429">
        <f t="shared" si="244"/>
        <v>10.88</v>
      </c>
      <c r="Q1429" t="str">
        <f t="shared" si="245"/>
        <v>#</v>
      </c>
      <c r="R1429">
        <f t="shared" si="246"/>
        <v>0</v>
      </c>
      <c r="S1429">
        <f t="shared" si="247"/>
        <v>0</v>
      </c>
      <c r="T1429">
        <f t="shared" si="248"/>
        <v>35.251200000000004</v>
      </c>
      <c r="U1429">
        <f t="shared" si="249"/>
        <v>0</v>
      </c>
      <c r="V1429" s="66">
        <f t="shared" si="250"/>
        <v>0</v>
      </c>
      <c r="W1429">
        <f t="shared" si="251"/>
        <v>0</v>
      </c>
      <c r="X1429">
        <f t="shared" si="242"/>
        <v>0</v>
      </c>
      <c r="Y1429">
        <f t="shared" si="243"/>
        <v>0</v>
      </c>
      <c r="Z1429">
        <f t="shared" si="252"/>
        <v>0</v>
      </c>
    </row>
    <row r="1430" spans="3:26" x14ac:dyDescent="0.25">
      <c r="C1430"/>
      <c r="O1430">
        <f t="shared" si="244"/>
        <v>10.88</v>
      </c>
      <c r="Q1430" t="str">
        <f t="shared" si="245"/>
        <v>#</v>
      </c>
      <c r="R1430">
        <f t="shared" si="246"/>
        <v>0</v>
      </c>
      <c r="S1430">
        <f t="shared" si="247"/>
        <v>0</v>
      </c>
      <c r="T1430">
        <f t="shared" si="248"/>
        <v>35.251200000000004</v>
      </c>
      <c r="U1430">
        <f t="shared" si="249"/>
        <v>0</v>
      </c>
      <c r="V1430" s="66">
        <f t="shared" si="250"/>
        <v>0</v>
      </c>
      <c r="W1430">
        <f t="shared" si="251"/>
        <v>0</v>
      </c>
      <c r="X1430">
        <f t="shared" si="242"/>
        <v>0</v>
      </c>
      <c r="Y1430">
        <f t="shared" si="243"/>
        <v>0</v>
      </c>
      <c r="Z1430">
        <f t="shared" si="252"/>
        <v>0</v>
      </c>
    </row>
    <row r="1431" spans="3:26" x14ac:dyDescent="0.25">
      <c r="C1431"/>
      <c r="O1431">
        <f t="shared" si="244"/>
        <v>10.88</v>
      </c>
      <c r="Q1431" t="str">
        <f t="shared" si="245"/>
        <v>#</v>
      </c>
      <c r="R1431">
        <f t="shared" si="246"/>
        <v>0</v>
      </c>
      <c r="S1431">
        <f t="shared" si="247"/>
        <v>0</v>
      </c>
      <c r="T1431">
        <f t="shared" si="248"/>
        <v>35.251200000000004</v>
      </c>
      <c r="U1431">
        <f t="shared" si="249"/>
        <v>0</v>
      </c>
      <c r="V1431" s="66">
        <f t="shared" si="250"/>
        <v>0</v>
      </c>
      <c r="W1431">
        <f t="shared" si="251"/>
        <v>0</v>
      </c>
      <c r="X1431">
        <f t="shared" si="242"/>
        <v>0</v>
      </c>
      <c r="Y1431">
        <f t="shared" si="243"/>
        <v>0</v>
      </c>
      <c r="Z1431">
        <f t="shared" si="252"/>
        <v>0</v>
      </c>
    </row>
    <row r="1432" spans="3:26" x14ac:dyDescent="0.25">
      <c r="C1432"/>
      <c r="O1432">
        <f t="shared" si="244"/>
        <v>10.88</v>
      </c>
      <c r="Q1432" t="str">
        <f t="shared" si="245"/>
        <v>#</v>
      </c>
      <c r="R1432">
        <f t="shared" si="246"/>
        <v>0</v>
      </c>
      <c r="S1432">
        <f t="shared" si="247"/>
        <v>0</v>
      </c>
      <c r="T1432">
        <f t="shared" si="248"/>
        <v>35.251200000000004</v>
      </c>
      <c r="U1432">
        <f t="shared" si="249"/>
        <v>0</v>
      </c>
      <c r="V1432" s="66">
        <f t="shared" si="250"/>
        <v>0</v>
      </c>
      <c r="W1432">
        <f t="shared" si="251"/>
        <v>0</v>
      </c>
      <c r="X1432">
        <f t="shared" si="242"/>
        <v>0</v>
      </c>
      <c r="Y1432">
        <f t="shared" si="243"/>
        <v>0</v>
      </c>
      <c r="Z1432">
        <f t="shared" si="252"/>
        <v>0</v>
      </c>
    </row>
    <row r="1433" spans="3:26" x14ac:dyDescent="0.25">
      <c r="C1433"/>
      <c r="O1433">
        <f t="shared" si="244"/>
        <v>10.88</v>
      </c>
      <c r="Q1433" t="str">
        <f t="shared" si="245"/>
        <v>#</v>
      </c>
      <c r="R1433">
        <f t="shared" si="246"/>
        <v>0</v>
      </c>
      <c r="S1433">
        <f t="shared" si="247"/>
        <v>0</v>
      </c>
      <c r="T1433">
        <f t="shared" si="248"/>
        <v>35.251200000000004</v>
      </c>
      <c r="U1433">
        <f t="shared" si="249"/>
        <v>0</v>
      </c>
      <c r="V1433" s="66">
        <f t="shared" si="250"/>
        <v>0</v>
      </c>
      <c r="W1433">
        <f t="shared" si="251"/>
        <v>0</v>
      </c>
      <c r="X1433">
        <f t="shared" si="242"/>
        <v>0</v>
      </c>
      <c r="Y1433">
        <f t="shared" si="243"/>
        <v>0</v>
      </c>
      <c r="Z1433">
        <f t="shared" si="252"/>
        <v>0</v>
      </c>
    </row>
    <row r="1434" spans="3:26" x14ac:dyDescent="0.25">
      <c r="C1434"/>
      <c r="O1434">
        <f t="shared" si="244"/>
        <v>10.88</v>
      </c>
      <c r="Q1434" t="str">
        <f t="shared" si="245"/>
        <v>#</v>
      </c>
      <c r="R1434">
        <f t="shared" si="246"/>
        <v>0</v>
      </c>
      <c r="S1434">
        <f t="shared" si="247"/>
        <v>0</v>
      </c>
      <c r="T1434">
        <f t="shared" si="248"/>
        <v>35.251200000000004</v>
      </c>
      <c r="U1434">
        <f t="shared" si="249"/>
        <v>0</v>
      </c>
      <c r="V1434" s="66">
        <f t="shared" si="250"/>
        <v>0</v>
      </c>
      <c r="W1434">
        <f t="shared" si="251"/>
        <v>0</v>
      </c>
      <c r="X1434">
        <f t="shared" si="242"/>
        <v>0</v>
      </c>
      <c r="Y1434">
        <f t="shared" si="243"/>
        <v>0</v>
      </c>
      <c r="Z1434">
        <f t="shared" si="252"/>
        <v>0</v>
      </c>
    </row>
    <row r="1435" spans="3:26" x14ac:dyDescent="0.25">
      <c r="C1435"/>
      <c r="O1435">
        <f t="shared" si="244"/>
        <v>10.88</v>
      </c>
      <c r="Q1435" t="str">
        <f t="shared" si="245"/>
        <v>#</v>
      </c>
      <c r="R1435">
        <f t="shared" si="246"/>
        <v>0</v>
      </c>
      <c r="S1435">
        <f t="shared" si="247"/>
        <v>0</v>
      </c>
      <c r="T1435">
        <f t="shared" si="248"/>
        <v>35.251200000000004</v>
      </c>
      <c r="U1435">
        <f t="shared" si="249"/>
        <v>0</v>
      </c>
      <c r="V1435" s="66">
        <f t="shared" si="250"/>
        <v>0</v>
      </c>
      <c r="W1435">
        <f t="shared" si="251"/>
        <v>0</v>
      </c>
      <c r="X1435">
        <f t="shared" si="242"/>
        <v>0</v>
      </c>
      <c r="Y1435">
        <f t="shared" si="243"/>
        <v>0</v>
      </c>
      <c r="Z1435">
        <f t="shared" si="252"/>
        <v>0</v>
      </c>
    </row>
    <row r="1436" spans="3:26" x14ac:dyDescent="0.25">
      <c r="C1436"/>
      <c r="O1436">
        <f t="shared" si="244"/>
        <v>10.88</v>
      </c>
      <c r="Q1436" t="str">
        <f t="shared" si="245"/>
        <v>#</v>
      </c>
      <c r="R1436">
        <f t="shared" si="246"/>
        <v>0</v>
      </c>
      <c r="S1436">
        <f t="shared" si="247"/>
        <v>0</v>
      </c>
      <c r="T1436">
        <f t="shared" si="248"/>
        <v>35.251200000000004</v>
      </c>
      <c r="U1436">
        <f t="shared" si="249"/>
        <v>0</v>
      </c>
      <c r="V1436" s="66">
        <f t="shared" si="250"/>
        <v>0</v>
      </c>
      <c r="W1436">
        <f t="shared" si="251"/>
        <v>0</v>
      </c>
      <c r="X1436">
        <f t="shared" si="242"/>
        <v>0</v>
      </c>
      <c r="Y1436">
        <f t="shared" si="243"/>
        <v>0</v>
      </c>
      <c r="Z1436">
        <f t="shared" si="252"/>
        <v>0</v>
      </c>
    </row>
    <row r="1437" spans="3:26" x14ac:dyDescent="0.25">
      <c r="C1437"/>
      <c r="O1437">
        <f t="shared" si="244"/>
        <v>10.88</v>
      </c>
      <c r="Q1437" t="str">
        <f t="shared" si="245"/>
        <v>#</v>
      </c>
      <c r="R1437">
        <f t="shared" si="246"/>
        <v>0</v>
      </c>
      <c r="S1437">
        <f t="shared" si="247"/>
        <v>0</v>
      </c>
      <c r="T1437">
        <f t="shared" si="248"/>
        <v>35.251200000000004</v>
      </c>
      <c r="U1437">
        <f t="shared" si="249"/>
        <v>0</v>
      </c>
      <c r="V1437" s="66">
        <f t="shared" si="250"/>
        <v>0</v>
      </c>
      <c r="W1437">
        <f t="shared" si="251"/>
        <v>0</v>
      </c>
      <c r="X1437">
        <f t="shared" si="242"/>
        <v>0</v>
      </c>
      <c r="Y1437">
        <f t="shared" si="243"/>
        <v>0</v>
      </c>
      <c r="Z1437">
        <f t="shared" si="252"/>
        <v>0</v>
      </c>
    </row>
    <row r="1438" spans="3:26" x14ac:dyDescent="0.25">
      <c r="C1438"/>
      <c r="O1438">
        <f t="shared" si="244"/>
        <v>10.88</v>
      </c>
      <c r="Q1438" t="str">
        <f t="shared" si="245"/>
        <v>#</v>
      </c>
      <c r="R1438">
        <f t="shared" si="246"/>
        <v>0</v>
      </c>
      <c r="S1438">
        <f t="shared" si="247"/>
        <v>0</v>
      </c>
      <c r="T1438">
        <f t="shared" si="248"/>
        <v>35.251200000000004</v>
      </c>
      <c r="U1438">
        <f t="shared" si="249"/>
        <v>0</v>
      </c>
      <c r="V1438" s="66">
        <f t="shared" si="250"/>
        <v>0</v>
      </c>
      <c r="W1438">
        <f t="shared" si="251"/>
        <v>0</v>
      </c>
      <c r="X1438">
        <f t="shared" si="242"/>
        <v>0</v>
      </c>
      <c r="Y1438">
        <f t="shared" si="243"/>
        <v>0</v>
      </c>
      <c r="Z1438">
        <f t="shared" si="252"/>
        <v>0</v>
      </c>
    </row>
    <row r="1439" spans="3:26" x14ac:dyDescent="0.25">
      <c r="C1439"/>
      <c r="O1439">
        <f t="shared" si="244"/>
        <v>10.88</v>
      </c>
      <c r="Q1439" t="str">
        <f t="shared" si="245"/>
        <v>#</v>
      </c>
      <c r="R1439">
        <f t="shared" si="246"/>
        <v>0</v>
      </c>
      <c r="S1439">
        <f t="shared" si="247"/>
        <v>0</v>
      </c>
      <c r="T1439">
        <f t="shared" si="248"/>
        <v>35.251200000000004</v>
      </c>
      <c r="U1439">
        <f t="shared" si="249"/>
        <v>0</v>
      </c>
      <c r="V1439" s="66">
        <f t="shared" si="250"/>
        <v>0</v>
      </c>
      <c r="W1439">
        <f t="shared" si="251"/>
        <v>0</v>
      </c>
      <c r="X1439">
        <f t="shared" si="242"/>
        <v>0</v>
      </c>
      <c r="Y1439">
        <f t="shared" si="243"/>
        <v>0</v>
      </c>
      <c r="Z1439">
        <f t="shared" si="252"/>
        <v>0</v>
      </c>
    </row>
    <row r="1440" spans="3:26" x14ac:dyDescent="0.25">
      <c r="C1440"/>
      <c r="O1440">
        <f t="shared" si="244"/>
        <v>10.88</v>
      </c>
      <c r="Q1440" t="str">
        <f t="shared" si="245"/>
        <v>#</v>
      </c>
      <c r="R1440">
        <f t="shared" si="246"/>
        <v>0</v>
      </c>
      <c r="S1440">
        <f t="shared" si="247"/>
        <v>0</v>
      </c>
      <c r="T1440">
        <f t="shared" si="248"/>
        <v>35.251200000000004</v>
      </c>
      <c r="U1440">
        <f t="shared" si="249"/>
        <v>0</v>
      </c>
      <c r="V1440" s="66">
        <f t="shared" si="250"/>
        <v>0</v>
      </c>
      <c r="W1440">
        <f t="shared" si="251"/>
        <v>0</v>
      </c>
      <c r="X1440">
        <f t="shared" si="242"/>
        <v>0</v>
      </c>
      <c r="Y1440">
        <f t="shared" si="243"/>
        <v>0</v>
      </c>
      <c r="Z1440">
        <f t="shared" si="252"/>
        <v>0</v>
      </c>
    </row>
    <row r="1441" spans="3:26" x14ac:dyDescent="0.25">
      <c r="C1441"/>
      <c r="O1441">
        <f t="shared" si="244"/>
        <v>10.88</v>
      </c>
      <c r="Q1441" t="str">
        <f t="shared" si="245"/>
        <v>#</v>
      </c>
      <c r="R1441">
        <f t="shared" si="246"/>
        <v>0</v>
      </c>
      <c r="S1441">
        <f t="shared" si="247"/>
        <v>0</v>
      </c>
      <c r="T1441">
        <f t="shared" si="248"/>
        <v>35.251200000000004</v>
      </c>
      <c r="U1441">
        <f t="shared" si="249"/>
        <v>0</v>
      </c>
      <c r="V1441" s="66">
        <f t="shared" si="250"/>
        <v>0</v>
      </c>
      <c r="W1441">
        <f t="shared" si="251"/>
        <v>0</v>
      </c>
      <c r="X1441">
        <f t="shared" si="242"/>
        <v>0</v>
      </c>
      <c r="Y1441">
        <f t="shared" si="243"/>
        <v>0</v>
      </c>
      <c r="Z1441">
        <f t="shared" si="252"/>
        <v>0</v>
      </c>
    </row>
    <row r="1442" spans="3:26" x14ac:dyDescent="0.25">
      <c r="C1442"/>
      <c r="O1442">
        <f t="shared" si="244"/>
        <v>10.88</v>
      </c>
      <c r="Q1442" t="str">
        <f t="shared" si="245"/>
        <v>#</v>
      </c>
      <c r="R1442">
        <f t="shared" si="246"/>
        <v>0</v>
      </c>
      <c r="S1442">
        <f t="shared" si="247"/>
        <v>0</v>
      </c>
      <c r="T1442">
        <f t="shared" si="248"/>
        <v>35.251200000000004</v>
      </c>
      <c r="U1442">
        <f t="shared" si="249"/>
        <v>0</v>
      </c>
      <c r="V1442" s="66">
        <f t="shared" si="250"/>
        <v>0</v>
      </c>
      <c r="W1442">
        <f t="shared" si="251"/>
        <v>0</v>
      </c>
      <c r="X1442">
        <f t="shared" si="242"/>
        <v>0</v>
      </c>
      <c r="Y1442">
        <f t="shared" si="243"/>
        <v>0</v>
      </c>
      <c r="Z1442">
        <f t="shared" si="252"/>
        <v>0</v>
      </c>
    </row>
    <row r="1443" spans="3:26" x14ac:dyDescent="0.25">
      <c r="C1443"/>
      <c r="O1443">
        <f t="shared" si="244"/>
        <v>10.88</v>
      </c>
      <c r="Q1443" t="str">
        <f t="shared" si="245"/>
        <v>#</v>
      </c>
      <c r="R1443">
        <f t="shared" si="246"/>
        <v>0</v>
      </c>
      <c r="S1443">
        <f t="shared" si="247"/>
        <v>0</v>
      </c>
      <c r="T1443">
        <f t="shared" si="248"/>
        <v>35.251200000000004</v>
      </c>
      <c r="U1443">
        <f t="shared" si="249"/>
        <v>0</v>
      </c>
      <c r="V1443" s="66">
        <f t="shared" si="250"/>
        <v>0</v>
      </c>
      <c r="W1443">
        <f t="shared" si="251"/>
        <v>0</v>
      </c>
      <c r="X1443">
        <f t="shared" si="242"/>
        <v>0</v>
      </c>
      <c r="Y1443">
        <f t="shared" si="243"/>
        <v>0</v>
      </c>
      <c r="Z1443">
        <f t="shared" si="252"/>
        <v>0</v>
      </c>
    </row>
    <row r="1444" spans="3:26" x14ac:dyDescent="0.25">
      <c r="C1444"/>
      <c r="O1444">
        <f t="shared" si="244"/>
        <v>10.88</v>
      </c>
      <c r="Q1444" t="str">
        <f t="shared" si="245"/>
        <v>#</v>
      </c>
      <c r="R1444">
        <f t="shared" si="246"/>
        <v>0</v>
      </c>
      <c r="S1444">
        <f t="shared" si="247"/>
        <v>0</v>
      </c>
      <c r="T1444">
        <f t="shared" si="248"/>
        <v>35.251200000000004</v>
      </c>
      <c r="U1444">
        <f t="shared" si="249"/>
        <v>0</v>
      </c>
      <c r="V1444" s="66">
        <f t="shared" si="250"/>
        <v>0</v>
      </c>
      <c r="W1444">
        <f t="shared" si="251"/>
        <v>0</v>
      </c>
      <c r="X1444">
        <f t="shared" si="242"/>
        <v>0</v>
      </c>
      <c r="Y1444">
        <f t="shared" si="243"/>
        <v>0</v>
      </c>
      <c r="Z1444">
        <f t="shared" si="252"/>
        <v>0</v>
      </c>
    </row>
    <row r="1445" spans="3:26" x14ac:dyDescent="0.25">
      <c r="C1445"/>
      <c r="O1445">
        <f t="shared" si="244"/>
        <v>10.88</v>
      </c>
      <c r="Q1445" t="str">
        <f t="shared" si="245"/>
        <v>#</v>
      </c>
      <c r="R1445">
        <f t="shared" si="246"/>
        <v>0</v>
      </c>
      <c r="S1445">
        <f t="shared" si="247"/>
        <v>0</v>
      </c>
      <c r="T1445">
        <f t="shared" si="248"/>
        <v>35.251200000000004</v>
      </c>
      <c r="U1445">
        <f t="shared" si="249"/>
        <v>0</v>
      </c>
      <c r="V1445" s="66">
        <f t="shared" si="250"/>
        <v>0</v>
      </c>
      <c r="W1445">
        <f t="shared" si="251"/>
        <v>0</v>
      </c>
      <c r="X1445">
        <f t="shared" si="242"/>
        <v>0</v>
      </c>
      <c r="Y1445">
        <f t="shared" si="243"/>
        <v>0</v>
      </c>
      <c r="Z1445">
        <f t="shared" si="252"/>
        <v>0</v>
      </c>
    </row>
    <row r="1446" spans="3:26" x14ac:dyDescent="0.25">
      <c r="C1446"/>
      <c r="O1446">
        <f t="shared" si="244"/>
        <v>10.88</v>
      </c>
      <c r="Q1446" t="str">
        <f t="shared" si="245"/>
        <v>#</v>
      </c>
      <c r="R1446">
        <f t="shared" si="246"/>
        <v>0</v>
      </c>
      <c r="S1446">
        <f t="shared" si="247"/>
        <v>0</v>
      </c>
      <c r="T1446">
        <f t="shared" si="248"/>
        <v>35.251200000000004</v>
      </c>
      <c r="U1446">
        <f t="shared" si="249"/>
        <v>0</v>
      </c>
      <c r="V1446" s="66">
        <f t="shared" si="250"/>
        <v>0</v>
      </c>
      <c r="W1446">
        <f t="shared" si="251"/>
        <v>0</v>
      </c>
      <c r="X1446">
        <f t="shared" si="242"/>
        <v>0</v>
      </c>
      <c r="Y1446">
        <f t="shared" si="243"/>
        <v>0</v>
      </c>
      <c r="Z1446">
        <f t="shared" si="252"/>
        <v>0</v>
      </c>
    </row>
    <row r="1447" spans="3:26" x14ac:dyDescent="0.25">
      <c r="C1447"/>
      <c r="O1447">
        <f t="shared" si="244"/>
        <v>10.88</v>
      </c>
      <c r="Q1447" t="str">
        <f t="shared" si="245"/>
        <v>#</v>
      </c>
      <c r="R1447">
        <f t="shared" si="246"/>
        <v>0</v>
      </c>
      <c r="S1447">
        <f t="shared" si="247"/>
        <v>0</v>
      </c>
      <c r="T1447">
        <f t="shared" si="248"/>
        <v>35.251200000000004</v>
      </c>
      <c r="U1447">
        <f t="shared" si="249"/>
        <v>0</v>
      </c>
      <c r="V1447" s="66">
        <f t="shared" si="250"/>
        <v>0</v>
      </c>
      <c r="W1447">
        <f t="shared" si="251"/>
        <v>0</v>
      </c>
      <c r="X1447">
        <f t="shared" si="242"/>
        <v>0</v>
      </c>
      <c r="Y1447">
        <f t="shared" si="243"/>
        <v>0</v>
      </c>
      <c r="Z1447">
        <f t="shared" si="252"/>
        <v>0</v>
      </c>
    </row>
    <row r="1448" spans="3:26" x14ac:dyDescent="0.25">
      <c r="C1448"/>
      <c r="O1448">
        <f t="shared" si="244"/>
        <v>10.88</v>
      </c>
      <c r="Q1448" t="str">
        <f t="shared" si="245"/>
        <v>#</v>
      </c>
      <c r="R1448">
        <f t="shared" si="246"/>
        <v>0</v>
      </c>
      <c r="S1448">
        <f t="shared" si="247"/>
        <v>0</v>
      </c>
      <c r="T1448">
        <f t="shared" si="248"/>
        <v>35.251200000000004</v>
      </c>
      <c r="U1448">
        <f t="shared" si="249"/>
        <v>0</v>
      </c>
      <c r="V1448" s="66">
        <f t="shared" si="250"/>
        <v>0</v>
      </c>
      <c r="W1448">
        <f t="shared" si="251"/>
        <v>0</v>
      </c>
      <c r="X1448">
        <f t="shared" si="242"/>
        <v>0</v>
      </c>
      <c r="Y1448">
        <f t="shared" si="243"/>
        <v>0</v>
      </c>
      <c r="Z1448">
        <f t="shared" si="252"/>
        <v>0</v>
      </c>
    </row>
    <row r="1449" spans="3:26" x14ac:dyDescent="0.25">
      <c r="C1449"/>
      <c r="O1449">
        <f t="shared" si="244"/>
        <v>10.88</v>
      </c>
      <c r="Q1449" t="str">
        <f t="shared" si="245"/>
        <v>#</v>
      </c>
      <c r="R1449">
        <f t="shared" si="246"/>
        <v>0</v>
      </c>
      <c r="S1449">
        <f t="shared" si="247"/>
        <v>0</v>
      </c>
      <c r="T1449">
        <f t="shared" si="248"/>
        <v>35.251200000000004</v>
      </c>
      <c r="U1449">
        <f t="shared" si="249"/>
        <v>0</v>
      </c>
      <c r="V1449" s="66">
        <f t="shared" si="250"/>
        <v>0</v>
      </c>
      <c r="W1449">
        <f t="shared" si="251"/>
        <v>0</v>
      </c>
      <c r="X1449">
        <f t="shared" si="242"/>
        <v>0</v>
      </c>
      <c r="Y1449">
        <f t="shared" si="243"/>
        <v>0</v>
      </c>
      <c r="Z1449">
        <f t="shared" si="252"/>
        <v>0</v>
      </c>
    </row>
    <row r="1450" spans="3:26" x14ac:dyDescent="0.25">
      <c r="C1450"/>
      <c r="O1450">
        <f t="shared" si="244"/>
        <v>10.88</v>
      </c>
      <c r="Q1450" t="str">
        <f t="shared" si="245"/>
        <v>#</v>
      </c>
      <c r="R1450">
        <f t="shared" si="246"/>
        <v>0</v>
      </c>
      <c r="S1450">
        <f t="shared" si="247"/>
        <v>0</v>
      </c>
      <c r="T1450">
        <f t="shared" si="248"/>
        <v>35.251200000000004</v>
      </c>
      <c r="U1450">
        <f t="shared" si="249"/>
        <v>0</v>
      </c>
      <c r="V1450" s="66">
        <f t="shared" si="250"/>
        <v>0</v>
      </c>
      <c r="W1450">
        <f t="shared" si="251"/>
        <v>0</v>
      </c>
      <c r="X1450">
        <f t="shared" si="242"/>
        <v>0</v>
      </c>
      <c r="Y1450">
        <f t="shared" si="243"/>
        <v>0</v>
      </c>
      <c r="Z1450">
        <f t="shared" si="252"/>
        <v>0</v>
      </c>
    </row>
    <row r="1451" spans="3:26" x14ac:dyDescent="0.25">
      <c r="C1451"/>
      <c r="O1451">
        <f t="shared" si="244"/>
        <v>10.88</v>
      </c>
      <c r="Q1451" t="str">
        <f t="shared" si="245"/>
        <v>#</v>
      </c>
      <c r="R1451">
        <f t="shared" si="246"/>
        <v>0</v>
      </c>
      <c r="S1451">
        <f t="shared" si="247"/>
        <v>0</v>
      </c>
      <c r="T1451">
        <f t="shared" si="248"/>
        <v>35.251200000000004</v>
      </c>
      <c r="U1451">
        <f t="shared" si="249"/>
        <v>0</v>
      </c>
      <c r="V1451" s="66">
        <f t="shared" si="250"/>
        <v>0</v>
      </c>
      <c r="W1451">
        <f t="shared" si="251"/>
        <v>0</v>
      </c>
      <c r="X1451">
        <f t="shared" si="242"/>
        <v>0</v>
      </c>
      <c r="Y1451">
        <f t="shared" si="243"/>
        <v>0</v>
      </c>
      <c r="Z1451">
        <f t="shared" si="252"/>
        <v>0</v>
      </c>
    </row>
    <row r="1452" spans="3:26" x14ac:dyDescent="0.25">
      <c r="C1452"/>
      <c r="O1452">
        <f t="shared" si="244"/>
        <v>10.88</v>
      </c>
      <c r="Q1452" t="str">
        <f t="shared" si="245"/>
        <v>#</v>
      </c>
      <c r="R1452">
        <f t="shared" si="246"/>
        <v>0</v>
      </c>
      <c r="S1452">
        <f t="shared" si="247"/>
        <v>0</v>
      </c>
      <c r="T1452">
        <f t="shared" si="248"/>
        <v>35.251200000000004</v>
      </c>
      <c r="U1452">
        <f t="shared" si="249"/>
        <v>0</v>
      </c>
      <c r="V1452" s="66">
        <f t="shared" si="250"/>
        <v>0</v>
      </c>
      <c r="W1452">
        <f t="shared" si="251"/>
        <v>0</v>
      </c>
      <c r="X1452">
        <f t="shared" si="242"/>
        <v>0</v>
      </c>
      <c r="Y1452">
        <f t="shared" si="243"/>
        <v>0</v>
      </c>
      <c r="Z1452">
        <f t="shared" si="252"/>
        <v>0</v>
      </c>
    </row>
    <row r="1453" spans="3:26" x14ac:dyDescent="0.25">
      <c r="C1453"/>
      <c r="O1453">
        <f t="shared" si="244"/>
        <v>10.88</v>
      </c>
      <c r="Q1453" t="str">
        <f t="shared" si="245"/>
        <v>#</v>
      </c>
      <c r="R1453">
        <f t="shared" si="246"/>
        <v>0</v>
      </c>
      <c r="S1453">
        <f t="shared" si="247"/>
        <v>0</v>
      </c>
      <c r="T1453">
        <f t="shared" si="248"/>
        <v>35.251200000000004</v>
      </c>
      <c r="U1453">
        <f t="shared" si="249"/>
        <v>0</v>
      </c>
      <c r="V1453" s="66">
        <f t="shared" si="250"/>
        <v>0</v>
      </c>
      <c r="W1453">
        <f t="shared" si="251"/>
        <v>0</v>
      </c>
      <c r="X1453">
        <f t="shared" si="242"/>
        <v>0</v>
      </c>
      <c r="Y1453">
        <f t="shared" si="243"/>
        <v>0</v>
      </c>
      <c r="Z1453">
        <f t="shared" si="252"/>
        <v>0</v>
      </c>
    </row>
    <row r="1454" spans="3:26" x14ac:dyDescent="0.25">
      <c r="C1454"/>
      <c r="O1454">
        <f t="shared" si="244"/>
        <v>10.88</v>
      </c>
      <c r="Q1454" t="str">
        <f t="shared" si="245"/>
        <v>#</v>
      </c>
      <c r="R1454">
        <f t="shared" si="246"/>
        <v>0</v>
      </c>
      <c r="S1454">
        <f t="shared" si="247"/>
        <v>0</v>
      </c>
      <c r="T1454">
        <f t="shared" si="248"/>
        <v>35.251200000000004</v>
      </c>
      <c r="U1454">
        <f t="shared" si="249"/>
        <v>0</v>
      </c>
      <c r="V1454" s="66">
        <f t="shared" si="250"/>
        <v>0</v>
      </c>
      <c r="W1454">
        <f t="shared" si="251"/>
        <v>0</v>
      </c>
      <c r="X1454">
        <f t="shared" si="242"/>
        <v>0</v>
      </c>
      <c r="Y1454">
        <f t="shared" si="243"/>
        <v>0</v>
      </c>
      <c r="Z1454">
        <f t="shared" si="252"/>
        <v>0</v>
      </c>
    </row>
    <row r="1455" spans="3:26" x14ac:dyDescent="0.25">
      <c r="C1455"/>
      <c r="O1455">
        <f t="shared" si="244"/>
        <v>10.88</v>
      </c>
      <c r="Q1455" t="str">
        <f t="shared" si="245"/>
        <v>#</v>
      </c>
      <c r="R1455">
        <f t="shared" si="246"/>
        <v>0</v>
      </c>
      <c r="S1455">
        <f t="shared" si="247"/>
        <v>0</v>
      </c>
      <c r="T1455">
        <f t="shared" si="248"/>
        <v>35.251200000000004</v>
      </c>
      <c r="U1455">
        <f t="shared" si="249"/>
        <v>0</v>
      </c>
      <c r="V1455" s="66">
        <f t="shared" si="250"/>
        <v>0</v>
      </c>
      <c r="W1455">
        <f t="shared" si="251"/>
        <v>0</v>
      </c>
      <c r="X1455">
        <f t="shared" si="242"/>
        <v>0</v>
      </c>
      <c r="Y1455">
        <f t="shared" si="243"/>
        <v>0</v>
      </c>
      <c r="Z1455">
        <f t="shared" si="252"/>
        <v>0</v>
      </c>
    </row>
    <row r="1456" spans="3:26" x14ac:dyDescent="0.25">
      <c r="C1456"/>
      <c r="O1456">
        <f t="shared" si="244"/>
        <v>10.88</v>
      </c>
      <c r="Q1456" t="str">
        <f t="shared" si="245"/>
        <v>#</v>
      </c>
      <c r="R1456">
        <f t="shared" si="246"/>
        <v>0</v>
      </c>
      <c r="S1456">
        <f t="shared" si="247"/>
        <v>0</v>
      </c>
      <c r="T1456">
        <f t="shared" si="248"/>
        <v>35.251200000000004</v>
      </c>
      <c r="U1456">
        <f t="shared" si="249"/>
        <v>0</v>
      </c>
      <c r="V1456" s="66">
        <f t="shared" si="250"/>
        <v>0</v>
      </c>
      <c r="W1456">
        <f t="shared" si="251"/>
        <v>0</v>
      </c>
      <c r="X1456">
        <f t="shared" si="242"/>
        <v>0</v>
      </c>
      <c r="Y1456">
        <f t="shared" si="243"/>
        <v>0</v>
      </c>
      <c r="Z1456">
        <f t="shared" si="252"/>
        <v>0</v>
      </c>
    </row>
    <row r="1457" spans="3:26" x14ac:dyDescent="0.25">
      <c r="C1457"/>
      <c r="O1457">
        <f t="shared" si="244"/>
        <v>10.88</v>
      </c>
      <c r="Q1457" t="str">
        <f t="shared" si="245"/>
        <v>#</v>
      </c>
      <c r="R1457">
        <f t="shared" si="246"/>
        <v>0</v>
      </c>
      <c r="S1457">
        <f t="shared" si="247"/>
        <v>0</v>
      </c>
      <c r="T1457">
        <f t="shared" si="248"/>
        <v>35.251200000000004</v>
      </c>
      <c r="U1457">
        <f t="shared" si="249"/>
        <v>0</v>
      </c>
      <c r="V1457" s="66">
        <f t="shared" si="250"/>
        <v>0</v>
      </c>
      <c r="W1457">
        <f t="shared" si="251"/>
        <v>0</v>
      </c>
      <c r="X1457">
        <f t="shared" si="242"/>
        <v>0</v>
      </c>
      <c r="Y1457">
        <f t="shared" si="243"/>
        <v>0</v>
      </c>
      <c r="Z1457">
        <f t="shared" si="252"/>
        <v>0</v>
      </c>
    </row>
    <row r="1458" spans="3:26" x14ac:dyDescent="0.25">
      <c r="C1458"/>
      <c r="O1458">
        <f t="shared" si="244"/>
        <v>10.88</v>
      </c>
      <c r="Q1458" t="str">
        <f t="shared" si="245"/>
        <v>#</v>
      </c>
      <c r="R1458">
        <f t="shared" si="246"/>
        <v>0</v>
      </c>
      <c r="S1458">
        <f t="shared" si="247"/>
        <v>0</v>
      </c>
      <c r="T1458">
        <f t="shared" si="248"/>
        <v>35.251200000000004</v>
      </c>
      <c r="U1458">
        <f t="shared" si="249"/>
        <v>0</v>
      </c>
      <c r="V1458" s="66">
        <f t="shared" si="250"/>
        <v>0</v>
      </c>
      <c r="W1458">
        <f t="shared" si="251"/>
        <v>0</v>
      </c>
      <c r="X1458">
        <f t="shared" si="242"/>
        <v>0</v>
      </c>
      <c r="Y1458">
        <f t="shared" si="243"/>
        <v>0</v>
      </c>
      <c r="Z1458">
        <f t="shared" si="252"/>
        <v>0</v>
      </c>
    </row>
    <row r="1459" spans="3:26" x14ac:dyDescent="0.25">
      <c r="C1459"/>
      <c r="O1459">
        <f t="shared" si="244"/>
        <v>10.88</v>
      </c>
      <c r="Q1459" t="str">
        <f t="shared" si="245"/>
        <v>#</v>
      </c>
      <c r="R1459">
        <f t="shared" si="246"/>
        <v>0</v>
      </c>
      <c r="S1459">
        <f t="shared" si="247"/>
        <v>0</v>
      </c>
      <c r="T1459">
        <f t="shared" si="248"/>
        <v>35.251200000000004</v>
      </c>
      <c r="U1459">
        <f t="shared" si="249"/>
        <v>0</v>
      </c>
      <c r="V1459" s="66">
        <f t="shared" si="250"/>
        <v>0</v>
      </c>
      <c r="W1459">
        <f t="shared" si="251"/>
        <v>0</v>
      </c>
      <c r="X1459">
        <f t="shared" si="242"/>
        <v>0</v>
      </c>
      <c r="Y1459">
        <f t="shared" si="243"/>
        <v>0</v>
      </c>
      <c r="Z1459">
        <f t="shared" si="252"/>
        <v>0</v>
      </c>
    </row>
    <row r="1460" spans="3:26" x14ac:dyDescent="0.25">
      <c r="C1460"/>
      <c r="O1460">
        <f t="shared" si="244"/>
        <v>10.88</v>
      </c>
      <c r="Q1460" t="str">
        <f t="shared" si="245"/>
        <v>#</v>
      </c>
      <c r="R1460">
        <f t="shared" si="246"/>
        <v>0</v>
      </c>
      <c r="S1460">
        <f t="shared" si="247"/>
        <v>0</v>
      </c>
      <c r="T1460">
        <f t="shared" si="248"/>
        <v>35.251200000000004</v>
      </c>
      <c r="U1460">
        <f t="shared" si="249"/>
        <v>0</v>
      </c>
      <c r="V1460" s="66">
        <f t="shared" si="250"/>
        <v>0</v>
      </c>
      <c r="W1460">
        <f t="shared" si="251"/>
        <v>0</v>
      </c>
      <c r="X1460">
        <f t="shared" si="242"/>
        <v>0</v>
      </c>
      <c r="Y1460">
        <f t="shared" si="243"/>
        <v>0</v>
      </c>
      <c r="Z1460">
        <f t="shared" si="252"/>
        <v>0</v>
      </c>
    </row>
    <row r="1461" spans="3:26" x14ac:dyDescent="0.25">
      <c r="C1461"/>
      <c r="O1461">
        <f t="shared" si="244"/>
        <v>10.88</v>
      </c>
      <c r="Q1461" t="str">
        <f t="shared" si="245"/>
        <v>#</v>
      </c>
      <c r="R1461">
        <f t="shared" si="246"/>
        <v>0</v>
      </c>
      <c r="S1461">
        <f t="shared" si="247"/>
        <v>0</v>
      </c>
      <c r="T1461">
        <f t="shared" si="248"/>
        <v>35.251200000000004</v>
      </c>
      <c r="U1461">
        <f t="shared" si="249"/>
        <v>0</v>
      </c>
      <c r="V1461" s="66">
        <f t="shared" si="250"/>
        <v>0</v>
      </c>
      <c r="W1461">
        <f t="shared" si="251"/>
        <v>0</v>
      </c>
      <c r="X1461">
        <f t="shared" si="242"/>
        <v>0</v>
      </c>
      <c r="Y1461">
        <f t="shared" si="243"/>
        <v>0</v>
      </c>
      <c r="Z1461">
        <f t="shared" si="252"/>
        <v>0</v>
      </c>
    </row>
    <row r="1462" spans="3:26" x14ac:dyDescent="0.25">
      <c r="C1462"/>
      <c r="O1462">
        <f t="shared" si="244"/>
        <v>10.88</v>
      </c>
      <c r="Q1462" t="str">
        <f t="shared" si="245"/>
        <v>#</v>
      </c>
      <c r="R1462">
        <f t="shared" si="246"/>
        <v>0</v>
      </c>
      <c r="S1462">
        <f t="shared" si="247"/>
        <v>0</v>
      </c>
      <c r="T1462">
        <f t="shared" si="248"/>
        <v>35.251200000000004</v>
      </c>
      <c r="U1462">
        <f t="shared" si="249"/>
        <v>0</v>
      </c>
      <c r="V1462" s="66">
        <f t="shared" si="250"/>
        <v>0</v>
      </c>
      <c r="W1462">
        <f t="shared" si="251"/>
        <v>0</v>
      </c>
      <c r="X1462">
        <f t="shared" si="242"/>
        <v>0</v>
      </c>
      <c r="Y1462">
        <f t="shared" si="243"/>
        <v>0</v>
      </c>
      <c r="Z1462">
        <f t="shared" si="252"/>
        <v>0</v>
      </c>
    </row>
    <row r="1463" spans="3:26" x14ac:dyDescent="0.25">
      <c r="C1463"/>
      <c r="O1463">
        <f t="shared" si="244"/>
        <v>10.88</v>
      </c>
      <c r="Q1463" t="str">
        <f t="shared" si="245"/>
        <v>#</v>
      </c>
      <c r="R1463">
        <f t="shared" si="246"/>
        <v>0</v>
      </c>
      <c r="S1463">
        <f t="shared" si="247"/>
        <v>0</v>
      </c>
      <c r="T1463">
        <f t="shared" si="248"/>
        <v>35.251200000000004</v>
      </c>
      <c r="U1463">
        <f t="shared" si="249"/>
        <v>0</v>
      </c>
      <c r="V1463" s="66">
        <f t="shared" si="250"/>
        <v>0</v>
      </c>
      <c r="W1463">
        <f t="shared" si="251"/>
        <v>0</v>
      </c>
      <c r="X1463">
        <f t="shared" si="242"/>
        <v>0</v>
      </c>
      <c r="Y1463">
        <f t="shared" si="243"/>
        <v>0</v>
      </c>
      <c r="Z1463">
        <f t="shared" si="252"/>
        <v>0</v>
      </c>
    </row>
    <row r="1464" spans="3:26" x14ac:dyDescent="0.25">
      <c r="C1464"/>
      <c r="O1464">
        <f t="shared" si="244"/>
        <v>10.88</v>
      </c>
      <c r="Q1464" t="str">
        <f t="shared" si="245"/>
        <v>#</v>
      </c>
      <c r="R1464">
        <f t="shared" si="246"/>
        <v>0</v>
      </c>
      <c r="S1464">
        <f t="shared" si="247"/>
        <v>0</v>
      </c>
      <c r="T1464">
        <f t="shared" si="248"/>
        <v>35.251200000000004</v>
      </c>
      <c r="U1464">
        <f t="shared" si="249"/>
        <v>0</v>
      </c>
      <c r="V1464" s="66">
        <f t="shared" si="250"/>
        <v>0</v>
      </c>
      <c r="W1464">
        <f t="shared" si="251"/>
        <v>0</v>
      </c>
      <c r="X1464">
        <f t="shared" si="242"/>
        <v>0</v>
      </c>
      <c r="Y1464">
        <f t="shared" si="243"/>
        <v>0</v>
      </c>
      <c r="Z1464">
        <f t="shared" si="252"/>
        <v>0</v>
      </c>
    </row>
    <row r="1465" spans="3:26" x14ac:dyDescent="0.25">
      <c r="C1465"/>
      <c r="O1465">
        <f t="shared" si="244"/>
        <v>10.88</v>
      </c>
      <c r="Q1465" t="str">
        <f t="shared" si="245"/>
        <v>#</v>
      </c>
      <c r="R1465">
        <f t="shared" si="246"/>
        <v>0</v>
      </c>
      <c r="S1465">
        <f t="shared" si="247"/>
        <v>0</v>
      </c>
      <c r="T1465">
        <f t="shared" si="248"/>
        <v>35.251200000000004</v>
      </c>
      <c r="U1465">
        <f t="shared" si="249"/>
        <v>0</v>
      </c>
      <c r="V1465" s="66">
        <f t="shared" si="250"/>
        <v>0</v>
      </c>
      <c r="W1465">
        <f t="shared" si="251"/>
        <v>0</v>
      </c>
      <c r="X1465">
        <f t="shared" si="242"/>
        <v>0</v>
      </c>
      <c r="Y1465">
        <f t="shared" si="243"/>
        <v>0</v>
      </c>
      <c r="Z1465">
        <f t="shared" si="252"/>
        <v>0</v>
      </c>
    </row>
    <row r="1466" spans="3:26" x14ac:dyDescent="0.25">
      <c r="C1466"/>
      <c r="O1466">
        <f t="shared" si="244"/>
        <v>10.88</v>
      </c>
      <c r="Q1466" t="str">
        <f t="shared" si="245"/>
        <v>#</v>
      </c>
      <c r="R1466">
        <f t="shared" si="246"/>
        <v>0</v>
      </c>
      <c r="S1466">
        <f t="shared" si="247"/>
        <v>0</v>
      </c>
      <c r="T1466">
        <f t="shared" si="248"/>
        <v>35.251200000000004</v>
      </c>
      <c r="U1466">
        <f t="shared" si="249"/>
        <v>0</v>
      </c>
      <c r="V1466" s="66">
        <f t="shared" si="250"/>
        <v>0</v>
      </c>
      <c r="W1466">
        <f t="shared" si="251"/>
        <v>0</v>
      </c>
      <c r="X1466">
        <f t="shared" si="242"/>
        <v>0</v>
      </c>
      <c r="Y1466">
        <f t="shared" si="243"/>
        <v>0</v>
      </c>
      <c r="Z1466">
        <f t="shared" si="252"/>
        <v>0</v>
      </c>
    </row>
    <row r="1467" spans="3:26" x14ac:dyDescent="0.25">
      <c r="C1467"/>
      <c r="O1467">
        <f t="shared" si="244"/>
        <v>10.88</v>
      </c>
      <c r="Q1467" t="str">
        <f t="shared" si="245"/>
        <v>#</v>
      </c>
      <c r="R1467">
        <f t="shared" si="246"/>
        <v>0</v>
      </c>
      <c r="S1467">
        <f t="shared" si="247"/>
        <v>0</v>
      </c>
      <c r="T1467">
        <f t="shared" si="248"/>
        <v>35.251200000000004</v>
      </c>
      <c r="U1467">
        <f t="shared" si="249"/>
        <v>0</v>
      </c>
      <c r="V1467" s="66">
        <f t="shared" si="250"/>
        <v>0</v>
      </c>
      <c r="W1467">
        <f t="shared" si="251"/>
        <v>0</v>
      </c>
      <c r="X1467">
        <f t="shared" si="242"/>
        <v>0</v>
      </c>
      <c r="Y1467">
        <f t="shared" si="243"/>
        <v>0</v>
      </c>
      <c r="Z1467">
        <f t="shared" si="252"/>
        <v>0</v>
      </c>
    </row>
    <row r="1468" spans="3:26" x14ac:dyDescent="0.25">
      <c r="C1468"/>
      <c r="O1468">
        <f t="shared" si="244"/>
        <v>10.88</v>
      </c>
      <c r="Q1468" t="str">
        <f t="shared" si="245"/>
        <v>#</v>
      </c>
      <c r="R1468">
        <f t="shared" si="246"/>
        <v>0</v>
      </c>
      <c r="S1468">
        <f t="shared" si="247"/>
        <v>0</v>
      </c>
      <c r="T1468">
        <f t="shared" si="248"/>
        <v>35.251200000000004</v>
      </c>
      <c r="U1468">
        <f t="shared" si="249"/>
        <v>0</v>
      </c>
      <c r="V1468" s="66">
        <f t="shared" si="250"/>
        <v>0</v>
      </c>
      <c r="W1468">
        <f t="shared" si="251"/>
        <v>0</v>
      </c>
      <c r="X1468">
        <f t="shared" si="242"/>
        <v>0</v>
      </c>
      <c r="Y1468">
        <f t="shared" si="243"/>
        <v>0</v>
      </c>
      <c r="Z1468">
        <f t="shared" si="252"/>
        <v>0</v>
      </c>
    </row>
    <row r="1469" spans="3:26" x14ac:dyDescent="0.25">
      <c r="C1469"/>
      <c r="O1469">
        <f t="shared" si="244"/>
        <v>10.88</v>
      </c>
      <c r="Q1469" t="str">
        <f t="shared" si="245"/>
        <v>#</v>
      </c>
      <c r="R1469">
        <f t="shared" si="246"/>
        <v>0</v>
      </c>
      <c r="S1469">
        <f t="shared" si="247"/>
        <v>0</v>
      </c>
      <c r="T1469">
        <f t="shared" si="248"/>
        <v>35.251200000000004</v>
      </c>
      <c r="U1469">
        <f t="shared" si="249"/>
        <v>0</v>
      </c>
      <c r="V1469" s="66">
        <f t="shared" si="250"/>
        <v>0</v>
      </c>
      <c r="W1469">
        <f t="shared" si="251"/>
        <v>0</v>
      </c>
      <c r="X1469">
        <f t="shared" si="242"/>
        <v>0</v>
      </c>
      <c r="Y1469">
        <f t="shared" si="243"/>
        <v>0</v>
      </c>
      <c r="Z1469">
        <f t="shared" si="252"/>
        <v>0</v>
      </c>
    </row>
    <row r="1470" spans="3:26" x14ac:dyDescent="0.25">
      <c r="C1470"/>
      <c r="O1470">
        <f t="shared" si="244"/>
        <v>10.88</v>
      </c>
      <c r="Q1470" t="str">
        <f t="shared" si="245"/>
        <v>#</v>
      </c>
      <c r="R1470">
        <f t="shared" si="246"/>
        <v>0</v>
      </c>
      <c r="S1470">
        <f t="shared" si="247"/>
        <v>0</v>
      </c>
      <c r="T1470">
        <f t="shared" si="248"/>
        <v>35.251200000000004</v>
      </c>
      <c r="U1470">
        <f t="shared" si="249"/>
        <v>0</v>
      </c>
      <c r="V1470" s="66">
        <f t="shared" si="250"/>
        <v>0</v>
      </c>
      <c r="W1470">
        <f t="shared" si="251"/>
        <v>0</v>
      </c>
      <c r="X1470">
        <f t="shared" si="242"/>
        <v>0</v>
      </c>
      <c r="Y1470">
        <f t="shared" si="243"/>
        <v>0</v>
      </c>
      <c r="Z1470">
        <f t="shared" si="252"/>
        <v>0</v>
      </c>
    </row>
    <row r="1471" spans="3:26" x14ac:dyDescent="0.25">
      <c r="C1471"/>
      <c r="O1471">
        <f t="shared" si="244"/>
        <v>10.88</v>
      </c>
      <c r="Q1471" t="str">
        <f t="shared" si="245"/>
        <v>#</v>
      </c>
      <c r="R1471">
        <f t="shared" si="246"/>
        <v>0</v>
      </c>
      <c r="S1471">
        <f t="shared" si="247"/>
        <v>0</v>
      </c>
      <c r="T1471">
        <f t="shared" si="248"/>
        <v>35.251200000000004</v>
      </c>
      <c r="U1471">
        <f t="shared" si="249"/>
        <v>0</v>
      </c>
      <c r="V1471" s="66">
        <f t="shared" si="250"/>
        <v>0</v>
      </c>
      <c r="W1471">
        <f t="shared" si="251"/>
        <v>0</v>
      </c>
      <c r="X1471">
        <f t="shared" si="242"/>
        <v>0</v>
      </c>
      <c r="Y1471">
        <f t="shared" si="243"/>
        <v>0</v>
      </c>
      <c r="Z1471">
        <f t="shared" si="252"/>
        <v>0</v>
      </c>
    </row>
    <row r="1472" spans="3:26" x14ac:dyDescent="0.25">
      <c r="C1472"/>
      <c r="O1472">
        <f t="shared" si="244"/>
        <v>10.88</v>
      </c>
      <c r="Q1472" t="str">
        <f t="shared" si="245"/>
        <v>#</v>
      </c>
      <c r="R1472">
        <f t="shared" si="246"/>
        <v>0</v>
      </c>
      <c r="S1472">
        <f t="shared" si="247"/>
        <v>0</v>
      </c>
      <c r="T1472">
        <f t="shared" si="248"/>
        <v>35.251200000000004</v>
      </c>
      <c r="U1472">
        <f t="shared" si="249"/>
        <v>0</v>
      </c>
      <c r="V1472" s="66">
        <f t="shared" si="250"/>
        <v>0</v>
      </c>
      <c r="W1472">
        <f t="shared" si="251"/>
        <v>0</v>
      </c>
      <c r="X1472">
        <f t="shared" si="242"/>
        <v>0</v>
      </c>
      <c r="Y1472">
        <f t="shared" si="243"/>
        <v>0</v>
      </c>
      <c r="Z1472">
        <f t="shared" si="252"/>
        <v>0</v>
      </c>
    </row>
    <row r="1473" spans="3:26" x14ac:dyDescent="0.25">
      <c r="C1473"/>
      <c r="O1473">
        <f t="shared" si="244"/>
        <v>10.88</v>
      </c>
      <c r="Q1473" t="str">
        <f t="shared" si="245"/>
        <v>#</v>
      </c>
      <c r="R1473">
        <f t="shared" si="246"/>
        <v>0</v>
      </c>
      <c r="S1473">
        <f t="shared" si="247"/>
        <v>0</v>
      </c>
      <c r="T1473">
        <f t="shared" si="248"/>
        <v>35.251200000000004</v>
      </c>
      <c r="U1473">
        <f t="shared" si="249"/>
        <v>0</v>
      </c>
      <c r="V1473" s="66">
        <f t="shared" si="250"/>
        <v>0</v>
      </c>
      <c r="W1473">
        <f t="shared" si="251"/>
        <v>0</v>
      </c>
      <c r="X1473">
        <f t="shared" si="242"/>
        <v>0</v>
      </c>
      <c r="Y1473">
        <f t="shared" si="243"/>
        <v>0</v>
      </c>
      <c r="Z1473">
        <f t="shared" si="252"/>
        <v>0</v>
      </c>
    </row>
    <row r="1474" spans="3:26" x14ac:dyDescent="0.25">
      <c r="C1474"/>
      <c r="O1474">
        <f t="shared" si="244"/>
        <v>10.88</v>
      </c>
      <c r="Q1474" t="str">
        <f t="shared" si="245"/>
        <v>#</v>
      </c>
      <c r="R1474">
        <f t="shared" si="246"/>
        <v>0</v>
      </c>
      <c r="S1474">
        <f t="shared" si="247"/>
        <v>0</v>
      </c>
      <c r="T1474">
        <f t="shared" si="248"/>
        <v>35.251200000000004</v>
      </c>
      <c r="U1474">
        <f t="shared" si="249"/>
        <v>0</v>
      </c>
      <c r="V1474" s="66">
        <f t="shared" si="250"/>
        <v>0</v>
      </c>
      <c r="W1474">
        <f t="shared" si="251"/>
        <v>0</v>
      </c>
      <c r="X1474">
        <f t="shared" si="242"/>
        <v>0</v>
      </c>
      <c r="Y1474">
        <f t="shared" si="243"/>
        <v>0</v>
      </c>
      <c r="Z1474">
        <f t="shared" si="252"/>
        <v>0</v>
      </c>
    </row>
    <row r="1475" spans="3:26" x14ac:dyDescent="0.25">
      <c r="C1475"/>
      <c r="O1475">
        <f t="shared" si="244"/>
        <v>10.88</v>
      </c>
      <c r="Q1475" t="str">
        <f t="shared" si="245"/>
        <v>#</v>
      </c>
      <c r="R1475">
        <f t="shared" si="246"/>
        <v>0</v>
      </c>
      <c r="S1475">
        <f t="shared" si="247"/>
        <v>0</v>
      </c>
      <c r="T1475">
        <f t="shared" si="248"/>
        <v>35.251200000000004</v>
      </c>
      <c r="U1475">
        <f t="shared" si="249"/>
        <v>0</v>
      </c>
      <c r="V1475" s="66">
        <f t="shared" si="250"/>
        <v>0</v>
      </c>
      <c r="W1475">
        <f t="shared" si="251"/>
        <v>0</v>
      </c>
      <c r="X1475">
        <f t="shared" ref="X1475:X1538" si="253">ROUND(J1475/1000,3)</f>
        <v>0</v>
      </c>
      <c r="Y1475">
        <f t="shared" ref="Y1475:Y1538" si="254">ROUND(K1475/1000,3)</f>
        <v>0</v>
      </c>
      <c r="Z1475">
        <f t="shared" si="252"/>
        <v>0</v>
      </c>
    </row>
    <row r="1476" spans="3:26" x14ac:dyDescent="0.25">
      <c r="C1476"/>
      <c r="O1476">
        <f t="shared" ref="O1476:O1539" si="255">IFERROR(AVERAGEIFS($M$3:$M$1650,$B$3:$B$1650,MID($Q1476,1,4),$M$3:$M$1650,"&gt;0"),10.88)</f>
        <v>10.88</v>
      </c>
      <c r="Q1476" t="str">
        <f t="shared" ref="Q1476:Q1539" si="256">B1476&amp;"#"&amp;MID(C1476,6,2)</f>
        <v>#</v>
      </c>
      <c r="R1476">
        <f t="shared" ref="R1476:R1539" si="257">IF(OR(L1476=0,M1476=0),ROUND(D1476*O1476/1000,3),ROUND(L1476*M1476*0.9/1000,3))</f>
        <v>0</v>
      </c>
      <c r="S1476">
        <f t="shared" ref="S1476:S1539" si="258">IF(OR(L1476=0,M1476=0),ROUND(D1476*O1476*0.9/1000,3),ROUND(L1476*M1476*0.9/1000,3))</f>
        <v>0</v>
      </c>
      <c r="T1476">
        <f t="shared" ref="T1476:T1539" si="259">IF(OR(L1476=0,M1476=0),O1476*0.9*3.6,M1476*0.9*3.6)</f>
        <v>35.251200000000004</v>
      </c>
      <c r="U1476">
        <f t="shared" ref="U1476:U1539" si="260">IF(H1476=0,ROUND(F1476+G1476,3),ROUND(H1476,3))</f>
        <v>0</v>
      </c>
      <c r="V1476" s="66">
        <f t="shared" ref="V1476:V1539" si="261">H1476</f>
        <v>0</v>
      </c>
      <c r="W1476">
        <f t="shared" ref="W1476:W1539" si="262">ROUND(E1476/1000,3)</f>
        <v>0</v>
      </c>
      <c r="X1476">
        <f t="shared" si="253"/>
        <v>0</v>
      </c>
      <c r="Y1476">
        <f t="shared" si="254"/>
        <v>0</v>
      </c>
      <c r="Z1476">
        <f t="shared" ref="Z1476:Z1539" si="263">ROUND(I1476/1000,3)</f>
        <v>0</v>
      </c>
    </row>
    <row r="1477" spans="3:26" x14ac:dyDescent="0.25">
      <c r="C1477"/>
      <c r="O1477">
        <f t="shared" si="255"/>
        <v>10.88</v>
      </c>
      <c r="Q1477" t="str">
        <f t="shared" si="256"/>
        <v>#</v>
      </c>
      <c r="R1477">
        <f t="shared" si="257"/>
        <v>0</v>
      </c>
      <c r="S1477">
        <f t="shared" si="258"/>
        <v>0</v>
      </c>
      <c r="T1477">
        <f t="shared" si="259"/>
        <v>35.251200000000004</v>
      </c>
      <c r="U1477">
        <f t="shared" si="260"/>
        <v>0</v>
      </c>
      <c r="V1477" s="66">
        <f t="shared" si="261"/>
        <v>0</v>
      </c>
      <c r="W1477">
        <f t="shared" si="262"/>
        <v>0</v>
      </c>
      <c r="X1477">
        <f t="shared" si="253"/>
        <v>0</v>
      </c>
      <c r="Y1477">
        <f t="shared" si="254"/>
        <v>0</v>
      </c>
      <c r="Z1477">
        <f t="shared" si="263"/>
        <v>0</v>
      </c>
    </row>
    <row r="1478" spans="3:26" x14ac:dyDescent="0.25">
      <c r="C1478"/>
      <c r="O1478">
        <f t="shared" si="255"/>
        <v>10.88</v>
      </c>
      <c r="Q1478" t="str">
        <f t="shared" si="256"/>
        <v>#</v>
      </c>
      <c r="R1478">
        <f t="shared" si="257"/>
        <v>0</v>
      </c>
      <c r="S1478">
        <f t="shared" si="258"/>
        <v>0</v>
      </c>
      <c r="T1478">
        <f t="shared" si="259"/>
        <v>35.251200000000004</v>
      </c>
      <c r="U1478">
        <f t="shared" si="260"/>
        <v>0</v>
      </c>
      <c r="V1478" s="66">
        <f t="shared" si="261"/>
        <v>0</v>
      </c>
      <c r="W1478">
        <f t="shared" si="262"/>
        <v>0</v>
      </c>
      <c r="X1478">
        <f t="shared" si="253"/>
        <v>0</v>
      </c>
      <c r="Y1478">
        <f t="shared" si="254"/>
        <v>0</v>
      </c>
      <c r="Z1478">
        <f t="shared" si="263"/>
        <v>0</v>
      </c>
    </row>
    <row r="1479" spans="3:26" x14ac:dyDescent="0.25">
      <c r="C1479"/>
      <c r="O1479">
        <f t="shared" si="255"/>
        <v>10.88</v>
      </c>
      <c r="Q1479" t="str">
        <f t="shared" si="256"/>
        <v>#</v>
      </c>
      <c r="R1479">
        <f t="shared" si="257"/>
        <v>0</v>
      </c>
      <c r="S1479">
        <f t="shared" si="258"/>
        <v>0</v>
      </c>
      <c r="T1479">
        <f t="shared" si="259"/>
        <v>35.251200000000004</v>
      </c>
      <c r="U1479">
        <f t="shared" si="260"/>
        <v>0</v>
      </c>
      <c r="V1479" s="66">
        <f t="shared" si="261"/>
        <v>0</v>
      </c>
      <c r="W1479">
        <f t="shared" si="262"/>
        <v>0</v>
      </c>
      <c r="X1479">
        <f t="shared" si="253"/>
        <v>0</v>
      </c>
      <c r="Y1479">
        <f t="shared" si="254"/>
        <v>0</v>
      </c>
      <c r="Z1479">
        <f t="shared" si="263"/>
        <v>0</v>
      </c>
    </row>
    <row r="1480" spans="3:26" x14ac:dyDescent="0.25">
      <c r="C1480"/>
      <c r="O1480">
        <f t="shared" si="255"/>
        <v>10.88</v>
      </c>
      <c r="Q1480" t="str">
        <f t="shared" si="256"/>
        <v>#</v>
      </c>
      <c r="R1480">
        <f t="shared" si="257"/>
        <v>0</v>
      </c>
      <c r="S1480">
        <f t="shared" si="258"/>
        <v>0</v>
      </c>
      <c r="T1480">
        <f t="shared" si="259"/>
        <v>35.251200000000004</v>
      </c>
      <c r="U1480">
        <f t="shared" si="260"/>
        <v>0</v>
      </c>
      <c r="V1480" s="66">
        <f t="shared" si="261"/>
        <v>0</v>
      </c>
      <c r="W1480">
        <f t="shared" si="262"/>
        <v>0</v>
      </c>
      <c r="X1480">
        <f t="shared" si="253"/>
        <v>0</v>
      </c>
      <c r="Y1480">
        <f t="shared" si="254"/>
        <v>0</v>
      </c>
      <c r="Z1480">
        <f t="shared" si="263"/>
        <v>0</v>
      </c>
    </row>
    <row r="1481" spans="3:26" x14ac:dyDescent="0.25">
      <c r="C1481"/>
      <c r="O1481">
        <f t="shared" si="255"/>
        <v>10.88</v>
      </c>
      <c r="Q1481" t="str">
        <f t="shared" si="256"/>
        <v>#</v>
      </c>
      <c r="R1481">
        <f t="shared" si="257"/>
        <v>0</v>
      </c>
      <c r="S1481">
        <f t="shared" si="258"/>
        <v>0</v>
      </c>
      <c r="T1481">
        <f t="shared" si="259"/>
        <v>35.251200000000004</v>
      </c>
      <c r="U1481">
        <f t="shared" si="260"/>
        <v>0</v>
      </c>
      <c r="V1481" s="66">
        <f t="shared" si="261"/>
        <v>0</v>
      </c>
      <c r="W1481">
        <f t="shared" si="262"/>
        <v>0</v>
      </c>
      <c r="X1481">
        <f t="shared" si="253"/>
        <v>0</v>
      </c>
      <c r="Y1481">
        <f t="shared" si="254"/>
        <v>0</v>
      </c>
      <c r="Z1481">
        <f t="shared" si="263"/>
        <v>0</v>
      </c>
    </row>
    <row r="1482" spans="3:26" x14ac:dyDescent="0.25">
      <c r="C1482"/>
      <c r="O1482">
        <f t="shared" si="255"/>
        <v>10.88</v>
      </c>
      <c r="Q1482" t="str">
        <f t="shared" si="256"/>
        <v>#</v>
      </c>
      <c r="R1482">
        <f t="shared" si="257"/>
        <v>0</v>
      </c>
      <c r="S1482">
        <f t="shared" si="258"/>
        <v>0</v>
      </c>
      <c r="T1482">
        <f t="shared" si="259"/>
        <v>35.251200000000004</v>
      </c>
      <c r="U1482">
        <f t="shared" si="260"/>
        <v>0</v>
      </c>
      <c r="V1482" s="66">
        <f t="shared" si="261"/>
        <v>0</v>
      </c>
      <c r="W1482">
        <f t="shared" si="262"/>
        <v>0</v>
      </c>
      <c r="X1482">
        <f t="shared" si="253"/>
        <v>0</v>
      </c>
      <c r="Y1482">
        <f t="shared" si="254"/>
        <v>0</v>
      </c>
      <c r="Z1482">
        <f t="shared" si="263"/>
        <v>0</v>
      </c>
    </row>
    <row r="1483" spans="3:26" x14ac:dyDescent="0.25">
      <c r="C1483"/>
      <c r="O1483">
        <f t="shared" si="255"/>
        <v>10.88</v>
      </c>
      <c r="Q1483" t="str">
        <f t="shared" si="256"/>
        <v>#</v>
      </c>
      <c r="R1483">
        <f t="shared" si="257"/>
        <v>0</v>
      </c>
      <c r="S1483">
        <f t="shared" si="258"/>
        <v>0</v>
      </c>
      <c r="T1483">
        <f t="shared" si="259"/>
        <v>35.251200000000004</v>
      </c>
      <c r="U1483">
        <f t="shared" si="260"/>
        <v>0</v>
      </c>
      <c r="V1483" s="66">
        <f t="shared" si="261"/>
        <v>0</v>
      </c>
      <c r="W1483">
        <f t="shared" si="262"/>
        <v>0</v>
      </c>
      <c r="X1483">
        <f t="shared" si="253"/>
        <v>0</v>
      </c>
      <c r="Y1483">
        <f t="shared" si="254"/>
        <v>0</v>
      </c>
      <c r="Z1483">
        <f t="shared" si="263"/>
        <v>0</v>
      </c>
    </row>
    <row r="1484" spans="3:26" x14ac:dyDescent="0.25">
      <c r="C1484"/>
      <c r="O1484">
        <f t="shared" si="255"/>
        <v>10.88</v>
      </c>
      <c r="Q1484" t="str">
        <f t="shared" si="256"/>
        <v>#</v>
      </c>
      <c r="R1484">
        <f t="shared" si="257"/>
        <v>0</v>
      </c>
      <c r="S1484">
        <f t="shared" si="258"/>
        <v>0</v>
      </c>
      <c r="T1484">
        <f t="shared" si="259"/>
        <v>35.251200000000004</v>
      </c>
      <c r="U1484">
        <f t="shared" si="260"/>
        <v>0</v>
      </c>
      <c r="V1484" s="66">
        <f t="shared" si="261"/>
        <v>0</v>
      </c>
      <c r="W1484">
        <f t="shared" si="262"/>
        <v>0</v>
      </c>
      <c r="X1484">
        <f t="shared" si="253"/>
        <v>0</v>
      </c>
      <c r="Y1484">
        <f t="shared" si="254"/>
        <v>0</v>
      </c>
      <c r="Z1484">
        <f t="shared" si="263"/>
        <v>0</v>
      </c>
    </row>
    <row r="1485" spans="3:26" x14ac:dyDescent="0.25">
      <c r="C1485"/>
      <c r="O1485">
        <f t="shared" si="255"/>
        <v>10.88</v>
      </c>
      <c r="Q1485" t="str">
        <f t="shared" si="256"/>
        <v>#</v>
      </c>
      <c r="R1485">
        <f t="shared" si="257"/>
        <v>0</v>
      </c>
      <c r="S1485">
        <f t="shared" si="258"/>
        <v>0</v>
      </c>
      <c r="T1485">
        <f t="shared" si="259"/>
        <v>35.251200000000004</v>
      </c>
      <c r="U1485">
        <f t="shared" si="260"/>
        <v>0</v>
      </c>
      <c r="V1485" s="66">
        <f t="shared" si="261"/>
        <v>0</v>
      </c>
      <c r="W1485">
        <f t="shared" si="262"/>
        <v>0</v>
      </c>
      <c r="X1485">
        <f t="shared" si="253"/>
        <v>0</v>
      </c>
      <c r="Y1485">
        <f t="shared" si="254"/>
        <v>0</v>
      </c>
      <c r="Z1485">
        <f t="shared" si="263"/>
        <v>0</v>
      </c>
    </row>
    <row r="1486" spans="3:26" x14ac:dyDescent="0.25">
      <c r="C1486"/>
      <c r="O1486">
        <f t="shared" si="255"/>
        <v>10.88</v>
      </c>
      <c r="Q1486" t="str">
        <f t="shared" si="256"/>
        <v>#</v>
      </c>
      <c r="R1486">
        <f t="shared" si="257"/>
        <v>0</v>
      </c>
      <c r="S1486">
        <f t="shared" si="258"/>
        <v>0</v>
      </c>
      <c r="T1486">
        <f t="shared" si="259"/>
        <v>35.251200000000004</v>
      </c>
      <c r="U1486">
        <f t="shared" si="260"/>
        <v>0</v>
      </c>
      <c r="V1486" s="66">
        <f t="shared" si="261"/>
        <v>0</v>
      </c>
      <c r="W1486">
        <f t="shared" si="262"/>
        <v>0</v>
      </c>
      <c r="X1486">
        <f t="shared" si="253"/>
        <v>0</v>
      </c>
      <c r="Y1486">
        <f t="shared" si="254"/>
        <v>0</v>
      </c>
      <c r="Z1486">
        <f t="shared" si="263"/>
        <v>0</v>
      </c>
    </row>
    <row r="1487" spans="3:26" x14ac:dyDescent="0.25">
      <c r="C1487"/>
      <c r="O1487">
        <f t="shared" si="255"/>
        <v>10.88</v>
      </c>
      <c r="Q1487" t="str">
        <f t="shared" si="256"/>
        <v>#</v>
      </c>
      <c r="R1487">
        <f t="shared" si="257"/>
        <v>0</v>
      </c>
      <c r="S1487">
        <f t="shared" si="258"/>
        <v>0</v>
      </c>
      <c r="T1487">
        <f t="shared" si="259"/>
        <v>35.251200000000004</v>
      </c>
      <c r="U1487">
        <f t="shared" si="260"/>
        <v>0</v>
      </c>
      <c r="V1487" s="66">
        <f t="shared" si="261"/>
        <v>0</v>
      </c>
      <c r="W1487">
        <f t="shared" si="262"/>
        <v>0</v>
      </c>
      <c r="X1487">
        <f t="shared" si="253"/>
        <v>0</v>
      </c>
      <c r="Y1487">
        <f t="shared" si="254"/>
        <v>0</v>
      </c>
      <c r="Z1487">
        <f t="shared" si="263"/>
        <v>0</v>
      </c>
    </row>
    <row r="1488" spans="3:26" x14ac:dyDescent="0.25">
      <c r="C1488"/>
      <c r="O1488">
        <f t="shared" si="255"/>
        <v>10.88</v>
      </c>
      <c r="Q1488" t="str">
        <f t="shared" si="256"/>
        <v>#</v>
      </c>
      <c r="R1488">
        <f t="shared" si="257"/>
        <v>0</v>
      </c>
      <c r="S1488">
        <f t="shared" si="258"/>
        <v>0</v>
      </c>
      <c r="T1488">
        <f t="shared" si="259"/>
        <v>35.251200000000004</v>
      </c>
      <c r="U1488">
        <f t="shared" si="260"/>
        <v>0</v>
      </c>
      <c r="V1488" s="66">
        <f t="shared" si="261"/>
        <v>0</v>
      </c>
      <c r="W1488">
        <f t="shared" si="262"/>
        <v>0</v>
      </c>
      <c r="X1488">
        <f t="shared" si="253"/>
        <v>0</v>
      </c>
      <c r="Y1488">
        <f t="shared" si="254"/>
        <v>0</v>
      </c>
      <c r="Z1488">
        <f t="shared" si="263"/>
        <v>0</v>
      </c>
    </row>
    <row r="1489" spans="3:26" x14ac:dyDescent="0.25">
      <c r="C1489"/>
      <c r="O1489">
        <f t="shared" si="255"/>
        <v>10.88</v>
      </c>
      <c r="Q1489" t="str">
        <f t="shared" si="256"/>
        <v>#</v>
      </c>
      <c r="R1489">
        <f t="shared" si="257"/>
        <v>0</v>
      </c>
      <c r="S1489">
        <f t="shared" si="258"/>
        <v>0</v>
      </c>
      <c r="T1489">
        <f t="shared" si="259"/>
        <v>35.251200000000004</v>
      </c>
      <c r="U1489">
        <f t="shared" si="260"/>
        <v>0</v>
      </c>
      <c r="V1489" s="66">
        <f t="shared" si="261"/>
        <v>0</v>
      </c>
      <c r="W1489">
        <f t="shared" si="262"/>
        <v>0</v>
      </c>
      <c r="X1489">
        <f t="shared" si="253"/>
        <v>0</v>
      </c>
      <c r="Y1489">
        <f t="shared" si="254"/>
        <v>0</v>
      </c>
      <c r="Z1489">
        <f t="shared" si="263"/>
        <v>0</v>
      </c>
    </row>
    <row r="1490" spans="3:26" x14ac:dyDescent="0.25">
      <c r="C1490"/>
      <c r="O1490">
        <f t="shared" si="255"/>
        <v>10.88</v>
      </c>
      <c r="Q1490" t="str">
        <f t="shared" si="256"/>
        <v>#</v>
      </c>
      <c r="R1490">
        <f t="shared" si="257"/>
        <v>0</v>
      </c>
      <c r="S1490">
        <f t="shared" si="258"/>
        <v>0</v>
      </c>
      <c r="T1490">
        <f t="shared" si="259"/>
        <v>35.251200000000004</v>
      </c>
      <c r="U1490">
        <f t="shared" si="260"/>
        <v>0</v>
      </c>
      <c r="V1490" s="66">
        <f t="shared" si="261"/>
        <v>0</v>
      </c>
      <c r="W1490">
        <f t="shared" si="262"/>
        <v>0</v>
      </c>
      <c r="X1490">
        <f t="shared" si="253"/>
        <v>0</v>
      </c>
      <c r="Y1490">
        <f t="shared" si="254"/>
        <v>0</v>
      </c>
      <c r="Z1490">
        <f t="shared" si="263"/>
        <v>0</v>
      </c>
    </row>
    <row r="1491" spans="3:26" x14ac:dyDescent="0.25">
      <c r="C1491"/>
      <c r="O1491">
        <f t="shared" si="255"/>
        <v>10.88</v>
      </c>
      <c r="Q1491" t="str">
        <f t="shared" si="256"/>
        <v>#</v>
      </c>
      <c r="R1491">
        <f t="shared" si="257"/>
        <v>0</v>
      </c>
      <c r="S1491">
        <f t="shared" si="258"/>
        <v>0</v>
      </c>
      <c r="T1491">
        <f t="shared" si="259"/>
        <v>35.251200000000004</v>
      </c>
      <c r="U1491">
        <f t="shared" si="260"/>
        <v>0</v>
      </c>
      <c r="V1491" s="66">
        <f t="shared" si="261"/>
        <v>0</v>
      </c>
      <c r="W1491">
        <f t="shared" si="262"/>
        <v>0</v>
      </c>
      <c r="X1491">
        <f t="shared" si="253"/>
        <v>0</v>
      </c>
      <c r="Y1491">
        <f t="shared" si="254"/>
        <v>0</v>
      </c>
      <c r="Z1491">
        <f t="shared" si="263"/>
        <v>0</v>
      </c>
    </row>
    <row r="1492" spans="3:26" x14ac:dyDescent="0.25">
      <c r="C1492"/>
      <c r="O1492">
        <f t="shared" si="255"/>
        <v>10.88</v>
      </c>
      <c r="Q1492" t="str">
        <f t="shared" si="256"/>
        <v>#</v>
      </c>
      <c r="R1492">
        <f t="shared" si="257"/>
        <v>0</v>
      </c>
      <c r="S1492">
        <f t="shared" si="258"/>
        <v>0</v>
      </c>
      <c r="T1492">
        <f t="shared" si="259"/>
        <v>35.251200000000004</v>
      </c>
      <c r="U1492">
        <f t="shared" si="260"/>
        <v>0</v>
      </c>
      <c r="V1492" s="66">
        <f t="shared" si="261"/>
        <v>0</v>
      </c>
      <c r="W1492">
        <f t="shared" si="262"/>
        <v>0</v>
      </c>
      <c r="X1492">
        <f t="shared" si="253"/>
        <v>0</v>
      </c>
      <c r="Y1492">
        <f t="shared" si="254"/>
        <v>0</v>
      </c>
      <c r="Z1492">
        <f t="shared" si="263"/>
        <v>0</v>
      </c>
    </row>
    <row r="1493" spans="3:26" x14ac:dyDescent="0.25">
      <c r="C1493"/>
      <c r="O1493">
        <f t="shared" si="255"/>
        <v>10.88</v>
      </c>
      <c r="Q1493" t="str">
        <f t="shared" si="256"/>
        <v>#</v>
      </c>
      <c r="R1493">
        <f t="shared" si="257"/>
        <v>0</v>
      </c>
      <c r="S1493">
        <f t="shared" si="258"/>
        <v>0</v>
      </c>
      <c r="T1493">
        <f t="shared" si="259"/>
        <v>35.251200000000004</v>
      </c>
      <c r="U1493">
        <f t="shared" si="260"/>
        <v>0</v>
      </c>
      <c r="V1493" s="66">
        <f t="shared" si="261"/>
        <v>0</v>
      </c>
      <c r="W1493">
        <f t="shared" si="262"/>
        <v>0</v>
      </c>
      <c r="X1493">
        <f t="shared" si="253"/>
        <v>0</v>
      </c>
      <c r="Y1493">
        <f t="shared" si="254"/>
        <v>0</v>
      </c>
      <c r="Z1493">
        <f t="shared" si="263"/>
        <v>0</v>
      </c>
    </row>
    <row r="1494" spans="3:26" x14ac:dyDescent="0.25">
      <c r="C1494"/>
      <c r="O1494">
        <f t="shared" si="255"/>
        <v>10.88</v>
      </c>
      <c r="Q1494" t="str">
        <f t="shared" si="256"/>
        <v>#</v>
      </c>
      <c r="R1494">
        <f t="shared" si="257"/>
        <v>0</v>
      </c>
      <c r="S1494">
        <f t="shared" si="258"/>
        <v>0</v>
      </c>
      <c r="T1494">
        <f t="shared" si="259"/>
        <v>35.251200000000004</v>
      </c>
      <c r="U1494">
        <f t="shared" si="260"/>
        <v>0</v>
      </c>
      <c r="V1494" s="66">
        <f t="shared" si="261"/>
        <v>0</v>
      </c>
      <c r="W1494">
        <f t="shared" si="262"/>
        <v>0</v>
      </c>
      <c r="X1494">
        <f t="shared" si="253"/>
        <v>0</v>
      </c>
      <c r="Y1494">
        <f t="shared" si="254"/>
        <v>0</v>
      </c>
      <c r="Z1494">
        <f t="shared" si="263"/>
        <v>0</v>
      </c>
    </row>
    <row r="1495" spans="3:26" x14ac:dyDescent="0.25">
      <c r="C1495"/>
      <c r="O1495">
        <f t="shared" si="255"/>
        <v>10.88</v>
      </c>
      <c r="Q1495" t="str">
        <f t="shared" si="256"/>
        <v>#</v>
      </c>
      <c r="R1495">
        <f t="shared" si="257"/>
        <v>0</v>
      </c>
      <c r="S1495">
        <f t="shared" si="258"/>
        <v>0</v>
      </c>
      <c r="T1495">
        <f t="shared" si="259"/>
        <v>35.251200000000004</v>
      </c>
      <c r="U1495">
        <f t="shared" si="260"/>
        <v>0</v>
      </c>
      <c r="V1495" s="66">
        <f t="shared" si="261"/>
        <v>0</v>
      </c>
      <c r="W1495">
        <f t="shared" si="262"/>
        <v>0</v>
      </c>
      <c r="X1495">
        <f t="shared" si="253"/>
        <v>0</v>
      </c>
      <c r="Y1495">
        <f t="shared" si="254"/>
        <v>0</v>
      </c>
      <c r="Z1495">
        <f t="shared" si="263"/>
        <v>0</v>
      </c>
    </row>
    <row r="1496" spans="3:26" x14ac:dyDescent="0.25">
      <c r="C1496"/>
      <c r="O1496">
        <f t="shared" si="255"/>
        <v>10.88</v>
      </c>
      <c r="Q1496" t="str">
        <f t="shared" si="256"/>
        <v>#</v>
      </c>
      <c r="R1496">
        <f t="shared" si="257"/>
        <v>0</v>
      </c>
      <c r="S1496">
        <f t="shared" si="258"/>
        <v>0</v>
      </c>
      <c r="T1496">
        <f t="shared" si="259"/>
        <v>35.251200000000004</v>
      </c>
      <c r="U1496">
        <f t="shared" si="260"/>
        <v>0</v>
      </c>
      <c r="V1496" s="66">
        <f t="shared" si="261"/>
        <v>0</v>
      </c>
      <c r="W1496">
        <f t="shared" si="262"/>
        <v>0</v>
      </c>
      <c r="X1496">
        <f t="shared" si="253"/>
        <v>0</v>
      </c>
      <c r="Y1496">
        <f t="shared" si="254"/>
        <v>0</v>
      </c>
      <c r="Z1496">
        <f t="shared" si="263"/>
        <v>0</v>
      </c>
    </row>
    <row r="1497" spans="3:26" x14ac:dyDescent="0.25">
      <c r="C1497"/>
      <c r="O1497">
        <f t="shared" si="255"/>
        <v>10.88</v>
      </c>
      <c r="Q1497" t="str">
        <f t="shared" si="256"/>
        <v>#</v>
      </c>
      <c r="R1497">
        <f t="shared" si="257"/>
        <v>0</v>
      </c>
      <c r="S1497">
        <f t="shared" si="258"/>
        <v>0</v>
      </c>
      <c r="T1497">
        <f t="shared" si="259"/>
        <v>35.251200000000004</v>
      </c>
      <c r="U1497">
        <f t="shared" si="260"/>
        <v>0</v>
      </c>
      <c r="V1497" s="66">
        <f t="shared" si="261"/>
        <v>0</v>
      </c>
      <c r="W1497">
        <f t="shared" si="262"/>
        <v>0</v>
      </c>
      <c r="X1497">
        <f t="shared" si="253"/>
        <v>0</v>
      </c>
      <c r="Y1497">
        <f t="shared" si="254"/>
        <v>0</v>
      </c>
      <c r="Z1497">
        <f t="shared" si="263"/>
        <v>0</v>
      </c>
    </row>
    <row r="1498" spans="3:26" x14ac:dyDescent="0.25">
      <c r="C1498"/>
      <c r="O1498">
        <f t="shared" si="255"/>
        <v>10.88</v>
      </c>
      <c r="Q1498" t="str">
        <f t="shared" si="256"/>
        <v>#</v>
      </c>
      <c r="R1498">
        <f t="shared" si="257"/>
        <v>0</v>
      </c>
      <c r="S1498">
        <f t="shared" si="258"/>
        <v>0</v>
      </c>
      <c r="T1498">
        <f t="shared" si="259"/>
        <v>35.251200000000004</v>
      </c>
      <c r="U1498">
        <f t="shared" si="260"/>
        <v>0</v>
      </c>
      <c r="V1498" s="66">
        <f t="shared" si="261"/>
        <v>0</v>
      </c>
      <c r="W1498">
        <f t="shared" si="262"/>
        <v>0</v>
      </c>
      <c r="X1498">
        <f t="shared" si="253"/>
        <v>0</v>
      </c>
      <c r="Y1498">
        <f t="shared" si="254"/>
        <v>0</v>
      </c>
      <c r="Z1498">
        <f t="shared" si="263"/>
        <v>0</v>
      </c>
    </row>
    <row r="1499" spans="3:26" x14ac:dyDescent="0.25">
      <c r="C1499"/>
      <c r="O1499">
        <f t="shared" si="255"/>
        <v>10.88</v>
      </c>
      <c r="Q1499" t="str">
        <f t="shared" si="256"/>
        <v>#</v>
      </c>
      <c r="R1499">
        <f t="shared" si="257"/>
        <v>0</v>
      </c>
      <c r="S1499">
        <f t="shared" si="258"/>
        <v>0</v>
      </c>
      <c r="T1499">
        <f t="shared" si="259"/>
        <v>35.251200000000004</v>
      </c>
      <c r="U1499">
        <f t="shared" si="260"/>
        <v>0</v>
      </c>
      <c r="V1499" s="66">
        <f t="shared" si="261"/>
        <v>0</v>
      </c>
      <c r="W1499">
        <f t="shared" si="262"/>
        <v>0</v>
      </c>
      <c r="X1499">
        <f t="shared" si="253"/>
        <v>0</v>
      </c>
      <c r="Y1499">
        <f t="shared" si="254"/>
        <v>0</v>
      </c>
      <c r="Z1499">
        <f t="shared" si="263"/>
        <v>0</v>
      </c>
    </row>
    <row r="1500" spans="3:26" x14ac:dyDescent="0.25">
      <c r="C1500"/>
      <c r="O1500">
        <f t="shared" si="255"/>
        <v>10.88</v>
      </c>
      <c r="Q1500" t="str">
        <f t="shared" si="256"/>
        <v>#</v>
      </c>
      <c r="R1500">
        <f t="shared" si="257"/>
        <v>0</v>
      </c>
      <c r="S1500">
        <f t="shared" si="258"/>
        <v>0</v>
      </c>
      <c r="T1500">
        <f t="shared" si="259"/>
        <v>35.251200000000004</v>
      </c>
      <c r="U1500">
        <f t="shared" si="260"/>
        <v>0</v>
      </c>
      <c r="V1500" s="66">
        <f t="shared" si="261"/>
        <v>0</v>
      </c>
      <c r="W1500">
        <f t="shared" si="262"/>
        <v>0</v>
      </c>
      <c r="X1500">
        <f t="shared" si="253"/>
        <v>0</v>
      </c>
      <c r="Y1500">
        <f t="shared" si="254"/>
        <v>0</v>
      </c>
      <c r="Z1500">
        <f t="shared" si="263"/>
        <v>0</v>
      </c>
    </row>
    <row r="1501" spans="3:26" x14ac:dyDescent="0.25">
      <c r="C1501"/>
      <c r="O1501">
        <f t="shared" si="255"/>
        <v>10.88</v>
      </c>
      <c r="Q1501" t="str">
        <f t="shared" si="256"/>
        <v>#</v>
      </c>
      <c r="R1501">
        <f t="shared" si="257"/>
        <v>0</v>
      </c>
      <c r="S1501">
        <f t="shared" si="258"/>
        <v>0</v>
      </c>
      <c r="T1501">
        <f t="shared" si="259"/>
        <v>35.251200000000004</v>
      </c>
      <c r="U1501">
        <f t="shared" si="260"/>
        <v>0</v>
      </c>
      <c r="V1501" s="66">
        <f t="shared" si="261"/>
        <v>0</v>
      </c>
      <c r="W1501">
        <f t="shared" si="262"/>
        <v>0</v>
      </c>
      <c r="X1501">
        <f t="shared" si="253"/>
        <v>0</v>
      </c>
      <c r="Y1501">
        <f t="shared" si="254"/>
        <v>0</v>
      </c>
      <c r="Z1501">
        <f t="shared" si="263"/>
        <v>0</v>
      </c>
    </row>
    <row r="1502" spans="3:26" x14ac:dyDescent="0.25">
      <c r="C1502"/>
      <c r="O1502">
        <f t="shared" si="255"/>
        <v>10.88</v>
      </c>
      <c r="Q1502" t="str">
        <f t="shared" si="256"/>
        <v>#</v>
      </c>
      <c r="R1502">
        <f t="shared" si="257"/>
        <v>0</v>
      </c>
      <c r="S1502">
        <f t="shared" si="258"/>
        <v>0</v>
      </c>
      <c r="T1502">
        <f t="shared" si="259"/>
        <v>35.251200000000004</v>
      </c>
      <c r="U1502">
        <f t="shared" si="260"/>
        <v>0</v>
      </c>
      <c r="V1502" s="66">
        <f t="shared" si="261"/>
        <v>0</v>
      </c>
      <c r="W1502">
        <f t="shared" si="262"/>
        <v>0</v>
      </c>
      <c r="X1502">
        <f t="shared" si="253"/>
        <v>0</v>
      </c>
      <c r="Y1502">
        <f t="shared" si="254"/>
        <v>0</v>
      </c>
      <c r="Z1502">
        <f t="shared" si="263"/>
        <v>0</v>
      </c>
    </row>
    <row r="1503" spans="3:26" x14ac:dyDescent="0.25">
      <c r="C1503"/>
      <c r="O1503">
        <f t="shared" si="255"/>
        <v>10.88</v>
      </c>
      <c r="Q1503" t="str">
        <f t="shared" si="256"/>
        <v>#</v>
      </c>
      <c r="R1503">
        <f t="shared" si="257"/>
        <v>0</v>
      </c>
      <c r="S1503">
        <f t="shared" si="258"/>
        <v>0</v>
      </c>
      <c r="T1503">
        <f t="shared" si="259"/>
        <v>35.251200000000004</v>
      </c>
      <c r="U1503">
        <f t="shared" si="260"/>
        <v>0</v>
      </c>
      <c r="V1503" s="66">
        <f t="shared" si="261"/>
        <v>0</v>
      </c>
      <c r="W1503">
        <f t="shared" si="262"/>
        <v>0</v>
      </c>
      <c r="X1503">
        <f t="shared" si="253"/>
        <v>0</v>
      </c>
      <c r="Y1503">
        <f t="shared" si="254"/>
        <v>0</v>
      </c>
      <c r="Z1503">
        <f t="shared" si="263"/>
        <v>0</v>
      </c>
    </row>
    <row r="1504" spans="3:26" x14ac:dyDescent="0.25">
      <c r="C1504"/>
      <c r="O1504">
        <f t="shared" si="255"/>
        <v>10.88</v>
      </c>
      <c r="Q1504" t="str">
        <f t="shared" si="256"/>
        <v>#</v>
      </c>
      <c r="R1504">
        <f t="shared" si="257"/>
        <v>0</v>
      </c>
      <c r="S1504">
        <f t="shared" si="258"/>
        <v>0</v>
      </c>
      <c r="T1504">
        <f t="shared" si="259"/>
        <v>35.251200000000004</v>
      </c>
      <c r="U1504">
        <f t="shared" si="260"/>
        <v>0</v>
      </c>
      <c r="V1504" s="66">
        <f t="shared" si="261"/>
        <v>0</v>
      </c>
      <c r="W1504">
        <f t="shared" si="262"/>
        <v>0</v>
      </c>
      <c r="X1504">
        <f t="shared" si="253"/>
        <v>0</v>
      </c>
      <c r="Y1504">
        <f t="shared" si="254"/>
        <v>0</v>
      </c>
      <c r="Z1504">
        <f t="shared" si="263"/>
        <v>0</v>
      </c>
    </row>
    <row r="1505" spans="3:26" x14ac:dyDescent="0.25">
      <c r="C1505"/>
      <c r="O1505">
        <f t="shared" si="255"/>
        <v>10.88</v>
      </c>
      <c r="Q1505" t="str">
        <f t="shared" si="256"/>
        <v>#</v>
      </c>
      <c r="R1505">
        <f t="shared" si="257"/>
        <v>0</v>
      </c>
      <c r="S1505">
        <f t="shared" si="258"/>
        <v>0</v>
      </c>
      <c r="T1505">
        <f t="shared" si="259"/>
        <v>35.251200000000004</v>
      </c>
      <c r="U1505">
        <f t="shared" si="260"/>
        <v>0</v>
      </c>
      <c r="V1505" s="66">
        <f t="shared" si="261"/>
        <v>0</v>
      </c>
      <c r="W1505">
        <f t="shared" si="262"/>
        <v>0</v>
      </c>
      <c r="X1505">
        <f t="shared" si="253"/>
        <v>0</v>
      </c>
      <c r="Y1505">
        <f t="shared" si="254"/>
        <v>0</v>
      </c>
      <c r="Z1505">
        <f t="shared" si="263"/>
        <v>0</v>
      </c>
    </row>
    <row r="1506" spans="3:26" x14ac:dyDescent="0.25">
      <c r="C1506"/>
      <c r="O1506">
        <f t="shared" si="255"/>
        <v>10.88</v>
      </c>
      <c r="Q1506" t="str">
        <f t="shared" si="256"/>
        <v>#</v>
      </c>
      <c r="R1506">
        <f t="shared" si="257"/>
        <v>0</v>
      </c>
      <c r="S1506">
        <f t="shared" si="258"/>
        <v>0</v>
      </c>
      <c r="T1506">
        <f t="shared" si="259"/>
        <v>35.251200000000004</v>
      </c>
      <c r="U1506">
        <f t="shared" si="260"/>
        <v>0</v>
      </c>
      <c r="V1506" s="66">
        <f t="shared" si="261"/>
        <v>0</v>
      </c>
      <c r="W1506">
        <f t="shared" si="262"/>
        <v>0</v>
      </c>
      <c r="X1506">
        <f t="shared" si="253"/>
        <v>0</v>
      </c>
      <c r="Y1506">
        <f t="shared" si="254"/>
        <v>0</v>
      </c>
      <c r="Z1506">
        <f t="shared" si="263"/>
        <v>0</v>
      </c>
    </row>
    <row r="1507" spans="3:26" x14ac:dyDescent="0.25">
      <c r="C1507"/>
      <c r="O1507">
        <f t="shared" si="255"/>
        <v>10.88</v>
      </c>
      <c r="Q1507" t="str">
        <f t="shared" si="256"/>
        <v>#</v>
      </c>
      <c r="R1507">
        <f t="shared" si="257"/>
        <v>0</v>
      </c>
      <c r="S1507">
        <f t="shared" si="258"/>
        <v>0</v>
      </c>
      <c r="T1507">
        <f t="shared" si="259"/>
        <v>35.251200000000004</v>
      </c>
      <c r="U1507">
        <f t="shared" si="260"/>
        <v>0</v>
      </c>
      <c r="V1507" s="66">
        <f t="shared" si="261"/>
        <v>0</v>
      </c>
      <c r="W1507">
        <f t="shared" si="262"/>
        <v>0</v>
      </c>
      <c r="X1507">
        <f t="shared" si="253"/>
        <v>0</v>
      </c>
      <c r="Y1507">
        <f t="shared" si="254"/>
        <v>0</v>
      </c>
      <c r="Z1507">
        <f t="shared" si="263"/>
        <v>0</v>
      </c>
    </row>
    <row r="1508" spans="3:26" x14ac:dyDescent="0.25">
      <c r="C1508"/>
      <c r="O1508">
        <f t="shared" si="255"/>
        <v>10.88</v>
      </c>
      <c r="Q1508" t="str">
        <f t="shared" si="256"/>
        <v>#</v>
      </c>
      <c r="R1508">
        <f t="shared" si="257"/>
        <v>0</v>
      </c>
      <c r="S1508">
        <f t="shared" si="258"/>
        <v>0</v>
      </c>
      <c r="T1508">
        <f t="shared" si="259"/>
        <v>35.251200000000004</v>
      </c>
      <c r="U1508">
        <f t="shared" si="260"/>
        <v>0</v>
      </c>
      <c r="V1508" s="66">
        <f t="shared" si="261"/>
        <v>0</v>
      </c>
      <c r="W1508">
        <f t="shared" si="262"/>
        <v>0</v>
      </c>
      <c r="X1508">
        <f t="shared" si="253"/>
        <v>0</v>
      </c>
      <c r="Y1508">
        <f t="shared" si="254"/>
        <v>0</v>
      </c>
      <c r="Z1508">
        <f t="shared" si="263"/>
        <v>0</v>
      </c>
    </row>
    <row r="1509" spans="3:26" x14ac:dyDescent="0.25">
      <c r="C1509"/>
      <c r="O1509">
        <f t="shared" si="255"/>
        <v>10.88</v>
      </c>
      <c r="Q1509" t="str">
        <f t="shared" si="256"/>
        <v>#</v>
      </c>
      <c r="R1509">
        <f t="shared" si="257"/>
        <v>0</v>
      </c>
      <c r="S1509">
        <f t="shared" si="258"/>
        <v>0</v>
      </c>
      <c r="T1509">
        <f t="shared" si="259"/>
        <v>35.251200000000004</v>
      </c>
      <c r="U1509">
        <f t="shared" si="260"/>
        <v>0</v>
      </c>
      <c r="V1509" s="66">
        <f t="shared" si="261"/>
        <v>0</v>
      </c>
      <c r="W1509">
        <f t="shared" si="262"/>
        <v>0</v>
      </c>
      <c r="X1509">
        <f t="shared" si="253"/>
        <v>0</v>
      </c>
      <c r="Y1509">
        <f t="shared" si="254"/>
        <v>0</v>
      </c>
      <c r="Z1509">
        <f t="shared" si="263"/>
        <v>0</v>
      </c>
    </row>
    <row r="1510" spans="3:26" x14ac:dyDescent="0.25">
      <c r="C1510"/>
      <c r="O1510">
        <f t="shared" si="255"/>
        <v>10.88</v>
      </c>
      <c r="Q1510" t="str">
        <f t="shared" si="256"/>
        <v>#</v>
      </c>
      <c r="R1510">
        <f t="shared" si="257"/>
        <v>0</v>
      </c>
      <c r="S1510">
        <f t="shared" si="258"/>
        <v>0</v>
      </c>
      <c r="T1510">
        <f t="shared" si="259"/>
        <v>35.251200000000004</v>
      </c>
      <c r="U1510">
        <f t="shared" si="260"/>
        <v>0</v>
      </c>
      <c r="V1510" s="66">
        <f t="shared" si="261"/>
        <v>0</v>
      </c>
      <c r="W1510">
        <f t="shared" si="262"/>
        <v>0</v>
      </c>
      <c r="X1510">
        <f t="shared" si="253"/>
        <v>0</v>
      </c>
      <c r="Y1510">
        <f t="shared" si="254"/>
        <v>0</v>
      </c>
      <c r="Z1510">
        <f t="shared" si="263"/>
        <v>0</v>
      </c>
    </row>
    <row r="1511" spans="3:26" x14ac:dyDescent="0.25">
      <c r="C1511"/>
      <c r="O1511">
        <f t="shared" si="255"/>
        <v>10.88</v>
      </c>
      <c r="Q1511" t="str">
        <f t="shared" si="256"/>
        <v>#</v>
      </c>
      <c r="R1511">
        <f t="shared" si="257"/>
        <v>0</v>
      </c>
      <c r="S1511">
        <f t="shared" si="258"/>
        <v>0</v>
      </c>
      <c r="T1511">
        <f t="shared" si="259"/>
        <v>35.251200000000004</v>
      </c>
      <c r="U1511">
        <f t="shared" si="260"/>
        <v>0</v>
      </c>
      <c r="V1511" s="66">
        <f t="shared" si="261"/>
        <v>0</v>
      </c>
      <c r="W1511">
        <f t="shared" si="262"/>
        <v>0</v>
      </c>
      <c r="X1511">
        <f t="shared" si="253"/>
        <v>0</v>
      </c>
      <c r="Y1511">
        <f t="shared" si="254"/>
        <v>0</v>
      </c>
      <c r="Z1511">
        <f t="shared" si="263"/>
        <v>0</v>
      </c>
    </row>
    <row r="1512" spans="3:26" x14ac:dyDescent="0.25">
      <c r="C1512"/>
      <c r="O1512">
        <f t="shared" si="255"/>
        <v>10.88</v>
      </c>
      <c r="Q1512" t="str">
        <f t="shared" si="256"/>
        <v>#</v>
      </c>
      <c r="R1512">
        <f t="shared" si="257"/>
        <v>0</v>
      </c>
      <c r="S1512">
        <f t="shared" si="258"/>
        <v>0</v>
      </c>
      <c r="T1512">
        <f t="shared" si="259"/>
        <v>35.251200000000004</v>
      </c>
      <c r="U1512">
        <f t="shared" si="260"/>
        <v>0</v>
      </c>
      <c r="V1512" s="66">
        <f t="shared" si="261"/>
        <v>0</v>
      </c>
      <c r="W1512">
        <f t="shared" si="262"/>
        <v>0</v>
      </c>
      <c r="X1512">
        <f t="shared" si="253"/>
        <v>0</v>
      </c>
      <c r="Y1512">
        <f t="shared" si="254"/>
        <v>0</v>
      </c>
      <c r="Z1512">
        <f t="shared" si="263"/>
        <v>0</v>
      </c>
    </row>
    <row r="1513" spans="3:26" x14ac:dyDescent="0.25">
      <c r="C1513"/>
      <c r="O1513">
        <f t="shared" si="255"/>
        <v>10.88</v>
      </c>
      <c r="Q1513" t="str">
        <f t="shared" si="256"/>
        <v>#</v>
      </c>
      <c r="R1513">
        <f t="shared" si="257"/>
        <v>0</v>
      </c>
      <c r="S1513">
        <f t="shared" si="258"/>
        <v>0</v>
      </c>
      <c r="T1513">
        <f t="shared" si="259"/>
        <v>35.251200000000004</v>
      </c>
      <c r="U1513">
        <f t="shared" si="260"/>
        <v>0</v>
      </c>
      <c r="V1513" s="66">
        <f t="shared" si="261"/>
        <v>0</v>
      </c>
      <c r="W1513">
        <f t="shared" si="262"/>
        <v>0</v>
      </c>
      <c r="X1513">
        <f t="shared" si="253"/>
        <v>0</v>
      </c>
      <c r="Y1513">
        <f t="shared" si="254"/>
        <v>0</v>
      </c>
      <c r="Z1513">
        <f t="shared" si="263"/>
        <v>0</v>
      </c>
    </row>
    <row r="1514" spans="3:26" x14ac:dyDescent="0.25">
      <c r="C1514"/>
      <c r="O1514">
        <f t="shared" si="255"/>
        <v>10.88</v>
      </c>
      <c r="Q1514" t="str">
        <f t="shared" si="256"/>
        <v>#</v>
      </c>
      <c r="R1514">
        <f t="shared" si="257"/>
        <v>0</v>
      </c>
      <c r="S1514">
        <f t="shared" si="258"/>
        <v>0</v>
      </c>
      <c r="T1514">
        <f t="shared" si="259"/>
        <v>35.251200000000004</v>
      </c>
      <c r="U1514">
        <f t="shared" si="260"/>
        <v>0</v>
      </c>
      <c r="V1514" s="66">
        <f t="shared" si="261"/>
        <v>0</v>
      </c>
      <c r="W1514">
        <f t="shared" si="262"/>
        <v>0</v>
      </c>
      <c r="X1514">
        <f t="shared" si="253"/>
        <v>0</v>
      </c>
      <c r="Y1514">
        <f t="shared" si="254"/>
        <v>0</v>
      </c>
      <c r="Z1514">
        <f t="shared" si="263"/>
        <v>0</v>
      </c>
    </row>
    <row r="1515" spans="3:26" x14ac:dyDescent="0.25">
      <c r="C1515"/>
      <c r="O1515">
        <f t="shared" si="255"/>
        <v>10.88</v>
      </c>
      <c r="Q1515" t="str">
        <f t="shared" si="256"/>
        <v>#</v>
      </c>
      <c r="R1515">
        <f t="shared" si="257"/>
        <v>0</v>
      </c>
      <c r="S1515">
        <f t="shared" si="258"/>
        <v>0</v>
      </c>
      <c r="T1515">
        <f t="shared" si="259"/>
        <v>35.251200000000004</v>
      </c>
      <c r="U1515">
        <f t="shared" si="260"/>
        <v>0</v>
      </c>
      <c r="V1515" s="66">
        <f t="shared" si="261"/>
        <v>0</v>
      </c>
      <c r="W1515">
        <f t="shared" si="262"/>
        <v>0</v>
      </c>
      <c r="X1515">
        <f t="shared" si="253"/>
        <v>0</v>
      </c>
      <c r="Y1515">
        <f t="shared" si="254"/>
        <v>0</v>
      </c>
      <c r="Z1515">
        <f t="shared" si="263"/>
        <v>0</v>
      </c>
    </row>
    <row r="1516" spans="3:26" x14ac:dyDescent="0.25">
      <c r="C1516"/>
      <c r="O1516">
        <f t="shared" si="255"/>
        <v>10.88</v>
      </c>
      <c r="Q1516" t="str">
        <f t="shared" si="256"/>
        <v>#</v>
      </c>
      <c r="R1516">
        <f t="shared" si="257"/>
        <v>0</v>
      </c>
      <c r="S1516">
        <f t="shared" si="258"/>
        <v>0</v>
      </c>
      <c r="T1516">
        <f t="shared" si="259"/>
        <v>35.251200000000004</v>
      </c>
      <c r="U1516">
        <f t="shared" si="260"/>
        <v>0</v>
      </c>
      <c r="V1516" s="66">
        <f t="shared" si="261"/>
        <v>0</v>
      </c>
      <c r="W1516">
        <f t="shared" si="262"/>
        <v>0</v>
      </c>
      <c r="X1516">
        <f t="shared" si="253"/>
        <v>0</v>
      </c>
      <c r="Y1516">
        <f t="shared" si="254"/>
        <v>0</v>
      </c>
      <c r="Z1516">
        <f t="shared" si="263"/>
        <v>0</v>
      </c>
    </row>
    <row r="1517" spans="3:26" x14ac:dyDescent="0.25">
      <c r="C1517"/>
      <c r="O1517">
        <f t="shared" si="255"/>
        <v>10.88</v>
      </c>
      <c r="Q1517" t="str">
        <f t="shared" si="256"/>
        <v>#</v>
      </c>
      <c r="R1517">
        <f t="shared" si="257"/>
        <v>0</v>
      </c>
      <c r="S1517">
        <f t="shared" si="258"/>
        <v>0</v>
      </c>
      <c r="T1517">
        <f t="shared" si="259"/>
        <v>35.251200000000004</v>
      </c>
      <c r="U1517">
        <f t="shared" si="260"/>
        <v>0</v>
      </c>
      <c r="V1517" s="66">
        <f t="shared" si="261"/>
        <v>0</v>
      </c>
      <c r="W1517">
        <f t="shared" si="262"/>
        <v>0</v>
      </c>
      <c r="X1517">
        <f t="shared" si="253"/>
        <v>0</v>
      </c>
      <c r="Y1517">
        <f t="shared" si="254"/>
        <v>0</v>
      </c>
      <c r="Z1517">
        <f t="shared" si="263"/>
        <v>0</v>
      </c>
    </row>
    <row r="1518" spans="3:26" x14ac:dyDescent="0.25">
      <c r="C1518"/>
      <c r="O1518">
        <f t="shared" si="255"/>
        <v>10.88</v>
      </c>
      <c r="Q1518" t="str">
        <f t="shared" si="256"/>
        <v>#</v>
      </c>
      <c r="R1518">
        <f t="shared" si="257"/>
        <v>0</v>
      </c>
      <c r="S1518">
        <f t="shared" si="258"/>
        <v>0</v>
      </c>
      <c r="T1518">
        <f t="shared" si="259"/>
        <v>35.251200000000004</v>
      </c>
      <c r="U1518">
        <f t="shared" si="260"/>
        <v>0</v>
      </c>
      <c r="V1518" s="66">
        <f t="shared" si="261"/>
        <v>0</v>
      </c>
      <c r="W1518">
        <f t="shared" si="262"/>
        <v>0</v>
      </c>
      <c r="X1518">
        <f t="shared" si="253"/>
        <v>0</v>
      </c>
      <c r="Y1518">
        <f t="shared" si="254"/>
        <v>0</v>
      </c>
      <c r="Z1518">
        <f t="shared" si="263"/>
        <v>0</v>
      </c>
    </row>
    <row r="1519" spans="3:26" x14ac:dyDescent="0.25">
      <c r="C1519"/>
      <c r="O1519">
        <f t="shared" si="255"/>
        <v>10.88</v>
      </c>
      <c r="Q1519" t="str">
        <f t="shared" si="256"/>
        <v>#</v>
      </c>
      <c r="R1519">
        <f t="shared" si="257"/>
        <v>0</v>
      </c>
      <c r="S1519">
        <f t="shared" si="258"/>
        <v>0</v>
      </c>
      <c r="T1519">
        <f t="shared" si="259"/>
        <v>35.251200000000004</v>
      </c>
      <c r="U1519">
        <f t="shared" si="260"/>
        <v>0</v>
      </c>
      <c r="V1519" s="66">
        <f t="shared" si="261"/>
        <v>0</v>
      </c>
      <c r="W1519">
        <f t="shared" si="262"/>
        <v>0</v>
      </c>
      <c r="X1519">
        <f t="shared" si="253"/>
        <v>0</v>
      </c>
      <c r="Y1519">
        <f t="shared" si="254"/>
        <v>0</v>
      </c>
      <c r="Z1519">
        <f t="shared" si="263"/>
        <v>0</v>
      </c>
    </row>
    <row r="1520" spans="3:26" x14ac:dyDescent="0.25">
      <c r="C1520"/>
      <c r="O1520">
        <f t="shared" si="255"/>
        <v>10.88</v>
      </c>
      <c r="Q1520" t="str">
        <f t="shared" si="256"/>
        <v>#</v>
      </c>
      <c r="R1520">
        <f t="shared" si="257"/>
        <v>0</v>
      </c>
      <c r="S1520">
        <f t="shared" si="258"/>
        <v>0</v>
      </c>
      <c r="T1520">
        <f t="shared" si="259"/>
        <v>35.251200000000004</v>
      </c>
      <c r="U1520">
        <f t="shared" si="260"/>
        <v>0</v>
      </c>
      <c r="V1520" s="66">
        <f t="shared" si="261"/>
        <v>0</v>
      </c>
      <c r="W1520">
        <f t="shared" si="262"/>
        <v>0</v>
      </c>
      <c r="X1520">
        <f t="shared" si="253"/>
        <v>0</v>
      </c>
      <c r="Y1520">
        <f t="shared" si="254"/>
        <v>0</v>
      </c>
      <c r="Z1520">
        <f t="shared" si="263"/>
        <v>0</v>
      </c>
    </row>
    <row r="1521" spans="3:26" x14ac:dyDescent="0.25">
      <c r="C1521"/>
      <c r="O1521">
        <f t="shared" si="255"/>
        <v>10.88</v>
      </c>
      <c r="Q1521" t="str">
        <f t="shared" si="256"/>
        <v>#</v>
      </c>
      <c r="R1521">
        <f t="shared" si="257"/>
        <v>0</v>
      </c>
      <c r="S1521">
        <f t="shared" si="258"/>
        <v>0</v>
      </c>
      <c r="T1521">
        <f t="shared" si="259"/>
        <v>35.251200000000004</v>
      </c>
      <c r="U1521">
        <f t="shared" si="260"/>
        <v>0</v>
      </c>
      <c r="V1521" s="66">
        <f t="shared" si="261"/>
        <v>0</v>
      </c>
      <c r="W1521">
        <f t="shared" si="262"/>
        <v>0</v>
      </c>
      <c r="X1521">
        <f t="shared" si="253"/>
        <v>0</v>
      </c>
      <c r="Y1521">
        <f t="shared" si="254"/>
        <v>0</v>
      </c>
      <c r="Z1521">
        <f t="shared" si="263"/>
        <v>0</v>
      </c>
    </row>
    <row r="1522" spans="3:26" x14ac:dyDescent="0.25">
      <c r="C1522"/>
      <c r="O1522">
        <f t="shared" si="255"/>
        <v>10.88</v>
      </c>
      <c r="Q1522" t="str">
        <f t="shared" si="256"/>
        <v>#</v>
      </c>
      <c r="R1522">
        <f t="shared" si="257"/>
        <v>0</v>
      </c>
      <c r="S1522">
        <f t="shared" si="258"/>
        <v>0</v>
      </c>
      <c r="T1522">
        <f t="shared" si="259"/>
        <v>35.251200000000004</v>
      </c>
      <c r="U1522">
        <f t="shared" si="260"/>
        <v>0</v>
      </c>
      <c r="V1522" s="66">
        <f t="shared" si="261"/>
        <v>0</v>
      </c>
      <c r="W1522">
        <f t="shared" si="262"/>
        <v>0</v>
      </c>
      <c r="X1522">
        <f t="shared" si="253"/>
        <v>0</v>
      </c>
      <c r="Y1522">
        <f t="shared" si="254"/>
        <v>0</v>
      </c>
      <c r="Z1522">
        <f t="shared" si="263"/>
        <v>0</v>
      </c>
    </row>
    <row r="1523" spans="3:26" x14ac:dyDescent="0.25">
      <c r="C1523"/>
      <c r="O1523">
        <f t="shared" si="255"/>
        <v>10.88</v>
      </c>
      <c r="Q1523" t="str">
        <f t="shared" si="256"/>
        <v>#</v>
      </c>
      <c r="R1523">
        <f t="shared" si="257"/>
        <v>0</v>
      </c>
      <c r="S1523">
        <f t="shared" si="258"/>
        <v>0</v>
      </c>
      <c r="T1523">
        <f t="shared" si="259"/>
        <v>35.251200000000004</v>
      </c>
      <c r="U1523">
        <f t="shared" si="260"/>
        <v>0</v>
      </c>
      <c r="V1523" s="66">
        <f t="shared" si="261"/>
        <v>0</v>
      </c>
      <c r="W1523">
        <f t="shared" si="262"/>
        <v>0</v>
      </c>
      <c r="X1523">
        <f t="shared" si="253"/>
        <v>0</v>
      </c>
      <c r="Y1523">
        <f t="shared" si="254"/>
        <v>0</v>
      </c>
      <c r="Z1523">
        <f t="shared" si="263"/>
        <v>0</v>
      </c>
    </row>
    <row r="1524" spans="3:26" x14ac:dyDescent="0.25">
      <c r="C1524"/>
      <c r="O1524">
        <f t="shared" si="255"/>
        <v>10.88</v>
      </c>
      <c r="Q1524" t="str">
        <f t="shared" si="256"/>
        <v>#</v>
      </c>
      <c r="R1524">
        <f t="shared" si="257"/>
        <v>0</v>
      </c>
      <c r="S1524">
        <f t="shared" si="258"/>
        <v>0</v>
      </c>
      <c r="T1524">
        <f t="shared" si="259"/>
        <v>35.251200000000004</v>
      </c>
      <c r="U1524">
        <f t="shared" si="260"/>
        <v>0</v>
      </c>
      <c r="V1524" s="66">
        <f t="shared" si="261"/>
        <v>0</v>
      </c>
      <c r="W1524">
        <f t="shared" si="262"/>
        <v>0</v>
      </c>
      <c r="X1524">
        <f t="shared" si="253"/>
        <v>0</v>
      </c>
      <c r="Y1524">
        <f t="shared" si="254"/>
        <v>0</v>
      </c>
      <c r="Z1524">
        <f t="shared" si="263"/>
        <v>0</v>
      </c>
    </row>
    <row r="1525" spans="3:26" x14ac:dyDescent="0.25">
      <c r="C1525"/>
      <c r="O1525">
        <f t="shared" si="255"/>
        <v>10.88</v>
      </c>
      <c r="Q1525" t="str">
        <f t="shared" si="256"/>
        <v>#</v>
      </c>
      <c r="R1525">
        <f t="shared" si="257"/>
        <v>0</v>
      </c>
      <c r="S1525">
        <f t="shared" si="258"/>
        <v>0</v>
      </c>
      <c r="T1525">
        <f t="shared" si="259"/>
        <v>35.251200000000004</v>
      </c>
      <c r="U1525">
        <f t="shared" si="260"/>
        <v>0</v>
      </c>
      <c r="V1525" s="66">
        <f t="shared" si="261"/>
        <v>0</v>
      </c>
      <c r="W1525">
        <f t="shared" si="262"/>
        <v>0</v>
      </c>
      <c r="X1525">
        <f t="shared" si="253"/>
        <v>0</v>
      </c>
      <c r="Y1525">
        <f t="shared" si="254"/>
        <v>0</v>
      </c>
      <c r="Z1525">
        <f t="shared" si="263"/>
        <v>0</v>
      </c>
    </row>
    <row r="1526" spans="3:26" x14ac:dyDescent="0.25">
      <c r="C1526"/>
      <c r="O1526">
        <f t="shared" si="255"/>
        <v>10.88</v>
      </c>
      <c r="Q1526" t="str">
        <f t="shared" si="256"/>
        <v>#</v>
      </c>
      <c r="R1526">
        <f t="shared" si="257"/>
        <v>0</v>
      </c>
      <c r="S1526">
        <f t="shared" si="258"/>
        <v>0</v>
      </c>
      <c r="T1526">
        <f t="shared" si="259"/>
        <v>35.251200000000004</v>
      </c>
      <c r="U1526">
        <f t="shared" si="260"/>
        <v>0</v>
      </c>
      <c r="V1526" s="66">
        <f t="shared" si="261"/>
        <v>0</v>
      </c>
      <c r="W1526">
        <f t="shared" si="262"/>
        <v>0</v>
      </c>
      <c r="X1526">
        <f t="shared" si="253"/>
        <v>0</v>
      </c>
      <c r="Y1526">
        <f t="shared" si="254"/>
        <v>0</v>
      </c>
      <c r="Z1526">
        <f t="shared" si="263"/>
        <v>0</v>
      </c>
    </row>
    <row r="1527" spans="3:26" x14ac:dyDescent="0.25">
      <c r="C1527"/>
      <c r="O1527">
        <f t="shared" si="255"/>
        <v>10.88</v>
      </c>
      <c r="Q1527" t="str">
        <f t="shared" si="256"/>
        <v>#</v>
      </c>
      <c r="R1527">
        <f t="shared" si="257"/>
        <v>0</v>
      </c>
      <c r="S1527">
        <f t="shared" si="258"/>
        <v>0</v>
      </c>
      <c r="T1527">
        <f t="shared" si="259"/>
        <v>35.251200000000004</v>
      </c>
      <c r="U1527">
        <f t="shared" si="260"/>
        <v>0</v>
      </c>
      <c r="V1527" s="66">
        <f t="shared" si="261"/>
        <v>0</v>
      </c>
      <c r="W1527">
        <f t="shared" si="262"/>
        <v>0</v>
      </c>
      <c r="X1527">
        <f t="shared" si="253"/>
        <v>0</v>
      </c>
      <c r="Y1527">
        <f t="shared" si="254"/>
        <v>0</v>
      </c>
      <c r="Z1527">
        <f t="shared" si="263"/>
        <v>0</v>
      </c>
    </row>
    <row r="1528" spans="3:26" x14ac:dyDescent="0.25">
      <c r="C1528"/>
      <c r="O1528">
        <f t="shared" si="255"/>
        <v>10.88</v>
      </c>
      <c r="Q1528" t="str">
        <f t="shared" si="256"/>
        <v>#</v>
      </c>
      <c r="R1528">
        <f t="shared" si="257"/>
        <v>0</v>
      </c>
      <c r="S1528">
        <f t="shared" si="258"/>
        <v>0</v>
      </c>
      <c r="T1528">
        <f t="shared" si="259"/>
        <v>35.251200000000004</v>
      </c>
      <c r="U1528">
        <f t="shared" si="260"/>
        <v>0</v>
      </c>
      <c r="V1528" s="66">
        <f t="shared" si="261"/>
        <v>0</v>
      </c>
      <c r="W1528">
        <f t="shared" si="262"/>
        <v>0</v>
      </c>
      <c r="X1528">
        <f t="shared" si="253"/>
        <v>0</v>
      </c>
      <c r="Y1528">
        <f t="shared" si="254"/>
        <v>0</v>
      </c>
      <c r="Z1528">
        <f t="shared" si="263"/>
        <v>0</v>
      </c>
    </row>
    <row r="1529" spans="3:26" x14ac:dyDescent="0.25">
      <c r="C1529"/>
      <c r="O1529">
        <f t="shared" si="255"/>
        <v>10.88</v>
      </c>
      <c r="Q1529" t="str">
        <f t="shared" si="256"/>
        <v>#</v>
      </c>
      <c r="R1529">
        <f t="shared" si="257"/>
        <v>0</v>
      </c>
      <c r="S1529">
        <f t="shared" si="258"/>
        <v>0</v>
      </c>
      <c r="T1529">
        <f t="shared" si="259"/>
        <v>35.251200000000004</v>
      </c>
      <c r="U1529">
        <f t="shared" si="260"/>
        <v>0</v>
      </c>
      <c r="V1529" s="66">
        <f t="shared" si="261"/>
        <v>0</v>
      </c>
      <c r="W1529">
        <f t="shared" si="262"/>
        <v>0</v>
      </c>
      <c r="X1529">
        <f t="shared" si="253"/>
        <v>0</v>
      </c>
      <c r="Y1529">
        <f t="shared" si="254"/>
        <v>0</v>
      </c>
      <c r="Z1529">
        <f t="shared" si="263"/>
        <v>0</v>
      </c>
    </row>
    <row r="1530" spans="3:26" x14ac:dyDescent="0.25">
      <c r="C1530"/>
      <c r="O1530">
        <f t="shared" si="255"/>
        <v>10.88</v>
      </c>
      <c r="Q1530" t="str">
        <f t="shared" si="256"/>
        <v>#</v>
      </c>
      <c r="R1530">
        <f t="shared" si="257"/>
        <v>0</v>
      </c>
      <c r="S1530">
        <f t="shared" si="258"/>
        <v>0</v>
      </c>
      <c r="T1530">
        <f t="shared" si="259"/>
        <v>35.251200000000004</v>
      </c>
      <c r="U1530">
        <f t="shared" si="260"/>
        <v>0</v>
      </c>
      <c r="V1530" s="66">
        <f t="shared" si="261"/>
        <v>0</v>
      </c>
      <c r="W1530">
        <f t="shared" si="262"/>
        <v>0</v>
      </c>
      <c r="X1530">
        <f t="shared" si="253"/>
        <v>0</v>
      </c>
      <c r="Y1530">
        <f t="shared" si="254"/>
        <v>0</v>
      </c>
      <c r="Z1530">
        <f t="shared" si="263"/>
        <v>0</v>
      </c>
    </row>
    <row r="1531" spans="3:26" x14ac:dyDescent="0.25">
      <c r="C1531"/>
      <c r="O1531">
        <f t="shared" si="255"/>
        <v>10.88</v>
      </c>
      <c r="Q1531" t="str">
        <f t="shared" si="256"/>
        <v>#</v>
      </c>
      <c r="R1531">
        <f t="shared" si="257"/>
        <v>0</v>
      </c>
      <c r="S1531">
        <f t="shared" si="258"/>
        <v>0</v>
      </c>
      <c r="T1531">
        <f t="shared" si="259"/>
        <v>35.251200000000004</v>
      </c>
      <c r="U1531">
        <f t="shared" si="260"/>
        <v>0</v>
      </c>
      <c r="V1531" s="66">
        <f t="shared" si="261"/>
        <v>0</v>
      </c>
      <c r="W1531">
        <f t="shared" si="262"/>
        <v>0</v>
      </c>
      <c r="X1531">
        <f t="shared" si="253"/>
        <v>0</v>
      </c>
      <c r="Y1531">
        <f t="shared" si="254"/>
        <v>0</v>
      </c>
      <c r="Z1531">
        <f t="shared" si="263"/>
        <v>0</v>
      </c>
    </row>
    <row r="1532" spans="3:26" x14ac:dyDescent="0.25">
      <c r="C1532"/>
      <c r="O1532">
        <f t="shared" si="255"/>
        <v>10.88</v>
      </c>
      <c r="Q1532" t="str">
        <f t="shared" si="256"/>
        <v>#</v>
      </c>
      <c r="R1532">
        <f t="shared" si="257"/>
        <v>0</v>
      </c>
      <c r="S1532">
        <f t="shared" si="258"/>
        <v>0</v>
      </c>
      <c r="T1532">
        <f t="shared" si="259"/>
        <v>35.251200000000004</v>
      </c>
      <c r="U1532">
        <f t="shared" si="260"/>
        <v>0</v>
      </c>
      <c r="V1532" s="66">
        <f t="shared" si="261"/>
        <v>0</v>
      </c>
      <c r="W1532">
        <f t="shared" si="262"/>
        <v>0</v>
      </c>
      <c r="X1532">
        <f t="shared" si="253"/>
        <v>0</v>
      </c>
      <c r="Y1532">
        <f t="shared" si="254"/>
        <v>0</v>
      </c>
      <c r="Z1532">
        <f t="shared" si="263"/>
        <v>0</v>
      </c>
    </row>
    <row r="1533" spans="3:26" x14ac:dyDescent="0.25">
      <c r="C1533"/>
      <c r="O1533">
        <f t="shared" si="255"/>
        <v>10.88</v>
      </c>
      <c r="Q1533" t="str">
        <f t="shared" si="256"/>
        <v>#</v>
      </c>
      <c r="R1533">
        <f t="shared" si="257"/>
        <v>0</v>
      </c>
      <c r="S1533">
        <f t="shared" si="258"/>
        <v>0</v>
      </c>
      <c r="T1533">
        <f t="shared" si="259"/>
        <v>35.251200000000004</v>
      </c>
      <c r="U1533">
        <f t="shared" si="260"/>
        <v>0</v>
      </c>
      <c r="V1533" s="66">
        <f t="shared" si="261"/>
        <v>0</v>
      </c>
      <c r="W1533">
        <f t="shared" si="262"/>
        <v>0</v>
      </c>
      <c r="X1533">
        <f t="shared" si="253"/>
        <v>0</v>
      </c>
      <c r="Y1533">
        <f t="shared" si="254"/>
        <v>0</v>
      </c>
      <c r="Z1533">
        <f t="shared" si="263"/>
        <v>0</v>
      </c>
    </row>
    <row r="1534" spans="3:26" x14ac:dyDescent="0.25">
      <c r="C1534"/>
      <c r="O1534">
        <f t="shared" si="255"/>
        <v>10.88</v>
      </c>
      <c r="Q1534" t="str">
        <f t="shared" si="256"/>
        <v>#</v>
      </c>
      <c r="R1534">
        <f t="shared" si="257"/>
        <v>0</v>
      </c>
      <c r="S1534">
        <f t="shared" si="258"/>
        <v>0</v>
      </c>
      <c r="T1534">
        <f t="shared" si="259"/>
        <v>35.251200000000004</v>
      </c>
      <c r="U1534">
        <f t="shared" si="260"/>
        <v>0</v>
      </c>
      <c r="V1534" s="66">
        <f t="shared" si="261"/>
        <v>0</v>
      </c>
      <c r="W1534">
        <f t="shared" si="262"/>
        <v>0</v>
      </c>
      <c r="X1534">
        <f t="shared" si="253"/>
        <v>0</v>
      </c>
      <c r="Y1534">
        <f t="shared" si="254"/>
        <v>0</v>
      </c>
      <c r="Z1534">
        <f t="shared" si="263"/>
        <v>0</v>
      </c>
    </row>
    <row r="1535" spans="3:26" x14ac:dyDescent="0.25">
      <c r="C1535"/>
      <c r="O1535">
        <f t="shared" si="255"/>
        <v>10.88</v>
      </c>
      <c r="Q1535" t="str">
        <f t="shared" si="256"/>
        <v>#</v>
      </c>
      <c r="R1535">
        <f t="shared" si="257"/>
        <v>0</v>
      </c>
      <c r="S1535">
        <f t="shared" si="258"/>
        <v>0</v>
      </c>
      <c r="T1535">
        <f t="shared" si="259"/>
        <v>35.251200000000004</v>
      </c>
      <c r="U1535">
        <f t="shared" si="260"/>
        <v>0</v>
      </c>
      <c r="V1535" s="66">
        <f t="shared" si="261"/>
        <v>0</v>
      </c>
      <c r="W1535">
        <f t="shared" si="262"/>
        <v>0</v>
      </c>
      <c r="X1535">
        <f t="shared" si="253"/>
        <v>0</v>
      </c>
      <c r="Y1535">
        <f t="shared" si="254"/>
        <v>0</v>
      </c>
      <c r="Z1535">
        <f t="shared" si="263"/>
        <v>0</v>
      </c>
    </row>
    <row r="1536" spans="3:26" x14ac:dyDescent="0.25">
      <c r="C1536"/>
      <c r="O1536">
        <f t="shared" si="255"/>
        <v>10.88</v>
      </c>
      <c r="Q1536" t="str">
        <f t="shared" si="256"/>
        <v>#</v>
      </c>
      <c r="R1536">
        <f t="shared" si="257"/>
        <v>0</v>
      </c>
      <c r="S1536">
        <f t="shared" si="258"/>
        <v>0</v>
      </c>
      <c r="T1536">
        <f t="shared" si="259"/>
        <v>35.251200000000004</v>
      </c>
      <c r="U1536">
        <f t="shared" si="260"/>
        <v>0</v>
      </c>
      <c r="V1536" s="66">
        <f t="shared" si="261"/>
        <v>0</v>
      </c>
      <c r="W1536">
        <f t="shared" si="262"/>
        <v>0</v>
      </c>
      <c r="X1536">
        <f t="shared" si="253"/>
        <v>0</v>
      </c>
      <c r="Y1536">
        <f t="shared" si="254"/>
        <v>0</v>
      </c>
      <c r="Z1536">
        <f t="shared" si="263"/>
        <v>0</v>
      </c>
    </row>
    <row r="1537" spans="3:26" x14ac:dyDescent="0.25">
      <c r="C1537"/>
      <c r="O1537">
        <f t="shared" si="255"/>
        <v>10.88</v>
      </c>
      <c r="Q1537" t="str">
        <f t="shared" si="256"/>
        <v>#</v>
      </c>
      <c r="R1537">
        <f t="shared" si="257"/>
        <v>0</v>
      </c>
      <c r="S1537">
        <f t="shared" si="258"/>
        <v>0</v>
      </c>
      <c r="T1537">
        <f t="shared" si="259"/>
        <v>35.251200000000004</v>
      </c>
      <c r="U1537">
        <f t="shared" si="260"/>
        <v>0</v>
      </c>
      <c r="V1537" s="66">
        <f t="shared" si="261"/>
        <v>0</v>
      </c>
      <c r="W1537">
        <f t="shared" si="262"/>
        <v>0</v>
      </c>
      <c r="X1537">
        <f t="shared" si="253"/>
        <v>0</v>
      </c>
      <c r="Y1537">
        <f t="shared" si="254"/>
        <v>0</v>
      </c>
      <c r="Z1537">
        <f t="shared" si="263"/>
        <v>0</v>
      </c>
    </row>
    <row r="1538" spans="3:26" x14ac:dyDescent="0.25">
      <c r="C1538"/>
      <c r="O1538">
        <f t="shared" si="255"/>
        <v>10.88</v>
      </c>
      <c r="Q1538" t="str">
        <f t="shared" si="256"/>
        <v>#</v>
      </c>
      <c r="R1538">
        <f t="shared" si="257"/>
        <v>0</v>
      </c>
      <c r="S1538">
        <f t="shared" si="258"/>
        <v>0</v>
      </c>
      <c r="T1538">
        <f t="shared" si="259"/>
        <v>35.251200000000004</v>
      </c>
      <c r="U1538">
        <f t="shared" si="260"/>
        <v>0</v>
      </c>
      <c r="V1538" s="66">
        <f t="shared" si="261"/>
        <v>0</v>
      </c>
      <c r="W1538">
        <f t="shared" si="262"/>
        <v>0</v>
      </c>
      <c r="X1538">
        <f t="shared" si="253"/>
        <v>0</v>
      </c>
      <c r="Y1538">
        <f t="shared" si="254"/>
        <v>0</v>
      </c>
      <c r="Z1538">
        <f t="shared" si="263"/>
        <v>0</v>
      </c>
    </row>
    <row r="1539" spans="3:26" x14ac:dyDescent="0.25">
      <c r="C1539"/>
      <c r="O1539">
        <f t="shared" si="255"/>
        <v>10.88</v>
      </c>
      <c r="Q1539" t="str">
        <f t="shared" si="256"/>
        <v>#</v>
      </c>
      <c r="R1539">
        <f t="shared" si="257"/>
        <v>0</v>
      </c>
      <c r="S1539">
        <f t="shared" si="258"/>
        <v>0</v>
      </c>
      <c r="T1539">
        <f t="shared" si="259"/>
        <v>35.251200000000004</v>
      </c>
      <c r="U1539">
        <f t="shared" si="260"/>
        <v>0</v>
      </c>
      <c r="V1539" s="66">
        <f t="shared" si="261"/>
        <v>0</v>
      </c>
      <c r="W1539">
        <f t="shared" si="262"/>
        <v>0</v>
      </c>
      <c r="X1539">
        <f t="shared" ref="X1539:X1603" si="264">ROUND(J1539/1000,3)</f>
        <v>0</v>
      </c>
      <c r="Y1539">
        <f t="shared" ref="Y1539:Y1603" si="265">ROUND(K1539/1000,3)</f>
        <v>0</v>
      </c>
      <c r="Z1539">
        <f t="shared" si="263"/>
        <v>0</v>
      </c>
    </row>
    <row r="1540" spans="3:26" x14ac:dyDescent="0.25">
      <c r="C1540"/>
      <c r="O1540">
        <f t="shared" ref="O1540:O1603" si="266">IFERROR(AVERAGEIFS($M$3:$M$1650,$B$3:$B$1650,MID($Q1540,1,4),$M$3:$M$1650,"&gt;0"),10.88)</f>
        <v>10.88</v>
      </c>
      <c r="Q1540" t="str">
        <f t="shared" ref="Q1540:Q1603" si="267">B1540&amp;"#"&amp;MID(C1540,6,2)</f>
        <v>#</v>
      </c>
      <c r="R1540">
        <f t="shared" ref="R1540:R1603" si="268">IF(OR(L1540=0,M1540=0),ROUND(D1540*O1540/1000,3),ROUND(L1540*M1540*0.9/1000,3))</f>
        <v>0</v>
      </c>
      <c r="S1540">
        <f t="shared" ref="S1540:S1603" si="269">IF(OR(L1540=0,M1540=0),ROUND(D1540*O1540*0.9/1000,3),ROUND(L1540*M1540*0.9/1000,3))</f>
        <v>0</v>
      </c>
      <c r="T1540">
        <f t="shared" ref="T1540:T1603" si="270">IF(OR(L1540=0,M1540=0),O1540*0.9*3.6,M1540*0.9*3.6)</f>
        <v>35.251200000000004</v>
      </c>
      <c r="U1540">
        <f t="shared" ref="U1540:U1603" si="271">IF(H1540=0,ROUND(F1540+G1540,3),ROUND(H1540,3))</f>
        <v>0</v>
      </c>
      <c r="V1540" s="66">
        <f t="shared" ref="V1540:V1603" si="272">H1540</f>
        <v>0</v>
      </c>
      <c r="W1540">
        <f t="shared" ref="W1540:W1603" si="273">ROUND(E1540/1000,3)</f>
        <v>0</v>
      </c>
      <c r="X1540">
        <f t="shared" si="264"/>
        <v>0</v>
      </c>
      <c r="Y1540">
        <f t="shared" si="265"/>
        <v>0</v>
      </c>
      <c r="Z1540">
        <f t="shared" ref="Z1540:Z1603" si="274">ROUND(I1540/1000,3)</f>
        <v>0</v>
      </c>
    </row>
    <row r="1541" spans="3:26" x14ac:dyDescent="0.25">
      <c r="C1541"/>
      <c r="O1541">
        <f t="shared" si="266"/>
        <v>10.88</v>
      </c>
      <c r="Q1541" t="str">
        <f t="shared" si="267"/>
        <v>#</v>
      </c>
      <c r="R1541">
        <f t="shared" si="268"/>
        <v>0</v>
      </c>
      <c r="S1541">
        <f t="shared" si="269"/>
        <v>0</v>
      </c>
      <c r="T1541">
        <f t="shared" si="270"/>
        <v>35.251200000000004</v>
      </c>
      <c r="U1541">
        <f t="shared" si="271"/>
        <v>0</v>
      </c>
      <c r="V1541" s="66">
        <f t="shared" si="272"/>
        <v>0</v>
      </c>
      <c r="W1541">
        <f t="shared" si="273"/>
        <v>0</v>
      </c>
      <c r="X1541">
        <f t="shared" si="264"/>
        <v>0</v>
      </c>
      <c r="Y1541">
        <f t="shared" si="265"/>
        <v>0</v>
      </c>
      <c r="Z1541">
        <f t="shared" si="274"/>
        <v>0</v>
      </c>
    </row>
    <row r="1542" spans="3:26" x14ac:dyDescent="0.25">
      <c r="C1542"/>
      <c r="O1542">
        <f t="shared" si="266"/>
        <v>10.88</v>
      </c>
      <c r="Q1542" t="str">
        <f t="shared" si="267"/>
        <v>#</v>
      </c>
      <c r="R1542">
        <f t="shared" si="268"/>
        <v>0</v>
      </c>
      <c r="S1542">
        <f t="shared" si="269"/>
        <v>0</v>
      </c>
      <c r="T1542">
        <f t="shared" si="270"/>
        <v>35.251200000000004</v>
      </c>
      <c r="U1542">
        <f t="shared" si="271"/>
        <v>0</v>
      </c>
      <c r="V1542" s="66">
        <f t="shared" si="272"/>
        <v>0</v>
      </c>
      <c r="W1542">
        <f t="shared" si="273"/>
        <v>0</v>
      </c>
      <c r="X1542">
        <f t="shared" si="264"/>
        <v>0</v>
      </c>
      <c r="Y1542">
        <f t="shared" si="265"/>
        <v>0</v>
      </c>
      <c r="Z1542">
        <f t="shared" si="274"/>
        <v>0</v>
      </c>
    </row>
    <row r="1543" spans="3:26" x14ac:dyDescent="0.25">
      <c r="C1543"/>
      <c r="O1543">
        <f t="shared" si="266"/>
        <v>10.88</v>
      </c>
      <c r="Q1543" t="str">
        <f t="shared" si="267"/>
        <v>#</v>
      </c>
      <c r="R1543">
        <f t="shared" si="268"/>
        <v>0</v>
      </c>
      <c r="S1543">
        <f t="shared" si="269"/>
        <v>0</v>
      </c>
      <c r="T1543">
        <f t="shared" si="270"/>
        <v>35.251200000000004</v>
      </c>
      <c r="U1543">
        <f t="shared" si="271"/>
        <v>0</v>
      </c>
      <c r="V1543" s="66">
        <f t="shared" si="272"/>
        <v>0</v>
      </c>
      <c r="W1543">
        <f t="shared" si="273"/>
        <v>0</v>
      </c>
      <c r="X1543">
        <f t="shared" si="264"/>
        <v>0</v>
      </c>
      <c r="Y1543">
        <f t="shared" si="265"/>
        <v>0</v>
      </c>
      <c r="Z1543">
        <f t="shared" si="274"/>
        <v>0</v>
      </c>
    </row>
    <row r="1544" spans="3:26" x14ac:dyDescent="0.25">
      <c r="C1544"/>
      <c r="O1544">
        <f t="shared" si="266"/>
        <v>10.88</v>
      </c>
      <c r="Q1544" t="str">
        <f t="shared" si="267"/>
        <v>#</v>
      </c>
      <c r="R1544">
        <f t="shared" si="268"/>
        <v>0</v>
      </c>
      <c r="S1544">
        <f t="shared" si="269"/>
        <v>0</v>
      </c>
      <c r="T1544">
        <f t="shared" si="270"/>
        <v>35.251200000000004</v>
      </c>
      <c r="U1544">
        <f t="shared" si="271"/>
        <v>0</v>
      </c>
      <c r="V1544" s="66">
        <f t="shared" si="272"/>
        <v>0</v>
      </c>
      <c r="W1544">
        <f t="shared" si="273"/>
        <v>0</v>
      </c>
      <c r="X1544">
        <f t="shared" si="264"/>
        <v>0</v>
      </c>
      <c r="Y1544">
        <f t="shared" si="265"/>
        <v>0</v>
      </c>
      <c r="Z1544">
        <f t="shared" si="274"/>
        <v>0</v>
      </c>
    </row>
    <row r="1545" spans="3:26" x14ac:dyDescent="0.25">
      <c r="C1545"/>
      <c r="O1545">
        <f t="shared" si="266"/>
        <v>10.88</v>
      </c>
      <c r="Q1545" t="str">
        <f t="shared" si="267"/>
        <v>#</v>
      </c>
      <c r="R1545">
        <f t="shared" si="268"/>
        <v>0</v>
      </c>
      <c r="S1545">
        <f t="shared" si="269"/>
        <v>0</v>
      </c>
      <c r="T1545">
        <f t="shared" si="270"/>
        <v>35.251200000000004</v>
      </c>
      <c r="U1545">
        <f t="shared" si="271"/>
        <v>0</v>
      </c>
      <c r="V1545" s="66">
        <f t="shared" si="272"/>
        <v>0</v>
      </c>
      <c r="W1545">
        <f t="shared" si="273"/>
        <v>0</v>
      </c>
      <c r="X1545">
        <f t="shared" si="264"/>
        <v>0</v>
      </c>
      <c r="Y1545">
        <f t="shared" si="265"/>
        <v>0</v>
      </c>
      <c r="Z1545">
        <f t="shared" si="274"/>
        <v>0</v>
      </c>
    </row>
    <row r="1546" spans="3:26" x14ac:dyDescent="0.25">
      <c r="C1546"/>
      <c r="O1546">
        <f t="shared" si="266"/>
        <v>10.88</v>
      </c>
      <c r="Q1546" t="str">
        <f t="shared" si="267"/>
        <v>#</v>
      </c>
      <c r="R1546">
        <f t="shared" si="268"/>
        <v>0</v>
      </c>
      <c r="S1546">
        <f t="shared" si="269"/>
        <v>0</v>
      </c>
      <c r="T1546">
        <f t="shared" si="270"/>
        <v>35.251200000000004</v>
      </c>
      <c r="U1546">
        <f t="shared" si="271"/>
        <v>0</v>
      </c>
      <c r="V1546" s="66">
        <f t="shared" si="272"/>
        <v>0</v>
      </c>
      <c r="W1546">
        <f t="shared" si="273"/>
        <v>0</v>
      </c>
      <c r="X1546">
        <f t="shared" si="264"/>
        <v>0</v>
      </c>
      <c r="Y1546">
        <f t="shared" si="265"/>
        <v>0</v>
      </c>
      <c r="Z1546">
        <f t="shared" si="274"/>
        <v>0</v>
      </c>
    </row>
    <row r="1547" spans="3:26" x14ac:dyDescent="0.25">
      <c r="C1547"/>
      <c r="O1547">
        <f t="shared" si="266"/>
        <v>10.88</v>
      </c>
      <c r="Q1547" t="str">
        <f t="shared" si="267"/>
        <v>#</v>
      </c>
      <c r="R1547">
        <f t="shared" si="268"/>
        <v>0</v>
      </c>
      <c r="S1547">
        <f t="shared" si="269"/>
        <v>0</v>
      </c>
      <c r="T1547">
        <f t="shared" si="270"/>
        <v>35.251200000000004</v>
      </c>
      <c r="U1547">
        <f t="shared" si="271"/>
        <v>0</v>
      </c>
      <c r="V1547" s="66">
        <f t="shared" si="272"/>
        <v>0</v>
      </c>
      <c r="W1547">
        <f t="shared" si="273"/>
        <v>0</v>
      </c>
      <c r="X1547">
        <f t="shared" si="264"/>
        <v>0</v>
      </c>
      <c r="Y1547">
        <f t="shared" si="265"/>
        <v>0</v>
      </c>
      <c r="Z1547">
        <f t="shared" si="274"/>
        <v>0</v>
      </c>
    </row>
    <row r="1548" spans="3:26" x14ac:dyDescent="0.25">
      <c r="C1548"/>
      <c r="O1548">
        <f t="shared" si="266"/>
        <v>10.88</v>
      </c>
      <c r="Q1548" t="str">
        <f t="shared" si="267"/>
        <v>#</v>
      </c>
      <c r="R1548">
        <f t="shared" si="268"/>
        <v>0</v>
      </c>
      <c r="S1548">
        <f t="shared" si="269"/>
        <v>0</v>
      </c>
      <c r="T1548">
        <f t="shared" si="270"/>
        <v>35.251200000000004</v>
      </c>
      <c r="U1548">
        <f t="shared" si="271"/>
        <v>0</v>
      </c>
      <c r="V1548" s="66">
        <f t="shared" si="272"/>
        <v>0</v>
      </c>
      <c r="W1548">
        <f t="shared" si="273"/>
        <v>0</v>
      </c>
      <c r="X1548">
        <f t="shared" si="264"/>
        <v>0</v>
      </c>
      <c r="Y1548">
        <f t="shared" si="265"/>
        <v>0</v>
      </c>
      <c r="Z1548">
        <f t="shared" si="274"/>
        <v>0</v>
      </c>
    </row>
    <row r="1549" spans="3:26" x14ac:dyDescent="0.25">
      <c r="C1549"/>
      <c r="O1549">
        <f t="shared" si="266"/>
        <v>10.88</v>
      </c>
      <c r="Q1549" t="str">
        <f t="shared" si="267"/>
        <v>#</v>
      </c>
      <c r="R1549">
        <f t="shared" si="268"/>
        <v>0</v>
      </c>
      <c r="S1549">
        <f t="shared" si="269"/>
        <v>0</v>
      </c>
      <c r="T1549">
        <f t="shared" si="270"/>
        <v>35.251200000000004</v>
      </c>
      <c r="U1549">
        <f t="shared" si="271"/>
        <v>0</v>
      </c>
      <c r="V1549" s="66">
        <f t="shared" si="272"/>
        <v>0</v>
      </c>
      <c r="W1549">
        <f t="shared" si="273"/>
        <v>0</v>
      </c>
      <c r="X1549">
        <f t="shared" si="264"/>
        <v>0</v>
      </c>
      <c r="Y1549">
        <f t="shared" si="265"/>
        <v>0</v>
      </c>
      <c r="Z1549">
        <f t="shared" si="274"/>
        <v>0</v>
      </c>
    </row>
    <row r="1550" spans="3:26" x14ac:dyDescent="0.25">
      <c r="C1550"/>
      <c r="O1550">
        <f t="shared" si="266"/>
        <v>10.88</v>
      </c>
      <c r="Q1550" t="str">
        <f t="shared" si="267"/>
        <v>#</v>
      </c>
      <c r="R1550">
        <f t="shared" si="268"/>
        <v>0</v>
      </c>
      <c r="S1550">
        <f t="shared" si="269"/>
        <v>0</v>
      </c>
      <c r="T1550">
        <f t="shared" si="270"/>
        <v>35.251200000000004</v>
      </c>
      <c r="U1550">
        <f t="shared" si="271"/>
        <v>0</v>
      </c>
      <c r="V1550" s="66">
        <f t="shared" si="272"/>
        <v>0</v>
      </c>
      <c r="W1550">
        <f t="shared" si="273"/>
        <v>0</v>
      </c>
      <c r="X1550">
        <f t="shared" si="264"/>
        <v>0</v>
      </c>
      <c r="Y1550">
        <f t="shared" si="265"/>
        <v>0</v>
      </c>
      <c r="Z1550">
        <f t="shared" si="274"/>
        <v>0</v>
      </c>
    </row>
    <row r="1551" spans="3:26" x14ac:dyDescent="0.25">
      <c r="C1551"/>
      <c r="O1551">
        <f t="shared" si="266"/>
        <v>10.88</v>
      </c>
      <c r="Q1551" t="str">
        <f t="shared" si="267"/>
        <v>#</v>
      </c>
      <c r="R1551">
        <f t="shared" si="268"/>
        <v>0</v>
      </c>
      <c r="S1551">
        <f t="shared" si="269"/>
        <v>0</v>
      </c>
      <c r="T1551">
        <f t="shared" si="270"/>
        <v>35.251200000000004</v>
      </c>
      <c r="U1551">
        <f t="shared" si="271"/>
        <v>0</v>
      </c>
      <c r="V1551" s="66">
        <f t="shared" si="272"/>
        <v>0</v>
      </c>
      <c r="W1551">
        <f t="shared" si="273"/>
        <v>0</v>
      </c>
      <c r="X1551">
        <f t="shared" si="264"/>
        <v>0</v>
      </c>
      <c r="Y1551">
        <f t="shared" si="265"/>
        <v>0</v>
      </c>
      <c r="Z1551">
        <f t="shared" si="274"/>
        <v>0</v>
      </c>
    </row>
    <row r="1552" spans="3:26" x14ac:dyDescent="0.25">
      <c r="C1552"/>
      <c r="O1552">
        <f t="shared" si="266"/>
        <v>10.88</v>
      </c>
      <c r="Q1552" t="str">
        <f t="shared" si="267"/>
        <v>#</v>
      </c>
      <c r="R1552">
        <f t="shared" si="268"/>
        <v>0</v>
      </c>
      <c r="S1552">
        <f t="shared" si="269"/>
        <v>0</v>
      </c>
      <c r="T1552">
        <f t="shared" si="270"/>
        <v>35.251200000000004</v>
      </c>
      <c r="U1552">
        <f t="shared" si="271"/>
        <v>0</v>
      </c>
      <c r="V1552" s="66">
        <f t="shared" si="272"/>
        <v>0</v>
      </c>
      <c r="W1552">
        <f t="shared" si="273"/>
        <v>0</v>
      </c>
      <c r="X1552">
        <f t="shared" si="264"/>
        <v>0</v>
      </c>
      <c r="Y1552">
        <f t="shared" si="265"/>
        <v>0</v>
      </c>
      <c r="Z1552">
        <f t="shared" si="274"/>
        <v>0</v>
      </c>
    </row>
    <row r="1553" spans="3:26" x14ac:dyDescent="0.25">
      <c r="C1553"/>
      <c r="O1553">
        <f t="shared" si="266"/>
        <v>10.88</v>
      </c>
      <c r="Q1553" t="str">
        <f t="shared" si="267"/>
        <v>#</v>
      </c>
      <c r="R1553">
        <f t="shared" si="268"/>
        <v>0</v>
      </c>
      <c r="S1553">
        <f t="shared" si="269"/>
        <v>0</v>
      </c>
      <c r="T1553">
        <f t="shared" si="270"/>
        <v>35.251200000000004</v>
      </c>
      <c r="U1553">
        <f t="shared" si="271"/>
        <v>0</v>
      </c>
      <c r="V1553" s="66">
        <f t="shared" si="272"/>
        <v>0</v>
      </c>
      <c r="W1553">
        <f t="shared" si="273"/>
        <v>0</v>
      </c>
      <c r="X1553">
        <f t="shared" si="264"/>
        <v>0</v>
      </c>
      <c r="Y1553">
        <f t="shared" si="265"/>
        <v>0</v>
      </c>
      <c r="Z1553">
        <f t="shared" si="274"/>
        <v>0</v>
      </c>
    </row>
    <row r="1554" spans="3:26" x14ac:dyDescent="0.25">
      <c r="C1554"/>
      <c r="O1554">
        <f t="shared" si="266"/>
        <v>10.88</v>
      </c>
      <c r="Q1554" t="str">
        <f t="shared" si="267"/>
        <v>#</v>
      </c>
      <c r="R1554">
        <f t="shared" si="268"/>
        <v>0</v>
      </c>
      <c r="S1554">
        <f t="shared" si="269"/>
        <v>0</v>
      </c>
      <c r="T1554">
        <f t="shared" si="270"/>
        <v>35.251200000000004</v>
      </c>
      <c r="U1554">
        <f t="shared" si="271"/>
        <v>0</v>
      </c>
      <c r="V1554" s="66">
        <f t="shared" si="272"/>
        <v>0</v>
      </c>
      <c r="W1554">
        <f t="shared" si="273"/>
        <v>0</v>
      </c>
      <c r="X1554">
        <f t="shared" si="264"/>
        <v>0</v>
      </c>
      <c r="Y1554">
        <f t="shared" si="265"/>
        <v>0</v>
      </c>
      <c r="Z1554">
        <f t="shared" si="274"/>
        <v>0</v>
      </c>
    </row>
    <row r="1555" spans="3:26" x14ac:dyDescent="0.25">
      <c r="C1555"/>
      <c r="O1555">
        <f t="shared" si="266"/>
        <v>10.88</v>
      </c>
      <c r="Q1555" t="str">
        <f t="shared" si="267"/>
        <v>#</v>
      </c>
      <c r="R1555">
        <f t="shared" si="268"/>
        <v>0</v>
      </c>
      <c r="S1555">
        <f t="shared" si="269"/>
        <v>0</v>
      </c>
      <c r="T1555">
        <f t="shared" si="270"/>
        <v>35.251200000000004</v>
      </c>
      <c r="U1555">
        <f t="shared" si="271"/>
        <v>0</v>
      </c>
      <c r="V1555" s="66">
        <f t="shared" si="272"/>
        <v>0</v>
      </c>
      <c r="W1555">
        <f t="shared" si="273"/>
        <v>0</v>
      </c>
      <c r="X1555">
        <f t="shared" si="264"/>
        <v>0</v>
      </c>
      <c r="Y1555">
        <f t="shared" si="265"/>
        <v>0</v>
      </c>
      <c r="Z1555">
        <f t="shared" si="274"/>
        <v>0</v>
      </c>
    </row>
    <row r="1556" spans="3:26" x14ac:dyDescent="0.25">
      <c r="C1556"/>
      <c r="O1556">
        <f t="shared" si="266"/>
        <v>10.88</v>
      </c>
      <c r="Q1556" t="str">
        <f t="shared" si="267"/>
        <v>#</v>
      </c>
      <c r="R1556">
        <f t="shared" si="268"/>
        <v>0</v>
      </c>
      <c r="S1556">
        <f t="shared" si="269"/>
        <v>0</v>
      </c>
      <c r="T1556">
        <f t="shared" si="270"/>
        <v>35.251200000000004</v>
      </c>
      <c r="U1556">
        <f t="shared" si="271"/>
        <v>0</v>
      </c>
      <c r="V1556" s="66">
        <f t="shared" si="272"/>
        <v>0</v>
      </c>
      <c r="W1556">
        <f t="shared" si="273"/>
        <v>0</v>
      </c>
      <c r="X1556">
        <f t="shared" si="264"/>
        <v>0</v>
      </c>
      <c r="Y1556">
        <f t="shared" si="265"/>
        <v>0</v>
      </c>
      <c r="Z1556">
        <f t="shared" si="274"/>
        <v>0</v>
      </c>
    </row>
    <row r="1557" spans="3:26" x14ac:dyDescent="0.25">
      <c r="C1557"/>
      <c r="O1557">
        <f t="shared" si="266"/>
        <v>10.88</v>
      </c>
      <c r="Q1557" t="str">
        <f t="shared" si="267"/>
        <v>#</v>
      </c>
      <c r="R1557">
        <f t="shared" si="268"/>
        <v>0</v>
      </c>
      <c r="S1557">
        <f t="shared" si="269"/>
        <v>0</v>
      </c>
      <c r="T1557">
        <f t="shared" si="270"/>
        <v>35.251200000000004</v>
      </c>
      <c r="U1557">
        <f t="shared" si="271"/>
        <v>0</v>
      </c>
      <c r="V1557" s="66">
        <f t="shared" si="272"/>
        <v>0</v>
      </c>
      <c r="W1557">
        <f t="shared" si="273"/>
        <v>0</v>
      </c>
      <c r="X1557">
        <f t="shared" si="264"/>
        <v>0</v>
      </c>
      <c r="Y1557">
        <f t="shared" si="265"/>
        <v>0</v>
      </c>
      <c r="Z1557">
        <f t="shared" si="274"/>
        <v>0</v>
      </c>
    </row>
    <row r="1558" spans="3:26" x14ac:dyDescent="0.25">
      <c r="C1558"/>
      <c r="O1558">
        <f t="shared" si="266"/>
        <v>10.88</v>
      </c>
      <c r="Q1558" t="str">
        <f t="shared" si="267"/>
        <v>#</v>
      </c>
      <c r="R1558">
        <f t="shared" si="268"/>
        <v>0</v>
      </c>
      <c r="S1558">
        <f t="shared" si="269"/>
        <v>0</v>
      </c>
      <c r="T1558">
        <f t="shared" si="270"/>
        <v>35.251200000000004</v>
      </c>
      <c r="U1558">
        <f t="shared" si="271"/>
        <v>0</v>
      </c>
      <c r="V1558" s="66">
        <f t="shared" si="272"/>
        <v>0</v>
      </c>
      <c r="W1558">
        <f t="shared" si="273"/>
        <v>0</v>
      </c>
      <c r="X1558">
        <f t="shared" si="264"/>
        <v>0</v>
      </c>
      <c r="Y1558">
        <f t="shared" si="265"/>
        <v>0</v>
      </c>
      <c r="Z1558">
        <f t="shared" si="274"/>
        <v>0</v>
      </c>
    </row>
    <row r="1559" spans="3:26" x14ac:dyDescent="0.25">
      <c r="C1559"/>
      <c r="O1559">
        <f t="shared" si="266"/>
        <v>10.88</v>
      </c>
      <c r="Q1559" t="str">
        <f t="shared" si="267"/>
        <v>#</v>
      </c>
      <c r="R1559">
        <f t="shared" si="268"/>
        <v>0</v>
      </c>
      <c r="S1559">
        <f t="shared" si="269"/>
        <v>0</v>
      </c>
      <c r="T1559">
        <f t="shared" si="270"/>
        <v>35.251200000000004</v>
      </c>
      <c r="U1559">
        <f t="shared" si="271"/>
        <v>0</v>
      </c>
      <c r="V1559" s="66">
        <f t="shared" si="272"/>
        <v>0</v>
      </c>
      <c r="W1559">
        <f t="shared" si="273"/>
        <v>0</v>
      </c>
      <c r="X1559">
        <f t="shared" si="264"/>
        <v>0</v>
      </c>
      <c r="Y1559">
        <f t="shared" si="265"/>
        <v>0</v>
      </c>
      <c r="Z1559">
        <f t="shared" si="274"/>
        <v>0</v>
      </c>
    </row>
    <row r="1560" spans="3:26" x14ac:dyDescent="0.25">
      <c r="C1560"/>
      <c r="O1560">
        <f t="shared" si="266"/>
        <v>10.88</v>
      </c>
      <c r="Q1560" t="str">
        <f t="shared" si="267"/>
        <v>#</v>
      </c>
      <c r="R1560">
        <f t="shared" si="268"/>
        <v>0</v>
      </c>
      <c r="S1560">
        <f t="shared" si="269"/>
        <v>0</v>
      </c>
      <c r="T1560">
        <f t="shared" si="270"/>
        <v>35.251200000000004</v>
      </c>
      <c r="U1560">
        <f t="shared" si="271"/>
        <v>0</v>
      </c>
      <c r="V1560" s="66">
        <f t="shared" si="272"/>
        <v>0</v>
      </c>
      <c r="W1560">
        <f t="shared" si="273"/>
        <v>0</v>
      </c>
      <c r="X1560">
        <f t="shared" si="264"/>
        <v>0</v>
      </c>
      <c r="Y1560">
        <f t="shared" si="265"/>
        <v>0</v>
      </c>
      <c r="Z1560">
        <f t="shared" si="274"/>
        <v>0</v>
      </c>
    </row>
    <row r="1561" spans="3:26" x14ac:dyDescent="0.25">
      <c r="C1561"/>
      <c r="O1561">
        <f t="shared" si="266"/>
        <v>10.88</v>
      </c>
      <c r="Q1561" t="str">
        <f t="shared" si="267"/>
        <v>#</v>
      </c>
      <c r="R1561">
        <f t="shared" si="268"/>
        <v>0</v>
      </c>
      <c r="S1561">
        <f t="shared" si="269"/>
        <v>0</v>
      </c>
      <c r="T1561">
        <f t="shared" si="270"/>
        <v>35.251200000000004</v>
      </c>
      <c r="U1561">
        <f t="shared" si="271"/>
        <v>0</v>
      </c>
      <c r="V1561" s="66">
        <f t="shared" si="272"/>
        <v>0</v>
      </c>
      <c r="W1561">
        <f t="shared" si="273"/>
        <v>0</v>
      </c>
      <c r="X1561">
        <f t="shared" si="264"/>
        <v>0</v>
      </c>
      <c r="Y1561">
        <f t="shared" si="265"/>
        <v>0</v>
      </c>
      <c r="Z1561">
        <f t="shared" si="274"/>
        <v>0</v>
      </c>
    </row>
    <row r="1562" spans="3:26" x14ac:dyDescent="0.25">
      <c r="C1562"/>
      <c r="O1562">
        <f t="shared" si="266"/>
        <v>10.88</v>
      </c>
      <c r="Q1562" t="str">
        <f t="shared" si="267"/>
        <v>#</v>
      </c>
      <c r="R1562">
        <f t="shared" si="268"/>
        <v>0</v>
      </c>
      <c r="S1562">
        <f t="shared" si="269"/>
        <v>0</v>
      </c>
      <c r="T1562">
        <f t="shared" si="270"/>
        <v>35.251200000000004</v>
      </c>
      <c r="U1562">
        <f t="shared" si="271"/>
        <v>0</v>
      </c>
      <c r="V1562" s="66">
        <f t="shared" si="272"/>
        <v>0</v>
      </c>
      <c r="W1562">
        <f t="shared" si="273"/>
        <v>0</v>
      </c>
      <c r="X1562">
        <f t="shared" si="264"/>
        <v>0</v>
      </c>
      <c r="Y1562">
        <f t="shared" si="265"/>
        <v>0</v>
      </c>
      <c r="Z1562">
        <f t="shared" si="274"/>
        <v>0</v>
      </c>
    </row>
    <row r="1563" spans="3:26" x14ac:dyDescent="0.25">
      <c r="C1563"/>
      <c r="O1563">
        <f t="shared" si="266"/>
        <v>10.88</v>
      </c>
      <c r="Q1563" t="str">
        <f t="shared" si="267"/>
        <v>#</v>
      </c>
      <c r="R1563">
        <f t="shared" si="268"/>
        <v>0</v>
      </c>
      <c r="S1563">
        <f t="shared" si="269"/>
        <v>0</v>
      </c>
      <c r="T1563">
        <f t="shared" si="270"/>
        <v>35.251200000000004</v>
      </c>
      <c r="U1563">
        <f t="shared" si="271"/>
        <v>0</v>
      </c>
      <c r="V1563" s="66">
        <f t="shared" si="272"/>
        <v>0</v>
      </c>
      <c r="W1563">
        <f t="shared" si="273"/>
        <v>0</v>
      </c>
      <c r="X1563">
        <f t="shared" si="264"/>
        <v>0</v>
      </c>
      <c r="Y1563">
        <f t="shared" si="265"/>
        <v>0</v>
      </c>
      <c r="Z1563">
        <f t="shared" si="274"/>
        <v>0</v>
      </c>
    </row>
    <row r="1564" spans="3:26" x14ac:dyDescent="0.25">
      <c r="C1564"/>
      <c r="O1564">
        <f t="shared" si="266"/>
        <v>10.88</v>
      </c>
      <c r="Q1564" t="str">
        <f t="shared" si="267"/>
        <v>#</v>
      </c>
      <c r="R1564">
        <f t="shared" si="268"/>
        <v>0</v>
      </c>
      <c r="S1564">
        <f t="shared" si="269"/>
        <v>0</v>
      </c>
      <c r="T1564">
        <f t="shared" si="270"/>
        <v>35.251200000000004</v>
      </c>
      <c r="U1564">
        <f t="shared" si="271"/>
        <v>0</v>
      </c>
      <c r="V1564" s="66">
        <f t="shared" si="272"/>
        <v>0</v>
      </c>
      <c r="W1564">
        <f t="shared" si="273"/>
        <v>0</v>
      </c>
      <c r="X1564">
        <f t="shared" si="264"/>
        <v>0</v>
      </c>
      <c r="Y1564">
        <f t="shared" si="265"/>
        <v>0</v>
      </c>
      <c r="Z1564">
        <f t="shared" si="274"/>
        <v>0</v>
      </c>
    </row>
    <row r="1565" spans="3:26" x14ac:dyDescent="0.25">
      <c r="C1565"/>
      <c r="O1565">
        <f t="shared" si="266"/>
        <v>10.88</v>
      </c>
      <c r="Q1565" t="str">
        <f t="shared" si="267"/>
        <v>#</v>
      </c>
      <c r="R1565">
        <f t="shared" si="268"/>
        <v>0</v>
      </c>
      <c r="S1565">
        <f t="shared" si="269"/>
        <v>0</v>
      </c>
      <c r="T1565">
        <f t="shared" si="270"/>
        <v>35.251200000000004</v>
      </c>
      <c r="U1565">
        <f t="shared" si="271"/>
        <v>0</v>
      </c>
      <c r="V1565" s="66">
        <f t="shared" si="272"/>
        <v>0</v>
      </c>
      <c r="W1565">
        <f t="shared" si="273"/>
        <v>0</v>
      </c>
      <c r="X1565">
        <f t="shared" si="264"/>
        <v>0</v>
      </c>
      <c r="Y1565">
        <f t="shared" si="265"/>
        <v>0</v>
      </c>
      <c r="Z1565">
        <f t="shared" si="274"/>
        <v>0</v>
      </c>
    </row>
    <row r="1566" spans="3:26" x14ac:dyDescent="0.25">
      <c r="C1566"/>
      <c r="O1566">
        <f t="shared" si="266"/>
        <v>10.88</v>
      </c>
      <c r="Q1566" t="str">
        <f t="shared" si="267"/>
        <v>#</v>
      </c>
      <c r="R1566">
        <f t="shared" si="268"/>
        <v>0</v>
      </c>
      <c r="S1566">
        <f t="shared" si="269"/>
        <v>0</v>
      </c>
      <c r="T1566">
        <f t="shared" si="270"/>
        <v>35.251200000000004</v>
      </c>
      <c r="U1566">
        <f t="shared" si="271"/>
        <v>0</v>
      </c>
      <c r="V1566" s="66">
        <f t="shared" si="272"/>
        <v>0</v>
      </c>
      <c r="W1566">
        <f t="shared" si="273"/>
        <v>0</v>
      </c>
      <c r="X1566">
        <f t="shared" si="264"/>
        <v>0</v>
      </c>
      <c r="Y1566">
        <f t="shared" si="265"/>
        <v>0</v>
      </c>
      <c r="Z1566">
        <f t="shared" si="274"/>
        <v>0</v>
      </c>
    </row>
    <row r="1567" spans="3:26" x14ac:dyDescent="0.25">
      <c r="C1567"/>
      <c r="O1567">
        <f t="shared" si="266"/>
        <v>10.88</v>
      </c>
      <c r="Q1567" t="str">
        <f t="shared" si="267"/>
        <v>#</v>
      </c>
      <c r="R1567">
        <f t="shared" si="268"/>
        <v>0</v>
      </c>
      <c r="S1567">
        <f t="shared" si="269"/>
        <v>0</v>
      </c>
      <c r="T1567">
        <f t="shared" si="270"/>
        <v>35.251200000000004</v>
      </c>
      <c r="U1567">
        <f t="shared" si="271"/>
        <v>0</v>
      </c>
      <c r="V1567" s="66">
        <f t="shared" si="272"/>
        <v>0</v>
      </c>
      <c r="W1567">
        <f t="shared" si="273"/>
        <v>0</v>
      </c>
      <c r="X1567">
        <f t="shared" si="264"/>
        <v>0</v>
      </c>
      <c r="Y1567">
        <f t="shared" si="265"/>
        <v>0</v>
      </c>
      <c r="Z1567">
        <f t="shared" si="274"/>
        <v>0</v>
      </c>
    </row>
    <row r="1568" spans="3:26" x14ac:dyDescent="0.25">
      <c r="C1568"/>
      <c r="O1568">
        <f t="shared" si="266"/>
        <v>10.88</v>
      </c>
      <c r="Q1568" t="str">
        <f t="shared" si="267"/>
        <v>#</v>
      </c>
      <c r="R1568">
        <f t="shared" si="268"/>
        <v>0</v>
      </c>
      <c r="S1568">
        <f t="shared" si="269"/>
        <v>0</v>
      </c>
      <c r="T1568">
        <f t="shared" si="270"/>
        <v>35.251200000000004</v>
      </c>
      <c r="U1568">
        <f t="shared" si="271"/>
        <v>0</v>
      </c>
      <c r="V1568" s="66">
        <f t="shared" si="272"/>
        <v>0</v>
      </c>
      <c r="W1568">
        <f t="shared" si="273"/>
        <v>0</v>
      </c>
      <c r="X1568">
        <f t="shared" si="264"/>
        <v>0</v>
      </c>
      <c r="Y1568">
        <f t="shared" si="265"/>
        <v>0</v>
      </c>
      <c r="Z1568">
        <f t="shared" si="274"/>
        <v>0</v>
      </c>
    </row>
    <row r="1569" spans="3:26" x14ac:dyDescent="0.25">
      <c r="C1569"/>
      <c r="O1569">
        <f t="shared" si="266"/>
        <v>10.88</v>
      </c>
      <c r="Q1569" t="str">
        <f t="shared" si="267"/>
        <v>#</v>
      </c>
      <c r="R1569">
        <f t="shared" si="268"/>
        <v>0</v>
      </c>
      <c r="S1569">
        <f t="shared" si="269"/>
        <v>0</v>
      </c>
      <c r="T1569">
        <f t="shared" si="270"/>
        <v>35.251200000000004</v>
      </c>
      <c r="U1569">
        <f t="shared" si="271"/>
        <v>0</v>
      </c>
      <c r="V1569" s="66">
        <f t="shared" si="272"/>
        <v>0</v>
      </c>
      <c r="W1569">
        <f t="shared" si="273"/>
        <v>0</v>
      </c>
      <c r="X1569">
        <f t="shared" si="264"/>
        <v>0</v>
      </c>
      <c r="Y1569">
        <f t="shared" si="265"/>
        <v>0</v>
      </c>
      <c r="Z1569">
        <f t="shared" si="274"/>
        <v>0</v>
      </c>
    </row>
    <row r="1570" spans="3:26" x14ac:dyDescent="0.25">
      <c r="C1570"/>
      <c r="O1570">
        <f t="shared" si="266"/>
        <v>10.88</v>
      </c>
      <c r="Q1570" t="str">
        <f t="shared" si="267"/>
        <v>#</v>
      </c>
      <c r="R1570">
        <f t="shared" si="268"/>
        <v>0</v>
      </c>
      <c r="S1570">
        <f t="shared" si="269"/>
        <v>0</v>
      </c>
      <c r="T1570">
        <f t="shared" si="270"/>
        <v>35.251200000000004</v>
      </c>
      <c r="U1570">
        <f t="shared" si="271"/>
        <v>0</v>
      </c>
      <c r="V1570" s="66">
        <f t="shared" si="272"/>
        <v>0</v>
      </c>
      <c r="W1570">
        <f t="shared" si="273"/>
        <v>0</v>
      </c>
      <c r="X1570">
        <f t="shared" si="264"/>
        <v>0</v>
      </c>
      <c r="Y1570">
        <f t="shared" si="265"/>
        <v>0</v>
      </c>
      <c r="Z1570">
        <f t="shared" si="274"/>
        <v>0</v>
      </c>
    </row>
    <row r="1571" spans="3:26" x14ac:dyDescent="0.25">
      <c r="C1571"/>
      <c r="O1571">
        <f t="shared" si="266"/>
        <v>10.88</v>
      </c>
      <c r="Q1571" t="str">
        <f t="shared" si="267"/>
        <v>#</v>
      </c>
      <c r="R1571">
        <f t="shared" si="268"/>
        <v>0</v>
      </c>
      <c r="S1571">
        <f t="shared" si="269"/>
        <v>0</v>
      </c>
      <c r="T1571">
        <f t="shared" si="270"/>
        <v>35.251200000000004</v>
      </c>
      <c r="U1571">
        <f t="shared" si="271"/>
        <v>0</v>
      </c>
      <c r="V1571" s="66">
        <f t="shared" si="272"/>
        <v>0</v>
      </c>
      <c r="W1571">
        <f t="shared" si="273"/>
        <v>0</v>
      </c>
      <c r="X1571">
        <f t="shared" si="264"/>
        <v>0</v>
      </c>
      <c r="Y1571">
        <f t="shared" si="265"/>
        <v>0</v>
      </c>
      <c r="Z1571">
        <f t="shared" si="274"/>
        <v>0</v>
      </c>
    </row>
    <row r="1572" spans="3:26" x14ac:dyDescent="0.25">
      <c r="C1572"/>
      <c r="O1572">
        <f t="shared" si="266"/>
        <v>10.88</v>
      </c>
      <c r="Q1572" t="str">
        <f t="shared" si="267"/>
        <v>#</v>
      </c>
      <c r="R1572">
        <f t="shared" si="268"/>
        <v>0</v>
      </c>
      <c r="S1572">
        <f t="shared" si="269"/>
        <v>0</v>
      </c>
      <c r="T1572">
        <f t="shared" si="270"/>
        <v>35.251200000000004</v>
      </c>
      <c r="U1572">
        <f t="shared" si="271"/>
        <v>0</v>
      </c>
      <c r="V1572" s="66">
        <f t="shared" si="272"/>
        <v>0</v>
      </c>
      <c r="W1572">
        <f t="shared" si="273"/>
        <v>0</v>
      </c>
      <c r="X1572">
        <f t="shared" si="264"/>
        <v>0</v>
      </c>
      <c r="Y1572">
        <f t="shared" si="265"/>
        <v>0</v>
      </c>
      <c r="Z1572">
        <f t="shared" si="274"/>
        <v>0</v>
      </c>
    </row>
    <row r="1573" spans="3:26" x14ac:dyDescent="0.25">
      <c r="C1573"/>
      <c r="O1573">
        <f t="shared" si="266"/>
        <v>10.88</v>
      </c>
      <c r="Q1573" t="str">
        <f t="shared" si="267"/>
        <v>#</v>
      </c>
      <c r="R1573">
        <f t="shared" si="268"/>
        <v>0</v>
      </c>
      <c r="S1573">
        <f t="shared" si="269"/>
        <v>0</v>
      </c>
      <c r="T1573">
        <f t="shared" si="270"/>
        <v>35.251200000000004</v>
      </c>
      <c r="U1573">
        <f t="shared" si="271"/>
        <v>0</v>
      </c>
      <c r="V1573" s="66">
        <f t="shared" si="272"/>
        <v>0</v>
      </c>
      <c r="W1573">
        <f t="shared" si="273"/>
        <v>0</v>
      </c>
      <c r="X1573">
        <f t="shared" si="264"/>
        <v>0</v>
      </c>
      <c r="Y1573">
        <f t="shared" si="265"/>
        <v>0</v>
      </c>
      <c r="Z1573">
        <f t="shared" si="274"/>
        <v>0</v>
      </c>
    </row>
    <row r="1574" spans="3:26" x14ac:dyDescent="0.25">
      <c r="C1574"/>
      <c r="O1574">
        <f t="shared" si="266"/>
        <v>10.88</v>
      </c>
      <c r="Q1574" t="str">
        <f t="shared" si="267"/>
        <v>#</v>
      </c>
      <c r="R1574">
        <f t="shared" si="268"/>
        <v>0</v>
      </c>
      <c r="S1574">
        <f t="shared" si="269"/>
        <v>0</v>
      </c>
      <c r="T1574">
        <f t="shared" si="270"/>
        <v>35.251200000000004</v>
      </c>
      <c r="U1574">
        <f t="shared" si="271"/>
        <v>0</v>
      </c>
      <c r="V1574" s="66">
        <f t="shared" si="272"/>
        <v>0</v>
      </c>
      <c r="W1574">
        <f t="shared" si="273"/>
        <v>0</v>
      </c>
      <c r="X1574">
        <f t="shared" si="264"/>
        <v>0</v>
      </c>
      <c r="Y1574">
        <f t="shared" si="265"/>
        <v>0</v>
      </c>
      <c r="Z1574">
        <f t="shared" si="274"/>
        <v>0</v>
      </c>
    </row>
    <row r="1575" spans="3:26" x14ac:dyDescent="0.25">
      <c r="C1575"/>
      <c r="O1575">
        <f t="shared" si="266"/>
        <v>10.88</v>
      </c>
      <c r="Q1575" t="str">
        <f t="shared" si="267"/>
        <v>#</v>
      </c>
      <c r="R1575">
        <f t="shared" si="268"/>
        <v>0</v>
      </c>
      <c r="S1575">
        <f t="shared" si="269"/>
        <v>0</v>
      </c>
      <c r="T1575">
        <f t="shared" si="270"/>
        <v>35.251200000000004</v>
      </c>
      <c r="U1575">
        <f t="shared" si="271"/>
        <v>0</v>
      </c>
      <c r="V1575" s="66">
        <f t="shared" si="272"/>
        <v>0</v>
      </c>
      <c r="W1575">
        <f t="shared" si="273"/>
        <v>0</v>
      </c>
      <c r="X1575">
        <f t="shared" si="264"/>
        <v>0</v>
      </c>
      <c r="Y1575">
        <f t="shared" si="265"/>
        <v>0</v>
      </c>
      <c r="Z1575">
        <f t="shared" si="274"/>
        <v>0</v>
      </c>
    </row>
    <row r="1576" spans="3:26" x14ac:dyDescent="0.25">
      <c r="C1576"/>
      <c r="O1576">
        <f t="shared" si="266"/>
        <v>10.88</v>
      </c>
      <c r="Q1576" t="str">
        <f t="shared" si="267"/>
        <v>#</v>
      </c>
      <c r="R1576">
        <f t="shared" si="268"/>
        <v>0</v>
      </c>
      <c r="S1576">
        <f t="shared" si="269"/>
        <v>0</v>
      </c>
      <c r="T1576">
        <f t="shared" si="270"/>
        <v>35.251200000000004</v>
      </c>
      <c r="U1576">
        <f t="shared" si="271"/>
        <v>0</v>
      </c>
      <c r="V1576" s="66">
        <f t="shared" si="272"/>
        <v>0</v>
      </c>
      <c r="W1576">
        <f t="shared" si="273"/>
        <v>0</v>
      </c>
      <c r="X1576">
        <f t="shared" si="264"/>
        <v>0</v>
      </c>
      <c r="Y1576">
        <f t="shared" si="265"/>
        <v>0</v>
      </c>
      <c r="Z1576">
        <f t="shared" si="274"/>
        <v>0</v>
      </c>
    </row>
    <row r="1577" spans="3:26" x14ac:dyDescent="0.25">
      <c r="C1577"/>
      <c r="O1577">
        <f t="shared" si="266"/>
        <v>10.88</v>
      </c>
      <c r="Q1577" t="str">
        <f t="shared" si="267"/>
        <v>#</v>
      </c>
      <c r="R1577">
        <f t="shared" si="268"/>
        <v>0</v>
      </c>
      <c r="S1577">
        <f t="shared" si="269"/>
        <v>0</v>
      </c>
      <c r="T1577">
        <f t="shared" si="270"/>
        <v>35.251200000000004</v>
      </c>
      <c r="U1577">
        <f t="shared" si="271"/>
        <v>0</v>
      </c>
      <c r="V1577" s="66">
        <f t="shared" si="272"/>
        <v>0</v>
      </c>
      <c r="W1577">
        <f t="shared" si="273"/>
        <v>0</v>
      </c>
      <c r="X1577">
        <f t="shared" si="264"/>
        <v>0</v>
      </c>
      <c r="Y1577">
        <f t="shared" si="265"/>
        <v>0</v>
      </c>
      <c r="Z1577">
        <f t="shared" si="274"/>
        <v>0</v>
      </c>
    </row>
    <row r="1578" spans="3:26" x14ac:dyDescent="0.25">
      <c r="C1578"/>
      <c r="O1578">
        <f t="shared" si="266"/>
        <v>10.88</v>
      </c>
      <c r="Q1578" t="str">
        <f t="shared" si="267"/>
        <v>#</v>
      </c>
      <c r="R1578">
        <f t="shared" si="268"/>
        <v>0</v>
      </c>
      <c r="S1578">
        <f t="shared" si="269"/>
        <v>0</v>
      </c>
      <c r="T1578">
        <f t="shared" si="270"/>
        <v>35.251200000000004</v>
      </c>
      <c r="U1578">
        <f t="shared" si="271"/>
        <v>0</v>
      </c>
      <c r="V1578" s="66">
        <f t="shared" si="272"/>
        <v>0</v>
      </c>
      <c r="W1578">
        <f t="shared" si="273"/>
        <v>0</v>
      </c>
      <c r="X1578">
        <f t="shared" si="264"/>
        <v>0</v>
      </c>
      <c r="Y1578">
        <f t="shared" si="265"/>
        <v>0</v>
      </c>
      <c r="Z1578">
        <f t="shared" si="274"/>
        <v>0</v>
      </c>
    </row>
    <row r="1579" spans="3:26" x14ac:dyDescent="0.25">
      <c r="C1579"/>
      <c r="O1579">
        <f t="shared" si="266"/>
        <v>10.88</v>
      </c>
      <c r="Q1579" t="str">
        <f t="shared" si="267"/>
        <v>#</v>
      </c>
      <c r="R1579">
        <f t="shared" si="268"/>
        <v>0</v>
      </c>
      <c r="S1579">
        <f t="shared" si="269"/>
        <v>0</v>
      </c>
      <c r="T1579">
        <f t="shared" si="270"/>
        <v>35.251200000000004</v>
      </c>
      <c r="U1579">
        <f t="shared" si="271"/>
        <v>0</v>
      </c>
      <c r="V1579" s="66">
        <f t="shared" si="272"/>
        <v>0</v>
      </c>
      <c r="W1579">
        <f t="shared" si="273"/>
        <v>0</v>
      </c>
      <c r="X1579">
        <f t="shared" si="264"/>
        <v>0</v>
      </c>
      <c r="Y1579">
        <f t="shared" si="265"/>
        <v>0</v>
      </c>
      <c r="Z1579">
        <f t="shared" si="274"/>
        <v>0</v>
      </c>
    </row>
    <row r="1580" spans="3:26" x14ac:dyDescent="0.25">
      <c r="C1580"/>
      <c r="O1580">
        <f t="shared" si="266"/>
        <v>10.88</v>
      </c>
      <c r="Q1580" t="str">
        <f t="shared" si="267"/>
        <v>#</v>
      </c>
      <c r="R1580">
        <f t="shared" si="268"/>
        <v>0</v>
      </c>
      <c r="S1580">
        <f t="shared" si="269"/>
        <v>0</v>
      </c>
      <c r="T1580">
        <f t="shared" si="270"/>
        <v>35.251200000000004</v>
      </c>
      <c r="U1580">
        <f t="shared" si="271"/>
        <v>0</v>
      </c>
      <c r="V1580" s="66">
        <f t="shared" si="272"/>
        <v>0</v>
      </c>
      <c r="W1580">
        <f t="shared" si="273"/>
        <v>0</v>
      </c>
      <c r="X1580">
        <f t="shared" si="264"/>
        <v>0</v>
      </c>
      <c r="Y1580">
        <f t="shared" si="265"/>
        <v>0</v>
      </c>
      <c r="Z1580">
        <f t="shared" si="274"/>
        <v>0</v>
      </c>
    </row>
    <row r="1581" spans="3:26" x14ac:dyDescent="0.25">
      <c r="C1581"/>
      <c r="O1581">
        <f t="shared" si="266"/>
        <v>10.88</v>
      </c>
      <c r="Q1581" t="str">
        <f t="shared" si="267"/>
        <v>#</v>
      </c>
      <c r="R1581">
        <f t="shared" si="268"/>
        <v>0</v>
      </c>
      <c r="S1581">
        <f t="shared" si="269"/>
        <v>0</v>
      </c>
      <c r="T1581">
        <f t="shared" si="270"/>
        <v>35.251200000000004</v>
      </c>
      <c r="U1581">
        <f t="shared" si="271"/>
        <v>0</v>
      </c>
      <c r="V1581" s="66">
        <f t="shared" si="272"/>
        <v>0</v>
      </c>
      <c r="W1581">
        <f t="shared" si="273"/>
        <v>0</v>
      </c>
      <c r="X1581">
        <f t="shared" si="264"/>
        <v>0</v>
      </c>
      <c r="Y1581">
        <f t="shared" si="265"/>
        <v>0</v>
      </c>
      <c r="Z1581">
        <f t="shared" si="274"/>
        <v>0</v>
      </c>
    </row>
    <row r="1582" spans="3:26" x14ac:dyDescent="0.25">
      <c r="C1582"/>
      <c r="O1582">
        <f t="shared" si="266"/>
        <v>10.88</v>
      </c>
      <c r="Q1582" t="str">
        <f t="shared" si="267"/>
        <v>#</v>
      </c>
      <c r="R1582">
        <f t="shared" si="268"/>
        <v>0</v>
      </c>
      <c r="S1582">
        <f t="shared" si="269"/>
        <v>0</v>
      </c>
      <c r="T1582">
        <f t="shared" si="270"/>
        <v>35.251200000000004</v>
      </c>
      <c r="U1582">
        <f t="shared" si="271"/>
        <v>0</v>
      </c>
      <c r="V1582" s="66">
        <f t="shared" si="272"/>
        <v>0</v>
      </c>
      <c r="W1582">
        <f t="shared" si="273"/>
        <v>0</v>
      </c>
      <c r="X1582">
        <f t="shared" si="264"/>
        <v>0</v>
      </c>
      <c r="Y1582">
        <f t="shared" si="265"/>
        <v>0</v>
      </c>
      <c r="Z1582">
        <f t="shared" si="274"/>
        <v>0</v>
      </c>
    </row>
    <row r="1583" spans="3:26" x14ac:dyDescent="0.25">
      <c r="C1583"/>
      <c r="O1583">
        <f t="shared" si="266"/>
        <v>10.88</v>
      </c>
      <c r="Q1583" t="str">
        <f t="shared" si="267"/>
        <v>#</v>
      </c>
      <c r="R1583">
        <f t="shared" si="268"/>
        <v>0</v>
      </c>
      <c r="S1583">
        <f t="shared" si="269"/>
        <v>0</v>
      </c>
      <c r="T1583">
        <f t="shared" si="270"/>
        <v>35.251200000000004</v>
      </c>
      <c r="U1583">
        <f t="shared" si="271"/>
        <v>0</v>
      </c>
      <c r="V1583" s="66">
        <f t="shared" si="272"/>
        <v>0</v>
      </c>
      <c r="W1583">
        <f t="shared" si="273"/>
        <v>0</v>
      </c>
      <c r="X1583">
        <f t="shared" si="264"/>
        <v>0</v>
      </c>
      <c r="Y1583">
        <f t="shared" si="265"/>
        <v>0</v>
      </c>
      <c r="Z1583">
        <f t="shared" si="274"/>
        <v>0</v>
      </c>
    </row>
    <row r="1584" spans="3:26" x14ac:dyDescent="0.25">
      <c r="C1584"/>
      <c r="O1584">
        <f t="shared" si="266"/>
        <v>10.88</v>
      </c>
      <c r="Q1584" t="str">
        <f t="shared" si="267"/>
        <v>#</v>
      </c>
      <c r="R1584">
        <f t="shared" si="268"/>
        <v>0</v>
      </c>
      <c r="S1584">
        <f t="shared" si="269"/>
        <v>0</v>
      </c>
      <c r="T1584">
        <f t="shared" si="270"/>
        <v>35.251200000000004</v>
      </c>
      <c r="U1584">
        <f t="shared" si="271"/>
        <v>0</v>
      </c>
      <c r="V1584" s="66">
        <f t="shared" si="272"/>
        <v>0</v>
      </c>
      <c r="W1584">
        <f t="shared" si="273"/>
        <v>0</v>
      </c>
      <c r="X1584">
        <f t="shared" si="264"/>
        <v>0</v>
      </c>
      <c r="Y1584">
        <f t="shared" si="265"/>
        <v>0</v>
      </c>
      <c r="Z1584">
        <f t="shared" si="274"/>
        <v>0</v>
      </c>
    </row>
    <row r="1585" spans="3:26" x14ac:dyDescent="0.25">
      <c r="C1585"/>
      <c r="O1585">
        <f t="shared" si="266"/>
        <v>10.88</v>
      </c>
      <c r="Q1585" t="str">
        <f t="shared" si="267"/>
        <v>#</v>
      </c>
      <c r="R1585">
        <f t="shared" si="268"/>
        <v>0</v>
      </c>
      <c r="S1585">
        <f t="shared" si="269"/>
        <v>0</v>
      </c>
      <c r="T1585">
        <f t="shared" si="270"/>
        <v>35.251200000000004</v>
      </c>
      <c r="U1585">
        <f t="shared" si="271"/>
        <v>0</v>
      </c>
      <c r="V1585" s="66">
        <f t="shared" si="272"/>
        <v>0</v>
      </c>
      <c r="W1585">
        <f t="shared" si="273"/>
        <v>0</v>
      </c>
      <c r="X1585">
        <f t="shared" si="264"/>
        <v>0</v>
      </c>
      <c r="Y1585">
        <f t="shared" si="265"/>
        <v>0</v>
      </c>
      <c r="Z1585">
        <f t="shared" si="274"/>
        <v>0</v>
      </c>
    </row>
    <row r="1586" spans="3:26" x14ac:dyDescent="0.25">
      <c r="C1586"/>
      <c r="O1586">
        <f t="shared" si="266"/>
        <v>10.88</v>
      </c>
      <c r="Q1586" t="str">
        <f t="shared" si="267"/>
        <v>#</v>
      </c>
      <c r="R1586">
        <f t="shared" si="268"/>
        <v>0</v>
      </c>
      <c r="S1586">
        <f t="shared" si="269"/>
        <v>0</v>
      </c>
      <c r="T1586">
        <f t="shared" si="270"/>
        <v>35.251200000000004</v>
      </c>
      <c r="U1586">
        <f t="shared" si="271"/>
        <v>0</v>
      </c>
      <c r="V1586" s="66">
        <f t="shared" si="272"/>
        <v>0</v>
      </c>
      <c r="W1586">
        <f t="shared" si="273"/>
        <v>0</v>
      </c>
      <c r="X1586">
        <f t="shared" si="264"/>
        <v>0</v>
      </c>
      <c r="Y1586">
        <f t="shared" si="265"/>
        <v>0</v>
      </c>
      <c r="Z1586">
        <f t="shared" si="274"/>
        <v>0</v>
      </c>
    </row>
    <row r="1587" spans="3:26" x14ac:dyDescent="0.25">
      <c r="C1587"/>
      <c r="O1587">
        <f t="shared" si="266"/>
        <v>10.88</v>
      </c>
      <c r="Q1587" t="str">
        <f t="shared" si="267"/>
        <v>#</v>
      </c>
      <c r="R1587">
        <f t="shared" si="268"/>
        <v>0</v>
      </c>
      <c r="S1587">
        <f t="shared" si="269"/>
        <v>0</v>
      </c>
      <c r="T1587">
        <f t="shared" si="270"/>
        <v>35.251200000000004</v>
      </c>
      <c r="U1587">
        <f t="shared" si="271"/>
        <v>0</v>
      </c>
      <c r="V1587" s="66">
        <f t="shared" si="272"/>
        <v>0</v>
      </c>
      <c r="W1587">
        <f t="shared" si="273"/>
        <v>0</v>
      </c>
      <c r="X1587">
        <f t="shared" si="264"/>
        <v>0</v>
      </c>
      <c r="Y1587">
        <f t="shared" si="265"/>
        <v>0</v>
      </c>
      <c r="Z1587">
        <f t="shared" si="274"/>
        <v>0</v>
      </c>
    </row>
    <row r="1588" spans="3:26" x14ac:dyDescent="0.25">
      <c r="C1588"/>
      <c r="O1588">
        <f t="shared" si="266"/>
        <v>10.88</v>
      </c>
      <c r="Q1588" t="str">
        <f t="shared" si="267"/>
        <v>#</v>
      </c>
      <c r="R1588">
        <f t="shared" si="268"/>
        <v>0</v>
      </c>
      <c r="S1588">
        <f t="shared" si="269"/>
        <v>0</v>
      </c>
      <c r="T1588">
        <f t="shared" si="270"/>
        <v>35.251200000000004</v>
      </c>
      <c r="U1588">
        <f t="shared" si="271"/>
        <v>0</v>
      </c>
      <c r="V1588" s="66">
        <f t="shared" si="272"/>
        <v>0</v>
      </c>
      <c r="W1588">
        <f t="shared" si="273"/>
        <v>0</v>
      </c>
      <c r="X1588">
        <f t="shared" si="264"/>
        <v>0</v>
      </c>
      <c r="Y1588">
        <f t="shared" si="265"/>
        <v>0</v>
      </c>
      <c r="Z1588">
        <f t="shared" si="274"/>
        <v>0</v>
      </c>
    </row>
    <row r="1589" spans="3:26" x14ac:dyDescent="0.25">
      <c r="C1589"/>
      <c r="O1589">
        <f t="shared" si="266"/>
        <v>10.88</v>
      </c>
      <c r="Q1589" t="str">
        <f t="shared" si="267"/>
        <v>#</v>
      </c>
      <c r="R1589">
        <f t="shared" si="268"/>
        <v>0</v>
      </c>
      <c r="S1589">
        <f t="shared" si="269"/>
        <v>0</v>
      </c>
      <c r="T1589">
        <f t="shared" si="270"/>
        <v>35.251200000000004</v>
      </c>
      <c r="U1589">
        <f t="shared" si="271"/>
        <v>0</v>
      </c>
      <c r="V1589" s="66">
        <f t="shared" si="272"/>
        <v>0</v>
      </c>
      <c r="W1589">
        <f t="shared" si="273"/>
        <v>0</v>
      </c>
      <c r="X1589">
        <f t="shared" si="264"/>
        <v>0</v>
      </c>
      <c r="Y1589">
        <f t="shared" si="265"/>
        <v>0</v>
      </c>
      <c r="Z1589">
        <f t="shared" si="274"/>
        <v>0</v>
      </c>
    </row>
    <row r="1590" spans="3:26" x14ac:dyDescent="0.25">
      <c r="C1590"/>
      <c r="O1590">
        <f t="shared" si="266"/>
        <v>10.88</v>
      </c>
      <c r="Q1590" t="str">
        <f t="shared" si="267"/>
        <v>#</v>
      </c>
      <c r="R1590">
        <f t="shared" si="268"/>
        <v>0</v>
      </c>
      <c r="S1590">
        <f t="shared" si="269"/>
        <v>0</v>
      </c>
      <c r="T1590">
        <f t="shared" si="270"/>
        <v>35.251200000000004</v>
      </c>
      <c r="U1590">
        <f t="shared" si="271"/>
        <v>0</v>
      </c>
      <c r="V1590" s="66">
        <f t="shared" si="272"/>
        <v>0</v>
      </c>
      <c r="W1590">
        <f t="shared" si="273"/>
        <v>0</v>
      </c>
      <c r="X1590">
        <f t="shared" si="264"/>
        <v>0</v>
      </c>
      <c r="Y1590">
        <f t="shared" si="265"/>
        <v>0</v>
      </c>
      <c r="Z1590">
        <f t="shared" si="274"/>
        <v>0</v>
      </c>
    </row>
    <row r="1591" spans="3:26" x14ac:dyDescent="0.25">
      <c r="C1591"/>
      <c r="O1591">
        <f t="shared" si="266"/>
        <v>10.88</v>
      </c>
      <c r="Q1591" t="str">
        <f t="shared" si="267"/>
        <v>#</v>
      </c>
      <c r="R1591">
        <f t="shared" si="268"/>
        <v>0</v>
      </c>
      <c r="S1591">
        <f t="shared" si="269"/>
        <v>0</v>
      </c>
      <c r="T1591">
        <f t="shared" si="270"/>
        <v>35.251200000000004</v>
      </c>
      <c r="U1591">
        <f t="shared" si="271"/>
        <v>0</v>
      </c>
      <c r="V1591" s="66">
        <f t="shared" si="272"/>
        <v>0</v>
      </c>
      <c r="W1591">
        <f t="shared" si="273"/>
        <v>0</v>
      </c>
      <c r="X1591">
        <f t="shared" si="264"/>
        <v>0</v>
      </c>
      <c r="Y1591">
        <f t="shared" si="265"/>
        <v>0</v>
      </c>
      <c r="Z1591">
        <f t="shared" si="274"/>
        <v>0</v>
      </c>
    </row>
    <row r="1592" spans="3:26" x14ac:dyDescent="0.25">
      <c r="C1592"/>
      <c r="O1592">
        <f t="shared" si="266"/>
        <v>10.88</v>
      </c>
      <c r="Q1592" t="str">
        <f t="shared" si="267"/>
        <v>#</v>
      </c>
      <c r="R1592">
        <f t="shared" si="268"/>
        <v>0</v>
      </c>
      <c r="S1592">
        <f t="shared" si="269"/>
        <v>0</v>
      </c>
      <c r="T1592">
        <f t="shared" si="270"/>
        <v>35.251200000000004</v>
      </c>
      <c r="U1592">
        <f t="shared" si="271"/>
        <v>0</v>
      </c>
      <c r="V1592" s="66">
        <f t="shared" si="272"/>
        <v>0</v>
      </c>
      <c r="W1592">
        <f t="shared" si="273"/>
        <v>0</v>
      </c>
      <c r="X1592">
        <f t="shared" si="264"/>
        <v>0</v>
      </c>
      <c r="Y1592">
        <f t="shared" si="265"/>
        <v>0</v>
      </c>
      <c r="Z1592">
        <f t="shared" si="274"/>
        <v>0</v>
      </c>
    </row>
    <row r="1593" spans="3:26" x14ac:dyDescent="0.25">
      <c r="C1593"/>
      <c r="O1593">
        <f t="shared" si="266"/>
        <v>10.88</v>
      </c>
      <c r="Q1593" t="str">
        <f t="shared" si="267"/>
        <v>#</v>
      </c>
      <c r="R1593">
        <f t="shared" si="268"/>
        <v>0</v>
      </c>
      <c r="S1593">
        <f t="shared" si="269"/>
        <v>0</v>
      </c>
      <c r="T1593">
        <f t="shared" si="270"/>
        <v>35.251200000000004</v>
      </c>
      <c r="U1593">
        <f t="shared" si="271"/>
        <v>0</v>
      </c>
      <c r="V1593" s="66">
        <f t="shared" si="272"/>
        <v>0</v>
      </c>
      <c r="W1593">
        <f t="shared" si="273"/>
        <v>0</v>
      </c>
      <c r="X1593">
        <f t="shared" si="264"/>
        <v>0</v>
      </c>
      <c r="Y1593">
        <f t="shared" si="265"/>
        <v>0</v>
      </c>
      <c r="Z1593">
        <f t="shared" si="274"/>
        <v>0</v>
      </c>
    </row>
    <row r="1594" spans="3:26" x14ac:dyDescent="0.25">
      <c r="C1594"/>
      <c r="O1594">
        <f t="shared" si="266"/>
        <v>10.88</v>
      </c>
      <c r="Q1594" t="str">
        <f t="shared" si="267"/>
        <v>#</v>
      </c>
      <c r="R1594">
        <f t="shared" si="268"/>
        <v>0</v>
      </c>
      <c r="S1594">
        <f t="shared" si="269"/>
        <v>0</v>
      </c>
      <c r="T1594">
        <f t="shared" si="270"/>
        <v>35.251200000000004</v>
      </c>
      <c r="U1594">
        <f t="shared" si="271"/>
        <v>0</v>
      </c>
      <c r="V1594" s="66">
        <f t="shared" si="272"/>
        <v>0</v>
      </c>
      <c r="W1594">
        <f t="shared" si="273"/>
        <v>0</v>
      </c>
      <c r="X1594">
        <f t="shared" si="264"/>
        <v>0</v>
      </c>
      <c r="Y1594">
        <f t="shared" si="265"/>
        <v>0</v>
      </c>
      <c r="Z1594">
        <f t="shared" si="274"/>
        <v>0</v>
      </c>
    </row>
    <row r="1595" spans="3:26" x14ac:dyDescent="0.25">
      <c r="C1595"/>
      <c r="O1595">
        <f t="shared" si="266"/>
        <v>10.88</v>
      </c>
      <c r="Q1595" t="str">
        <f t="shared" si="267"/>
        <v>#</v>
      </c>
      <c r="R1595">
        <f t="shared" si="268"/>
        <v>0</v>
      </c>
      <c r="S1595">
        <f t="shared" si="269"/>
        <v>0</v>
      </c>
      <c r="T1595">
        <f t="shared" si="270"/>
        <v>35.251200000000004</v>
      </c>
      <c r="U1595">
        <f t="shared" si="271"/>
        <v>0</v>
      </c>
      <c r="V1595" s="66">
        <f t="shared" si="272"/>
        <v>0</v>
      </c>
      <c r="W1595">
        <f t="shared" si="273"/>
        <v>0</v>
      </c>
      <c r="X1595">
        <f t="shared" si="264"/>
        <v>0</v>
      </c>
      <c r="Y1595">
        <f t="shared" si="265"/>
        <v>0</v>
      </c>
      <c r="Z1595">
        <f t="shared" si="274"/>
        <v>0</v>
      </c>
    </row>
    <row r="1596" spans="3:26" x14ac:dyDescent="0.25">
      <c r="C1596"/>
      <c r="O1596">
        <f t="shared" si="266"/>
        <v>10.88</v>
      </c>
      <c r="Q1596" t="str">
        <f t="shared" si="267"/>
        <v>#</v>
      </c>
      <c r="R1596">
        <f t="shared" si="268"/>
        <v>0</v>
      </c>
      <c r="S1596">
        <f t="shared" si="269"/>
        <v>0</v>
      </c>
      <c r="T1596">
        <f t="shared" si="270"/>
        <v>35.251200000000004</v>
      </c>
      <c r="U1596">
        <f t="shared" si="271"/>
        <v>0</v>
      </c>
      <c r="V1596" s="66">
        <f t="shared" si="272"/>
        <v>0</v>
      </c>
      <c r="W1596">
        <f t="shared" si="273"/>
        <v>0</v>
      </c>
      <c r="X1596">
        <f t="shared" si="264"/>
        <v>0</v>
      </c>
      <c r="Y1596">
        <f t="shared" si="265"/>
        <v>0</v>
      </c>
      <c r="Z1596">
        <f t="shared" si="274"/>
        <v>0</v>
      </c>
    </row>
    <row r="1597" spans="3:26" x14ac:dyDescent="0.25">
      <c r="C1597"/>
      <c r="O1597">
        <f t="shared" si="266"/>
        <v>10.88</v>
      </c>
      <c r="Q1597" t="str">
        <f t="shared" si="267"/>
        <v>#</v>
      </c>
      <c r="R1597">
        <f t="shared" si="268"/>
        <v>0</v>
      </c>
      <c r="S1597">
        <f t="shared" si="269"/>
        <v>0</v>
      </c>
      <c r="T1597">
        <f t="shared" si="270"/>
        <v>35.251200000000004</v>
      </c>
      <c r="U1597">
        <f t="shared" si="271"/>
        <v>0</v>
      </c>
      <c r="V1597" s="66">
        <f t="shared" si="272"/>
        <v>0</v>
      </c>
      <c r="W1597">
        <f t="shared" si="273"/>
        <v>0</v>
      </c>
      <c r="X1597">
        <f t="shared" si="264"/>
        <v>0</v>
      </c>
      <c r="Y1597">
        <f t="shared" si="265"/>
        <v>0</v>
      </c>
      <c r="Z1597">
        <f t="shared" si="274"/>
        <v>0</v>
      </c>
    </row>
    <row r="1598" spans="3:26" x14ac:dyDescent="0.25">
      <c r="C1598"/>
      <c r="O1598">
        <f t="shared" si="266"/>
        <v>10.88</v>
      </c>
      <c r="Q1598" t="str">
        <f t="shared" si="267"/>
        <v>#</v>
      </c>
      <c r="R1598">
        <f t="shared" si="268"/>
        <v>0</v>
      </c>
      <c r="S1598">
        <f t="shared" si="269"/>
        <v>0</v>
      </c>
      <c r="T1598">
        <f t="shared" si="270"/>
        <v>35.251200000000004</v>
      </c>
      <c r="U1598">
        <f t="shared" si="271"/>
        <v>0</v>
      </c>
      <c r="V1598" s="66">
        <f t="shared" si="272"/>
        <v>0</v>
      </c>
      <c r="W1598">
        <f t="shared" si="273"/>
        <v>0</v>
      </c>
      <c r="X1598">
        <f t="shared" si="264"/>
        <v>0</v>
      </c>
      <c r="Y1598">
        <f t="shared" si="265"/>
        <v>0</v>
      </c>
      <c r="Z1598">
        <f t="shared" si="274"/>
        <v>0</v>
      </c>
    </row>
    <row r="1599" spans="3:26" x14ac:dyDescent="0.25">
      <c r="C1599"/>
      <c r="O1599">
        <f t="shared" si="266"/>
        <v>10.88</v>
      </c>
      <c r="Q1599" t="str">
        <f t="shared" si="267"/>
        <v>#</v>
      </c>
      <c r="R1599">
        <f t="shared" si="268"/>
        <v>0</v>
      </c>
      <c r="S1599">
        <f t="shared" si="269"/>
        <v>0</v>
      </c>
      <c r="T1599">
        <f t="shared" si="270"/>
        <v>35.251200000000004</v>
      </c>
      <c r="U1599">
        <f t="shared" si="271"/>
        <v>0</v>
      </c>
      <c r="V1599" s="66">
        <f t="shared" si="272"/>
        <v>0</v>
      </c>
      <c r="W1599">
        <f t="shared" si="273"/>
        <v>0</v>
      </c>
      <c r="X1599">
        <f t="shared" si="264"/>
        <v>0</v>
      </c>
      <c r="Y1599">
        <f t="shared" si="265"/>
        <v>0</v>
      </c>
      <c r="Z1599">
        <f t="shared" si="274"/>
        <v>0</v>
      </c>
    </row>
    <row r="1600" spans="3:26" x14ac:dyDescent="0.25">
      <c r="C1600"/>
      <c r="O1600">
        <f t="shared" si="266"/>
        <v>10.88</v>
      </c>
      <c r="Q1600" t="str">
        <f t="shared" si="267"/>
        <v>#</v>
      </c>
      <c r="R1600">
        <f t="shared" si="268"/>
        <v>0</v>
      </c>
      <c r="S1600">
        <f t="shared" si="269"/>
        <v>0</v>
      </c>
      <c r="T1600">
        <f t="shared" si="270"/>
        <v>35.251200000000004</v>
      </c>
      <c r="U1600">
        <f t="shared" si="271"/>
        <v>0</v>
      </c>
      <c r="V1600" s="66">
        <f t="shared" si="272"/>
        <v>0</v>
      </c>
      <c r="W1600">
        <f t="shared" si="273"/>
        <v>0</v>
      </c>
      <c r="X1600">
        <f t="shared" si="264"/>
        <v>0</v>
      </c>
      <c r="Y1600">
        <f t="shared" si="265"/>
        <v>0</v>
      </c>
      <c r="Z1600">
        <f t="shared" si="274"/>
        <v>0</v>
      </c>
    </row>
    <row r="1601" spans="3:26" x14ac:dyDescent="0.25">
      <c r="C1601"/>
      <c r="O1601">
        <f t="shared" si="266"/>
        <v>10.88</v>
      </c>
      <c r="Q1601" t="str">
        <f t="shared" si="267"/>
        <v>#</v>
      </c>
      <c r="R1601">
        <f t="shared" si="268"/>
        <v>0</v>
      </c>
      <c r="S1601">
        <f t="shared" si="269"/>
        <v>0</v>
      </c>
      <c r="T1601">
        <f t="shared" si="270"/>
        <v>35.251200000000004</v>
      </c>
      <c r="U1601">
        <f t="shared" si="271"/>
        <v>0</v>
      </c>
      <c r="V1601" s="66">
        <f t="shared" si="272"/>
        <v>0</v>
      </c>
      <c r="W1601">
        <f t="shared" si="273"/>
        <v>0</v>
      </c>
      <c r="X1601">
        <f t="shared" si="264"/>
        <v>0</v>
      </c>
      <c r="Y1601">
        <f t="shared" si="265"/>
        <v>0</v>
      </c>
      <c r="Z1601">
        <f t="shared" si="274"/>
        <v>0</v>
      </c>
    </row>
    <row r="1602" spans="3:26" x14ac:dyDescent="0.25">
      <c r="C1602"/>
      <c r="O1602">
        <f t="shared" si="266"/>
        <v>10.88</v>
      </c>
      <c r="Q1602" t="str">
        <f t="shared" si="267"/>
        <v>#</v>
      </c>
      <c r="R1602">
        <f t="shared" si="268"/>
        <v>0</v>
      </c>
      <c r="S1602">
        <f t="shared" si="269"/>
        <v>0</v>
      </c>
      <c r="T1602">
        <f t="shared" si="270"/>
        <v>35.251200000000004</v>
      </c>
      <c r="U1602">
        <f t="shared" si="271"/>
        <v>0</v>
      </c>
      <c r="V1602" s="66">
        <f t="shared" si="272"/>
        <v>0</v>
      </c>
      <c r="W1602">
        <f t="shared" si="273"/>
        <v>0</v>
      </c>
      <c r="X1602">
        <f t="shared" si="264"/>
        <v>0</v>
      </c>
      <c r="Y1602">
        <f t="shared" si="265"/>
        <v>0</v>
      </c>
      <c r="Z1602">
        <f t="shared" si="274"/>
        <v>0</v>
      </c>
    </row>
    <row r="1603" spans="3:26" x14ac:dyDescent="0.25">
      <c r="C1603"/>
      <c r="O1603">
        <f t="shared" si="266"/>
        <v>10.88</v>
      </c>
      <c r="Q1603" t="str">
        <f t="shared" si="267"/>
        <v>#</v>
      </c>
      <c r="R1603">
        <f t="shared" si="268"/>
        <v>0</v>
      </c>
      <c r="S1603">
        <f t="shared" si="269"/>
        <v>0</v>
      </c>
      <c r="T1603">
        <f t="shared" si="270"/>
        <v>35.251200000000004</v>
      </c>
      <c r="U1603">
        <f t="shared" si="271"/>
        <v>0</v>
      </c>
      <c r="V1603" s="66">
        <f t="shared" si="272"/>
        <v>0</v>
      </c>
      <c r="W1603">
        <f t="shared" si="273"/>
        <v>0</v>
      </c>
      <c r="X1603">
        <f t="shared" si="264"/>
        <v>0</v>
      </c>
      <c r="Y1603">
        <f t="shared" si="265"/>
        <v>0</v>
      </c>
      <c r="Z1603">
        <f t="shared" si="274"/>
        <v>0</v>
      </c>
    </row>
    <row r="1604" spans="3:26" x14ac:dyDescent="0.25">
      <c r="C1604"/>
      <c r="O1604">
        <f t="shared" ref="O1604:O1650" si="275">IFERROR(AVERAGEIFS($M$3:$M$1650,$B$3:$B$1650,MID($Q1604,1,4),$M$3:$M$1650,"&gt;0"),10.88)</f>
        <v>10.88</v>
      </c>
      <c r="Q1604" t="str">
        <f t="shared" ref="Q1604:Q1650" si="276">B1604&amp;"#"&amp;MID(C1604,6,2)</f>
        <v>#</v>
      </c>
      <c r="R1604">
        <f t="shared" ref="R1604:R1650" si="277">IF(OR(L1604=0,M1604=0),ROUND(D1604*O1604/1000,3),ROUND(L1604*M1604*0.9/1000,3))</f>
        <v>0</v>
      </c>
      <c r="S1604">
        <f t="shared" ref="S1604:S1650" si="278">IF(OR(L1604=0,M1604=0),ROUND(D1604*O1604*0.9/1000,3),ROUND(L1604*M1604*0.9/1000,3))</f>
        <v>0</v>
      </c>
      <c r="T1604">
        <f t="shared" ref="T1604:T1650" si="279">IF(OR(L1604=0,M1604=0),O1604*0.9*3.6,M1604*0.9*3.6)</f>
        <v>35.251200000000004</v>
      </c>
      <c r="U1604">
        <f t="shared" ref="U1604:U1650" si="280">IF(H1604=0,ROUND(F1604+G1604,3),ROUND(H1604,3))</f>
        <v>0</v>
      </c>
      <c r="V1604" s="66">
        <f t="shared" ref="V1604:V1650" si="281">H1604</f>
        <v>0</v>
      </c>
      <c r="W1604">
        <f t="shared" ref="W1604:W1650" si="282">ROUND(E1604/1000,3)</f>
        <v>0</v>
      </c>
      <c r="X1604">
        <f t="shared" ref="X1604:Y1650" si="283">ROUND(J1604/1000,3)</f>
        <v>0</v>
      </c>
      <c r="Y1604">
        <f t="shared" si="283"/>
        <v>0</v>
      </c>
      <c r="Z1604">
        <f t="shared" ref="Z1604:Z1650" si="284">ROUND(I1604/1000,3)</f>
        <v>0</v>
      </c>
    </row>
    <row r="1605" spans="3:26" x14ac:dyDescent="0.25">
      <c r="C1605"/>
      <c r="O1605">
        <f t="shared" si="275"/>
        <v>10.88</v>
      </c>
      <c r="Q1605" t="str">
        <f t="shared" si="276"/>
        <v>#</v>
      </c>
      <c r="R1605">
        <f t="shared" si="277"/>
        <v>0</v>
      </c>
      <c r="S1605">
        <f t="shared" si="278"/>
        <v>0</v>
      </c>
      <c r="T1605">
        <f t="shared" si="279"/>
        <v>35.251200000000004</v>
      </c>
      <c r="U1605">
        <f t="shared" si="280"/>
        <v>0</v>
      </c>
      <c r="V1605" s="66">
        <f t="shared" si="281"/>
        <v>0</v>
      </c>
      <c r="W1605">
        <f t="shared" si="282"/>
        <v>0</v>
      </c>
      <c r="X1605">
        <f t="shared" si="283"/>
        <v>0</v>
      </c>
      <c r="Y1605">
        <f t="shared" si="283"/>
        <v>0</v>
      </c>
      <c r="Z1605">
        <f t="shared" si="284"/>
        <v>0</v>
      </c>
    </row>
    <row r="1606" spans="3:26" x14ac:dyDescent="0.25">
      <c r="C1606"/>
      <c r="O1606">
        <f t="shared" si="275"/>
        <v>10.88</v>
      </c>
      <c r="Q1606" t="str">
        <f t="shared" si="276"/>
        <v>#</v>
      </c>
      <c r="R1606">
        <f t="shared" si="277"/>
        <v>0</v>
      </c>
      <c r="S1606">
        <f t="shared" si="278"/>
        <v>0</v>
      </c>
      <c r="T1606">
        <f t="shared" si="279"/>
        <v>35.251200000000004</v>
      </c>
      <c r="U1606">
        <f t="shared" si="280"/>
        <v>0</v>
      </c>
      <c r="V1606" s="66">
        <f t="shared" si="281"/>
        <v>0</v>
      </c>
      <c r="W1606">
        <f t="shared" si="282"/>
        <v>0</v>
      </c>
      <c r="X1606">
        <f t="shared" si="283"/>
        <v>0</v>
      </c>
      <c r="Y1606">
        <f t="shared" si="283"/>
        <v>0</v>
      </c>
      <c r="Z1606">
        <f t="shared" si="284"/>
        <v>0</v>
      </c>
    </row>
    <row r="1607" spans="3:26" x14ac:dyDescent="0.25">
      <c r="C1607"/>
      <c r="O1607">
        <f t="shared" si="275"/>
        <v>10.88</v>
      </c>
      <c r="Q1607" t="str">
        <f t="shared" si="276"/>
        <v>#</v>
      </c>
      <c r="R1607">
        <f t="shared" si="277"/>
        <v>0</v>
      </c>
      <c r="S1607">
        <f t="shared" si="278"/>
        <v>0</v>
      </c>
      <c r="T1607">
        <f t="shared" si="279"/>
        <v>35.251200000000004</v>
      </c>
      <c r="U1607">
        <f t="shared" si="280"/>
        <v>0</v>
      </c>
      <c r="V1607" s="66">
        <f t="shared" si="281"/>
        <v>0</v>
      </c>
      <c r="W1607">
        <f t="shared" si="282"/>
        <v>0</v>
      </c>
      <c r="X1607">
        <f t="shared" si="283"/>
        <v>0</v>
      </c>
      <c r="Y1607">
        <f t="shared" si="283"/>
        <v>0</v>
      </c>
      <c r="Z1607">
        <f t="shared" si="284"/>
        <v>0</v>
      </c>
    </row>
    <row r="1608" spans="3:26" x14ac:dyDescent="0.25">
      <c r="C1608"/>
      <c r="O1608">
        <f t="shared" si="275"/>
        <v>10.88</v>
      </c>
      <c r="Q1608" t="str">
        <f t="shared" si="276"/>
        <v>#</v>
      </c>
      <c r="R1608">
        <f t="shared" si="277"/>
        <v>0</v>
      </c>
      <c r="S1608">
        <f t="shared" si="278"/>
        <v>0</v>
      </c>
      <c r="T1608">
        <f t="shared" si="279"/>
        <v>35.251200000000004</v>
      </c>
      <c r="U1608">
        <f t="shared" si="280"/>
        <v>0</v>
      </c>
      <c r="V1608" s="66">
        <f t="shared" si="281"/>
        <v>0</v>
      </c>
      <c r="W1608">
        <f t="shared" si="282"/>
        <v>0</v>
      </c>
      <c r="X1608">
        <f t="shared" si="283"/>
        <v>0</v>
      </c>
      <c r="Y1608">
        <f t="shared" si="283"/>
        <v>0</v>
      </c>
      <c r="Z1608">
        <f t="shared" si="284"/>
        <v>0</v>
      </c>
    </row>
    <row r="1609" spans="3:26" x14ac:dyDescent="0.25">
      <c r="C1609"/>
      <c r="O1609">
        <f t="shared" si="275"/>
        <v>10.88</v>
      </c>
      <c r="Q1609" t="str">
        <f t="shared" si="276"/>
        <v>#</v>
      </c>
      <c r="R1609">
        <f t="shared" si="277"/>
        <v>0</v>
      </c>
      <c r="S1609">
        <f t="shared" si="278"/>
        <v>0</v>
      </c>
      <c r="T1609">
        <f t="shared" si="279"/>
        <v>35.251200000000004</v>
      </c>
      <c r="U1609">
        <f t="shared" si="280"/>
        <v>0</v>
      </c>
      <c r="V1609" s="66">
        <f t="shared" si="281"/>
        <v>0</v>
      </c>
      <c r="W1609">
        <f t="shared" si="282"/>
        <v>0</v>
      </c>
      <c r="X1609">
        <f t="shared" si="283"/>
        <v>0</v>
      </c>
      <c r="Y1609">
        <f t="shared" si="283"/>
        <v>0</v>
      </c>
      <c r="Z1609">
        <f t="shared" si="284"/>
        <v>0</v>
      </c>
    </row>
    <row r="1610" spans="3:26" x14ac:dyDescent="0.25">
      <c r="C1610"/>
      <c r="O1610">
        <f t="shared" si="275"/>
        <v>10.88</v>
      </c>
      <c r="Q1610" t="str">
        <f t="shared" si="276"/>
        <v>#</v>
      </c>
      <c r="R1610">
        <f t="shared" si="277"/>
        <v>0</v>
      </c>
      <c r="S1610">
        <f t="shared" si="278"/>
        <v>0</v>
      </c>
      <c r="T1610">
        <f t="shared" si="279"/>
        <v>35.251200000000004</v>
      </c>
      <c r="U1610">
        <f t="shared" si="280"/>
        <v>0</v>
      </c>
      <c r="V1610" s="66">
        <f t="shared" si="281"/>
        <v>0</v>
      </c>
      <c r="W1610">
        <f t="shared" si="282"/>
        <v>0</v>
      </c>
      <c r="X1610">
        <f t="shared" si="283"/>
        <v>0</v>
      </c>
      <c r="Y1610">
        <f t="shared" si="283"/>
        <v>0</v>
      </c>
      <c r="Z1610">
        <f t="shared" si="284"/>
        <v>0</v>
      </c>
    </row>
    <row r="1611" spans="3:26" x14ac:dyDescent="0.25">
      <c r="C1611"/>
      <c r="O1611">
        <f t="shared" si="275"/>
        <v>10.88</v>
      </c>
      <c r="Q1611" t="str">
        <f t="shared" si="276"/>
        <v>#</v>
      </c>
      <c r="R1611">
        <f t="shared" si="277"/>
        <v>0</v>
      </c>
      <c r="S1611">
        <f t="shared" si="278"/>
        <v>0</v>
      </c>
      <c r="T1611">
        <f t="shared" si="279"/>
        <v>35.251200000000004</v>
      </c>
      <c r="U1611">
        <f t="shared" si="280"/>
        <v>0</v>
      </c>
      <c r="V1611" s="66">
        <f t="shared" si="281"/>
        <v>0</v>
      </c>
      <c r="W1611">
        <f t="shared" si="282"/>
        <v>0</v>
      </c>
      <c r="X1611">
        <f t="shared" si="283"/>
        <v>0</v>
      </c>
      <c r="Y1611">
        <f t="shared" si="283"/>
        <v>0</v>
      </c>
      <c r="Z1611">
        <f t="shared" si="284"/>
        <v>0</v>
      </c>
    </row>
    <row r="1612" spans="3:26" x14ac:dyDescent="0.25">
      <c r="C1612"/>
      <c r="O1612">
        <f t="shared" si="275"/>
        <v>10.88</v>
      </c>
      <c r="Q1612" t="str">
        <f t="shared" si="276"/>
        <v>#</v>
      </c>
      <c r="R1612">
        <f t="shared" si="277"/>
        <v>0</v>
      </c>
      <c r="S1612">
        <f t="shared" si="278"/>
        <v>0</v>
      </c>
      <c r="T1612">
        <f t="shared" si="279"/>
        <v>35.251200000000004</v>
      </c>
      <c r="U1612">
        <f t="shared" si="280"/>
        <v>0</v>
      </c>
      <c r="V1612" s="66">
        <f t="shared" si="281"/>
        <v>0</v>
      </c>
      <c r="W1612">
        <f t="shared" si="282"/>
        <v>0</v>
      </c>
      <c r="X1612">
        <f t="shared" si="283"/>
        <v>0</v>
      </c>
      <c r="Y1612">
        <f t="shared" si="283"/>
        <v>0</v>
      </c>
      <c r="Z1612">
        <f t="shared" si="284"/>
        <v>0</v>
      </c>
    </row>
    <row r="1613" spans="3:26" x14ac:dyDescent="0.25">
      <c r="C1613"/>
      <c r="O1613">
        <f t="shared" si="275"/>
        <v>10.88</v>
      </c>
      <c r="Q1613" t="str">
        <f t="shared" si="276"/>
        <v>#</v>
      </c>
      <c r="R1613">
        <f t="shared" si="277"/>
        <v>0</v>
      </c>
      <c r="S1613">
        <f t="shared" si="278"/>
        <v>0</v>
      </c>
      <c r="T1613">
        <f t="shared" si="279"/>
        <v>35.251200000000004</v>
      </c>
      <c r="U1613">
        <f t="shared" si="280"/>
        <v>0</v>
      </c>
      <c r="V1613" s="66">
        <f t="shared" si="281"/>
        <v>0</v>
      </c>
      <c r="W1613">
        <f t="shared" si="282"/>
        <v>0</v>
      </c>
      <c r="X1613">
        <f t="shared" si="283"/>
        <v>0</v>
      </c>
      <c r="Y1613">
        <f t="shared" si="283"/>
        <v>0</v>
      </c>
      <c r="Z1613">
        <f t="shared" si="284"/>
        <v>0</v>
      </c>
    </row>
    <row r="1614" spans="3:26" x14ac:dyDescent="0.25">
      <c r="C1614"/>
      <c r="O1614">
        <f t="shared" si="275"/>
        <v>10.88</v>
      </c>
      <c r="Q1614" t="str">
        <f t="shared" si="276"/>
        <v>#</v>
      </c>
      <c r="R1614">
        <f t="shared" si="277"/>
        <v>0</v>
      </c>
      <c r="S1614">
        <f t="shared" si="278"/>
        <v>0</v>
      </c>
      <c r="T1614">
        <f t="shared" si="279"/>
        <v>35.251200000000004</v>
      </c>
      <c r="U1614">
        <f t="shared" si="280"/>
        <v>0</v>
      </c>
      <c r="V1614" s="66">
        <f t="shared" si="281"/>
        <v>0</v>
      </c>
      <c r="W1614">
        <f t="shared" si="282"/>
        <v>0</v>
      </c>
      <c r="X1614">
        <f t="shared" si="283"/>
        <v>0</v>
      </c>
      <c r="Y1614">
        <f t="shared" si="283"/>
        <v>0</v>
      </c>
      <c r="Z1614">
        <f t="shared" si="284"/>
        <v>0</v>
      </c>
    </row>
    <row r="1615" spans="3:26" x14ac:dyDescent="0.25">
      <c r="C1615"/>
      <c r="O1615">
        <f t="shared" si="275"/>
        <v>10.88</v>
      </c>
      <c r="Q1615" t="str">
        <f t="shared" si="276"/>
        <v>#</v>
      </c>
      <c r="R1615">
        <f t="shared" si="277"/>
        <v>0</v>
      </c>
      <c r="S1615">
        <f t="shared" si="278"/>
        <v>0</v>
      </c>
      <c r="T1615">
        <f t="shared" si="279"/>
        <v>35.251200000000004</v>
      </c>
      <c r="U1615">
        <f t="shared" si="280"/>
        <v>0</v>
      </c>
      <c r="V1615" s="66">
        <f t="shared" si="281"/>
        <v>0</v>
      </c>
      <c r="W1615">
        <f t="shared" si="282"/>
        <v>0</v>
      </c>
      <c r="X1615">
        <f t="shared" si="283"/>
        <v>0</v>
      </c>
      <c r="Y1615">
        <f t="shared" si="283"/>
        <v>0</v>
      </c>
      <c r="Z1615">
        <f t="shared" si="284"/>
        <v>0</v>
      </c>
    </row>
    <row r="1616" spans="3:26" x14ac:dyDescent="0.25">
      <c r="C1616"/>
      <c r="O1616">
        <f t="shared" si="275"/>
        <v>10.88</v>
      </c>
      <c r="Q1616" t="str">
        <f t="shared" si="276"/>
        <v>#</v>
      </c>
      <c r="R1616">
        <f t="shared" si="277"/>
        <v>0</v>
      </c>
      <c r="S1616">
        <f t="shared" si="278"/>
        <v>0</v>
      </c>
      <c r="T1616">
        <f t="shared" si="279"/>
        <v>35.251200000000004</v>
      </c>
      <c r="U1616">
        <f t="shared" si="280"/>
        <v>0</v>
      </c>
      <c r="V1616" s="66">
        <f t="shared" si="281"/>
        <v>0</v>
      </c>
      <c r="W1616">
        <f t="shared" si="282"/>
        <v>0</v>
      </c>
      <c r="X1616">
        <f t="shared" si="283"/>
        <v>0</v>
      </c>
      <c r="Y1616">
        <f t="shared" si="283"/>
        <v>0</v>
      </c>
      <c r="Z1616">
        <f t="shared" si="284"/>
        <v>0</v>
      </c>
    </row>
    <row r="1617" spans="3:26" x14ac:dyDescent="0.25">
      <c r="C1617"/>
      <c r="O1617">
        <f t="shared" si="275"/>
        <v>10.88</v>
      </c>
      <c r="Q1617" t="str">
        <f t="shared" si="276"/>
        <v>#</v>
      </c>
      <c r="R1617">
        <f t="shared" si="277"/>
        <v>0</v>
      </c>
      <c r="S1617">
        <f t="shared" si="278"/>
        <v>0</v>
      </c>
      <c r="T1617">
        <f t="shared" si="279"/>
        <v>35.251200000000004</v>
      </c>
      <c r="U1617">
        <f t="shared" si="280"/>
        <v>0</v>
      </c>
      <c r="V1617" s="66">
        <f t="shared" si="281"/>
        <v>0</v>
      </c>
      <c r="W1617">
        <f t="shared" si="282"/>
        <v>0</v>
      </c>
      <c r="X1617">
        <f t="shared" si="283"/>
        <v>0</v>
      </c>
      <c r="Y1617">
        <f t="shared" si="283"/>
        <v>0</v>
      </c>
      <c r="Z1617">
        <f t="shared" si="284"/>
        <v>0</v>
      </c>
    </row>
    <row r="1618" spans="3:26" x14ac:dyDescent="0.25">
      <c r="C1618"/>
      <c r="O1618">
        <f t="shared" si="275"/>
        <v>10.88</v>
      </c>
      <c r="Q1618" t="str">
        <f t="shared" si="276"/>
        <v>#</v>
      </c>
      <c r="R1618">
        <f t="shared" si="277"/>
        <v>0</v>
      </c>
      <c r="S1618">
        <f t="shared" si="278"/>
        <v>0</v>
      </c>
      <c r="T1618">
        <f t="shared" si="279"/>
        <v>35.251200000000004</v>
      </c>
      <c r="U1618">
        <f t="shared" si="280"/>
        <v>0</v>
      </c>
      <c r="V1618" s="66">
        <f t="shared" si="281"/>
        <v>0</v>
      </c>
      <c r="W1618">
        <f t="shared" si="282"/>
        <v>0</v>
      </c>
      <c r="X1618">
        <f t="shared" si="283"/>
        <v>0</v>
      </c>
      <c r="Y1618">
        <f t="shared" si="283"/>
        <v>0</v>
      </c>
      <c r="Z1618">
        <f t="shared" si="284"/>
        <v>0</v>
      </c>
    </row>
    <row r="1619" spans="3:26" x14ac:dyDescent="0.25">
      <c r="C1619"/>
      <c r="O1619">
        <f t="shared" si="275"/>
        <v>10.88</v>
      </c>
      <c r="Q1619" t="str">
        <f t="shared" si="276"/>
        <v>#</v>
      </c>
      <c r="R1619">
        <f t="shared" si="277"/>
        <v>0</v>
      </c>
      <c r="S1619">
        <f t="shared" si="278"/>
        <v>0</v>
      </c>
      <c r="T1619">
        <f t="shared" si="279"/>
        <v>35.251200000000004</v>
      </c>
      <c r="U1619">
        <f t="shared" si="280"/>
        <v>0</v>
      </c>
      <c r="V1619" s="66">
        <f t="shared" si="281"/>
        <v>0</v>
      </c>
      <c r="W1619">
        <f t="shared" si="282"/>
        <v>0</v>
      </c>
      <c r="X1619">
        <f t="shared" si="283"/>
        <v>0</v>
      </c>
      <c r="Y1619">
        <f t="shared" si="283"/>
        <v>0</v>
      </c>
      <c r="Z1619">
        <f t="shared" si="284"/>
        <v>0</v>
      </c>
    </row>
    <row r="1620" spans="3:26" x14ac:dyDescent="0.25">
      <c r="C1620"/>
      <c r="O1620">
        <f t="shared" si="275"/>
        <v>10.88</v>
      </c>
      <c r="Q1620" t="str">
        <f t="shared" si="276"/>
        <v>#</v>
      </c>
      <c r="R1620">
        <f t="shared" si="277"/>
        <v>0</v>
      </c>
      <c r="S1620">
        <f t="shared" si="278"/>
        <v>0</v>
      </c>
      <c r="T1620">
        <f t="shared" si="279"/>
        <v>35.251200000000004</v>
      </c>
      <c r="U1620">
        <f t="shared" si="280"/>
        <v>0</v>
      </c>
      <c r="V1620" s="66">
        <f t="shared" si="281"/>
        <v>0</v>
      </c>
      <c r="W1620">
        <f t="shared" si="282"/>
        <v>0</v>
      </c>
      <c r="X1620">
        <f t="shared" si="283"/>
        <v>0</v>
      </c>
      <c r="Y1620">
        <f t="shared" si="283"/>
        <v>0</v>
      </c>
      <c r="Z1620">
        <f t="shared" si="284"/>
        <v>0</v>
      </c>
    </row>
    <row r="1621" spans="3:26" x14ac:dyDescent="0.25">
      <c r="C1621"/>
      <c r="O1621">
        <f t="shared" si="275"/>
        <v>10.88</v>
      </c>
      <c r="Q1621" t="str">
        <f t="shared" si="276"/>
        <v>#</v>
      </c>
      <c r="R1621">
        <f t="shared" si="277"/>
        <v>0</v>
      </c>
      <c r="S1621">
        <f t="shared" si="278"/>
        <v>0</v>
      </c>
      <c r="T1621">
        <f t="shared" si="279"/>
        <v>35.251200000000004</v>
      </c>
      <c r="U1621">
        <f t="shared" si="280"/>
        <v>0</v>
      </c>
      <c r="V1621" s="66">
        <f t="shared" si="281"/>
        <v>0</v>
      </c>
      <c r="W1621">
        <f t="shared" si="282"/>
        <v>0</v>
      </c>
      <c r="X1621">
        <f t="shared" si="283"/>
        <v>0</v>
      </c>
      <c r="Y1621">
        <f t="shared" si="283"/>
        <v>0</v>
      </c>
      <c r="Z1621">
        <f t="shared" si="284"/>
        <v>0</v>
      </c>
    </row>
    <row r="1622" spans="3:26" x14ac:dyDescent="0.25">
      <c r="C1622"/>
      <c r="O1622">
        <f t="shared" si="275"/>
        <v>10.88</v>
      </c>
      <c r="Q1622" t="str">
        <f t="shared" si="276"/>
        <v>#</v>
      </c>
      <c r="R1622">
        <f t="shared" si="277"/>
        <v>0</v>
      </c>
      <c r="S1622">
        <f t="shared" si="278"/>
        <v>0</v>
      </c>
      <c r="T1622">
        <f t="shared" si="279"/>
        <v>35.251200000000004</v>
      </c>
      <c r="U1622">
        <f t="shared" si="280"/>
        <v>0</v>
      </c>
      <c r="V1622" s="66">
        <f t="shared" si="281"/>
        <v>0</v>
      </c>
      <c r="W1622">
        <f t="shared" si="282"/>
        <v>0</v>
      </c>
      <c r="X1622">
        <f t="shared" si="283"/>
        <v>0</v>
      </c>
      <c r="Y1622">
        <f t="shared" si="283"/>
        <v>0</v>
      </c>
      <c r="Z1622">
        <f t="shared" si="284"/>
        <v>0</v>
      </c>
    </row>
    <row r="1623" spans="3:26" x14ac:dyDescent="0.25">
      <c r="C1623"/>
      <c r="O1623">
        <f t="shared" si="275"/>
        <v>10.88</v>
      </c>
      <c r="Q1623" t="str">
        <f t="shared" si="276"/>
        <v>#</v>
      </c>
      <c r="R1623">
        <f t="shared" si="277"/>
        <v>0</v>
      </c>
      <c r="S1623">
        <f t="shared" si="278"/>
        <v>0</v>
      </c>
      <c r="T1623">
        <f t="shared" si="279"/>
        <v>35.251200000000004</v>
      </c>
      <c r="U1623">
        <f t="shared" si="280"/>
        <v>0</v>
      </c>
      <c r="V1623" s="66">
        <f t="shared" si="281"/>
        <v>0</v>
      </c>
      <c r="W1623">
        <f t="shared" si="282"/>
        <v>0</v>
      </c>
      <c r="X1623">
        <f t="shared" si="283"/>
        <v>0</v>
      </c>
      <c r="Y1623">
        <f t="shared" si="283"/>
        <v>0</v>
      </c>
      <c r="Z1623">
        <f t="shared" si="284"/>
        <v>0</v>
      </c>
    </row>
    <row r="1624" spans="3:26" x14ac:dyDescent="0.25">
      <c r="C1624"/>
      <c r="O1624">
        <f t="shared" si="275"/>
        <v>10.88</v>
      </c>
      <c r="Q1624" t="str">
        <f t="shared" si="276"/>
        <v>#</v>
      </c>
      <c r="R1624">
        <f t="shared" si="277"/>
        <v>0</v>
      </c>
      <c r="S1624">
        <f t="shared" si="278"/>
        <v>0</v>
      </c>
      <c r="T1624">
        <f t="shared" si="279"/>
        <v>35.251200000000004</v>
      </c>
      <c r="U1624">
        <f t="shared" si="280"/>
        <v>0</v>
      </c>
      <c r="V1624" s="66">
        <f t="shared" si="281"/>
        <v>0</v>
      </c>
      <c r="W1624">
        <f t="shared" si="282"/>
        <v>0</v>
      </c>
      <c r="X1624">
        <f t="shared" si="283"/>
        <v>0</v>
      </c>
      <c r="Y1624">
        <f t="shared" si="283"/>
        <v>0</v>
      </c>
      <c r="Z1624">
        <f t="shared" si="284"/>
        <v>0</v>
      </c>
    </row>
    <row r="1625" spans="3:26" x14ac:dyDescent="0.25">
      <c r="C1625"/>
      <c r="O1625">
        <f t="shared" si="275"/>
        <v>10.88</v>
      </c>
      <c r="Q1625" t="str">
        <f t="shared" si="276"/>
        <v>#</v>
      </c>
      <c r="R1625">
        <f t="shared" si="277"/>
        <v>0</v>
      </c>
      <c r="S1625">
        <f t="shared" si="278"/>
        <v>0</v>
      </c>
      <c r="T1625">
        <f t="shared" si="279"/>
        <v>35.251200000000004</v>
      </c>
      <c r="U1625">
        <f t="shared" si="280"/>
        <v>0</v>
      </c>
      <c r="V1625" s="66">
        <f t="shared" si="281"/>
        <v>0</v>
      </c>
      <c r="W1625">
        <f t="shared" si="282"/>
        <v>0</v>
      </c>
      <c r="X1625">
        <f t="shared" si="283"/>
        <v>0</v>
      </c>
      <c r="Y1625">
        <f t="shared" si="283"/>
        <v>0</v>
      </c>
      <c r="Z1625">
        <f t="shared" si="284"/>
        <v>0</v>
      </c>
    </row>
    <row r="1626" spans="3:26" x14ac:dyDescent="0.25">
      <c r="C1626"/>
      <c r="O1626">
        <f t="shared" si="275"/>
        <v>10.88</v>
      </c>
      <c r="Q1626" t="str">
        <f t="shared" si="276"/>
        <v>#</v>
      </c>
      <c r="R1626">
        <f t="shared" si="277"/>
        <v>0</v>
      </c>
      <c r="S1626">
        <f t="shared" si="278"/>
        <v>0</v>
      </c>
      <c r="T1626">
        <f t="shared" si="279"/>
        <v>35.251200000000004</v>
      </c>
      <c r="U1626">
        <f t="shared" si="280"/>
        <v>0</v>
      </c>
      <c r="V1626" s="66">
        <f t="shared" si="281"/>
        <v>0</v>
      </c>
      <c r="W1626">
        <f t="shared" si="282"/>
        <v>0</v>
      </c>
      <c r="X1626">
        <f t="shared" si="283"/>
        <v>0</v>
      </c>
      <c r="Y1626">
        <f t="shared" si="283"/>
        <v>0</v>
      </c>
      <c r="Z1626">
        <f t="shared" si="284"/>
        <v>0</v>
      </c>
    </row>
    <row r="1627" spans="3:26" x14ac:dyDescent="0.25">
      <c r="C1627"/>
      <c r="O1627">
        <f t="shared" si="275"/>
        <v>10.88</v>
      </c>
      <c r="Q1627" t="str">
        <f t="shared" si="276"/>
        <v>#</v>
      </c>
      <c r="R1627">
        <f t="shared" si="277"/>
        <v>0</v>
      </c>
      <c r="S1627">
        <f t="shared" si="278"/>
        <v>0</v>
      </c>
      <c r="T1627">
        <f t="shared" si="279"/>
        <v>35.251200000000004</v>
      </c>
      <c r="U1627">
        <f t="shared" si="280"/>
        <v>0</v>
      </c>
      <c r="V1627" s="66">
        <f t="shared" si="281"/>
        <v>0</v>
      </c>
      <c r="W1627">
        <f t="shared" si="282"/>
        <v>0</v>
      </c>
      <c r="X1627">
        <f t="shared" si="283"/>
        <v>0</v>
      </c>
      <c r="Y1627">
        <f t="shared" si="283"/>
        <v>0</v>
      </c>
      <c r="Z1627">
        <f t="shared" si="284"/>
        <v>0</v>
      </c>
    </row>
    <row r="1628" spans="3:26" x14ac:dyDescent="0.25">
      <c r="C1628"/>
      <c r="O1628">
        <f t="shared" si="275"/>
        <v>10.88</v>
      </c>
      <c r="Q1628" t="str">
        <f t="shared" si="276"/>
        <v>#</v>
      </c>
      <c r="R1628">
        <f t="shared" si="277"/>
        <v>0</v>
      </c>
      <c r="S1628">
        <f t="shared" si="278"/>
        <v>0</v>
      </c>
      <c r="T1628">
        <f t="shared" si="279"/>
        <v>35.251200000000004</v>
      </c>
      <c r="U1628">
        <f t="shared" si="280"/>
        <v>0</v>
      </c>
      <c r="V1628" s="66">
        <f t="shared" si="281"/>
        <v>0</v>
      </c>
      <c r="W1628">
        <f t="shared" si="282"/>
        <v>0</v>
      </c>
      <c r="X1628">
        <f t="shared" si="283"/>
        <v>0</v>
      </c>
      <c r="Y1628">
        <f t="shared" si="283"/>
        <v>0</v>
      </c>
      <c r="Z1628">
        <f t="shared" si="284"/>
        <v>0</v>
      </c>
    </row>
    <row r="1629" spans="3:26" x14ac:dyDescent="0.25">
      <c r="C1629"/>
      <c r="O1629">
        <f t="shared" si="275"/>
        <v>10.88</v>
      </c>
      <c r="Q1629" t="str">
        <f t="shared" si="276"/>
        <v>#</v>
      </c>
      <c r="R1629">
        <f t="shared" si="277"/>
        <v>0</v>
      </c>
      <c r="S1629">
        <f t="shared" si="278"/>
        <v>0</v>
      </c>
      <c r="T1629">
        <f t="shared" si="279"/>
        <v>35.251200000000004</v>
      </c>
      <c r="U1629">
        <f t="shared" si="280"/>
        <v>0</v>
      </c>
      <c r="V1629" s="66">
        <f t="shared" si="281"/>
        <v>0</v>
      </c>
      <c r="W1629">
        <f t="shared" si="282"/>
        <v>0</v>
      </c>
      <c r="X1629">
        <f t="shared" si="283"/>
        <v>0</v>
      </c>
      <c r="Y1629">
        <f t="shared" si="283"/>
        <v>0</v>
      </c>
      <c r="Z1629">
        <f t="shared" si="284"/>
        <v>0</v>
      </c>
    </row>
    <row r="1630" spans="3:26" x14ac:dyDescent="0.25">
      <c r="C1630"/>
      <c r="O1630">
        <f t="shared" si="275"/>
        <v>10.88</v>
      </c>
      <c r="Q1630" t="str">
        <f t="shared" si="276"/>
        <v>#</v>
      </c>
      <c r="R1630">
        <f t="shared" si="277"/>
        <v>0</v>
      </c>
      <c r="S1630">
        <f t="shared" si="278"/>
        <v>0</v>
      </c>
      <c r="T1630">
        <f t="shared" si="279"/>
        <v>35.251200000000004</v>
      </c>
      <c r="U1630">
        <f t="shared" si="280"/>
        <v>0</v>
      </c>
      <c r="V1630" s="66">
        <f t="shared" si="281"/>
        <v>0</v>
      </c>
      <c r="W1630">
        <f t="shared" si="282"/>
        <v>0</v>
      </c>
      <c r="X1630">
        <f t="shared" si="283"/>
        <v>0</v>
      </c>
      <c r="Y1630">
        <f t="shared" si="283"/>
        <v>0</v>
      </c>
      <c r="Z1630">
        <f t="shared" si="284"/>
        <v>0</v>
      </c>
    </row>
    <row r="1631" spans="3:26" x14ac:dyDescent="0.25">
      <c r="C1631"/>
      <c r="O1631">
        <f t="shared" si="275"/>
        <v>10.88</v>
      </c>
      <c r="Q1631" t="str">
        <f t="shared" si="276"/>
        <v>#</v>
      </c>
      <c r="R1631">
        <f t="shared" si="277"/>
        <v>0</v>
      </c>
      <c r="S1631">
        <f t="shared" si="278"/>
        <v>0</v>
      </c>
      <c r="T1631">
        <f t="shared" si="279"/>
        <v>35.251200000000004</v>
      </c>
      <c r="U1631">
        <f t="shared" si="280"/>
        <v>0</v>
      </c>
      <c r="V1631" s="66">
        <f t="shared" si="281"/>
        <v>0</v>
      </c>
      <c r="W1631">
        <f t="shared" si="282"/>
        <v>0</v>
      </c>
      <c r="X1631">
        <f t="shared" si="283"/>
        <v>0</v>
      </c>
      <c r="Y1631">
        <f t="shared" si="283"/>
        <v>0</v>
      </c>
      <c r="Z1631">
        <f t="shared" si="284"/>
        <v>0</v>
      </c>
    </row>
    <row r="1632" spans="3:26" x14ac:dyDescent="0.25">
      <c r="C1632"/>
      <c r="O1632">
        <f t="shared" si="275"/>
        <v>10.88</v>
      </c>
      <c r="Q1632" t="str">
        <f t="shared" si="276"/>
        <v>#</v>
      </c>
      <c r="R1632">
        <f t="shared" si="277"/>
        <v>0</v>
      </c>
      <c r="S1632">
        <f t="shared" si="278"/>
        <v>0</v>
      </c>
      <c r="T1632">
        <f t="shared" si="279"/>
        <v>35.251200000000004</v>
      </c>
      <c r="U1632">
        <f t="shared" si="280"/>
        <v>0</v>
      </c>
      <c r="V1632" s="66">
        <f t="shared" si="281"/>
        <v>0</v>
      </c>
      <c r="W1632">
        <f t="shared" si="282"/>
        <v>0</v>
      </c>
      <c r="X1632">
        <f t="shared" si="283"/>
        <v>0</v>
      </c>
      <c r="Y1632">
        <f t="shared" si="283"/>
        <v>0</v>
      </c>
      <c r="Z1632">
        <f t="shared" si="284"/>
        <v>0</v>
      </c>
    </row>
    <row r="1633" spans="3:26" x14ac:dyDescent="0.25">
      <c r="C1633"/>
      <c r="O1633">
        <f t="shared" si="275"/>
        <v>10.88</v>
      </c>
      <c r="Q1633" t="str">
        <f t="shared" si="276"/>
        <v>#</v>
      </c>
      <c r="R1633">
        <f t="shared" si="277"/>
        <v>0</v>
      </c>
      <c r="S1633">
        <f t="shared" si="278"/>
        <v>0</v>
      </c>
      <c r="T1633">
        <f t="shared" si="279"/>
        <v>35.251200000000004</v>
      </c>
      <c r="U1633">
        <f t="shared" si="280"/>
        <v>0</v>
      </c>
      <c r="V1633" s="66">
        <f t="shared" si="281"/>
        <v>0</v>
      </c>
      <c r="W1633">
        <f t="shared" si="282"/>
        <v>0</v>
      </c>
      <c r="X1633">
        <f t="shared" si="283"/>
        <v>0</v>
      </c>
      <c r="Y1633">
        <f t="shared" si="283"/>
        <v>0</v>
      </c>
      <c r="Z1633">
        <f t="shared" si="284"/>
        <v>0</v>
      </c>
    </row>
    <row r="1634" spans="3:26" x14ac:dyDescent="0.25">
      <c r="C1634"/>
      <c r="O1634">
        <f t="shared" si="275"/>
        <v>10.88</v>
      </c>
      <c r="Q1634" t="str">
        <f t="shared" si="276"/>
        <v>#</v>
      </c>
      <c r="R1634">
        <f t="shared" si="277"/>
        <v>0</v>
      </c>
      <c r="S1634">
        <f t="shared" si="278"/>
        <v>0</v>
      </c>
      <c r="T1634">
        <f t="shared" si="279"/>
        <v>35.251200000000004</v>
      </c>
      <c r="U1634">
        <f t="shared" si="280"/>
        <v>0</v>
      </c>
      <c r="V1634" s="66">
        <f t="shared" si="281"/>
        <v>0</v>
      </c>
      <c r="W1634">
        <f t="shared" si="282"/>
        <v>0</v>
      </c>
      <c r="X1634">
        <f t="shared" si="283"/>
        <v>0</v>
      </c>
      <c r="Y1634">
        <f t="shared" si="283"/>
        <v>0</v>
      </c>
      <c r="Z1634">
        <f t="shared" si="284"/>
        <v>0</v>
      </c>
    </row>
    <row r="1635" spans="3:26" x14ac:dyDescent="0.25">
      <c r="C1635"/>
      <c r="O1635">
        <f t="shared" si="275"/>
        <v>10.88</v>
      </c>
      <c r="Q1635" t="str">
        <f t="shared" si="276"/>
        <v>#</v>
      </c>
      <c r="R1635">
        <f t="shared" si="277"/>
        <v>0</v>
      </c>
      <c r="S1635">
        <f t="shared" si="278"/>
        <v>0</v>
      </c>
      <c r="T1635">
        <f t="shared" si="279"/>
        <v>35.251200000000004</v>
      </c>
      <c r="U1635">
        <f t="shared" si="280"/>
        <v>0</v>
      </c>
      <c r="V1635" s="66">
        <f t="shared" si="281"/>
        <v>0</v>
      </c>
      <c r="W1635">
        <f t="shared" si="282"/>
        <v>0</v>
      </c>
      <c r="X1635">
        <f t="shared" si="283"/>
        <v>0</v>
      </c>
      <c r="Y1635">
        <f t="shared" si="283"/>
        <v>0</v>
      </c>
      <c r="Z1635">
        <f t="shared" si="284"/>
        <v>0</v>
      </c>
    </row>
    <row r="1636" spans="3:26" x14ac:dyDescent="0.25">
      <c r="C1636"/>
      <c r="O1636">
        <f t="shared" si="275"/>
        <v>10.88</v>
      </c>
      <c r="Q1636" t="str">
        <f t="shared" si="276"/>
        <v>#</v>
      </c>
      <c r="R1636">
        <f t="shared" si="277"/>
        <v>0</v>
      </c>
      <c r="S1636">
        <f t="shared" si="278"/>
        <v>0</v>
      </c>
      <c r="T1636">
        <f t="shared" si="279"/>
        <v>35.251200000000004</v>
      </c>
      <c r="U1636">
        <f t="shared" si="280"/>
        <v>0</v>
      </c>
      <c r="V1636" s="66">
        <f t="shared" si="281"/>
        <v>0</v>
      </c>
      <c r="W1636">
        <f t="shared" si="282"/>
        <v>0</v>
      </c>
      <c r="X1636">
        <f t="shared" si="283"/>
        <v>0</v>
      </c>
      <c r="Y1636">
        <f t="shared" si="283"/>
        <v>0</v>
      </c>
      <c r="Z1636">
        <f t="shared" si="284"/>
        <v>0</v>
      </c>
    </row>
    <row r="1637" spans="3:26" x14ac:dyDescent="0.25">
      <c r="C1637"/>
      <c r="O1637">
        <f t="shared" si="275"/>
        <v>10.88</v>
      </c>
      <c r="Q1637" t="str">
        <f t="shared" si="276"/>
        <v>#</v>
      </c>
      <c r="R1637">
        <f t="shared" si="277"/>
        <v>0</v>
      </c>
      <c r="S1637">
        <f t="shared" si="278"/>
        <v>0</v>
      </c>
      <c r="T1637">
        <f t="shared" si="279"/>
        <v>35.251200000000004</v>
      </c>
      <c r="U1637">
        <f t="shared" si="280"/>
        <v>0</v>
      </c>
      <c r="V1637" s="66">
        <f t="shared" si="281"/>
        <v>0</v>
      </c>
      <c r="W1637">
        <f t="shared" si="282"/>
        <v>0</v>
      </c>
      <c r="X1637">
        <f t="shared" si="283"/>
        <v>0</v>
      </c>
      <c r="Y1637">
        <f t="shared" si="283"/>
        <v>0</v>
      </c>
      <c r="Z1637">
        <f t="shared" si="284"/>
        <v>0</v>
      </c>
    </row>
    <row r="1638" spans="3:26" x14ac:dyDescent="0.25">
      <c r="C1638"/>
      <c r="O1638">
        <f t="shared" si="275"/>
        <v>10.88</v>
      </c>
      <c r="Q1638" t="str">
        <f t="shared" si="276"/>
        <v>#</v>
      </c>
      <c r="R1638">
        <f t="shared" si="277"/>
        <v>0</v>
      </c>
      <c r="S1638">
        <f t="shared" si="278"/>
        <v>0</v>
      </c>
      <c r="T1638">
        <f t="shared" si="279"/>
        <v>35.251200000000004</v>
      </c>
      <c r="U1638">
        <f t="shared" si="280"/>
        <v>0</v>
      </c>
      <c r="V1638" s="66">
        <f t="shared" si="281"/>
        <v>0</v>
      </c>
      <c r="W1638">
        <f t="shared" si="282"/>
        <v>0</v>
      </c>
      <c r="X1638">
        <f t="shared" si="283"/>
        <v>0</v>
      </c>
      <c r="Y1638">
        <f t="shared" si="283"/>
        <v>0</v>
      </c>
      <c r="Z1638">
        <f t="shared" si="284"/>
        <v>0</v>
      </c>
    </row>
    <row r="1639" spans="3:26" x14ac:dyDescent="0.25">
      <c r="C1639"/>
      <c r="O1639">
        <f t="shared" si="275"/>
        <v>10.88</v>
      </c>
      <c r="Q1639" t="str">
        <f t="shared" si="276"/>
        <v>#</v>
      </c>
      <c r="R1639">
        <f t="shared" si="277"/>
        <v>0</v>
      </c>
      <c r="S1639">
        <f t="shared" si="278"/>
        <v>0</v>
      </c>
      <c r="T1639">
        <f t="shared" si="279"/>
        <v>35.251200000000004</v>
      </c>
      <c r="U1639">
        <f t="shared" si="280"/>
        <v>0</v>
      </c>
      <c r="V1639" s="66">
        <f t="shared" si="281"/>
        <v>0</v>
      </c>
      <c r="W1639">
        <f t="shared" si="282"/>
        <v>0</v>
      </c>
      <c r="X1639">
        <f t="shared" si="283"/>
        <v>0</v>
      </c>
      <c r="Y1639">
        <f t="shared" si="283"/>
        <v>0</v>
      </c>
      <c r="Z1639">
        <f t="shared" si="284"/>
        <v>0</v>
      </c>
    </row>
    <row r="1640" spans="3:26" x14ac:dyDescent="0.25">
      <c r="C1640"/>
      <c r="O1640">
        <f t="shared" si="275"/>
        <v>10.88</v>
      </c>
      <c r="Q1640" t="str">
        <f t="shared" si="276"/>
        <v>#</v>
      </c>
      <c r="R1640">
        <f t="shared" si="277"/>
        <v>0</v>
      </c>
      <c r="S1640">
        <f t="shared" si="278"/>
        <v>0</v>
      </c>
      <c r="T1640">
        <f t="shared" si="279"/>
        <v>35.251200000000004</v>
      </c>
      <c r="U1640">
        <f t="shared" si="280"/>
        <v>0</v>
      </c>
      <c r="V1640" s="66">
        <f t="shared" si="281"/>
        <v>0</v>
      </c>
      <c r="W1640">
        <f t="shared" si="282"/>
        <v>0</v>
      </c>
      <c r="X1640">
        <f t="shared" si="283"/>
        <v>0</v>
      </c>
      <c r="Y1640">
        <f t="shared" si="283"/>
        <v>0</v>
      </c>
      <c r="Z1640">
        <f t="shared" si="284"/>
        <v>0</v>
      </c>
    </row>
    <row r="1641" spans="3:26" x14ac:dyDescent="0.25">
      <c r="C1641"/>
      <c r="O1641">
        <f t="shared" si="275"/>
        <v>10.88</v>
      </c>
      <c r="Q1641" t="str">
        <f t="shared" si="276"/>
        <v>#</v>
      </c>
      <c r="R1641">
        <f t="shared" si="277"/>
        <v>0</v>
      </c>
      <c r="S1641">
        <f t="shared" si="278"/>
        <v>0</v>
      </c>
      <c r="T1641">
        <f t="shared" si="279"/>
        <v>35.251200000000004</v>
      </c>
      <c r="U1641">
        <f t="shared" si="280"/>
        <v>0</v>
      </c>
      <c r="V1641" s="66">
        <f t="shared" si="281"/>
        <v>0</v>
      </c>
      <c r="W1641">
        <f t="shared" si="282"/>
        <v>0</v>
      </c>
      <c r="X1641">
        <f t="shared" si="283"/>
        <v>0</v>
      </c>
      <c r="Y1641">
        <f t="shared" si="283"/>
        <v>0</v>
      </c>
      <c r="Z1641">
        <f t="shared" si="284"/>
        <v>0</v>
      </c>
    </row>
    <row r="1642" spans="3:26" x14ac:dyDescent="0.25">
      <c r="C1642"/>
      <c r="O1642">
        <f t="shared" si="275"/>
        <v>10.88</v>
      </c>
      <c r="Q1642" t="str">
        <f t="shared" si="276"/>
        <v>#</v>
      </c>
      <c r="R1642">
        <f t="shared" si="277"/>
        <v>0</v>
      </c>
      <c r="S1642">
        <f t="shared" si="278"/>
        <v>0</v>
      </c>
      <c r="T1642">
        <f t="shared" si="279"/>
        <v>35.251200000000004</v>
      </c>
      <c r="U1642">
        <f t="shared" si="280"/>
        <v>0</v>
      </c>
      <c r="V1642" s="66">
        <f t="shared" si="281"/>
        <v>0</v>
      </c>
      <c r="W1642">
        <f t="shared" si="282"/>
        <v>0</v>
      </c>
      <c r="X1642">
        <f t="shared" si="283"/>
        <v>0</v>
      </c>
      <c r="Y1642">
        <f t="shared" si="283"/>
        <v>0</v>
      </c>
      <c r="Z1642">
        <f t="shared" si="284"/>
        <v>0</v>
      </c>
    </row>
    <row r="1643" spans="3:26" x14ac:dyDescent="0.25">
      <c r="C1643"/>
      <c r="O1643">
        <f t="shared" si="275"/>
        <v>10.88</v>
      </c>
      <c r="Q1643" t="str">
        <f t="shared" si="276"/>
        <v>#</v>
      </c>
      <c r="R1643">
        <f t="shared" si="277"/>
        <v>0</v>
      </c>
      <c r="S1643">
        <f t="shared" si="278"/>
        <v>0</v>
      </c>
      <c r="T1643">
        <f t="shared" si="279"/>
        <v>35.251200000000004</v>
      </c>
      <c r="U1643">
        <f t="shared" si="280"/>
        <v>0</v>
      </c>
      <c r="V1643" s="66">
        <f t="shared" si="281"/>
        <v>0</v>
      </c>
      <c r="W1643">
        <f t="shared" si="282"/>
        <v>0</v>
      </c>
      <c r="X1643">
        <f t="shared" si="283"/>
        <v>0</v>
      </c>
      <c r="Y1643">
        <f t="shared" si="283"/>
        <v>0</v>
      </c>
      <c r="Z1643">
        <f t="shared" si="284"/>
        <v>0</v>
      </c>
    </row>
    <row r="1644" spans="3:26" x14ac:dyDescent="0.25">
      <c r="C1644"/>
      <c r="O1644">
        <f t="shared" si="275"/>
        <v>10.88</v>
      </c>
      <c r="Q1644" t="str">
        <f t="shared" si="276"/>
        <v>#</v>
      </c>
      <c r="R1644">
        <f t="shared" si="277"/>
        <v>0</v>
      </c>
      <c r="S1644">
        <f t="shared" si="278"/>
        <v>0</v>
      </c>
      <c r="T1644">
        <f t="shared" si="279"/>
        <v>35.251200000000004</v>
      </c>
      <c r="U1644">
        <f t="shared" si="280"/>
        <v>0</v>
      </c>
      <c r="V1644" s="66">
        <f t="shared" si="281"/>
        <v>0</v>
      </c>
      <c r="W1644">
        <f t="shared" si="282"/>
        <v>0</v>
      </c>
      <c r="X1644">
        <f t="shared" si="283"/>
        <v>0</v>
      </c>
      <c r="Y1644">
        <f t="shared" si="283"/>
        <v>0</v>
      </c>
      <c r="Z1644">
        <f t="shared" si="284"/>
        <v>0</v>
      </c>
    </row>
    <row r="1645" spans="3:26" x14ac:dyDescent="0.25">
      <c r="C1645"/>
      <c r="O1645">
        <f t="shared" si="275"/>
        <v>10.88</v>
      </c>
      <c r="Q1645" t="str">
        <f t="shared" si="276"/>
        <v>#</v>
      </c>
      <c r="R1645">
        <f t="shared" si="277"/>
        <v>0</v>
      </c>
      <c r="S1645">
        <f t="shared" si="278"/>
        <v>0</v>
      </c>
      <c r="T1645">
        <f t="shared" si="279"/>
        <v>35.251200000000004</v>
      </c>
      <c r="U1645">
        <f t="shared" si="280"/>
        <v>0</v>
      </c>
      <c r="V1645" s="66">
        <f t="shared" si="281"/>
        <v>0</v>
      </c>
      <c r="W1645">
        <f t="shared" si="282"/>
        <v>0</v>
      </c>
      <c r="X1645">
        <f t="shared" si="283"/>
        <v>0</v>
      </c>
      <c r="Y1645">
        <f t="shared" si="283"/>
        <v>0</v>
      </c>
      <c r="Z1645">
        <f t="shared" si="284"/>
        <v>0</v>
      </c>
    </row>
    <row r="1646" spans="3:26" x14ac:dyDescent="0.25">
      <c r="C1646"/>
      <c r="O1646">
        <f t="shared" si="275"/>
        <v>10.88</v>
      </c>
      <c r="Q1646" t="str">
        <f t="shared" si="276"/>
        <v>#</v>
      </c>
      <c r="R1646">
        <f t="shared" si="277"/>
        <v>0</v>
      </c>
      <c r="S1646">
        <f t="shared" si="278"/>
        <v>0</v>
      </c>
      <c r="T1646">
        <f t="shared" si="279"/>
        <v>35.251200000000004</v>
      </c>
      <c r="U1646">
        <f t="shared" si="280"/>
        <v>0</v>
      </c>
      <c r="V1646" s="66">
        <f t="shared" si="281"/>
        <v>0</v>
      </c>
      <c r="W1646">
        <f t="shared" si="282"/>
        <v>0</v>
      </c>
      <c r="X1646">
        <f t="shared" si="283"/>
        <v>0</v>
      </c>
      <c r="Y1646">
        <f t="shared" si="283"/>
        <v>0</v>
      </c>
      <c r="Z1646">
        <f t="shared" si="284"/>
        <v>0</v>
      </c>
    </row>
    <row r="1647" spans="3:26" x14ac:dyDescent="0.25">
      <c r="C1647"/>
      <c r="O1647">
        <f t="shared" si="275"/>
        <v>10.88</v>
      </c>
      <c r="Q1647" t="str">
        <f t="shared" si="276"/>
        <v>#</v>
      </c>
      <c r="R1647">
        <f t="shared" si="277"/>
        <v>0</v>
      </c>
      <c r="S1647">
        <f t="shared" si="278"/>
        <v>0</v>
      </c>
      <c r="T1647">
        <f t="shared" si="279"/>
        <v>35.251200000000004</v>
      </c>
      <c r="U1647">
        <f t="shared" si="280"/>
        <v>0</v>
      </c>
      <c r="V1647" s="66">
        <f t="shared" si="281"/>
        <v>0</v>
      </c>
      <c r="W1647">
        <f t="shared" si="282"/>
        <v>0</v>
      </c>
      <c r="X1647">
        <f t="shared" si="283"/>
        <v>0</v>
      </c>
      <c r="Y1647">
        <f t="shared" si="283"/>
        <v>0</v>
      </c>
      <c r="Z1647">
        <f t="shared" si="284"/>
        <v>0</v>
      </c>
    </row>
    <row r="1648" spans="3:26" x14ac:dyDescent="0.25">
      <c r="C1648"/>
      <c r="O1648">
        <f t="shared" si="275"/>
        <v>10.88</v>
      </c>
      <c r="Q1648" t="str">
        <f t="shared" si="276"/>
        <v>#</v>
      </c>
      <c r="R1648">
        <f t="shared" si="277"/>
        <v>0</v>
      </c>
      <c r="S1648">
        <f t="shared" si="278"/>
        <v>0</v>
      </c>
      <c r="T1648">
        <f t="shared" si="279"/>
        <v>35.251200000000004</v>
      </c>
      <c r="U1648">
        <f t="shared" si="280"/>
        <v>0</v>
      </c>
      <c r="V1648" s="66">
        <f t="shared" si="281"/>
        <v>0</v>
      </c>
      <c r="W1648">
        <f t="shared" si="282"/>
        <v>0</v>
      </c>
      <c r="X1648">
        <f t="shared" si="283"/>
        <v>0</v>
      </c>
      <c r="Y1648">
        <f t="shared" si="283"/>
        <v>0</v>
      </c>
      <c r="Z1648">
        <f t="shared" si="284"/>
        <v>0</v>
      </c>
    </row>
    <row r="1649" spans="3:26" x14ac:dyDescent="0.25">
      <c r="C1649"/>
      <c r="O1649">
        <f t="shared" si="275"/>
        <v>10.88</v>
      </c>
      <c r="Q1649" t="str">
        <f t="shared" si="276"/>
        <v>#</v>
      </c>
      <c r="R1649">
        <f t="shared" si="277"/>
        <v>0</v>
      </c>
      <c r="S1649">
        <f t="shared" si="278"/>
        <v>0</v>
      </c>
      <c r="T1649">
        <f t="shared" si="279"/>
        <v>35.251200000000004</v>
      </c>
      <c r="U1649">
        <f t="shared" si="280"/>
        <v>0</v>
      </c>
      <c r="V1649" s="66">
        <f t="shared" si="281"/>
        <v>0</v>
      </c>
      <c r="W1649">
        <f t="shared" si="282"/>
        <v>0</v>
      </c>
      <c r="X1649">
        <f t="shared" si="283"/>
        <v>0</v>
      </c>
      <c r="Y1649">
        <f t="shared" si="283"/>
        <v>0</v>
      </c>
      <c r="Z1649">
        <f t="shared" si="284"/>
        <v>0</v>
      </c>
    </row>
    <row r="1650" spans="3:26" x14ac:dyDescent="0.25">
      <c r="C1650"/>
      <c r="O1650">
        <f t="shared" si="275"/>
        <v>10.88</v>
      </c>
      <c r="Q1650" t="str">
        <f t="shared" si="276"/>
        <v>#</v>
      </c>
      <c r="R1650">
        <f t="shared" si="277"/>
        <v>0</v>
      </c>
      <c r="S1650">
        <f t="shared" si="278"/>
        <v>0</v>
      </c>
      <c r="T1650">
        <f t="shared" si="279"/>
        <v>35.251200000000004</v>
      </c>
      <c r="U1650">
        <f t="shared" si="280"/>
        <v>0</v>
      </c>
      <c r="V1650" s="66">
        <f t="shared" si="281"/>
        <v>0</v>
      </c>
      <c r="W1650">
        <f t="shared" si="282"/>
        <v>0</v>
      </c>
      <c r="X1650">
        <f t="shared" si="283"/>
        <v>0</v>
      </c>
      <c r="Y1650">
        <f t="shared" si="283"/>
        <v>0</v>
      </c>
      <c r="Z1650">
        <f t="shared" si="284"/>
        <v>0</v>
      </c>
    </row>
  </sheetData>
  <autoFilter ref="B2:Z1650" xr:uid="{B80EBC38-83DB-4899-A21D-BDD850DF6400}"/>
  <phoneticPr fontId="16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98AD-ED40-488D-BDEA-62603B318A79}">
  <dimension ref="A1"/>
  <sheetViews>
    <sheetView workbookViewId="0">
      <selection activeCell="Q42" sqref="Q42"/>
    </sheetView>
  </sheetViews>
  <sheetFormatPr defaultRowHeight="15" x14ac:dyDescent="0.25"/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C98F3-6173-42CE-A56F-28DE4698010C}">
  <dimension ref="A1:BP183"/>
  <sheetViews>
    <sheetView tabSelected="1" workbookViewId="0">
      <selection activeCell="J2" sqref="J2"/>
    </sheetView>
  </sheetViews>
  <sheetFormatPr defaultColWidth="11.42578125" defaultRowHeight="15" x14ac:dyDescent="0.25"/>
  <cols>
    <col min="1" max="1" width="26.85546875" customWidth="1"/>
    <col min="2" max="2" width="24.5703125" customWidth="1"/>
    <col min="3" max="3" width="41.28515625" bestFit="1" customWidth="1"/>
    <col min="4" max="4" width="14.85546875" customWidth="1"/>
    <col min="6" max="6" width="17.42578125" bestFit="1" customWidth="1"/>
    <col min="57" max="57" width="15.28515625" bestFit="1" customWidth="1"/>
  </cols>
  <sheetData>
    <row r="1" spans="1:68" ht="120.75" thickBot="1" x14ac:dyDescent="0.3">
      <c r="C1" s="58"/>
      <c r="D1" s="59"/>
      <c r="E1" s="59"/>
      <c r="F1" s="60" t="s">
        <v>508</v>
      </c>
      <c r="G1" s="60" t="s">
        <v>509</v>
      </c>
      <c r="H1" s="60" t="s">
        <v>510</v>
      </c>
      <c r="I1" s="60" t="s">
        <v>505</v>
      </c>
      <c r="J1" s="60" t="s">
        <v>512</v>
      </c>
      <c r="K1" s="60" t="s">
        <v>513</v>
      </c>
      <c r="L1" s="60" t="s">
        <v>514</v>
      </c>
      <c r="M1" s="60" t="s">
        <v>515</v>
      </c>
      <c r="N1" s="60" t="s">
        <v>516</v>
      </c>
      <c r="O1" s="60" t="s">
        <v>517</v>
      </c>
      <c r="P1" s="60" t="s">
        <v>512</v>
      </c>
      <c r="Q1" s="60" t="s">
        <v>513</v>
      </c>
      <c r="R1" s="60" t="s">
        <v>514</v>
      </c>
      <c r="S1" s="60" t="s">
        <v>515</v>
      </c>
      <c r="T1" s="60" t="s">
        <v>516</v>
      </c>
      <c r="U1" s="60" t="s">
        <v>517</v>
      </c>
      <c r="V1" s="60" t="s">
        <v>518</v>
      </c>
      <c r="W1" s="60" t="s">
        <v>519</v>
      </c>
      <c r="X1" s="60" t="s">
        <v>520</v>
      </c>
      <c r="Y1" s="60" t="s">
        <v>521</v>
      </c>
      <c r="Z1" s="60" t="s">
        <v>516</v>
      </c>
      <c r="AA1" s="60" t="s">
        <v>518</v>
      </c>
      <c r="AB1" s="60" t="s">
        <v>519</v>
      </c>
      <c r="AC1" s="60" t="s">
        <v>520</v>
      </c>
      <c r="AD1" s="60" t="s">
        <v>521</v>
      </c>
      <c r="AE1" s="60" t="s">
        <v>516</v>
      </c>
      <c r="AF1" s="60" t="s">
        <v>522</v>
      </c>
      <c r="AG1" s="60" t="s">
        <v>523</v>
      </c>
      <c r="AH1" s="60" t="s">
        <v>524</v>
      </c>
      <c r="AI1" s="60" t="s">
        <v>525</v>
      </c>
      <c r="AJ1" s="60" t="s">
        <v>526</v>
      </c>
      <c r="AK1" s="60" t="s">
        <v>527</v>
      </c>
      <c r="AL1" s="60" t="s">
        <v>528</v>
      </c>
      <c r="AM1" s="60" t="s">
        <v>529</v>
      </c>
      <c r="AN1" s="60" t="s">
        <v>530</v>
      </c>
      <c r="AO1" s="60" t="s">
        <v>522</v>
      </c>
      <c r="AP1" s="60" t="s">
        <v>523</v>
      </c>
      <c r="AQ1" s="60" t="s">
        <v>524</v>
      </c>
      <c r="AR1" s="60" t="s">
        <v>525</v>
      </c>
      <c r="AS1" s="60" t="s">
        <v>526</v>
      </c>
      <c r="AT1" s="60" t="s">
        <v>527</v>
      </c>
      <c r="AU1" s="60" t="s">
        <v>528</v>
      </c>
      <c r="AV1" s="60" t="s">
        <v>529</v>
      </c>
      <c r="AW1" s="60" t="s">
        <v>530</v>
      </c>
      <c r="AX1" s="60" t="s">
        <v>531</v>
      </c>
      <c r="AY1" s="60" t="s">
        <v>532</v>
      </c>
      <c r="AZ1" s="60" t="s">
        <v>533</v>
      </c>
      <c r="BA1" s="60" t="s">
        <v>534</v>
      </c>
      <c r="BB1" s="60" t="s">
        <v>504</v>
      </c>
      <c r="BC1" s="60" t="s">
        <v>535</v>
      </c>
      <c r="BD1" s="60" t="s">
        <v>536</v>
      </c>
      <c r="BE1" s="60" t="s">
        <v>537</v>
      </c>
      <c r="BF1" s="61"/>
      <c r="BG1" s="57"/>
      <c r="BH1" s="57"/>
      <c r="BI1" s="57"/>
      <c r="BJ1" s="57"/>
      <c r="BK1" s="57"/>
      <c r="BL1" s="57"/>
      <c r="BM1" s="57"/>
      <c r="BN1" s="57"/>
      <c r="BO1" s="57"/>
      <c r="BP1" s="57"/>
    </row>
    <row r="2" spans="1:68" s="62" customFormat="1" ht="90" x14ac:dyDescent="0.25">
      <c r="A2" s="63" t="s">
        <v>1204</v>
      </c>
      <c r="B2" s="63" t="s">
        <v>1203</v>
      </c>
      <c r="C2" s="63" t="s">
        <v>898</v>
      </c>
      <c r="D2" s="63" t="s">
        <v>1202</v>
      </c>
      <c r="E2" s="63" t="s">
        <v>899</v>
      </c>
      <c r="F2" s="63" t="s">
        <v>908</v>
      </c>
      <c r="G2" s="63" t="s">
        <v>909</v>
      </c>
      <c r="H2" s="63" t="s">
        <v>910</v>
      </c>
      <c r="I2" s="63" t="s">
        <v>911</v>
      </c>
      <c r="J2" s="63" t="s">
        <v>912</v>
      </c>
      <c r="K2" s="63" t="s">
        <v>913</v>
      </c>
      <c r="L2" s="63" t="s">
        <v>914</v>
      </c>
      <c r="M2" s="63" t="s">
        <v>915</v>
      </c>
      <c r="N2" s="63" t="s">
        <v>916</v>
      </c>
      <c r="O2" s="63" t="s">
        <v>917</v>
      </c>
      <c r="P2" s="63" t="s">
        <v>918</v>
      </c>
      <c r="Q2" s="63" t="s">
        <v>919</v>
      </c>
      <c r="R2" s="63" t="s">
        <v>920</v>
      </c>
      <c r="S2" s="63" t="s">
        <v>921</v>
      </c>
      <c r="T2" s="63" t="s">
        <v>922</v>
      </c>
      <c r="U2" s="63" t="s">
        <v>923</v>
      </c>
      <c r="V2" s="63" t="s">
        <v>924</v>
      </c>
      <c r="W2" s="63" t="s">
        <v>925</v>
      </c>
      <c r="X2" s="63" t="s">
        <v>926</v>
      </c>
      <c r="Y2" s="63" t="s">
        <v>927</v>
      </c>
      <c r="Z2" s="63" t="s">
        <v>928</v>
      </c>
      <c r="AA2" s="63" t="s">
        <v>929</v>
      </c>
      <c r="AB2" s="63" t="s">
        <v>930</v>
      </c>
      <c r="AC2" s="63" t="s">
        <v>931</v>
      </c>
      <c r="AD2" s="63" t="s">
        <v>932</v>
      </c>
      <c r="AE2" s="63" t="s">
        <v>933</v>
      </c>
      <c r="AF2" s="63" t="s">
        <v>1105</v>
      </c>
      <c r="AG2" s="63" t="s">
        <v>934</v>
      </c>
      <c r="AH2" s="63" t="s">
        <v>935</v>
      </c>
      <c r="AI2" s="63" t="s">
        <v>936</v>
      </c>
      <c r="AJ2" s="63" t="s">
        <v>937</v>
      </c>
      <c r="AK2" s="63" t="s">
        <v>938</v>
      </c>
      <c r="AL2" s="63" t="s">
        <v>939</v>
      </c>
      <c r="AM2" s="63" t="s">
        <v>940</v>
      </c>
      <c r="AN2" s="63" t="s">
        <v>941</v>
      </c>
      <c r="AO2" s="63" t="s">
        <v>1106</v>
      </c>
      <c r="AP2" s="63" t="s">
        <v>942</v>
      </c>
      <c r="AQ2" s="63" t="s">
        <v>943</v>
      </c>
      <c r="AR2" s="63" t="s">
        <v>944</v>
      </c>
      <c r="AS2" s="63" t="s">
        <v>945</v>
      </c>
      <c r="AT2" s="63" t="s">
        <v>946</v>
      </c>
      <c r="AU2" s="63" t="s">
        <v>947</v>
      </c>
      <c r="AV2" s="63" t="s">
        <v>948</v>
      </c>
      <c r="AW2" s="63" t="s">
        <v>949</v>
      </c>
      <c r="AX2" s="63" t="s">
        <v>902</v>
      </c>
      <c r="AY2" s="63" t="s">
        <v>903</v>
      </c>
      <c r="AZ2" s="63" t="s">
        <v>901</v>
      </c>
      <c r="BA2" s="63" t="s">
        <v>906</v>
      </c>
      <c r="BB2" s="63" t="s">
        <v>884</v>
      </c>
      <c r="BC2" s="63" t="s">
        <v>905</v>
      </c>
      <c r="BD2" s="63" t="s">
        <v>904</v>
      </c>
      <c r="BE2" s="63" t="s">
        <v>907</v>
      </c>
      <c r="BF2" s="63" t="s">
        <v>900</v>
      </c>
      <c r="BG2" s="57"/>
      <c r="BH2" s="57"/>
      <c r="BI2" s="57"/>
      <c r="BJ2" s="57"/>
      <c r="BK2" s="57"/>
      <c r="BL2" s="57"/>
      <c r="BM2" s="57"/>
      <c r="BN2" s="57"/>
      <c r="BO2" s="57"/>
      <c r="BP2" s="57"/>
    </row>
    <row r="3" spans="1:68" x14ac:dyDescent="0.25">
      <c r="A3" s="1" t="s">
        <v>2</v>
      </c>
      <c r="B3" s="1" t="s">
        <v>1205</v>
      </c>
      <c r="C3" t="str">
        <f>Data!C5</f>
        <v>KJ - Nádražní, Adamov</v>
      </c>
      <c r="D3">
        <v>2024</v>
      </c>
      <c r="E3" s="1" t="str">
        <f>Data!E5</f>
        <v>12</v>
      </c>
      <c r="F3">
        <f>Data!G5</f>
        <v>1745.4349999999999</v>
      </c>
      <c r="G3">
        <f>Data!H5</f>
        <v>844.29600000000005</v>
      </c>
      <c r="H3">
        <f>Data!I5</f>
        <v>901.13900000000001</v>
      </c>
      <c r="I3">
        <f>Data!J5</f>
        <v>35.251200000000004</v>
      </c>
      <c r="J3">
        <f>Data!L5</f>
        <v>638.14700000000005</v>
      </c>
      <c r="K3">
        <f>Data!M5</f>
        <v>5.0350000000000001</v>
      </c>
      <c r="L3">
        <f>Data!N5</f>
        <v>5.3730000000000473</v>
      </c>
      <c r="M3">
        <f>Data!O5</f>
        <v>0</v>
      </c>
      <c r="N3">
        <f>Data!P5</f>
        <v>0</v>
      </c>
      <c r="O3">
        <f>Data!Q5</f>
        <v>627.73900000000003</v>
      </c>
      <c r="P3">
        <f>Data!S5</f>
        <v>2452</v>
      </c>
      <c r="Q3">
        <f>Data!T5</f>
        <v>0</v>
      </c>
      <c r="R3">
        <f>Data!U5</f>
        <v>0</v>
      </c>
      <c r="S3">
        <f>Data!V5</f>
        <v>0</v>
      </c>
      <c r="T3">
        <f>Data!W5</f>
        <v>0</v>
      </c>
      <c r="U3">
        <f>Data!X5</f>
        <v>2452</v>
      </c>
      <c r="V3">
        <f>Data!Z5</f>
        <v>2.0139999999999998</v>
      </c>
      <c r="W3">
        <f>Data!AB5</f>
        <v>12.422000000000047</v>
      </c>
      <c r="X3">
        <f>Data!AC5</f>
        <v>0</v>
      </c>
      <c r="Y3">
        <f>Data!AD5</f>
        <v>0</v>
      </c>
      <c r="Z3">
        <f>Data!AE5</f>
        <v>0</v>
      </c>
      <c r="AA3">
        <f>Data!AG5</f>
        <v>0</v>
      </c>
      <c r="AB3">
        <f>Data!AI5</f>
        <v>0</v>
      </c>
      <c r="AC3">
        <v>0</v>
      </c>
      <c r="AD3">
        <f>Data!AK5</f>
        <v>0</v>
      </c>
      <c r="AE3">
        <f>Data!AL5</f>
        <v>0</v>
      </c>
      <c r="AF3">
        <f>Data!AM5</f>
        <v>627.73900000000003</v>
      </c>
      <c r="AG3">
        <f>Data!AN5</f>
        <v>0</v>
      </c>
      <c r="AH3">
        <f>Data!AO5</f>
        <v>0</v>
      </c>
      <c r="AI3">
        <f>Data!AP5</f>
        <v>0</v>
      </c>
      <c r="AJ3">
        <f>Data!AQ5</f>
        <v>0</v>
      </c>
      <c r="AK3">
        <f>Data!AR5</f>
        <v>0</v>
      </c>
      <c r="AL3">
        <f>Data!AS5</f>
        <v>0</v>
      </c>
      <c r="AM3">
        <f>Data!AT5</f>
        <v>0</v>
      </c>
      <c r="AN3">
        <f>Data!AU5</f>
        <v>0</v>
      </c>
      <c r="AO3">
        <f>Data!AV5</f>
        <v>2452</v>
      </c>
      <c r="AP3">
        <f>Data!AW5</f>
        <v>0</v>
      </c>
      <c r="AQ3">
        <f>Data!AX5</f>
        <v>0</v>
      </c>
      <c r="AR3">
        <f>Data!AY5</f>
        <v>0</v>
      </c>
      <c r="AS3">
        <f>Data!AZ5</f>
        <v>0</v>
      </c>
      <c r="AT3">
        <f>Data!BA5</f>
        <v>0</v>
      </c>
      <c r="AU3">
        <f>Data!BB5</f>
        <v>0</v>
      </c>
      <c r="AV3">
        <f>Data!BC5</f>
        <v>0</v>
      </c>
      <c r="AW3">
        <f>Data!BD5</f>
        <v>0</v>
      </c>
      <c r="AX3">
        <f>Data!BE5</f>
        <v>638.14700000000005</v>
      </c>
      <c r="AY3">
        <f>Data!BF5</f>
        <v>2452</v>
      </c>
      <c r="AZ3">
        <f>Data!BG5</f>
        <v>1570.8910000000001</v>
      </c>
      <c r="BA3" t="str">
        <f>Data!BJ5</f>
        <v>17974_T11</v>
      </c>
      <c r="BB3" s="1" t="str">
        <f>Data!BK5</f>
        <v>Jihomoravský</v>
      </c>
      <c r="BC3">
        <f>Data!BL5</f>
        <v>2</v>
      </c>
      <c r="BD3">
        <f>Data!BM5</f>
        <v>2.2029999999999998</v>
      </c>
      <c r="BE3" t="str">
        <f>Data!BN5</f>
        <v>EG.D, a.s.</v>
      </c>
    </row>
    <row r="4" spans="1:68" x14ac:dyDescent="0.25">
      <c r="A4" s="1" t="s">
        <v>2</v>
      </c>
      <c r="B4" s="1" t="s">
        <v>1205</v>
      </c>
      <c r="C4" t="str">
        <f>Data!C6</f>
        <v>KJ - Babice (areál Hamé)</v>
      </c>
      <c r="D4">
        <v>2024</v>
      </c>
      <c r="E4" s="1" t="str">
        <f>Data!E6</f>
        <v>12</v>
      </c>
      <c r="F4">
        <f>Data!G6</f>
        <v>367.33</v>
      </c>
      <c r="G4">
        <f>Data!H6</f>
        <v>180.44200000000001</v>
      </c>
      <c r="H4">
        <f>Data!I6</f>
        <v>186.88800000000001</v>
      </c>
      <c r="I4">
        <f>Data!J6</f>
        <v>35.308872000000001</v>
      </c>
      <c r="J4">
        <f>Data!L6</f>
        <v>151.80000000000001</v>
      </c>
      <c r="K4">
        <f>Data!M6</f>
        <v>1.3140000000000001</v>
      </c>
      <c r="L4">
        <f>Data!N6</f>
        <v>1.3620000000000232</v>
      </c>
      <c r="M4">
        <f>Data!O6</f>
        <v>0</v>
      </c>
      <c r="N4">
        <f>Data!P6</f>
        <v>0</v>
      </c>
      <c r="O4">
        <f>Data!Q6</f>
        <v>149.124</v>
      </c>
      <c r="P4">
        <f>Data!S6</f>
        <v>566</v>
      </c>
      <c r="Q4">
        <f>Data!T6</f>
        <v>0</v>
      </c>
      <c r="R4">
        <f>Data!U6</f>
        <v>0</v>
      </c>
      <c r="S4">
        <f>Data!V6</f>
        <v>0</v>
      </c>
      <c r="T4">
        <f>Data!W6</f>
        <v>0</v>
      </c>
      <c r="U4">
        <f>Data!X6</f>
        <v>566</v>
      </c>
      <c r="V4">
        <f>Data!Z6</f>
        <v>3.8889999999999998</v>
      </c>
      <c r="W4">
        <f>Data!AB6</f>
        <v>6.5650000000000226</v>
      </c>
      <c r="X4">
        <f>Data!AC6</f>
        <v>0</v>
      </c>
      <c r="Y4">
        <f>Data!AD6</f>
        <v>0</v>
      </c>
      <c r="Z4">
        <f>Data!AE6</f>
        <v>0</v>
      </c>
      <c r="AA4">
        <f>Data!AG6</f>
        <v>0</v>
      </c>
      <c r="AB4">
        <f>Data!AI6</f>
        <v>0</v>
      </c>
      <c r="AC4">
        <v>0</v>
      </c>
      <c r="AD4">
        <f>Data!AK6</f>
        <v>0</v>
      </c>
      <c r="AE4">
        <f>Data!AL6</f>
        <v>0</v>
      </c>
      <c r="AF4">
        <f>Data!AM6</f>
        <v>149.124</v>
      </c>
      <c r="AG4">
        <f>Data!AN6</f>
        <v>0</v>
      </c>
      <c r="AH4">
        <f>Data!AO6</f>
        <v>0</v>
      </c>
      <c r="AI4">
        <f>Data!AP6</f>
        <v>0</v>
      </c>
      <c r="AJ4">
        <f>Data!AQ6</f>
        <v>0</v>
      </c>
      <c r="AK4">
        <f>Data!AR6</f>
        <v>0</v>
      </c>
      <c r="AL4">
        <f>Data!AS6</f>
        <v>0</v>
      </c>
      <c r="AM4">
        <f>Data!AT6</f>
        <v>0</v>
      </c>
      <c r="AN4">
        <f>Data!AU6</f>
        <v>0</v>
      </c>
      <c r="AO4">
        <f>Data!AV6</f>
        <v>566</v>
      </c>
      <c r="AP4">
        <f>Data!AW6</f>
        <v>0</v>
      </c>
      <c r="AQ4">
        <f>Data!AX6</f>
        <v>0</v>
      </c>
      <c r="AR4">
        <f>Data!AY6</f>
        <v>0</v>
      </c>
      <c r="AS4">
        <f>Data!AZ6</f>
        <v>0</v>
      </c>
      <c r="AT4">
        <f>Data!BA6</f>
        <v>0</v>
      </c>
      <c r="AU4">
        <f>Data!BB6</f>
        <v>0</v>
      </c>
      <c r="AV4">
        <f>Data!BC6</f>
        <v>0</v>
      </c>
      <c r="AW4">
        <f>Data!BD6</f>
        <v>0</v>
      </c>
      <c r="AX4">
        <f>Data!BE6</f>
        <v>151.80000000000001</v>
      </c>
      <c r="AY4">
        <f>Data!BF6</f>
        <v>566</v>
      </c>
      <c r="AZ4">
        <f>Data!BG6</f>
        <v>367.33</v>
      </c>
      <c r="BA4" t="str">
        <f>Data!BJ6</f>
        <v>32375_T11</v>
      </c>
      <c r="BB4" s="1" t="str">
        <f>Data!BK6</f>
        <v>Zlínský</v>
      </c>
      <c r="BC4">
        <f>Data!BL6</f>
        <v>0.999</v>
      </c>
      <c r="BD4">
        <f>Data!BM6</f>
        <v>1.29</v>
      </c>
      <c r="BE4" t="str">
        <f>Data!BN6</f>
        <v>EG.D, a.s.</v>
      </c>
    </row>
    <row r="5" spans="1:68" x14ac:dyDescent="0.25">
      <c r="A5" s="1" t="s">
        <v>2</v>
      </c>
      <c r="B5" s="1" t="s">
        <v>1205</v>
      </c>
      <c r="C5" t="str">
        <f>Data!C7</f>
        <v>KJ - Bečov</v>
      </c>
      <c r="D5">
        <v>2024</v>
      </c>
      <c r="E5" s="1" t="str">
        <f>Data!E7</f>
        <v>12</v>
      </c>
      <c r="F5">
        <f>Data!G7</f>
        <v>967.43899999999996</v>
      </c>
      <c r="G5">
        <f>Data!H7</f>
        <v>449.65899999999999</v>
      </c>
      <c r="H5">
        <f>Data!I7</f>
        <v>517.78</v>
      </c>
      <c r="I5">
        <f>Data!J7</f>
        <v>35.251200000000004</v>
      </c>
      <c r="J5">
        <f>Data!L7</f>
        <v>368.12</v>
      </c>
      <c r="K5">
        <f>Data!M7</f>
        <v>4.8449999999999998</v>
      </c>
      <c r="L5">
        <f>Data!N7</f>
        <v>5.5789999999999509</v>
      </c>
      <c r="M5">
        <f>Data!O7</f>
        <v>0</v>
      </c>
      <c r="N5">
        <f>Data!P7</f>
        <v>0</v>
      </c>
      <c r="O5">
        <f>Data!Q7</f>
        <v>357.69600000000003</v>
      </c>
      <c r="P5">
        <f>Data!S7</f>
        <v>1526</v>
      </c>
      <c r="Q5">
        <f>Data!T7</f>
        <v>0</v>
      </c>
      <c r="R5">
        <f>Data!U7</f>
        <v>0</v>
      </c>
      <c r="S5">
        <f>Data!V7</f>
        <v>0</v>
      </c>
      <c r="T5">
        <f>Data!W7</f>
        <v>0</v>
      </c>
      <c r="U5">
        <f>Data!X7</f>
        <v>1526</v>
      </c>
      <c r="V5">
        <f>Data!Z7</f>
        <v>1.212</v>
      </c>
      <c r="W5">
        <f>Data!AB7</f>
        <v>11.635999999999949</v>
      </c>
      <c r="X5">
        <f>Data!AC7</f>
        <v>0</v>
      </c>
      <c r="Y5">
        <f>Data!AD7</f>
        <v>0</v>
      </c>
      <c r="Z5">
        <f>Data!AE7</f>
        <v>0</v>
      </c>
      <c r="AA5">
        <f>Data!AG7</f>
        <v>0</v>
      </c>
      <c r="AB5">
        <f>Data!AI7</f>
        <v>0</v>
      </c>
      <c r="AC5">
        <v>0</v>
      </c>
      <c r="AD5">
        <f>Data!AK7</f>
        <v>0</v>
      </c>
      <c r="AE5">
        <f>Data!AL7</f>
        <v>0</v>
      </c>
      <c r="AF5">
        <f>Data!AM7</f>
        <v>357.69600000000003</v>
      </c>
      <c r="AG5">
        <f>Data!AN7</f>
        <v>0</v>
      </c>
      <c r="AH5">
        <f>Data!AO7</f>
        <v>0</v>
      </c>
      <c r="AI5">
        <f>Data!AP7</f>
        <v>0</v>
      </c>
      <c r="AJ5">
        <f>Data!AQ7</f>
        <v>0</v>
      </c>
      <c r="AK5">
        <f>Data!AR7</f>
        <v>0</v>
      </c>
      <c r="AL5">
        <f>Data!AS7</f>
        <v>0</v>
      </c>
      <c r="AM5">
        <f>Data!AT7</f>
        <v>0</v>
      </c>
      <c r="AN5">
        <f>Data!AU7</f>
        <v>0</v>
      </c>
      <c r="AO5">
        <f>Data!AV7</f>
        <v>1526</v>
      </c>
      <c r="AP5">
        <f>Data!AW7</f>
        <v>0</v>
      </c>
      <c r="AQ5">
        <f>Data!AX7</f>
        <v>0</v>
      </c>
      <c r="AR5">
        <f>Data!AY7</f>
        <v>0</v>
      </c>
      <c r="AS5">
        <f>Data!AZ7</f>
        <v>0</v>
      </c>
      <c r="AT5">
        <f>Data!BA7</f>
        <v>0</v>
      </c>
      <c r="AU5">
        <f>Data!BB7</f>
        <v>0</v>
      </c>
      <c r="AV5">
        <f>Data!BC7</f>
        <v>0</v>
      </c>
      <c r="AW5">
        <f>Data!BD7</f>
        <v>0</v>
      </c>
      <c r="AX5">
        <f>Data!BE7</f>
        <v>368.12</v>
      </c>
      <c r="AY5">
        <f>Data!BF7</f>
        <v>1526</v>
      </c>
      <c r="AZ5">
        <f>Data!BG7</f>
        <v>870.69500000000005</v>
      </c>
      <c r="BA5" t="str">
        <f>Data!BJ7</f>
        <v>32525_T11</v>
      </c>
      <c r="BB5" s="1" t="str">
        <f>Data!BK7</f>
        <v>Ústecký</v>
      </c>
      <c r="BC5">
        <f>Data!BL7</f>
        <v>0.999</v>
      </c>
      <c r="BD5">
        <f>Data!BM7</f>
        <v>1.29</v>
      </c>
      <c r="BE5" t="str">
        <f>Data!BN7</f>
        <v>ČEZ Distribuce, a.s.</v>
      </c>
    </row>
    <row r="6" spans="1:68" x14ac:dyDescent="0.25">
      <c r="A6" s="1" t="s">
        <v>2</v>
      </c>
      <c r="B6" s="1" t="s">
        <v>1205</v>
      </c>
      <c r="C6" t="str">
        <f>Data!C8</f>
        <v>KJ - Benešov</v>
      </c>
      <c r="D6">
        <v>2024</v>
      </c>
      <c r="E6" s="1" t="str">
        <f>Data!E8</f>
        <v>12</v>
      </c>
      <c r="F6">
        <f>Data!G8</f>
        <v>1017.65</v>
      </c>
      <c r="G6">
        <f>Data!H8</f>
        <v>484.178</v>
      </c>
      <c r="H6">
        <f>Data!I8</f>
        <v>533.47199999999998</v>
      </c>
      <c r="I6">
        <f>Data!J8</f>
        <v>35.251200000000004</v>
      </c>
      <c r="J6">
        <f>Data!L8</f>
        <v>378.67</v>
      </c>
      <c r="K6">
        <f>Data!M8</f>
        <v>5.6</v>
      </c>
      <c r="L6">
        <f>Data!N8</f>
        <v>6.1709999999999923</v>
      </c>
      <c r="M6">
        <f>Data!O8</f>
        <v>0</v>
      </c>
      <c r="N6">
        <f>Data!P8</f>
        <v>0</v>
      </c>
      <c r="O6">
        <f>Data!Q8</f>
        <v>366.899</v>
      </c>
      <c r="P6">
        <f>Data!S8</f>
        <v>1502</v>
      </c>
      <c r="Q6">
        <f>Data!T8</f>
        <v>0</v>
      </c>
      <c r="R6">
        <f>Data!U8</f>
        <v>0</v>
      </c>
      <c r="S6">
        <f>Data!V8</f>
        <v>0</v>
      </c>
      <c r="T6">
        <f>Data!W8</f>
        <v>0</v>
      </c>
      <c r="U6">
        <f>Data!X8</f>
        <v>1502</v>
      </c>
      <c r="V6">
        <f>Data!Z8</f>
        <v>0.76200000000000001</v>
      </c>
      <c r="W6">
        <f>Data!AB8</f>
        <v>12.532999999999992</v>
      </c>
      <c r="X6">
        <f>Data!AC8</f>
        <v>0</v>
      </c>
      <c r="Y6">
        <f>Data!AD8</f>
        <v>0</v>
      </c>
      <c r="Z6">
        <f>Data!AE8</f>
        <v>0</v>
      </c>
      <c r="AA6">
        <f>Data!AG8</f>
        <v>0</v>
      </c>
      <c r="AB6">
        <f>Data!AI8</f>
        <v>0</v>
      </c>
      <c r="AC6">
        <v>0</v>
      </c>
      <c r="AD6">
        <f>Data!AK8</f>
        <v>0</v>
      </c>
      <c r="AE6">
        <f>Data!AL8</f>
        <v>0</v>
      </c>
      <c r="AF6">
        <f>Data!AM8</f>
        <v>366.899</v>
      </c>
      <c r="AG6">
        <f>Data!AN8</f>
        <v>0</v>
      </c>
      <c r="AH6">
        <f>Data!AO8</f>
        <v>0</v>
      </c>
      <c r="AI6">
        <f>Data!AP8</f>
        <v>0</v>
      </c>
      <c r="AJ6">
        <f>Data!AQ8</f>
        <v>0</v>
      </c>
      <c r="AK6">
        <f>Data!AR8</f>
        <v>0</v>
      </c>
      <c r="AL6">
        <f>Data!AS8</f>
        <v>0</v>
      </c>
      <c r="AM6">
        <f>Data!AT8</f>
        <v>0</v>
      </c>
      <c r="AN6">
        <f>Data!AU8</f>
        <v>0</v>
      </c>
      <c r="AO6">
        <f>Data!AV8</f>
        <v>1502</v>
      </c>
      <c r="AP6">
        <f>Data!AW8</f>
        <v>0</v>
      </c>
      <c r="AQ6">
        <f>Data!AX8</f>
        <v>0</v>
      </c>
      <c r="AR6">
        <f>Data!AY8</f>
        <v>0</v>
      </c>
      <c r="AS6">
        <f>Data!AZ8</f>
        <v>0</v>
      </c>
      <c r="AT6">
        <f>Data!BA8</f>
        <v>0</v>
      </c>
      <c r="AU6">
        <f>Data!BB8</f>
        <v>0</v>
      </c>
      <c r="AV6">
        <f>Data!BC8</f>
        <v>0</v>
      </c>
      <c r="AW6">
        <f>Data!BD8</f>
        <v>0</v>
      </c>
      <c r="AX6">
        <f>Data!BE8</f>
        <v>378.67</v>
      </c>
      <c r="AY6">
        <f>Data!BF8</f>
        <v>1502</v>
      </c>
      <c r="AZ6">
        <f>Data!BG8</f>
        <v>1017.5890000000001</v>
      </c>
      <c r="BA6" t="str">
        <f>Data!BJ8</f>
        <v>32480_T11</v>
      </c>
      <c r="BB6" s="1" t="str">
        <f>Data!BK8</f>
        <v>Středočeský</v>
      </c>
      <c r="BC6">
        <f>Data!BL8</f>
        <v>0.999</v>
      </c>
      <c r="BD6">
        <f>Data!BM8</f>
        <v>1.274</v>
      </c>
      <c r="BE6" t="str">
        <f>Data!BN8</f>
        <v>ČEZ Distribuce, a.s.</v>
      </c>
    </row>
    <row r="7" spans="1:68" x14ac:dyDescent="0.25">
      <c r="A7" s="1" t="s">
        <v>2</v>
      </c>
      <c r="B7" s="1" t="s">
        <v>1205</v>
      </c>
      <c r="C7" t="str">
        <f>Data!C9</f>
        <v>KJ - Bojkovice</v>
      </c>
      <c r="D7">
        <v>2024</v>
      </c>
      <c r="E7" s="1" t="str">
        <f>Data!E9</f>
        <v>12</v>
      </c>
      <c r="F7">
        <f>Data!G9</f>
        <v>1170.7760000000001</v>
      </c>
      <c r="G7">
        <f>Data!H9</f>
        <v>545.70100000000002</v>
      </c>
      <c r="H7">
        <f>Data!I9</f>
        <v>625.07500000000005</v>
      </c>
      <c r="I7">
        <f>Data!J9</f>
        <v>35.296236</v>
      </c>
      <c r="J7">
        <f>Data!L9</f>
        <v>439.904</v>
      </c>
      <c r="K7">
        <f>Data!M9</f>
        <v>7.1120000000000001</v>
      </c>
      <c r="L7">
        <f>Data!N9</f>
        <v>8.1469999999999914</v>
      </c>
      <c r="M7">
        <f>Data!O9</f>
        <v>0</v>
      </c>
      <c r="N7">
        <f>Data!P9</f>
        <v>0</v>
      </c>
      <c r="O7">
        <f>Data!Q9</f>
        <v>424.64499999999998</v>
      </c>
      <c r="P7">
        <f>Data!S9</f>
        <v>1814</v>
      </c>
      <c r="Q7">
        <f>Data!T9</f>
        <v>0</v>
      </c>
      <c r="R7">
        <f>Data!U9</f>
        <v>0</v>
      </c>
      <c r="S7">
        <f>Data!V9</f>
        <v>0</v>
      </c>
      <c r="T7">
        <f>Data!W9</f>
        <v>0</v>
      </c>
      <c r="U7">
        <f>Data!X9</f>
        <v>1814</v>
      </c>
      <c r="V7">
        <f>Data!Z9</f>
        <v>1.1839999999999999</v>
      </c>
      <c r="W7">
        <f>Data!AB9</f>
        <v>16.442999999999991</v>
      </c>
      <c r="X7">
        <f>Data!AC9</f>
        <v>0</v>
      </c>
      <c r="Y7">
        <f>Data!AD9</f>
        <v>0</v>
      </c>
      <c r="Z7">
        <f>Data!AE9</f>
        <v>0</v>
      </c>
      <c r="AA7">
        <f>Data!AG9</f>
        <v>0</v>
      </c>
      <c r="AB7">
        <f>Data!AI9</f>
        <v>0</v>
      </c>
      <c r="AC7">
        <v>0</v>
      </c>
      <c r="AD7">
        <f>Data!AK9</f>
        <v>0</v>
      </c>
      <c r="AE7">
        <f>Data!AL9</f>
        <v>0</v>
      </c>
      <c r="AF7">
        <f>Data!AM9</f>
        <v>424.64499999999998</v>
      </c>
      <c r="AG7">
        <f>Data!AN9</f>
        <v>0</v>
      </c>
      <c r="AH7">
        <f>Data!AO9</f>
        <v>0</v>
      </c>
      <c r="AI7">
        <f>Data!AP9</f>
        <v>0</v>
      </c>
      <c r="AJ7">
        <f>Data!AQ9</f>
        <v>0</v>
      </c>
      <c r="AK7">
        <f>Data!AR9</f>
        <v>0</v>
      </c>
      <c r="AL7">
        <f>Data!AS9</f>
        <v>0</v>
      </c>
      <c r="AM7">
        <f>Data!AT9</f>
        <v>0</v>
      </c>
      <c r="AN7">
        <f>Data!AU9</f>
        <v>0</v>
      </c>
      <c r="AO7">
        <f>Data!AV9</f>
        <v>0</v>
      </c>
      <c r="AP7">
        <f>Data!AW9</f>
        <v>0</v>
      </c>
      <c r="AQ7">
        <f>Data!AX9</f>
        <v>1814</v>
      </c>
      <c r="AR7">
        <f>Data!AY9</f>
        <v>0</v>
      </c>
      <c r="AS7">
        <f>Data!AZ9</f>
        <v>0</v>
      </c>
      <c r="AT7">
        <f>Data!BA9</f>
        <v>0</v>
      </c>
      <c r="AU7">
        <f>Data!BB9</f>
        <v>0</v>
      </c>
      <c r="AV7">
        <f>Data!BC9</f>
        <v>0</v>
      </c>
      <c r="AW7">
        <f>Data!BD9</f>
        <v>0</v>
      </c>
      <c r="AX7">
        <f>Data!BE9</f>
        <v>439.904</v>
      </c>
      <c r="AY7">
        <f>Data!BF9</f>
        <v>1814</v>
      </c>
      <c r="AZ7">
        <f>Data!BG9</f>
        <v>1170.7760000000001</v>
      </c>
      <c r="BA7" t="str">
        <f>Data!BJ9</f>
        <v>30791_T11</v>
      </c>
      <c r="BB7" s="1" t="str">
        <f>Data!BK9</f>
        <v>Zlínský</v>
      </c>
      <c r="BC7">
        <f>Data!BL9</f>
        <v>0.999</v>
      </c>
      <c r="BD7">
        <f>Data!BM9</f>
        <v>1.274</v>
      </c>
      <c r="BE7" t="str">
        <f>Data!BN9</f>
        <v>EG.D, a.s.</v>
      </c>
    </row>
    <row r="8" spans="1:68" x14ac:dyDescent="0.25">
      <c r="A8" s="1" t="s">
        <v>2</v>
      </c>
      <c r="B8" s="1" t="s">
        <v>1205</v>
      </c>
      <c r="C8" t="str">
        <f>Data!C10</f>
        <v>KJ - Broumov</v>
      </c>
      <c r="D8">
        <v>2024</v>
      </c>
      <c r="E8" s="1" t="str">
        <f>Data!E10</f>
        <v>12</v>
      </c>
      <c r="F8">
        <f>Data!G10</f>
        <v>526.42700000000002</v>
      </c>
      <c r="G8">
        <f>Data!H10</f>
        <v>236.131</v>
      </c>
      <c r="H8">
        <f>Data!I10</f>
        <v>290.29599999999999</v>
      </c>
      <c r="I8">
        <f>Data!J10</f>
        <v>35.303688000000001</v>
      </c>
      <c r="J8">
        <f>Data!L10</f>
        <v>216.684</v>
      </c>
      <c r="K8">
        <f>Data!M10</f>
        <v>2.0299999999999998</v>
      </c>
      <c r="L8">
        <f>Data!N10</f>
        <v>2.4960000000000093</v>
      </c>
      <c r="M8">
        <f>Data!O10</f>
        <v>0</v>
      </c>
      <c r="N8">
        <f>Data!P10</f>
        <v>0</v>
      </c>
      <c r="O8">
        <f>Data!Q10</f>
        <v>212.15799999999999</v>
      </c>
      <c r="P8">
        <f>Data!S10</f>
        <v>959</v>
      </c>
      <c r="Q8">
        <f>Data!T10</f>
        <v>0</v>
      </c>
      <c r="R8">
        <f>Data!U10</f>
        <v>0</v>
      </c>
      <c r="S8">
        <f>Data!V10</f>
        <v>0</v>
      </c>
      <c r="T8">
        <f>Data!W10</f>
        <v>0</v>
      </c>
      <c r="U8">
        <f>Data!X10</f>
        <v>959</v>
      </c>
      <c r="V8">
        <f>Data!Z10</f>
        <v>0.84499999999999997</v>
      </c>
      <c r="W8">
        <f>Data!AB10</f>
        <v>5.3710000000000084</v>
      </c>
      <c r="X8">
        <f>Data!AC10</f>
        <v>0</v>
      </c>
      <c r="Y8">
        <f>Data!AD10</f>
        <v>0</v>
      </c>
      <c r="Z8">
        <f>Data!AE10</f>
        <v>0</v>
      </c>
      <c r="AA8">
        <f>Data!AG10</f>
        <v>0</v>
      </c>
      <c r="AB8">
        <f>Data!AI10</f>
        <v>0</v>
      </c>
      <c r="AC8">
        <v>0</v>
      </c>
      <c r="AD8">
        <f>Data!AK10</f>
        <v>0</v>
      </c>
      <c r="AE8">
        <f>Data!AL10</f>
        <v>0</v>
      </c>
      <c r="AF8">
        <f>Data!AM10</f>
        <v>212.15799999999999</v>
      </c>
      <c r="AG8">
        <f>Data!AN10</f>
        <v>0</v>
      </c>
      <c r="AH8">
        <f>Data!AO10</f>
        <v>0</v>
      </c>
      <c r="AI8">
        <f>Data!AP10</f>
        <v>0</v>
      </c>
      <c r="AJ8">
        <f>Data!AQ10</f>
        <v>0</v>
      </c>
      <c r="AK8">
        <f>Data!AR10</f>
        <v>0</v>
      </c>
      <c r="AL8">
        <f>Data!AS10</f>
        <v>0</v>
      </c>
      <c r="AM8">
        <f>Data!AT10</f>
        <v>0</v>
      </c>
      <c r="AN8">
        <f>Data!AU10</f>
        <v>0</v>
      </c>
      <c r="AO8">
        <f>Data!AV10</f>
        <v>959</v>
      </c>
      <c r="AP8">
        <f>Data!AW10</f>
        <v>0</v>
      </c>
      <c r="AQ8">
        <f>Data!AX10</f>
        <v>0</v>
      </c>
      <c r="AR8">
        <f>Data!AY10</f>
        <v>0</v>
      </c>
      <c r="AS8">
        <f>Data!AZ10</f>
        <v>0</v>
      </c>
      <c r="AT8">
        <f>Data!BA10</f>
        <v>0</v>
      </c>
      <c r="AU8">
        <f>Data!BB10</f>
        <v>0</v>
      </c>
      <c r="AV8">
        <f>Data!BC10</f>
        <v>0</v>
      </c>
      <c r="AW8">
        <f>Data!BD10</f>
        <v>0</v>
      </c>
      <c r="AX8">
        <f>Data!BE10</f>
        <v>216.684</v>
      </c>
      <c r="AY8">
        <f>Data!BF10</f>
        <v>959</v>
      </c>
      <c r="AZ8">
        <f>Data!BG10</f>
        <v>526.42700000000002</v>
      </c>
      <c r="BA8" t="str">
        <f>Data!BJ10</f>
        <v>32196_T11</v>
      </c>
      <c r="BB8" s="1" t="str">
        <f>Data!BK10</f>
        <v>Královéhradecký</v>
      </c>
      <c r="BC8">
        <f>Data!BL10</f>
        <v>0.6</v>
      </c>
      <c r="BD8">
        <f>Data!BM10</f>
        <v>0.72299999999999998</v>
      </c>
      <c r="BE8" t="str">
        <f>Data!BN10</f>
        <v>ČEZ Distribuce, a.s.</v>
      </c>
    </row>
    <row r="9" spans="1:68" x14ac:dyDescent="0.25">
      <c r="A9" s="1" t="s">
        <v>2</v>
      </c>
      <c r="B9" s="1" t="s">
        <v>1205</v>
      </c>
      <c r="C9" t="str">
        <f>Data!C11</f>
        <v>KJ - Brtnice</v>
      </c>
      <c r="D9">
        <v>2024</v>
      </c>
      <c r="E9" s="1" t="str">
        <f>Data!E11</f>
        <v>12</v>
      </c>
      <c r="F9">
        <f>Data!G11</f>
        <v>0</v>
      </c>
      <c r="G9">
        <f>Data!H11</f>
        <v>0</v>
      </c>
      <c r="H9">
        <f>Data!I11</f>
        <v>0</v>
      </c>
      <c r="I9">
        <f>Data!J11</f>
        <v>0</v>
      </c>
      <c r="J9">
        <f>Data!L11</f>
        <v>0</v>
      </c>
      <c r="K9">
        <f>Data!M11</f>
        <v>0</v>
      </c>
      <c r="L9">
        <f>Data!N11</f>
        <v>0</v>
      </c>
      <c r="M9">
        <f>Data!O11</f>
        <v>0</v>
      </c>
      <c r="N9">
        <f>Data!P11</f>
        <v>0</v>
      </c>
      <c r="O9">
        <f>Data!Q11</f>
        <v>0</v>
      </c>
      <c r="P9">
        <f>Data!S11</f>
        <v>0</v>
      </c>
      <c r="Q9">
        <f>Data!T11</f>
        <v>0</v>
      </c>
      <c r="R9">
        <f>Data!U11</f>
        <v>0</v>
      </c>
      <c r="S9">
        <f>Data!V11</f>
        <v>0</v>
      </c>
      <c r="T9">
        <f>Data!W11</f>
        <v>0</v>
      </c>
      <c r="U9">
        <f>Data!X11</f>
        <v>0</v>
      </c>
      <c r="V9">
        <f>Data!Z11</f>
        <v>0.04</v>
      </c>
      <c r="W9">
        <f>Data!AB11</f>
        <v>0.04</v>
      </c>
      <c r="X9">
        <f>Data!AC11</f>
        <v>0</v>
      </c>
      <c r="Y9">
        <f>Data!AD11</f>
        <v>0</v>
      </c>
      <c r="Z9">
        <f>Data!AE11</f>
        <v>0</v>
      </c>
      <c r="AA9">
        <f>Data!AG11</f>
        <v>0</v>
      </c>
      <c r="AB9">
        <f>Data!AI11</f>
        <v>0</v>
      </c>
      <c r="AC9">
        <v>0</v>
      </c>
      <c r="AD9">
        <f>Data!AK11</f>
        <v>0</v>
      </c>
      <c r="AE9">
        <f>Data!AL11</f>
        <v>0</v>
      </c>
      <c r="AF9">
        <f>Data!AM11</f>
        <v>0</v>
      </c>
      <c r="AG9">
        <f>Data!AN11</f>
        <v>0</v>
      </c>
      <c r="AH9">
        <f>Data!AO11</f>
        <v>0</v>
      </c>
      <c r="AI9">
        <f>Data!AP11</f>
        <v>0</v>
      </c>
      <c r="AJ9">
        <f>Data!AQ11</f>
        <v>0</v>
      </c>
      <c r="AK9">
        <f>Data!AR11</f>
        <v>0</v>
      </c>
      <c r="AL9">
        <f>Data!AS11</f>
        <v>0</v>
      </c>
      <c r="AM9">
        <f>Data!AT11</f>
        <v>0</v>
      </c>
      <c r="AN9">
        <f>Data!AU11</f>
        <v>0</v>
      </c>
      <c r="AO9">
        <f>Data!AV11</f>
        <v>0</v>
      </c>
      <c r="AP9">
        <f>Data!AW11</f>
        <v>0</v>
      </c>
      <c r="AQ9">
        <f>Data!AX11</f>
        <v>0</v>
      </c>
      <c r="AR9">
        <f>Data!AY11</f>
        <v>0</v>
      </c>
      <c r="AS9">
        <f>Data!AZ11</f>
        <v>0</v>
      </c>
      <c r="AT9">
        <f>Data!BA11</f>
        <v>0</v>
      </c>
      <c r="AU9">
        <f>Data!BB11</f>
        <v>0</v>
      </c>
      <c r="AV9">
        <f>Data!BC11</f>
        <v>0</v>
      </c>
      <c r="AW9">
        <f>Data!BD11</f>
        <v>0</v>
      </c>
      <c r="AX9">
        <f>Data!BE11</f>
        <v>0</v>
      </c>
      <c r="AY9">
        <f>Data!BF11</f>
        <v>0</v>
      </c>
      <c r="AZ9">
        <f>Data!BG11</f>
        <v>0</v>
      </c>
      <c r="BA9" t="str">
        <f>Data!BJ11</f>
        <v>25506_T11</v>
      </c>
      <c r="BB9" s="1" t="str">
        <f>Data!BK11</f>
        <v>Vysočina</v>
      </c>
      <c r="BC9">
        <f>Data!BL11</f>
        <v>0.26600000000000001</v>
      </c>
      <c r="BD9">
        <f>Data!BM11</f>
        <v>0.41699999999999998</v>
      </c>
      <c r="BE9" t="str">
        <f>Data!BN11</f>
        <v>EG.D, a.s.</v>
      </c>
    </row>
    <row r="10" spans="1:68" x14ac:dyDescent="0.25">
      <c r="A10" s="1" t="s">
        <v>2</v>
      </c>
      <c r="B10" s="1" t="s">
        <v>1205</v>
      </c>
      <c r="C10" t="str">
        <f>Data!C12</f>
        <v>KJ - Bystřice nad Pernštejnem</v>
      </c>
      <c r="D10">
        <v>2024</v>
      </c>
      <c r="E10" s="1" t="str">
        <f>Data!E12</f>
        <v>12</v>
      </c>
      <c r="F10">
        <f>Data!G12</f>
        <v>1656.3219999999999</v>
      </c>
      <c r="G10">
        <f>Data!H12</f>
        <v>788.19500000000005</v>
      </c>
      <c r="H10">
        <f>Data!I12</f>
        <v>868.12699999999995</v>
      </c>
      <c r="I10">
        <f>Data!J12</f>
        <v>35.293999999999997</v>
      </c>
      <c r="J10">
        <f>Data!L12</f>
        <v>611.08500000000004</v>
      </c>
      <c r="K10">
        <f>Data!M12</f>
        <v>5.9119999999999999</v>
      </c>
      <c r="L10">
        <f>Data!N12</f>
        <v>6.5120000000000573</v>
      </c>
      <c r="M10">
        <f>Data!O12</f>
        <v>0</v>
      </c>
      <c r="N10">
        <f>Data!P12</f>
        <v>0</v>
      </c>
      <c r="O10">
        <f>Data!Q12</f>
        <v>598.66099999999994</v>
      </c>
      <c r="P10">
        <f>Data!S12</f>
        <v>2423</v>
      </c>
      <c r="Q10">
        <f>Data!T12</f>
        <v>0</v>
      </c>
      <c r="R10">
        <f>Data!U12</f>
        <v>0</v>
      </c>
      <c r="S10">
        <f>Data!V12</f>
        <v>0</v>
      </c>
      <c r="T10">
        <f>Data!W12</f>
        <v>0</v>
      </c>
      <c r="U10">
        <f>Data!X12</f>
        <v>2423</v>
      </c>
      <c r="V10">
        <f>Data!Z12</f>
        <v>1.3049999999999999</v>
      </c>
      <c r="W10">
        <f>Data!AB12</f>
        <v>13.729000000000056</v>
      </c>
      <c r="X10">
        <f>Data!AC12</f>
        <v>0</v>
      </c>
      <c r="Y10">
        <f>Data!AD12</f>
        <v>0</v>
      </c>
      <c r="Z10">
        <f>Data!AE12</f>
        <v>0</v>
      </c>
      <c r="AA10">
        <f>Data!AG12</f>
        <v>0</v>
      </c>
      <c r="AB10">
        <f>Data!AI12</f>
        <v>0</v>
      </c>
      <c r="AC10">
        <v>0</v>
      </c>
      <c r="AD10">
        <f>Data!AK12</f>
        <v>0</v>
      </c>
      <c r="AE10">
        <f>Data!AL12</f>
        <v>0</v>
      </c>
      <c r="AF10">
        <f>Data!AM12</f>
        <v>598.66099999999994</v>
      </c>
      <c r="AG10">
        <f>Data!AN12</f>
        <v>0</v>
      </c>
      <c r="AH10">
        <f>Data!AO12</f>
        <v>0</v>
      </c>
      <c r="AI10">
        <f>Data!AP12</f>
        <v>0</v>
      </c>
      <c r="AJ10">
        <f>Data!AQ12</f>
        <v>0</v>
      </c>
      <c r="AK10">
        <f>Data!AR12</f>
        <v>0</v>
      </c>
      <c r="AL10">
        <f>Data!AS12</f>
        <v>0</v>
      </c>
      <c r="AM10">
        <f>Data!AT12</f>
        <v>0</v>
      </c>
      <c r="AN10">
        <f>Data!AU12</f>
        <v>0</v>
      </c>
      <c r="AO10">
        <f>Data!AV12</f>
        <v>2423</v>
      </c>
      <c r="AP10">
        <f>Data!AW12</f>
        <v>0</v>
      </c>
      <c r="AQ10">
        <f>Data!AX12</f>
        <v>0</v>
      </c>
      <c r="AR10">
        <f>Data!AY12</f>
        <v>0</v>
      </c>
      <c r="AS10">
        <f>Data!AZ12</f>
        <v>0</v>
      </c>
      <c r="AT10">
        <f>Data!BA12</f>
        <v>0</v>
      </c>
      <c r="AU10">
        <f>Data!BB12</f>
        <v>0</v>
      </c>
      <c r="AV10">
        <f>Data!BC12</f>
        <v>0</v>
      </c>
      <c r="AW10">
        <f>Data!BD12</f>
        <v>0</v>
      </c>
      <c r="AX10">
        <f>Data!BE12</f>
        <v>611.08500000000004</v>
      </c>
      <c r="AY10">
        <f>Data!BF12</f>
        <v>2423</v>
      </c>
      <c r="AZ10">
        <f>Data!BG12</f>
        <v>1656.3219999999999</v>
      </c>
      <c r="BA10" t="str">
        <f>Data!BJ12</f>
        <v>17525_T11</v>
      </c>
      <c r="BB10" s="1" t="str">
        <f>Data!BK12</f>
        <v>Vysočina</v>
      </c>
      <c r="BC10">
        <f>Data!BL12</f>
        <v>2</v>
      </c>
      <c r="BD10">
        <f>Data!BM12</f>
        <v>2.254</v>
      </c>
      <c r="BE10" t="str">
        <f>Data!BN12</f>
        <v>EG.D, a.s.</v>
      </c>
    </row>
    <row r="11" spans="1:68" x14ac:dyDescent="0.25">
      <c r="A11" s="1" t="s">
        <v>2</v>
      </c>
      <c r="B11" s="1" t="s">
        <v>1205</v>
      </c>
      <c r="C11" t="str">
        <f>Data!C13</f>
        <v>KJ - Česká Třebová, Křib</v>
      </c>
      <c r="D11">
        <v>2024</v>
      </c>
      <c r="E11" s="1" t="str">
        <f>Data!E13</f>
        <v>12</v>
      </c>
      <c r="F11">
        <f>Data!G13</f>
        <v>204.685</v>
      </c>
      <c r="G11">
        <f>Data!H13</f>
        <v>85.454999999999998</v>
      </c>
      <c r="H11">
        <f>Data!I13</f>
        <v>119.23</v>
      </c>
      <c r="I11">
        <f>Data!J13</f>
        <v>35.251200000000004</v>
      </c>
      <c r="J11">
        <f>Data!L13</f>
        <v>69.88</v>
      </c>
      <c r="K11">
        <f>Data!M13</f>
        <v>1.728</v>
      </c>
      <c r="L11">
        <f>Data!N13</f>
        <v>2.4120000000000061</v>
      </c>
      <c r="M11">
        <f>Data!O13</f>
        <v>0</v>
      </c>
      <c r="N11">
        <f>Data!P13</f>
        <v>0</v>
      </c>
      <c r="O11">
        <f>Data!Q13</f>
        <v>65.739999999999995</v>
      </c>
      <c r="P11">
        <f>Data!S13</f>
        <v>351</v>
      </c>
      <c r="Q11">
        <f>Data!T13</f>
        <v>0</v>
      </c>
      <c r="R11">
        <f>Data!U13</f>
        <v>0</v>
      </c>
      <c r="S11">
        <f>Data!V13</f>
        <v>0</v>
      </c>
      <c r="T11">
        <f>Data!W13</f>
        <v>0</v>
      </c>
      <c r="U11">
        <f>Data!X13</f>
        <v>351</v>
      </c>
      <c r="V11">
        <f>Data!Z13</f>
        <v>7.9000000000000001E-2</v>
      </c>
      <c r="W11">
        <f>Data!AB13</f>
        <v>4.2190000000000056</v>
      </c>
      <c r="X11">
        <f>Data!AC13</f>
        <v>0</v>
      </c>
      <c r="Y11">
        <f>Data!AD13</f>
        <v>0</v>
      </c>
      <c r="Z11">
        <f>Data!AE13</f>
        <v>0</v>
      </c>
      <c r="AA11">
        <f>Data!AG13</f>
        <v>0</v>
      </c>
      <c r="AB11">
        <f>Data!AI13</f>
        <v>0</v>
      </c>
      <c r="AC11">
        <v>0</v>
      </c>
      <c r="AD11">
        <f>Data!AK13</f>
        <v>0</v>
      </c>
      <c r="AE11">
        <f>Data!AL13</f>
        <v>0</v>
      </c>
      <c r="AF11">
        <f>Data!AM13</f>
        <v>65.739999999999995</v>
      </c>
      <c r="AG11">
        <f>Data!AN13</f>
        <v>0</v>
      </c>
      <c r="AH11">
        <f>Data!AO13</f>
        <v>0</v>
      </c>
      <c r="AI11">
        <f>Data!AP13</f>
        <v>0</v>
      </c>
      <c r="AJ11">
        <f>Data!AQ13</f>
        <v>0</v>
      </c>
      <c r="AK11">
        <f>Data!AR13</f>
        <v>0</v>
      </c>
      <c r="AL11">
        <f>Data!AS13</f>
        <v>0</v>
      </c>
      <c r="AM11">
        <f>Data!AT13</f>
        <v>0</v>
      </c>
      <c r="AN11">
        <f>Data!AU13</f>
        <v>0</v>
      </c>
      <c r="AO11">
        <f>Data!AV13</f>
        <v>351</v>
      </c>
      <c r="AP11">
        <f>Data!AW13</f>
        <v>0</v>
      </c>
      <c r="AQ11">
        <f>Data!AX13</f>
        <v>0</v>
      </c>
      <c r="AR11">
        <f>Data!AY13</f>
        <v>0</v>
      </c>
      <c r="AS11">
        <f>Data!AZ13</f>
        <v>0</v>
      </c>
      <c r="AT11">
        <f>Data!BA13</f>
        <v>0</v>
      </c>
      <c r="AU11">
        <f>Data!BB13</f>
        <v>0</v>
      </c>
      <c r="AV11">
        <f>Data!BC13</f>
        <v>0</v>
      </c>
      <c r="AW11">
        <f>Data!BD13</f>
        <v>0</v>
      </c>
      <c r="AX11">
        <f>Data!BE13</f>
        <v>69.88</v>
      </c>
      <c r="AY11">
        <f>Data!BF13</f>
        <v>351</v>
      </c>
      <c r="AZ11">
        <f>Data!BG13</f>
        <v>184.21700000000001</v>
      </c>
      <c r="BA11" t="str">
        <f>Data!BJ13</f>
        <v>32199_T11</v>
      </c>
      <c r="BB11" s="1" t="str">
        <f>Data!BK13</f>
        <v>Pardubický</v>
      </c>
      <c r="BC11">
        <f>Data!BL13</f>
        <v>0.2</v>
      </c>
      <c r="BD11">
        <f>Data!BM13</f>
        <v>0.28599999999999998</v>
      </c>
      <c r="BE11" t="str">
        <f>Data!BN13</f>
        <v>ČEZ Distribuce, a.s.</v>
      </c>
    </row>
    <row r="12" spans="1:68" x14ac:dyDescent="0.25">
      <c r="A12" s="1" t="s">
        <v>2</v>
      </c>
      <c r="B12" s="1" t="s">
        <v>1205</v>
      </c>
      <c r="C12" t="str">
        <f>Data!C14</f>
        <v>KJ - Česká Třebová, Lhotka</v>
      </c>
      <c r="D12">
        <v>2024</v>
      </c>
      <c r="E12" s="1" t="str">
        <f>Data!E14</f>
        <v>12</v>
      </c>
      <c r="F12">
        <f>Data!G14</f>
        <v>729.18799999999999</v>
      </c>
      <c r="G12">
        <f>Data!H14</f>
        <v>328.14100000000002</v>
      </c>
      <c r="H12">
        <f>Data!I14</f>
        <v>401.04700000000003</v>
      </c>
      <c r="I12">
        <f>Data!J14</f>
        <v>35.251200000000004</v>
      </c>
      <c r="J12">
        <f>Data!L14</f>
        <v>271.60000000000002</v>
      </c>
      <c r="K12">
        <f>Data!M14</f>
        <v>2.8479999999999999</v>
      </c>
      <c r="L12">
        <f>Data!N14</f>
        <v>3.4809999999999945</v>
      </c>
      <c r="M12">
        <f>Data!O14</f>
        <v>0</v>
      </c>
      <c r="N12">
        <f>Data!P14</f>
        <v>0</v>
      </c>
      <c r="O12">
        <f>Data!Q14</f>
        <v>265.27100000000002</v>
      </c>
      <c r="P12">
        <f>Data!S14</f>
        <v>1195</v>
      </c>
      <c r="Q12">
        <f>Data!T14</f>
        <v>0</v>
      </c>
      <c r="R12">
        <f>Data!U14</f>
        <v>0</v>
      </c>
      <c r="S12">
        <f>Data!V14</f>
        <v>0</v>
      </c>
      <c r="T12">
        <f>Data!W14</f>
        <v>0</v>
      </c>
      <c r="U12">
        <f>Data!X14</f>
        <v>1195</v>
      </c>
      <c r="V12">
        <f>Data!Z14</f>
        <v>1.5660000000000001</v>
      </c>
      <c r="W12">
        <f>Data!AB14</f>
        <v>7.8949999999999942</v>
      </c>
      <c r="X12">
        <f>Data!AC14</f>
        <v>0</v>
      </c>
      <c r="Y12">
        <f>Data!AD14</f>
        <v>0</v>
      </c>
      <c r="Z12">
        <f>Data!AE14</f>
        <v>0</v>
      </c>
      <c r="AA12">
        <f>Data!AG14</f>
        <v>0</v>
      </c>
      <c r="AB12">
        <f>Data!AI14</f>
        <v>0</v>
      </c>
      <c r="AC12">
        <v>0</v>
      </c>
      <c r="AD12">
        <f>Data!AK14</f>
        <v>0</v>
      </c>
      <c r="AE12">
        <f>Data!AL14</f>
        <v>0</v>
      </c>
      <c r="AF12">
        <f>Data!AM14</f>
        <v>265.27100000000002</v>
      </c>
      <c r="AG12">
        <f>Data!AN14</f>
        <v>0</v>
      </c>
      <c r="AH12">
        <f>Data!AO14</f>
        <v>0</v>
      </c>
      <c r="AI12">
        <f>Data!AP14</f>
        <v>0</v>
      </c>
      <c r="AJ12">
        <f>Data!AQ14</f>
        <v>0</v>
      </c>
      <c r="AK12">
        <f>Data!AR14</f>
        <v>0</v>
      </c>
      <c r="AL12">
        <f>Data!AS14</f>
        <v>0</v>
      </c>
      <c r="AM12">
        <f>Data!AT14</f>
        <v>0</v>
      </c>
      <c r="AN12">
        <f>Data!AU14</f>
        <v>0</v>
      </c>
      <c r="AO12">
        <f>Data!AV14</f>
        <v>1195</v>
      </c>
      <c r="AP12">
        <f>Data!AW14</f>
        <v>0</v>
      </c>
      <c r="AQ12">
        <f>Data!AX14</f>
        <v>0</v>
      </c>
      <c r="AR12">
        <f>Data!AY14</f>
        <v>0</v>
      </c>
      <c r="AS12">
        <f>Data!AZ14</f>
        <v>0</v>
      </c>
      <c r="AT12">
        <f>Data!BA14</f>
        <v>0</v>
      </c>
      <c r="AU12">
        <f>Data!BB14</f>
        <v>0</v>
      </c>
      <c r="AV12">
        <f>Data!BC14</f>
        <v>0</v>
      </c>
      <c r="AW12">
        <f>Data!BD14</f>
        <v>0</v>
      </c>
      <c r="AX12">
        <f>Data!BE14</f>
        <v>271.60000000000002</v>
      </c>
      <c r="AY12">
        <f>Data!BF14</f>
        <v>1195</v>
      </c>
      <c r="AZ12">
        <f>Data!BG14</f>
        <v>656.27</v>
      </c>
      <c r="BA12" t="str">
        <f>Data!BJ14</f>
        <v>32197_T11</v>
      </c>
      <c r="BB12" s="1" t="str">
        <f>Data!BK14</f>
        <v>Pardubický</v>
      </c>
      <c r="BC12">
        <f>Data!BL14</f>
        <v>0.8</v>
      </c>
      <c r="BD12">
        <f>Data!BM14</f>
        <v>1.046</v>
      </c>
      <c r="BE12" t="str">
        <f>Data!BN14</f>
        <v>ČEZ Distribuce, a.s.</v>
      </c>
    </row>
    <row r="13" spans="1:68" x14ac:dyDescent="0.25">
      <c r="A13" s="1" t="s">
        <v>2</v>
      </c>
      <c r="B13" s="1" t="s">
        <v>1205</v>
      </c>
      <c r="C13" t="str">
        <f>Data!C15</f>
        <v>KJ - Duchcov</v>
      </c>
      <c r="D13">
        <v>2024</v>
      </c>
      <c r="E13" s="1" t="str">
        <f>Data!E15</f>
        <v>12</v>
      </c>
      <c r="F13">
        <f>Data!G15</f>
        <v>2130.9520000000002</v>
      </c>
      <c r="G13">
        <f>Data!H15</f>
        <v>1010.638</v>
      </c>
      <c r="H13">
        <f>Data!I15</f>
        <v>1120.3140000000001</v>
      </c>
      <c r="I13">
        <f>Data!J15</f>
        <v>35.295999999999999</v>
      </c>
      <c r="J13">
        <f>Data!L15</f>
        <v>803.37199999999996</v>
      </c>
      <c r="K13">
        <f>Data!M15</f>
        <v>8.0869999999999997</v>
      </c>
      <c r="L13">
        <f>Data!N15</f>
        <v>8.9649999999999181</v>
      </c>
      <c r="M13">
        <f>Data!O15</f>
        <v>0</v>
      </c>
      <c r="N13">
        <f>Data!P15</f>
        <v>0</v>
      </c>
      <c r="O13">
        <f>Data!Q15</f>
        <v>786.32</v>
      </c>
      <c r="P13">
        <f>Data!S15</f>
        <v>3206</v>
      </c>
      <c r="Q13">
        <f>Data!T15</f>
        <v>0</v>
      </c>
      <c r="R13">
        <f>Data!U15</f>
        <v>0</v>
      </c>
      <c r="S13">
        <f>Data!V15</f>
        <v>0</v>
      </c>
      <c r="T13">
        <f>Data!W15</f>
        <v>0</v>
      </c>
      <c r="U13">
        <f>Data!X15</f>
        <v>3206</v>
      </c>
      <c r="V13">
        <f>Data!Z15</f>
        <v>1.119</v>
      </c>
      <c r="W13">
        <f>Data!AB15</f>
        <v>18.170999999999918</v>
      </c>
      <c r="X13">
        <f>Data!AC15</f>
        <v>0</v>
      </c>
      <c r="Y13">
        <f>Data!AD15</f>
        <v>0</v>
      </c>
      <c r="Z13">
        <f>Data!AE15</f>
        <v>0</v>
      </c>
      <c r="AA13">
        <f>Data!AG15</f>
        <v>0</v>
      </c>
      <c r="AB13">
        <f>Data!AI15</f>
        <v>0</v>
      </c>
      <c r="AC13">
        <v>0</v>
      </c>
      <c r="AD13">
        <f>Data!AK15</f>
        <v>0</v>
      </c>
      <c r="AE13">
        <f>Data!AL15</f>
        <v>0</v>
      </c>
      <c r="AF13">
        <f>Data!AM15</f>
        <v>786.32</v>
      </c>
      <c r="AG13">
        <f>Data!AN15</f>
        <v>0</v>
      </c>
      <c r="AH13">
        <f>Data!AO15</f>
        <v>0</v>
      </c>
      <c r="AI13">
        <f>Data!AP15</f>
        <v>0</v>
      </c>
      <c r="AJ13">
        <f>Data!AQ15</f>
        <v>0</v>
      </c>
      <c r="AK13">
        <f>Data!AR15</f>
        <v>0</v>
      </c>
      <c r="AL13">
        <f>Data!AS15</f>
        <v>0</v>
      </c>
      <c r="AM13">
        <f>Data!AT15</f>
        <v>0</v>
      </c>
      <c r="AN13">
        <f>Data!AU15</f>
        <v>0</v>
      </c>
      <c r="AO13">
        <f>Data!AV15</f>
        <v>3206</v>
      </c>
      <c r="AP13">
        <f>Data!AW15</f>
        <v>0</v>
      </c>
      <c r="AQ13">
        <f>Data!AX15</f>
        <v>0</v>
      </c>
      <c r="AR13">
        <f>Data!AY15</f>
        <v>0</v>
      </c>
      <c r="AS13">
        <f>Data!AZ15</f>
        <v>0</v>
      </c>
      <c r="AT13">
        <f>Data!BA15</f>
        <v>0</v>
      </c>
      <c r="AU13">
        <f>Data!BB15</f>
        <v>0</v>
      </c>
      <c r="AV13">
        <f>Data!BC15</f>
        <v>0</v>
      </c>
      <c r="AW13">
        <f>Data!BD15</f>
        <v>0</v>
      </c>
      <c r="AX13">
        <f>Data!BE15</f>
        <v>803.37199999999996</v>
      </c>
      <c r="AY13">
        <f>Data!BF15</f>
        <v>3206</v>
      </c>
      <c r="AZ13">
        <f>Data!BG15</f>
        <v>2130.9520000000002</v>
      </c>
      <c r="BA13" t="str">
        <f>Data!BJ15</f>
        <v>31832_T11</v>
      </c>
      <c r="BB13" s="1" t="str">
        <f>Data!BK15</f>
        <v>Ústecký</v>
      </c>
      <c r="BC13">
        <f>Data!BL15</f>
        <v>2</v>
      </c>
      <c r="BD13">
        <f>Data!BM15</f>
        <v>2.5129999999999999</v>
      </c>
      <c r="BE13" t="str">
        <f>Data!BN15</f>
        <v>ČEZ Distribuce, a.s.</v>
      </c>
    </row>
    <row r="14" spans="1:68" x14ac:dyDescent="0.25">
      <c r="A14" s="1" t="s">
        <v>2</v>
      </c>
      <c r="B14" s="1" t="s">
        <v>1205</v>
      </c>
      <c r="C14" t="str">
        <f>Data!C16</f>
        <v>KJ - Fügnerova, Vrchlabí</v>
      </c>
      <c r="D14">
        <v>2024</v>
      </c>
      <c r="E14" s="1" t="str">
        <f>Data!E16</f>
        <v>12</v>
      </c>
      <c r="F14">
        <f>Data!G16</f>
        <v>978.76800000000003</v>
      </c>
      <c r="G14">
        <f>Data!H16</f>
        <v>460.61500000000001</v>
      </c>
      <c r="H14">
        <f>Data!I16</f>
        <v>518.15300000000002</v>
      </c>
      <c r="I14">
        <f>Data!J16</f>
        <v>35.304000000000002</v>
      </c>
      <c r="J14">
        <f>Data!L16</f>
        <v>361.75599999999997</v>
      </c>
      <c r="K14">
        <f>Data!M16</f>
        <v>7.6529999999999996</v>
      </c>
      <c r="L14">
        <f>Data!N16</f>
        <v>8.609</v>
      </c>
      <c r="M14">
        <f>Data!O16</f>
        <v>0</v>
      </c>
      <c r="N14">
        <f>Data!P16</f>
        <v>0</v>
      </c>
      <c r="O14">
        <f>Data!Q16</f>
        <v>345.49400000000003</v>
      </c>
      <c r="P14">
        <f>Data!S16</f>
        <v>1465</v>
      </c>
      <c r="Q14">
        <f>Data!T16</f>
        <v>0</v>
      </c>
      <c r="R14">
        <f>Data!U16</f>
        <v>0</v>
      </c>
      <c r="S14">
        <f>Data!V16</f>
        <v>0</v>
      </c>
      <c r="T14">
        <f>Data!W16</f>
        <v>0</v>
      </c>
      <c r="U14">
        <f>Data!X16</f>
        <v>1465</v>
      </c>
      <c r="V14">
        <f>Data!Z16</f>
        <v>1.2070000000000001</v>
      </c>
      <c r="W14">
        <f>Data!AB16</f>
        <v>17.469000000000001</v>
      </c>
      <c r="X14">
        <f>Data!AC16</f>
        <v>0</v>
      </c>
      <c r="Y14">
        <f>Data!AD16</f>
        <v>0</v>
      </c>
      <c r="Z14">
        <f>Data!AE16</f>
        <v>0</v>
      </c>
      <c r="AA14">
        <f>Data!AG16</f>
        <v>0</v>
      </c>
      <c r="AB14">
        <f>Data!AI16</f>
        <v>0</v>
      </c>
      <c r="AC14">
        <v>0</v>
      </c>
      <c r="AD14">
        <f>Data!AK16</f>
        <v>0</v>
      </c>
      <c r="AE14">
        <f>Data!AL16</f>
        <v>0</v>
      </c>
      <c r="AF14">
        <f>Data!AM16</f>
        <v>345.49400000000003</v>
      </c>
      <c r="AG14">
        <f>Data!AN16</f>
        <v>0</v>
      </c>
      <c r="AH14">
        <f>Data!AO16</f>
        <v>0</v>
      </c>
      <c r="AI14">
        <f>Data!AP16</f>
        <v>0</v>
      </c>
      <c r="AJ14">
        <f>Data!AQ16</f>
        <v>0</v>
      </c>
      <c r="AK14">
        <f>Data!AR16</f>
        <v>0</v>
      </c>
      <c r="AL14">
        <f>Data!AS16</f>
        <v>0</v>
      </c>
      <c r="AM14">
        <f>Data!AT16</f>
        <v>0</v>
      </c>
      <c r="AN14">
        <f>Data!AU16</f>
        <v>0</v>
      </c>
      <c r="AO14">
        <f>Data!AV16</f>
        <v>1465</v>
      </c>
      <c r="AP14">
        <f>Data!AW16</f>
        <v>0</v>
      </c>
      <c r="AQ14">
        <f>Data!AX16</f>
        <v>0</v>
      </c>
      <c r="AR14">
        <f>Data!AY16</f>
        <v>0</v>
      </c>
      <c r="AS14">
        <f>Data!AZ16</f>
        <v>0</v>
      </c>
      <c r="AT14">
        <f>Data!BA16</f>
        <v>0</v>
      </c>
      <c r="AU14">
        <f>Data!BB16</f>
        <v>0</v>
      </c>
      <c r="AV14">
        <f>Data!BC16</f>
        <v>0</v>
      </c>
      <c r="AW14">
        <f>Data!BD16</f>
        <v>0</v>
      </c>
      <c r="AX14">
        <f>Data!BE16</f>
        <v>361.75599999999997</v>
      </c>
      <c r="AY14">
        <f>Data!BF16</f>
        <v>1465</v>
      </c>
      <c r="AZ14">
        <f>Data!BG16</f>
        <v>978.76800000000003</v>
      </c>
      <c r="BA14" t="str">
        <f>Data!BJ16</f>
        <v>17527_T11</v>
      </c>
      <c r="BB14" s="1" t="str">
        <f>Data!BK16</f>
        <v>Královéhradecký</v>
      </c>
      <c r="BC14">
        <f>Data!BL16</f>
        <v>0.8</v>
      </c>
      <c r="BD14">
        <f>Data!BM16</f>
        <v>0.95199999999999996</v>
      </c>
      <c r="BE14" t="str">
        <f>Data!BN16</f>
        <v>ČEZ Distribuce, a.s.</v>
      </c>
    </row>
    <row r="15" spans="1:68" x14ac:dyDescent="0.25">
      <c r="A15" s="1" t="s">
        <v>2</v>
      </c>
      <c r="B15" s="1" t="s">
        <v>1205</v>
      </c>
      <c r="C15" t="str">
        <f>Data!C17</f>
        <v>KJ - Havlíčkův Brod, Rozkošská</v>
      </c>
      <c r="D15">
        <v>2024</v>
      </c>
      <c r="E15" s="1" t="str">
        <f>Data!E17</f>
        <v>12</v>
      </c>
      <c r="F15">
        <f>Data!G17</f>
        <v>206.19499999999999</v>
      </c>
      <c r="G15">
        <f>Data!H17</f>
        <v>93.272000000000006</v>
      </c>
      <c r="H15">
        <f>Data!I17</f>
        <v>112.923</v>
      </c>
      <c r="I15">
        <f>Data!J17</f>
        <v>35.304000000000002</v>
      </c>
      <c r="J15">
        <f>Data!L17</f>
        <v>78.238</v>
      </c>
      <c r="K15">
        <f>Data!M17</f>
        <v>2.0920000000000001</v>
      </c>
      <c r="L15">
        <f>Data!N17</f>
        <v>2.5330000000000013</v>
      </c>
      <c r="M15">
        <f>Data!O17</f>
        <v>0</v>
      </c>
      <c r="N15">
        <f>Data!P17</f>
        <v>0</v>
      </c>
      <c r="O15">
        <f>Data!Q17</f>
        <v>73.613</v>
      </c>
      <c r="P15">
        <f>Data!S17</f>
        <v>341</v>
      </c>
      <c r="Q15">
        <f>Data!T17</f>
        <v>0</v>
      </c>
      <c r="R15">
        <f>Data!U17</f>
        <v>0</v>
      </c>
      <c r="S15">
        <f>Data!V17</f>
        <v>0</v>
      </c>
      <c r="T15">
        <f>Data!W17</f>
        <v>0</v>
      </c>
      <c r="U15">
        <f>Data!X17</f>
        <v>341</v>
      </c>
      <c r="V15">
        <f>Data!Z17</f>
        <v>5.1999999999999998E-2</v>
      </c>
      <c r="W15">
        <f>Data!AB17</f>
        <v>4.6770000000000014</v>
      </c>
      <c r="X15">
        <f>Data!AC17</f>
        <v>0</v>
      </c>
      <c r="Y15">
        <f>Data!AD17</f>
        <v>0</v>
      </c>
      <c r="Z15">
        <f>Data!AE17</f>
        <v>0</v>
      </c>
      <c r="AA15">
        <f>Data!AG17</f>
        <v>0</v>
      </c>
      <c r="AB15">
        <f>Data!AI17</f>
        <v>0</v>
      </c>
      <c r="AC15">
        <v>0</v>
      </c>
      <c r="AD15">
        <f>Data!AK17</f>
        <v>0</v>
      </c>
      <c r="AE15">
        <f>Data!AL17</f>
        <v>0</v>
      </c>
      <c r="AF15">
        <f>Data!AM17</f>
        <v>73.613</v>
      </c>
      <c r="AG15">
        <f>Data!AN17</f>
        <v>0</v>
      </c>
      <c r="AH15">
        <f>Data!AO17</f>
        <v>0</v>
      </c>
      <c r="AI15">
        <f>Data!AP17</f>
        <v>0</v>
      </c>
      <c r="AJ15">
        <f>Data!AQ17</f>
        <v>0</v>
      </c>
      <c r="AK15">
        <f>Data!AR17</f>
        <v>0</v>
      </c>
      <c r="AL15">
        <f>Data!AS17</f>
        <v>0</v>
      </c>
      <c r="AM15">
        <f>Data!AT17</f>
        <v>0</v>
      </c>
      <c r="AN15">
        <f>Data!AU17</f>
        <v>0</v>
      </c>
      <c r="AO15">
        <f>Data!AV17</f>
        <v>0</v>
      </c>
      <c r="AP15">
        <f>Data!AW17</f>
        <v>0</v>
      </c>
      <c r="AQ15">
        <f>Data!AX17</f>
        <v>0</v>
      </c>
      <c r="AR15">
        <f>Data!AY17</f>
        <v>0</v>
      </c>
      <c r="AS15">
        <f>Data!AZ17</f>
        <v>0</v>
      </c>
      <c r="AT15">
        <f>Data!BA17</f>
        <v>0</v>
      </c>
      <c r="AU15">
        <f>Data!BB17</f>
        <v>341</v>
      </c>
      <c r="AV15">
        <f>Data!BC17</f>
        <v>0</v>
      </c>
      <c r="AW15">
        <f>Data!BD17</f>
        <v>0</v>
      </c>
      <c r="AX15">
        <f>Data!BE17</f>
        <v>78.238</v>
      </c>
      <c r="AY15">
        <f>Data!BF17</f>
        <v>341</v>
      </c>
      <c r="AZ15">
        <f>Data!BG17</f>
        <v>206.19499999999999</v>
      </c>
      <c r="BA15" t="str">
        <f>Data!BJ17</f>
        <v>32564_T11</v>
      </c>
      <c r="BB15" s="1" t="str">
        <f>Data!BK17</f>
        <v>Vysočina</v>
      </c>
      <c r="BC15">
        <f>Data!BL17</f>
        <v>0.2</v>
      </c>
      <c r="BD15">
        <f>Data!BM17</f>
        <v>0.28599999999999998</v>
      </c>
      <c r="BE15" t="str">
        <f>Data!BN17</f>
        <v>ČEZ Distribuce, a.s.</v>
      </c>
    </row>
    <row r="16" spans="1:68" x14ac:dyDescent="0.25">
      <c r="A16" s="1" t="s">
        <v>2</v>
      </c>
      <c r="B16" s="1" t="s">
        <v>1205</v>
      </c>
      <c r="C16" t="str">
        <f>Data!C18</f>
        <v>KJ - Havlíčkův Brod, Na Výšině</v>
      </c>
      <c r="D16">
        <v>2024</v>
      </c>
      <c r="E16" s="1" t="str">
        <f>Data!E18</f>
        <v>12</v>
      </c>
      <c r="F16">
        <f>Data!G18</f>
        <v>561.84299999999996</v>
      </c>
      <c r="G16">
        <f>Data!H18</f>
        <v>260.92099999999999</v>
      </c>
      <c r="H16">
        <f>Data!I18</f>
        <v>300.92200000000003</v>
      </c>
      <c r="I16">
        <f>Data!J18</f>
        <v>35.251200000000004</v>
      </c>
      <c r="J16">
        <f>Data!L18</f>
        <v>202.79900000000001</v>
      </c>
      <c r="K16">
        <f>Data!M18</f>
        <v>2.5339999999999998</v>
      </c>
      <c r="L16">
        <f>Data!N18</f>
        <v>2.9220000000000255</v>
      </c>
      <c r="M16">
        <f>Data!O18</f>
        <v>0</v>
      </c>
      <c r="N16">
        <f>Data!P18</f>
        <v>0</v>
      </c>
      <c r="O16">
        <f>Data!Q18</f>
        <v>197.34299999999999</v>
      </c>
      <c r="P16">
        <f>Data!S18</f>
        <v>842</v>
      </c>
      <c r="Q16">
        <f>Data!T18</f>
        <v>0</v>
      </c>
      <c r="R16">
        <f>Data!U18</f>
        <v>0</v>
      </c>
      <c r="S16">
        <f>Data!V18</f>
        <v>0</v>
      </c>
      <c r="T16">
        <f>Data!W18</f>
        <v>0</v>
      </c>
      <c r="U16">
        <f>Data!X18</f>
        <v>842</v>
      </c>
      <c r="V16">
        <f>Data!Z18</f>
        <v>2.2629999999999999</v>
      </c>
      <c r="W16">
        <f>Data!AB18</f>
        <v>7.7190000000000252</v>
      </c>
      <c r="X16">
        <f>Data!AC18</f>
        <v>0</v>
      </c>
      <c r="Y16">
        <f>Data!AD18</f>
        <v>0</v>
      </c>
      <c r="Z16">
        <f>Data!AE18</f>
        <v>0</v>
      </c>
      <c r="AA16">
        <f>Data!AG18</f>
        <v>0</v>
      </c>
      <c r="AB16">
        <f>Data!AI18</f>
        <v>0</v>
      </c>
      <c r="AC16">
        <v>0</v>
      </c>
      <c r="AD16">
        <f>Data!AK18</f>
        <v>0</v>
      </c>
      <c r="AE16">
        <f>Data!AL18</f>
        <v>0</v>
      </c>
      <c r="AF16">
        <f>Data!AM18</f>
        <v>197.34299999999999</v>
      </c>
      <c r="AG16">
        <f>Data!AN18</f>
        <v>0</v>
      </c>
      <c r="AH16">
        <f>Data!AO18</f>
        <v>0</v>
      </c>
      <c r="AI16">
        <f>Data!AP18</f>
        <v>0</v>
      </c>
      <c r="AJ16">
        <f>Data!AQ18</f>
        <v>0</v>
      </c>
      <c r="AK16">
        <f>Data!AR18</f>
        <v>0</v>
      </c>
      <c r="AL16">
        <f>Data!AS18</f>
        <v>0</v>
      </c>
      <c r="AM16">
        <f>Data!AT18</f>
        <v>0</v>
      </c>
      <c r="AN16">
        <f>Data!AU18</f>
        <v>0</v>
      </c>
      <c r="AO16">
        <f>Data!AV18</f>
        <v>842</v>
      </c>
      <c r="AP16">
        <f>Data!AW18</f>
        <v>0</v>
      </c>
      <c r="AQ16">
        <f>Data!AX18</f>
        <v>0</v>
      </c>
      <c r="AR16">
        <f>Data!AY18</f>
        <v>0</v>
      </c>
      <c r="AS16">
        <f>Data!AZ18</f>
        <v>0</v>
      </c>
      <c r="AT16">
        <f>Data!BA18</f>
        <v>0</v>
      </c>
      <c r="AU16">
        <f>Data!BB18</f>
        <v>0</v>
      </c>
      <c r="AV16">
        <f>Data!BC18</f>
        <v>0</v>
      </c>
      <c r="AW16">
        <f>Data!BD18</f>
        <v>0</v>
      </c>
      <c r="AX16">
        <f>Data!BE18</f>
        <v>202.79900000000001</v>
      </c>
      <c r="AY16">
        <f>Data!BF18</f>
        <v>842</v>
      </c>
      <c r="AZ16">
        <f>Data!BG18</f>
        <v>505.65899999999999</v>
      </c>
      <c r="BA16" t="str">
        <f>Data!BJ18</f>
        <v>25751_T11</v>
      </c>
      <c r="BB16" s="1" t="str">
        <f>Data!BK18</f>
        <v>Vysočina</v>
      </c>
      <c r="BC16">
        <f>Data!BL18</f>
        <v>0.58399999999999996</v>
      </c>
      <c r="BD16">
        <f>Data!BM18</f>
        <v>0.73499999999999999</v>
      </c>
      <c r="BE16" t="str">
        <f>Data!BN18</f>
        <v>ČEZ Distribuce, a.s.</v>
      </c>
    </row>
    <row r="17" spans="1:57" x14ac:dyDescent="0.25">
      <c r="A17" s="1" t="s">
        <v>2</v>
      </c>
      <c r="B17" s="1" t="s">
        <v>1205</v>
      </c>
      <c r="C17" t="str">
        <f>Data!C19</f>
        <v>KJ - Havlíčkův Brod, Smetanovo náměstí</v>
      </c>
      <c r="D17">
        <v>2024</v>
      </c>
      <c r="E17" s="1" t="str">
        <f>Data!E19</f>
        <v>12</v>
      </c>
      <c r="F17">
        <f>Data!G19</f>
        <v>429.26</v>
      </c>
      <c r="G17">
        <f>Data!H19</f>
        <v>199.977</v>
      </c>
      <c r="H17">
        <f>Data!I19</f>
        <v>229.28299999999999</v>
      </c>
      <c r="I17">
        <f>Data!J19</f>
        <v>35.251200000000004</v>
      </c>
      <c r="J17">
        <f>Data!L19</f>
        <v>158.20400000000001</v>
      </c>
      <c r="K17">
        <f>Data!M19</f>
        <v>1.69</v>
      </c>
      <c r="L17">
        <f>Data!N19</f>
        <v>1.9380000000000166</v>
      </c>
      <c r="M17">
        <f>Data!O19</f>
        <v>0</v>
      </c>
      <c r="N17">
        <f>Data!P19</f>
        <v>0</v>
      </c>
      <c r="O17">
        <f>Data!Q19</f>
        <v>154.57599999999999</v>
      </c>
      <c r="P17">
        <f>Data!S19</f>
        <v>653</v>
      </c>
      <c r="Q17">
        <f>Data!T19</f>
        <v>0</v>
      </c>
      <c r="R17">
        <f>Data!U19</f>
        <v>0</v>
      </c>
      <c r="S17">
        <f>Data!V19</f>
        <v>0</v>
      </c>
      <c r="T17">
        <f>Data!W19</f>
        <v>0</v>
      </c>
      <c r="U17">
        <f>Data!X19</f>
        <v>653</v>
      </c>
      <c r="V17">
        <f>Data!Z19</f>
        <v>1.796</v>
      </c>
      <c r="W17">
        <f>Data!AB19</f>
        <v>5.4240000000000164</v>
      </c>
      <c r="X17">
        <f>Data!AC19</f>
        <v>0</v>
      </c>
      <c r="Y17">
        <f>Data!AD19</f>
        <v>0</v>
      </c>
      <c r="Z17">
        <f>Data!AE19</f>
        <v>0</v>
      </c>
      <c r="AA17">
        <f>Data!AG19</f>
        <v>0</v>
      </c>
      <c r="AB17">
        <f>Data!AI19</f>
        <v>0</v>
      </c>
      <c r="AC17">
        <v>0</v>
      </c>
      <c r="AD17">
        <f>Data!AK19</f>
        <v>0</v>
      </c>
      <c r="AE17">
        <f>Data!AL19</f>
        <v>0</v>
      </c>
      <c r="AF17">
        <f>Data!AM19</f>
        <v>154.57599999999999</v>
      </c>
      <c r="AG17">
        <f>Data!AN19</f>
        <v>0</v>
      </c>
      <c r="AH17">
        <f>Data!AO19</f>
        <v>0</v>
      </c>
      <c r="AI17">
        <f>Data!AP19</f>
        <v>0</v>
      </c>
      <c r="AJ17">
        <f>Data!AQ19</f>
        <v>0</v>
      </c>
      <c r="AK17">
        <f>Data!AR19</f>
        <v>0</v>
      </c>
      <c r="AL17">
        <f>Data!AS19</f>
        <v>0</v>
      </c>
      <c r="AM17">
        <f>Data!AT19</f>
        <v>0</v>
      </c>
      <c r="AN17">
        <f>Data!AU19</f>
        <v>0</v>
      </c>
      <c r="AO17">
        <f>Data!AV19</f>
        <v>653</v>
      </c>
      <c r="AP17">
        <f>Data!AW19</f>
        <v>0</v>
      </c>
      <c r="AQ17">
        <f>Data!AX19</f>
        <v>0</v>
      </c>
      <c r="AR17">
        <f>Data!AY19</f>
        <v>0</v>
      </c>
      <c r="AS17">
        <f>Data!AZ19</f>
        <v>0</v>
      </c>
      <c r="AT17">
        <f>Data!BA19</f>
        <v>0</v>
      </c>
      <c r="AU17">
        <f>Data!BB19</f>
        <v>0</v>
      </c>
      <c r="AV17">
        <f>Data!BC19</f>
        <v>0</v>
      </c>
      <c r="AW17">
        <f>Data!BD19</f>
        <v>0</v>
      </c>
      <c r="AX17">
        <f>Data!BE19</f>
        <v>158.20400000000001</v>
      </c>
      <c r="AY17">
        <f>Data!BF19</f>
        <v>653</v>
      </c>
      <c r="AZ17">
        <f>Data!BG19</f>
        <v>386.334</v>
      </c>
      <c r="BA17" t="str">
        <f>Data!BJ19</f>
        <v>25752_T11</v>
      </c>
      <c r="BB17" s="1" t="str">
        <f>Data!BK19</f>
        <v>Vysočina</v>
      </c>
      <c r="BC17">
        <f>Data!BL19</f>
        <v>0.4</v>
      </c>
      <c r="BD17">
        <f>Data!BM19</f>
        <v>0.47199999999999998</v>
      </c>
      <c r="BE17" t="str">
        <f>Data!BN19</f>
        <v>ČEZ Distribuce, a.s.</v>
      </c>
    </row>
    <row r="18" spans="1:57" x14ac:dyDescent="0.25">
      <c r="A18" s="1" t="s">
        <v>2</v>
      </c>
      <c r="B18" s="1" t="s">
        <v>1205</v>
      </c>
      <c r="C18" t="str">
        <f>Data!C20</f>
        <v>KJ - Havlíčkův Brod, Žižkov II</v>
      </c>
      <c r="D18">
        <v>2024</v>
      </c>
      <c r="E18" s="1" t="str">
        <f>Data!E20</f>
        <v>12</v>
      </c>
      <c r="F18">
        <f>Data!G20</f>
        <v>348.51900000000001</v>
      </c>
      <c r="G18">
        <f>Data!H20</f>
        <v>169.73400000000001</v>
      </c>
      <c r="H18">
        <f>Data!I20</f>
        <v>178.785</v>
      </c>
      <c r="I18">
        <f>Data!J20</f>
        <v>35.251200000000004</v>
      </c>
      <c r="J18">
        <f>Data!L20</f>
        <v>129.22</v>
      </c>
      <c r="K18">
        <f>Data!M20</f>
        <v>1.347</v>
      </c>
      <c r="L18">
        <f>Data!N20</f>
        <v>1.4190000000000111</v>
      </c>
      <c r="M18">
        <f>Data!O20</f>
        <v>0</v>
      </c>
      <c r="N18">
        <f>Data!P20</f>
        <v>0</v>
      </c>
      <c r="O18">
        <f>Data!Q20</f>
        <v>126.45399999999999</v>
      </c>
      <c r="P18">
        <f>Data!S20</f>
        <v>490</v>
      </c>
      <c r="Q18">
        <f>Data!T20</f>
        <v>0</v>
      </c>
      <c r="R18">
        <f>Data!U20</f>
        <v>0</v>
      </c>
      <c r="S18">
        <f>Data!V20</f>
        <v>0</v>
      </c>
      <c r="T18">
        <f>Data!W20</f>
        <v>0</v>
      </c>
      <c r="U18">
        <f>Data!X20</f>
        <v>490</v>
      </c>
      <c r="V18">
        <f>Data!Z20</f>
        <v>1.004</v>
      </c>
      <c r="W18">
        <f>Data!AB20</f>
        <v>3.7700000000000111</v>
      </c>
      <c r="X18">
        <f>Data!AC20</f>
        <v>0</v>
      </c>
      <c r="Y18">
        <f>Data!AD20</f>
        <v>0</v>
      </c>
      <c r="Z18">
        <f>Data!AE20</f>
        <v>0</v>
      </c>
      <c r="AA18">
        <f>Data!AG20</f>
        <v>0</v>
      </c>
      <c r="AB18">
        <f>Data!AI20</f>
        <v>0</v>
      </c>
      <c r="AC18">
        <v>0</v>
      </c>
      <c r="AD18">
        <f>Data!AK20</f>
        <v>0</v>
      </c>
      <c r="AE18">
        <f>Data!AL20</f>
        <v>0</v>
      </c>
      <c r="AF18">
        <f>Data!AM20</f>
        <v>126.45399999999999</v>
      </c>
      <c r="AG18">
        <f>Data!AN20</f>
        <v>0</v>
      </c>
      <c r="AH18">
        <f>Data!AO20</f>
        <v>0</v>
      </c>
      <c r="AI18">
        <f>Data!AP20</f>
        <v>0</v>
      </c>
      <c r="AJ18">
        <f>Data!AQ20</f>
        <v>0</v>
      </c>
      <c r="AK18">
        <f>Data!AR20</f>
        <v>0</v>
      </c>
      <c r="AL18">
        <f>Data!AS20</f>
        <v>0</v>
      </c>
      <c r="AM18">
        <f>Data!AT20</f>
        <v>0</v>
      </c>
      <c r="AN18">
        <f>Data!AU20</f>
        <v>0</v>
      </c>
      <c r="AO18">
        <f>Data!AV20</f>
        <v>490</v>
      </c>
      <c r="AP18">
        <f>Data!AW20</f>
        <v>0</v>
      </c>
      <c r="AQ18">
        <f>Data!AX20</f>
        <v>0</v>
      </c>
      <c r="AR18">
        <f>Data!AY20</f>
        <v>0</v>
      </c>
      <c r="AS18">
        <f>Data!AZ20</f>
        <v>0</v>
      </c>
      <c r="AT18">
        <f>Data!BA20</f>
        <v>0</v>
      </c>
      <c r="AU18">
        <f>Data!BB20</f>
        <v>0</v>
      </c>
      <c r="AV18">
        <f>Data!BC20</f>
        <v>0</v>
      </c>
      <c r="AW18">
        <f>Data!BD20</f>
        <v>0</v>
      </c>
      <c r="AX18">
        <f>Data!BE20</f>
        <v>129.22</v>
      </c>
      <c r="AY18">
        <f>Data!BF20</f>
        <v>490</v>
      </c>
      <c r="AZ18">
        <f>Data!BG20</f>
        <v>313.66699999999997</v>
      </c>
      <c r="BA18" t="str">
        <f>Data!BJ20</f>
        <v>25754_T11</v>
      </c>
      <c r="BB18" s="1" t="str">
        <f>Data!BK20</f>
        <v>Vysočina</v>
      </c>
      <c r="BC18">
        <f>Data!BL20</f>
        <v>0.4</v>
      </c>
      <c r="BD18">
        <f>Data!BM20</f>
        <v>0.47199999999999998</v>
      </c>
      <c r="BE18" t="str">
        <f>Data!BN20</f>
        <v>ČEZ Distribuce, a.s.</v>
      </c>
    </row>
    <row r="19" spans="1:57" x14ac:dyDescent="0.25">
      <c r="A19" s="1" t="s">
        <v>2</v>
      </c>
      <c r="B19" s="1" t="s">
        <v>1205</v>
      </c>
      <c r="C19" t="str">
        <f>Data!C21</f>
        <v>KJ - Hlučín</v>
      </c>
      <c r="D19">
        <v>2024</v>
      </c>
      <c r="E19" s="1" t="str">
        <f>Data!E21</f>
        <v>12</v>
      </c>
      <c r="F19">
        <f>Data!G21</f>
        <v>1394.087</v>
      </c>
      <c r="G19">
        <f>Data!H21</f>
        <v>660.875</v>
      </c>
      <c r="H19">
        <f>Data!I21</f>
        <v>733.21199999999999</v>
      </c>
      <c r="I19">
        <f>Data!J21</f>
        <v>35.251200000000004</v>
      </c>
      <c r="J19">
        <f>Data!L21</f>
        <v>508.75799999999998</v>
      </c>
      <c r="K19">
        <f>Data!M21</f>
        <v>7.6130000000000004</v>
      </c>
      <c r="L19">
        <f>Data!N21</f>
        <v>8.4459999999999695</v>
      </c>
      <c r="M19">
        <f>Data!O21</f>
        <v>0</v>
      </c>
      <c r="N19">
        <f>Data!P21</f>
        <v>0</v>
      </c>
      <c r="O19">
        <f>Data!Q21</f>
        <v>492.69900000000001</v>
      </c>
      <c r="P19">
        <f>Data!S21</f>
        <v>2032</v>
      </c>
      <c r="Q19">
        <f>Data!T21</f>
        <v>0</v>
      </c>
      <c r="R19">
        <f>Data!U21</f>
        <v>0</v>
      </c>
      <c r="S19">
        <f>Data!V21</f>
        <v>0</v>
      </c>
      <c r="T19">
        <f>Data!W21</f>
        <v>0</v>
      </c>
      <c r="U19">
        <f>Data!X21</f>
        <v>2032</v>
      </c>
      <c r="V19">
        <f>Data!Z21</f>
        <v>1.665</v>
      </c>
      <c r="W19">
        <f>Data!AB21</f>
        <v>17.723999999999968</v>
      </c>
      <c r="X19">
        <f>Data!AC21</f>
        <v>0</v>
      </c>
      <c r="Y19">
        <f>Data!AD21</f>
        <v>0</v>
      </c>
      <c r="Z19">
        <f>Data!AE21</f>
        <v>0</v>
      </c>
      <c r="AA19">
        <f>Data!AG21</f>
        <v>0</v>
      </c>
      <c r="AB19">
        <f>Data!AI21</f>
        <v>0</v>
      </c>
      <c r="AC19">
        <v>0</v>
      </c>
      <c r="AD19">
        <f>Data!AK21</f>
        <v>0</v>
      </c>
      <c r="AE19">
        <f>Data!AL21</f>
        <v>0</v>
      </c>
      <c r="AF19">
        <f>Data!AM21</f>
        <v>492.69900000000001</v>
      </c>
      <c r="AG19">
        <f>Data!AN21</f>
        <v>0</v>
      </c>
      <c r="AH19">
        <f>Data!AO21</f>
        <v>0</v>
      </c>
      <c r="AI19">
        <f>Data!AP21</f>
        <v>0</v>
      </c>
      <c r="AJ19">
        <f>Data!AQ21</f>
        <v>0</v>
      </c>
      <c r="AK19">
        <f>Data!AR21</f>
        <v>0</v>
      </c>
      <c r="AL19">
        <f>Data!AS21</f>
        <v>0</v>
      </c>
      <c r="AM19">
        <f>Data!AT21</f>
        <v>0</v>
      </c>
      <c r="AN19">
        <f>Data!AU21</f>
        <v>0</v>
      </c>
      <c r="AO19">
        <f>Data!AV21</f>
        <v>2032</v>
      </c>
      <c r="AP19">
        <f>Data!AW21</f>
        <v>0</v>
      </c>
      <c r="AQ19">
        <f>Data!AX21</f>
        <v>0</v>
      </c>
      <c r="AR19">
        <f>Data!AY21</f>
        <v>0</v>
      </c>
      <c r="AS19">
        <f>Data!AZ21</f>
        <v>0</v>
      </c>
      <c r="AT19">
        <f>Data!BA21</f>
        <v>0</v>
      </c>
      <c r="AU19">
        <f>Data!BB21</f>
        <v>0</v>
      </c>
      <c r="AV19">
        <f>Data!BC21</f>
        <v>0</v>
      </c>
      <c r="AW19">
        <f>Data!BD21</f>
        <v>0</v>
      </c>
      <c r="AX19">
        <f>Data!BE21</f>
        <v>508.75799999999998</v>
      </c>
      <c r="AY19">
        <f>Data!BF21</f>
        <v>2032</v>
      </c>
      <c r="AZ19">
        <f>Data!BG21</f>
        <v>1254.6780000000001</v>
      </c>
      <c r="BA19" t="str">
        <f>Data!BJ21</f>
        <v>31847_T11</v>
      </c>
      <c r="BB19" s="1" t="str">
        <f>Data!BK21</f>
        <v>Moravskoslezský</v>
      </c>
      <c r="BC19">
        <f>Data!BL21</f>
        <v>1.56</v>
      </c>
      <c r="BD19">
        <f>Data!BM21</f>
        <v>1.7909999999999999</v>
      </c>
      <c r="BE19" t="str">
        <f>Data!BN21</f>
        <v>ČEZ Distribuce, a.s.</v>
      </c>
    </row>
    <row r="20" spans="1:57" x14ac:dyDescent="0.25">
      <c r="A20" s="1" t="s">
        <v>2</v>
      </c>
      <c r="B20" s="1" t="s">
        <v>1205</v>
      </c>
      <c r="C20" t="str">
        <f>Data!C22</f>
        <v>KJ - Hodkovice nad Mohelkou</v>
      </c>
      <c r="D20">
        <v>2024</v>
      </c>
      <c r="E20" s="1" t="str">
        <f>Data!E22</f>
        <v>12</v>
      </c>
      <c r="F20">
        <f>Data!G22</f>
        <v>809.32</v>
      </c>
      <c r="G20">
        <f>Data!H22</f>
        <v>387.47699999999998</v>
      </c>
      <c r="H20">
        <f>Data!I22</f>
        <v>421.84300000000002</v>
      </c>
      <c r="I20">
        <f>Data!J22</f>
        <v>35.251200000000004</v>
      </c>
      <c r="J20">
        <f>Data!L22</f>
        <v>304.90199999999999</v>
      </c>
      <c r="K20">
        <f>Data!M22</f>
        <v>3.6840000000000002</v>
      </c>
      <c r="L20">
        <f>Data!N22</f>
        <v>4.0099999999999341</v>
      </c>
      <c r="M20">
        <f>Data!O22</f>
        <v>0</v>
      </c>
      <c r="N20">
        <f>Data!P22</f>
        <v>0</v>
      </c>
      <c r="O20">
        <f>Data!Q22</f>
        <v>297.20800000000003</v>
      </c>
      <c r="P20">
        <f>Data!S22</f>
        <v>1195</v>
      </c>
      <c r="Q20">
        <f>Data!T22</f>
        <v>0</v>
      </c>
      <c r="R20">
        <f>Data!U22</f>
        <v>0</v>
      </c>
      <c r="S20">
        <f>Data!V22</f>
        <v>0</v>
      </c>
      <c r="T20">
        <f>Data!W22</f>
        <v>0</v>
      </c>
      <c r="U20">
        <f>Data!X22</f>
        <v>1195</v>
      </c>
      <c r="V20">
        <f>Data!Z22</f>
        <v>1.1459999999999999</v>
      </c>
      <c r="W20">
        <f>Data!AB22</f>
        <v>8.8399999999999341</v>
      </c>
      <c r="X20">
        <f>Data!AC22</f>
        <v>0</v>
      </c>
      <c r="Y20">
        <f>Data!AD22</f>
        <v>0</v>
      </c>
      <c r="Z20">
        <f>Data!AE22</f>
        <v>0</v>
      </c>
      <c r="AA20">
        <f>Data!AG22</f>
        <v>0</v>
      </c>
      <c r="AB20">
        <f>Data!AI22</f>
        <v>0</v>
      </c>
      <c r="AC20">
        <v>0</v>
      </c>
      <c r="AD20">
        <f>Data!AK22</f>
        <v>0</v>
      </c>
      <c r="AE20">
        <f>Data!AL22</f>
        <v>0</v>
      </c>
      <c r="AF20">
        <f>Data!AM22</f>
        <v>297.20800000000003</v>
      </c>
      <c r="AG20">
        <f>Data!AN22</f>
        <v>0</v>
      </c>
      <c r="AH20">
        <f>Data!AO22</f>
        <v>0</v>
      </c>
      <c r="AI20">
        <f>Data!AP22</f>
        <v>0</v>
      </c>
      <c r="AJ20">
        <f>Data!AQ22</f>
        <v>0</v>
      </c>
      <c r="AK20">
        <f>Data!AR22</f>
        <v>0</v>
      </c>
      <c r="AL20">
        <f>Data!AS22</f>
        <v>0</v>
      </c>
      <c r="AM20">
        <f>Data!AT22</f>
        <v>0</v>
      </c>
      <c r="AN20">
        <f>Data!AU22</f>
        <v>0</v>
      </c>
      <c r="AO20">
        <f>Data!AV22</f>
        <v>1195</v>
      </c>
      <c r="AP20">
        <f>Data!AW22</f>
        <v>0</v>
      </c>
      <c r="AQ20">
        <f>Data!AX22</f>
        <v>0</v>
      </c>
      <c r="AR20">
        <f>Data!AY22</f>
        <v>0</v>
      </c>
      <c r="AS20">
        <f>Data!AZ22</f>
        <v>0</v>
      </c>
      <c r="AT20">
        <f>Data!BA22</f>
        <v>0</v>
      </c>
      <c r="AU20">
        <f>Data!BB22</f>
        <v>0</v>
      </c>
      <c r="AV20">
        <f>Data!BC22</f>
        <v>0</v>
      </c>
      <c r="AW20">
        <f>Data!BD22</f>
        <v>0</v>
      </c>
      <c r="AX20">
        <f>Data!BE22</f>
        <v>304.90199999999999</v>
      </c>
      <c r="AY20">
        <f>Data!BF22</f>
        <v>1195</v>
      </c>
      <c r="AZ20">
        <f>Data!BG22</f>
        <v>728.38800000000003</v>
      </c>
      <c r="BA20" t="str">
        <f>Data!BJ22</f>
        <v>31802_T11</v>
      </c>
      <c r="BB20" s="1" t="str">
        <f>Data!BK22</f>
        <v>Liberecký</v>
      </c>
      <c r="BC20">
        <f>Data!BL22</f>
        <v>0.8</v>
      </c>
      <c r="BD20">
        <f>Data!BM22</f>
        <v>0.95199999999999996</v>
      </c>
      <c r="BE20" t="str">
        <f>Data!BN22</f>
        <v>ČEZ Distribuce, a.s.</v>
      </c>
    </row>
    <row r="21" spans="1:57" x14ac:dyDescent="0.25">
      <c r="A21" s="1" t="s">
        <v>2</v>
      </c>
      <c r="B21" s="1" t="s">
        <v>1205</v>
      </c>
      <c r="C21" t="str">
        <f>Data!C23</f>
        <v>KJ - Hodonice</v>
      </c>
      <c r="D21">
        <v>2024</v>
      </c>
      <c r="E21" s="1" t="str">
        <f>Data!E23</f>
        <v>12</v>
      </c>
      <c r="F21">
        <f>Data!G23</f>
        <v>2653.5149999999999</v>
      </c>
      <c r="G21">
        <f>Data!H23</f>
        <v>1241.819</v>
      </c>
      <c r="H21">
        <f>Data!I23</f>
        <v>1411.6959999999999</v>
      </c>
      <c r="I21">
        <f>Data!J23</f>
        <v>35.302</v>
      </c>
      <c r="J21">
        <f>Data!L23</f>
        <v>990.6</v>
      </c>
      <c r="K21">
        <f>Data!M23</f>
        <v>10.29</v>
      </c>
      <c r="L21">
        <f>Data!N23</f>
        <v>11.697000000000003</v>
      </c>
      <c r="M21">
        <f>Data!O23</f>
        <v>0</v>
      </c>
      <c r="N21">
        <f>Data!P23</f>
        <v>0</v>
      </c>
      <c r="O21">
        <f>Data!Q23</f>
        <v>968.61300000000006</v>
      </c>
      <c r="P21">
        <f>Data!S23</f>
        <v>4054</v>
      </c>
      <c r="Q21">
        <f>Data!T23</f>
        <v>0</v>
      </c>
      <c r="R21">
        <f>Data!U23</f>
        <v>0</v>
      </c>
      <c r="S21">
        <f>Data!V23</f>
        <v>0</v>
      </c>
      <c r="T21">
        <f>Data!W23</f>
        <v>0</v>
      </c>
      <c r="U21">
        <f>Data!X23</f>
        <v>4054</v>
      </c>
      <c r="V21">
        <f>Data!Z23</f>
        <v>4.8029999999999999</v>
      </c>
      <c r="W21">
        <f>Data!AB23</f>
        <v>26.790000000000003</v>
      </c>
      <c r="X21">
        <f>Data!AC23</f>
        <v>0</v>
      </c>
      <c r="Y21">
        <f>Data!AD23</f>
        <v>0</v>
      </c>
      <c r="Z21">
        <f>Data!AE23</f>
        <v>0</v>
      </c>
      <c r="AA21">
        <f>Data!AG23</f>
        <v>0</v>
      </c>
      <c r="AB21">
        <f>Data!AI23</f>
        <v>0</v>
      </c>
      <c r="AC21">
        <v>0</v>
      </c>
      <c r="AD21">
        <f>Data!AK23</f>
        <v>0</v>
      </c>
      <c r="AE21">
        <f>Data!AL23</f>
        <v>0</v>
      </c>
      <c r="AF21">
        <f>Data!AM23</f>
        <v>968.61300000000006</v>
      </c>
      <c r="AG21">
        <f>Data!AN23</f>
        <v>0</v>
      </c>
      <c r="AH21">
        <f>Data!AO23</f>
        <v>0</v>
      </c>
      <c r="AI21">
        <f>Data!AP23</f>
        <v>0</v>
      </c>
      <c r="AJ21">
        <f>Data!AQ23</f>
        <v>0</v>
      </c>
      <c r="AK21">
        <f>Data!AR23</f>
        <v>0</v>
      </c>
      <c r="AL21">
        <f>Data!AS23</f>
        <v>0</v>
      </c>
      <c r="AM21">
        <f>Data!AT23</f>
        <v>0</v>
      </c>
      <c r="AN21">
        <f>Data!AU23</f>
        <v>0</v>
      </c>
      <c r="AO21">
        <f>Data!AV23</f>
        <v>4054</v>
      </c>
      <c r="AP21">
        <f>Data!AW23</f>
        <v>0</v>
      </c>
      <c r="AQ21">
        <f>Data!AX23</f>
        <v>0</v>
      </c>
      <c r="AR21">
        <f>Data!AY23</f>
        <v>0</v>
      </c>
      <c r="AS21">
        <f>Data!AZ23</f>
        <v>0</v>
      </c>
      <c r="AT21">
        <f>Data!BA23</f>
        <v>0</v>
      </c>
      <c r="AU21">
        <f>Data!BB23</f>
        <v>0</v>
      </c>
      <c r="AV21">
        <f>Data!BC23</f>
        <v>0</v>
      </c>
      <c r="AW21">
        <f>Data!BD23</f>
        <v>0</v>
      </c>
      <c r="AX21">
        <f>Data!BE23</f>
        <v>990.6</v>
      </c>
      <c r="AY21">
        <f>Data!BF23</f>
        <v>4054</v>
      </c>
      <c r="AZ21">
        <f>Data!BG23</f>
        <v>2653.5149999999999</v>
      </c>
      <c r="BA21" t="str">
        <f>Data!BJ23</f>
        <v>32481_T11</v>
      </c>
      <c r="BB21" s="1" t="str">
        <f>Data!BK23</f>
        <v>Jihomoravský</v>
      </c>
      <c r="BC21">
        <f>Data!BL23</f>
        <v>4</v>
      </c>
      <c r="BD21">
        <f>Data!BM23</f>
        <v>4.9459999999999997</v>
      </c>
      <c r="BE21" t="str">
        <f>Data!BN23</f>
        <v>EG.D, a.s.</v>
      </c>
    </row>
    <row r="22" spans="1:57" x14ac:dyDescent="0.25">
      <c r="A22" s="1" t="s">
        <v>2</v>
      </c>
      <c r="B22" s="1" t="s">
        <v>1205</v>
      </c>
      <c r="C22" t="str">
        <f>Data!C24</f>
        <v>KJ - Horní Bříza</v>
      </c>
      <c r="D22">
        <v>2024</v>
      </c>
      <c r="E22" s="1" t="str">
        <f>Data!E24</f>
        <v>12</v>
      </c>
      <c r="F22">
        <f>Data!G24</f>
        <v>510.21600000000001</v>
      </c>
      <c r="G22">
        <f>Data!H24</f>
        <v>236.999</v>
      </c>
      <c r="H22">
        <f>Data!I24</f>
        <v>273.21699999999998</v>
      </c>
      <c r="I22">
        <f>Data!J24</f>
        <v>35.267724000000001</v>
      </c>
      <c r="J22">
        <f>Data!L24</f>
        <v>191.8</v>
      </c>
      <c r="K22">
        <f>Data!M24</f>
        <v>10.433</v>
      </c>
      <c r="L22">
        <f>Data!N24</f>
        <v>12.027000000000015</v>
      </c>
      <c r="M22">
        <f>Data!O24</f>
        <v>0</v>
      </c>
      <c r="N22">
        <f>Data!P24</f>
        <v>0</v>
      </c>
      <c r="O22">
        <f>Data!Q24</f>
        <v>169.34</v>
      </c>
      <c r="P22">
        <f>Data!S24</f>
        <v>796</v>
      </c>
      <c r="Q22">
        <f>Data!T24</f>
        <v>0</v>
      </c>
      <c r="R22">
        <f>Data!U24</f>
        <v>0</v>
      </c>
      <c r="S22">
        <f>Data!V24</f>
        <v>0</v>
      </c>
      <c r="T22">
        <f>Data!W24</f>
        <v>0</v>
      </c>
      <c r="U22">
        <f>Data!X24</f>
        <v>796</v>
      </c>
      <c r="V22">
        <f>Data!Z24</f>
        <v>29.891999999999999</v>
      </c>
      <c r="W22">
        <f>Data!AB24</f>
        <v>52.352000000000018</v>
      </c>
      <c r="X22">
        <f>Data!AC24</f>
        <v>0</v>
      </c>
      <c r="Y22">
        <f>Data!AD24</f>
        <v>0</v>
      </c>
      <c r="Z22">
        <f>Data!AE24</f>
        <v>0</v>
      </c>
      <c r="AA22">
        <f>Data!AG24</f>
        <v>0</v>
      </c>
      <c r="AB22">
        <f>Data!AI24</f>
        <v>0</v>
      </c>
      <c r="AC22">
        <v>0</v>
      </c>
      <c r="AD22">
        <f>Data!AK24</f>
        <v>0</v>
      </c>
      <c r="AE22">
        <f>Data!AL24</f>
        <v>0</v>
      </c>
      <c r="AF22">
        <f>Data!AM24</f>
        <v>169.34</v>
      </c>
      <c r="AG22">
        <f>Data!AN24</f>
        <v>0</v>
      </c>
      <c r="AH22">
        <f>Data!AO24</f>
        <v>0</v>
      </c>
      <c r="AI22">
        <f>Data!AP24</f>
        <v>0</v>
      </c>
      <c r="AJ22">
        <f>Data!AQ24</f>
        <v>0</v>
      </c>
      <c r="AK22">
        <f>Data!AR24</f>
        <v>0</v>
      </c>
      <c r="AL22">
        <f>Data!AS24</f>
        <v>0</v>
      </c>
      <c r="AM22">
        <f>Data!AT24</f>
        <v>0</v>
      </c>
      <c r="AN22">
        <f>Data!AU24</f>
        <v>0</v>
      </c>
      <c r="AO22">
        <f>Data!AV24</f>
        <v>0</v>
      </c>
      <c r="AP22">
        <f>Data!AW24</f>
        <v>0</v>
      </c>
      <c r="AQ22">
        <f>Data!AX24</f>
        <v>796</v>
      </c>
      <c r="AR22">
        <f>Data!AY24</f>
        <v>0</v>
      </c>
      <c r="AS22">
        <f>Data!AZ24</f>
        <v>0</v>
      </c>
      <c r="AT22">
        <f>Data!BA24</f>
        <v>0</v>
      </c>
      <c r="AU22">
        <f>Data!BB24</f>
        <v>0</v>
      </c>
      <c r="AV22">
        <f>Data!BC24</f>
        <v>0</v>
      </c>
      <c r="AW22">
        <f>Data!BD24</f>
        <v>0</v>
      </c>
      <c r="AX22">
        <f>Data!BE24</f>
        <v>191.8</v>
      </c>
      <c r="AY22">
        <f>Data!BF24</f>
        <v>796</v>
      </c>
      <c r="AZ22">
        <f>Data!BG24</f>
        <v>510.21600000000001</v>
      </c>
      <c r="BA22" t="str">
        <f>Data!BJ24</f>
        <v>32324_T11</v>
      </c>
      <c r="BB22" s="1" t="str">
        <f>Data!BK24</f>
        <v>Plzeňský</v>
      </c>
      <c r="BC22">
        <f>Data!BL24</f>
        <v>1.56</v>
      </c>
      <c r="BD22">
        <f>Data!BM24</f>
        <v>1.9950000000000001</v>
      </c>
      <c r="BE22" t="str">
        <f>Data!BN24</f>
        <v>ČEZ Distribuce, a.s.</v>
      </c>
    </row>
    <row r="23" spans="1:57" x14ac:dyDescent="0.25">
      <c r="A23" s="1" t="s">
        <v>2</v>
      </c>
      <c r="B23" s="1" t="s">
        <v>1205</v>
      </c>
      <c r="C23" t="str">
        <f>Data!C25</f>
        <v>KJ - Hořovice</v>
      </c>
      <c r="D23">
        <v>2024</v>
      </c>
      <c r="E23" s="1" t="str">
        <f>Data!E25</f>
        <v>12</v>
      </c>
      <c r="F23">
        <f>Data!G25</f>
        <v>532.58699999999999</v>
      </c>
      <c r="G23">
        <f>Data!H25</f>
        <v>253.58699999999999</v>
      </c>
      <c r="H23">
        <f>Data!I25</f>
        <v>279</v>
      </c>
      <c r="I23">
        <f>Data!J25</f>
        <v>35.251200000000004</v>
      </c>
      <c r="J23">
        <f>Data!L25</f>
        <v>198.69900000000001</v>
      </c>
      <c r="K23">
        <f>Data!M25</f>
        <v>4.3079999999999998</v>
      </c>
      <c r="L23">
        <f>Data!N25</f>
        <v>4.7400000000000091</v>
      </c>
      <c r="M23">
        <f>Data!O25</f>
        <v>0</v>
      </c>
      <c r="N23">
        <f>Data!P25</f>
        <v>0</v>
      </c>
      <c r="O23">
        <f>Data!Q25</f>
        <v>189.65100000000001</v>
      </c>
      <c r="P23">
        <f>Data!S25</f>
        <v>787</v>
      </c>
      <c r="Q23">
        <f>Data!T25</f>
        <v>0</v>
      </c>
      <c r="R23">
        <f>Data!U25</f>
        <v>0</v>
      </c>
      <c r="S23">
        <f>Data!V25</f>
        <v>0</v>
      </c>
      <c r="T23">
        <f>Data!W25</f>
        <v>0</v>
      </c>
      <c r="U23">
        <f>Data!X25</f>
        <v>787</v>
      </c>
      <c r="V23">
        <f>Data!Z25</f>
        <v>1.1120000000000001</v>
      </c>
      <c r="W23">
        <f>Data!AB25</f>
        <v>10.160000000000009</v>
      </c>
      <c r="X23">
        <f>Data!AC25</f>
        <v>0</v>
      </c>
      <c r="Y23">
        <f>Data!AD25</f>
        <v>0</v>
      </c>
      <c r="Z23">
        <f>Data!AE25</f>
        <v>0</v>
      </c>
      <c r="AA23">
        <f>Data!AG25</f>
        <v>0</v>
      </c>
      <c r="AB23">
        <f>Data!AI25</f>
        <v>0</v>
      </c>
      <c r="AC23">
        <v>0</v>
      </c>
      <c r="AD23">
        <f>Data!AK25</f>
        <v>0</v>
      </c>
      <c r="AE23">
        <f>Data!AL25</f>
        <v>0</v>
      </c>
      <c r="AF23">
        <f>Data!AM25</f>
        <v>189.65100000000001</v>
      </c>
      <c r="AG23">
        <f>Data!AN25</f>
        <v>0</v>
      </c>
      <c r="AH23">
        <f>Data!AO25</f>
        <v>0</v>
      </c>
      <c r="AI23">
        <f>Data!AP25</f>
        <v>0</v>
      </c>
      <c r="AJ23">
        <f>Data!AQ25</f>
        <v>0</v>
      </c>
      <c r="AK23">
        <f>Data!AR25</f>
        <v>0</v>
      </c>
      <c r="AL23">
        <f>Data!AS25</f>
        <v>0</v>
      </c>
      <c r="AM23">
        <f>Data!AT25</f>
        <v>0</v>
      </c>
      <c r="AN23">
        <f>Data!AU25</f>
        <v>0</v>
      </c>
      <c r="AO23">
        <f>Data!AV25</f>
        <v>787</v>
      </c>
      <c r="AP23">
        <f>Data!AW25</f>
        <v>0</v>
      </c>
      <c r="AQ23">
        <f>Data!AX25</f>
        <v>0</v>
      </c>
      <c r="AR23">
        <f>Data!AY25</f>
        <v>0</v>
      </c>
      <c r="AS23">
        <f>Data!AZ25</f>
        <v>0</v>
      </c>
      <c r="AT23">
        <f>Data!BA25</f>
        <v>0</v>
      </c>
      <c r="AU23">
        <f>Data!BB25</f>
        <v>0</v>
      </c>
      <c r="AV23">
        <f>Data!BC25</f>
        <v>0</v>
      </c>
      <c r="AW23">
        <f>Data!BD25</f>
        <v>0</v>
      </c>
      <c r="AX23">
        <f>Data!BE25</f>
        <v>198.69900000000001</v>
      </c>
      <c r="AY23">
        <f>Data!BF25</f>
        <v>787</v>
      </c>
      <c r="AZ23">
        <f>Data!BG25</f>
        <v>479.32799999999997</v>
      </c>
      <c r="BA23" t="str">
        <f>Data!BJ25</f>
        <v>31880_T11</v>
      </c>
      <c r="BB23" s="1" t="str">
        <f>Data!BK25</f>
        <v>Středočeský</v>
      </c>
      <c r="BC23">
        <f>Data!BL25</f>
        <v>0.6</v>
      </c>
      <c r="BD23">
        <f>Data!BM25</f>
        <v>0.72299999999999998</v>
      </c>
      <c r="BE23" t="str">
        <f>Data!BN25</f>
        <v>ČEZ Distribuce, a.s.</v>
      </c>
    </row>
    <row r="24" spans="1:57" x14ac:dyDescent="0.25">
      <c r="A24" s="1" t="s">
        <v>2</v>
      </c>
      <c r="B24" s="1" t="s">
        <v>1205</v>
      </c>
      <c r="C24" t="str">
        <f>Data!C26</f>
        <v>KJ - Hrabyně (areál RÚ)</v>
      </c>
      <c r="D24">
        <v>2024</v>
      </c>
      <c r="E24" s="1" t="str">
        <f>Data!E26</f>
        <v>12</v>
      </c>
      <c r="F24">
        <f>Data!G26</f>
        <v>1385.076</v>
      </c>
      <c r="G24">
        <f>Data!H26</f>
        <v>663.65700000000004</v>
      </c>
      <c r="H24">
        <f>Data!I26</f>
        <v>721.41899999999998</v>
      </c>
      <c r="I24">
        <f>Data!J26</f>
        <v>35.195148000000003</v>
      </c>
      <c r="J24">
        <f>Data!L26</f>
        <v>566.27</v>
      </c>
      <c r="K24">
        <f>Data!M26</f>
        <v>7.7729999999999997</v>
      </c>
      <c r="L24">
        <f>Data!N26</f>
        <v>8.4499999999999318</v>
      </c>
      <c r="M24">
        <f>Data!O26</f>
        <v>0</v>
      </c>
      <c r="N24">
        <f>Data!P26</f>
        <v>0</v>
      </c>
      <c r="O24">
        <f>Data!Q26</f>
        <v>550.04700000000003</v>
      </c>
      <c r="P24">
        <f>Data!S26</f>
        <v>2216</v>
      </c>
      <c r="Q24">
        <f>Data!T26</f>
        <v>0</v>
      </c>
      <c r="R24">
        <f>Data!U26</f>
        <v>0</v>
      </c>
      <c r="S24">
        <f>Data!V26</f>
        <v>0</v>
      </c>
      <c r="T24">
        <f>Data!W26</f>
        <v>0</v>
      </c>
      <c r="U24">
        <f>Data!X26</f>
        <v>2216</v>
      </c>
      <c r="V24">
        <f>Data!Z26</f>
        <v>1.58</v>
      </c>
      <c r="W24">
        <f>Data!AB26</f>
        <v>17.802999999999933</v>
      </c>
      <c r="X24">
        <f>Data!AC26</f>
        <v>0</v>
      </c>
      <c r="Y24">
        <f>Data!AD26</f>
        <v>0</v>
      </c>
      <c r="Z24">
        <f>Data!AE26</f>
        <v>0</v>
      </c>
      <c r="AA24">
        <f>Data!AG26</f>
        <v>0</v>
      </c>
      <c r="AB24">
        <f>Data!AI26</f>
        <v>0</v>
      </c>
      <c r="AC24">
        <v>0</v>
      </c>
      <c r="AD24">
        <f>Data!AK26</f>
        <v>0</v>
      </c>
      <c r="AE24">
        <f>Data!AL26</f>
        <v>0</v>
      </c>
      <c r="AF24">
        <f>Data!AM26</f>
        <v>550.04700000000003</v>
      </c>
      <c r="AG24">
        <f>Data!AN26</f>
        <v>0</v>
      </c>
      <c r="AH24">
        <f>Data!AO26</f>
        <v>0</v>
      </c>
      <c r="AI24">
        <f>Data!AP26</f>
        <v>0</v>
      </c>
      <c r="AJ24">
        <f>Data!AQ26</f>
        <v>0</v>
      </c>
      <c r="AK24">
        <f>Data!AR26</f>
        <v>0</v>
      </c>
      <c r="AL24">
        <f>Data!AS26</f>
        <v>0</v>
      </c>
      <c r="AM24">
        <f>Data!AT26</f>
        <v>0</v>
      </c>
      <c r="AN24">
        <f>Data!AU26</f>
        <v>0</v>
      </c>
      <c r="AO24">
        <f>Data!AV26</f>
        <v>0</v>
      </c>
      <c r="AP24">
        <f>Data!AW26</f>
        <v>0</v>
      </c>
      <c r="AQ24">
        <f>Data!AX26</f>
        <v>0</v>
      </c>
      <c r="AR24">
        <f>Data!AY26</f>
        <v>0</v>
      </c>
      <c r="AS24">
        <f>Data!AZ26</f>
        <v>0</v>
      </c>
      <c r="AT24">
        <f>Data!BA26</f>
        <v>0</v>
      </c>
      <c r="AU24">
        <f>Data!BB26</f>
        <v>2216</v>
      </c>
      <c r="AV24">
        <f>Data!BC26</f>
        <v>0</v>
      </c>
      <c r="AW24">
        <f>Data!BD26</f>
        <v>0</v>
      </c>
      <c r="AX24">
        <f>Data!BE26</f>
        <v>566.27</v>
      </c>
      <c r="AY24">
        <f>Data!BF26</f>
        <v>2216</v>
      </c>
      <c r="AZ24">
        <f>Data!BG26</f>
        <v>1385.076</v>
      </c>
      <c r="BA24" t="str">
        <f>Data!BJ26</f>
        <v>32461_T11</v>
      </c>
      <c r="BB24" s="1" t="str">
        <f>Data!BK26</f>
        <v>Moravskoslezský</v>
      </c>
      <c r="BC24">
        <f>Data!BL26</f>
        <v>1.56</v>
      </c>
      <c r="BD24">
        <f>Data!BM26</f>
        <v>2.0529999999999999</v>
      </c>
      <c r="BE24" t="str">
        <f>Data!BN26</f>
        <v>ČEZ Distribuce, a.s.</v>
      </c>
    </row>
    <row r="25" spans="1:57" x14ac:dyDescent="0.25">
      <c r="A25" s="1" t="s">
        <v>2</v>
      </c>
      <c r="B25" s="1" t="s">
        <v>1205</v>
      </c>
      <c r="C25" t="str">
        <f>Data!C27</f>
        <v>KJ - Humpolec, Lnářská</v>
      </c>
      <c r="D25">
        <v>2024</v>
      </c>
      <c r="E25" s="1" t="str">
        <f>Data!E27</f>
        <v>12</v>
      </c>
      <c r="F25">
        <f>Data!G27</f>
        <v>492.32299999999998</v>
      </c>
      <c r="G25">
        <f>Data!H27</f>
        <v>221.95</v>
      </c>
      <c r="H25">
        <f>Data!I27</f>
        <v>270.37299999999999</v>
      </c>
      <c r="I25">
        <f>Data!J27</f>
        <v>35.254764000000002</v>
      </c>
      <c r="J25">
        <f>Data!L27</f>
        <v>194.28</v>
      </c>
      <c r="K25">
        <f>Data!M27</f>
        <v>5.4539999999999997</v>
      </c>
      <c r="L25">
        <f>Data!N27</f>
        <v>6.6430000000000007</v>
      </c>
      <c r="M25">
        <f>Data!O27</f>
        <v>0</v>
      </c>
      <c r="N25">
        <f>Data!P27</f>
        <v>0</v>
      </c>
      <c r="O25">
        <f>Data!Q27</f>
        <v>182.18299999999999</v>
      </c>
      <c r="P25">
        <f>Data!S27</f>
        <v>852</v>
      </c>
      <c r="Q25">
        <f>Data!T27</f>
        <v>0</v>
      </c>
      <c r="R25">
        <f>Data!U27</f>
        <v>0</v>
      </c>
      <c r="S25">
        <f>Data!V27</f>
        <v>0</v>
      </c>
      <c r="T25">
        <f>Data!W27</f>
        <v>0</v>
      </c>
      <c r="U25">
        <f>Data!X27</f>
        <v>852</v>
      </c>
      <c r="V25">
        <f>Data!Z27</f>
        <v>3.9E-2</v>
      </c>
      <c r="W25">
        <f>Data!AB27</f>
        <v>12.136000000000001</v>
      </c>
      <c r="X25">
        <f>Data!AC27</f>
        <v>0</v>
      </c>
      <c r="Y25">
        <f>Data!AD27</f>
        <v>0</v>
      </c>
      <c r="Z25">
        <f>Data!AE27</f>
        <v>0</v>
      </c>
      <c r="AA25">
        <f>Data!AG27</f>
        <v>0</v>
      </c>
      <c r="AB25">
        <f>Data!AI27</f>
        <v>0</v>
      </c>
      <c r="AC25">
        <v>0</v>
      </c>
      <c r="AD25">
        <f>Data!AK27</f>
        <v>0</v>
      </c>
      <c r="AE25">
        <f>Data!AL27</f>
        <v>0</v>
      </c>
      <c r="AF25">
        <f>Data!AM27</f>
        <v>182.18299999999999</v>
      </c>
      <c r="AG25">
        <f>Data!AN27</f>
        <v>0</v>
      </c>
      <c r="AH25">
        <f>Data!AO27</f>
        <v>0</v>
      </c>
      <c r="AI25">
        <f>Data!AP27</f>
        <v>0</v>
      </c>
      <c r="AJ25">
        <f>Data!AQ27</f>
        <v>0</v>
      </c>
      <c r="AK25">
        <f>Data!AR27</f>
        <v>0</v>
      </c>
      <c r="AL25">
        <f>Data!AS27</f>
        <v>0</v>
      </c>
      <c r="AM25">
        <f>Data!AT27</f>
        <v>0</v>
      </c>
      <c r="AN25">
        <f>Data!AU27</f>
        <v>0</v>
      </c>
      <c r="AO25">
        <f>Data!AV27</f>
        <v>0</v>
      </c>
      <c r="AP25">
        <f>Data!AW27</f>
        <v>0</v>
      </c>
      <c r="AQ25">
        <f>Data!AX27</f>
        <v>0</v>
      </c>
      <c r="AR25">
        <f>Data!AY27</f>
        <v>0</v>
      </c>
      <c r="AS25">
        <f>Data!AZ27</f>
        <v>0</v>
      </c>
      <c r="AT25">
        <f>Data!BA27</f>
        <v>0</v>
      </c>
      <c r="AU25">
        <f>Data!BB27</f>
        <v>852</v>
      </c>
      <c r="AV25">
        <f>Data!BC27</f>
        <v>0</v>
      </c>
      <c r="AW25">
        <f>Data!BD27</f>
        <v>0</v>
      </c>
      <c r="AX25">
        <f>Data!BE27</f>
        <v>194.28</v>
      </c>
      <c r="AY25">
        <f>Data!BF27</f>
        <v>852</v>
      </c>
      <c r="AZ25">
        <f>Data!BG27</f>
        <v>492.32299999999998</v>
      </c>
      <c r="BA25" t="str">
        <f>Data!BJ27</f>
        <v>32565_T11</v>
      </c>
      <c r="BB25" s="1" t="str">
        <f>Data!BK27</f>
        <v>Vysočina</v>
      </c>
      <c r="BC25">
        <f>Data!BL27</f>
        <v>0.45500000000000002</v>
      </c>
      <c r="BD25">
        <f>Data!BM27</f>
        <v>0.626</v>
      </c>
      <c r="BE25" t="str">
        <f>Data!BN27</f>
        <v>EG.D, a.s.</v>
      </c>
    </row>
    <row r="26" spans="1:57" x14ac:dyDescent="0.25">
      <c r="A26" s="1" t="s">
        <v>2</v>
      </c>
      <c r="B26" s="1" t="s">
        <v>1205</v>
      </c>
      <c r="C26" t="str">
        <f>Data!C28</f>
        <v>KJ - Humpolec, Na Rybníčku</v>
      </c>
      <c r="D26">
        <v>2024</v>
      </c>
      <c r="E26" s="1" t="str">
        <f>Data!E28</f>
        <v>12</v>
      </c>
      <c r="F26">
        <f>Data!G28</f>
        <v>635.649</v>
      </c>
      <c r="G26">
        <f>Data!H28</f>
        <v>282.75799999999998</v>
      </c>
      <c r="H26">
        <f>Data!I28</f>
        <v>352.89100000000002</v>
      </c>
      <c r="I26">
        <f>Data!J28</f>
        <v>35.253467999999998</v>
      </c>
      <c r="J26">
        <f>Data!L28</f>
        <v>257.07100000000003</v>
      </c>
      <c r="K26">
        <f>Data!M28</f>
        <v>4.2779999999999996</v>
      </c>
      <c r="L26">
        <f>Data!N28</f>
        <v>5.3390000000000271</v>
      </c>
      <c r="M26">
        <f>Data!O28</f>
        <v>0</v>
      </c>
      <c r="N26">
        <f>Data!P28</f>
        <v>0</v>
      </c>
      <c r="O26">
        <f>Data!Q28</f>
        <v>247.45400000000001</v>
      </c>
      <c r="P26">
        <f>Data!S28</f>
        <v>1155</v>
      </c>
      <c r="Q26">
        <f>Data!T28</f>
        <v>0</v>
      </c>
      <c r="R26">
        <f>Data!U28</f>
        <v>0</v>
      </c>
      <c r="S26">
        <f>Data!V28</f>
        <v>0</v>
      </c>
      <c r="T26">
        <f>Data!W28</f>
        <v>0</v>
      </c>
      <c r="U26">
        <f>Data!X28</f>
        <v>1155</v>
      </c>
      <c r="V26">
        <f>Data!Z28</f>
        <v>0.69</v>
      </c>
      <c r="W26">
        <f>Data!AB28</f>
        <v>10.307000000000025</v>
      </c>
      <c r="X26">
        <f>Data!AC28</f>
        <v>0</v>
      </c>
      <c r="Y26">
        <f>Data!AD28</f>
        <v>0</v>
      </c>
      <c r="Z26">
        <f>Data!AE28</f>
        <v>0</v>
      </c>
      <c r="AA26">
        <f>Data!AG28</f>
        <v>0</v>
      </c>
      <c r="AB26">
        <f>Data!AI28</f>
        <v>0</v>
      </c>
      <c r="AC26">
        <v>0</v>
      </c>
      <c r="AD26">
        <f>Data!AK28</f>
        <v>0</v>
      </c>
      <c r="AE26">
        <f>Data!AL28</f>
        <v>0</v>
      </c>
      <c r="AF26">
        <f>Data!AM28</f>
        <v>247.45400000000001</v>
      </c>
      <c r="AG26">
        <f>Data!AN28</f>
        <v>0</v>
      </c>
      <c r="AH26">
        <f>Data!AO28</f>
        <v>0</v>
      </c>
      <c r="AI26">
        <f>Data!AP28</f>
        <v>0</v>
      </c>
      <c r="AJ26">
        <f>Data!AQ28</f>
        <v>0</v>
      </c>
      <c r="AK26">
        <f>Data!AR28</f>
        <v>0</v>
      </c>
      <c r="AL26">
        <f>Data!AS28</f>
        <v>0</v>
      </c>
      <c r="AM26">
        <f>Data!AT28</f>
        <v>0</v>
      </c>
      <c r="AN26">
        <f>Data!AU28</f>
        <v>0</v>
      </c>
      <c r="AO26">
        <f>Data!AV28</f>
        <v>1155</v>
      </c>
      <c r="AP26">
        <f>Data!AW28</f>
        <v>0</v>
      </c>
      <c r="AQ26">
        <f>Data!AX28</f>
        <v>0</v>
      </c>
      <c r="AR26">
        <f>Data!AY28</f>
        <v>0</v>
      </c>
      <c r="AS26">
        <f>Data!AZ28</f>
        <v>0</v>
      </c>
      <c r="AT26">
        <f>Data!BA28</f>
        <v>0</v>
      </c>
      <c r="AU26">
        <f>Data!BB28</f>
        <v>0</v>
      </c>
      <c r="AV26">
        <f>Data!BC28</f>
        <v>0</v>
      </c>
      <c r="AW26">
        <f>Data!BD28</f>
        <v>0</v>
      </c>
      <c r="AX26">
        <f>Data!BE28</f>
        <v>257.07100000000003</v>
      </c>
      <c r="AY26">
        <f>Data!BF28</f>
        <v>1155</v>
      </c>
      <c r="AZ26">
        <f>Data!BG28</f>
        <v>635.649</v>
      </c>
      <c r="BA26" t="str">
        <f>Data!BJ28</f>
        <v>29508_T11</v>
      </c>
      <c r="BB26" s="1" t="str">
        <f>Data!BK28</f>
        <v>Vysočina</v>
      </c>
      <c r="BC26">
        <f>Data!BL28</f>
        <v>0.6</v>
      </c>
      <c r="BD26">
        <f>Data!BM28</f>
        <v>0.80800000000000005</v>
      </c>
      <c r="BE26" t="str">
        <f>Data!BN28</f>
        <v>EG.D, a.s.</v>
      </c>
    </row>
    <row r="27" spans="1:57" x14ac:dyDescent="0.25">
      <c r="A27" s="1" t="s">
        <v>2</v>
      </c>
      <c r="B27" s="1" t="s">
        <v>1205</v>
      </c>
      <c r="C27" t="str">
        <f>Data!C29</f>
        <v>KJ - Ivančice</v>
      </c>
      <c r="D27">
        <v>2024</v>
      </c>
      <c r="E27" s="1" t="str">
        <f>Data!E29</f>
        <v>12</v>
      </c>
      <c r="F27">
        <f>Data!G29</f>
        <v>1038.0050000000001</v>
      </c>
      <c r="G27">
        <f>Data!H29</f>
        <v>466.24400000000003</v>
      </c>
      <c r="H27">
        <f>Data!I29</f>
        <v>571.76099999999997</v>
      </c>
      <c r="I27">
        <f>Data!J29</f>
        <v>35.282628000000003</v>
      </c>
      <c r="J27">
        <f>Data!L29</f>
        <v>417.92</v>
      </c>
      <c r="K27">
        <f>Data!M29</f>
        <v>4.3</v>
      </c>
      <c r="L27">
        <f>Data!N29</f>
        <v>5.274</v>
      </c>
      <c r="M27">
        <f>Data!O29</f>
        <v>3.0570000000000164</v>
      </c>
      <c r="N27">
        <f>Data!P29</f>
        <v>0</v>
      </c>
      <c r="O27">
        <f>Data!Q29</f>
        <v>405.28899999999999</v>
      </c>
      <c r="P27">
        <f>Data!S29</f>
        <v>1845</v>
      </c>
      <c r="Q27">
        <f>Data!T29</f>
        <v>0</v>
      </c>
      <c r="R27">
        <f>Data!U29</f>
        <v>0</v>
      </c>
      <c r="S27">
        <f>Data!V29</f>
        <v>0</v>
      </c>
      <c r="T27">
        <f>Data!W29</f>
        <v>0</v>
      </c>
      <c r="U27">
        <f>Data!X29</f>
        <v>1845</v>
      </c>
      <c r="V27">
        <f>Data!Z29</f>
        <v>16.088999999999999</v>
      </c>
      <c r="W27">
        <f>Data!AB29</f>
        <v>25.662999999999997</v>
      </c>
      <c r="X27">
        <f>Data!AC29</f>
        <v>0</v>
      </c>
      <c r="Y27">
        <f>Data!AD29</f>
        <v>0</v>
      </c>
      <c r="Z27">
        <f>Data!AE29</f>
        <v>0</v>
      </c>
      <c r="AA27">
        <f>Data!AG29</f>
        <v>0</v>
      </c>
      <c r="AB27">
        <f>Data!AI29</f>
        <v>0</v>
      </c>
      <c r="AC27">
        <v>0</v>
      </c>
      <c r="AD27">
        <f>Data!AK29</f>
        <v>0</v>
      </c>
      <c r="AE27">
        <f>Data!AL29</f>
        <v>0</v>
      </c>
      <c r="AF27">
        <f>Data!AM29</f>
        <v>405.28899999999999</v>
      </c>
      <c r="AG27">
        <f>Data!AN29</f>
        <v>0</v>
      </c>
      <c r="AH27">
        <f>Data!AO29</f>
        <v>0</v>
      </c>
      <c r="AI27">
        <f>Data!AP29</f>
        <v>0</v>
      </c>
      <c r="AJ27">
        <f>Data!AQ29</f>
        <v>0</v>
      </c>
      <c r="AK27">
        <f>Data!AR29</f>
        <v>0</v>
      </c>
      <c r="AL27">
        <f>Data!AS29</f>
        <v>0</v>
      </c>
      <c r="AM27">
        <f>Data!AT29</f>
        <v>0</v>
      </c>
      <c r="AN27">
        <f>Data!AU29</f>
        <v>0</v>
      </c>
      <c r="AO27">
        <f>Data!AV29</f>
        <v>0</v>
      </c>
      <c r="AP27">
        <f>Data!AW29</f>
        <v>0</v>
      </c>
      <c r="AQ27">
        <f>Data!AX29</f>
        <v>0</v>
      </c>
      <c r="AR27">
        <f>Data!AY29</f>
        <v>0</v>
      </c>
      <c r="AS27">
        <f>Data!AZ29</f>
        <v>0</v>
      </c>
      <c r="AT27">
        <f>Data!BA29</f>
        <v>0</v>
      </c>
      <c r="AU27">
        <f>Data!BB29</f>
        <v>1230</v>
      </c>
      <c r="AV27">
        <f>Data!BC29</f>
        <v>615</v>
      </c>
      <c r="AW27">
        <f>Data!BD29</f>
        <v>0</v>
      </c>
      <c r="AX27">
        <f>Data!BE29</f>
        <v>417.92</v>
      </c>
      <c r="AY27">
        <f>Data!BF29</f>
        <v>1845</v>
      </c>
      <c r="AZ27">
        <f>Data!BG29</f>
        <v>1038.0050000000001</v>
      </c>
      <c r="BA27" t="str">
        <f>Data!BJ29</f>
        <v>32305_T11</v>
      </c>
      <c r="BB27" s="1" t="str">
        <f>Data!BK29</f>
        <v>Jihomoravský</v>
      </c>
      <c r="BC27">
        <f>Data!BL29</f>
        <v>2</v>
      </c>
      <c r="BD27">
        <f>Data!BM29</f>
        <v>2.5129999999999999</v>
      </c>
      <c r="BE27" t="str">
        <f>Data!BN29</f>
        <v>EG.D, a.s.</v>
      </c>
    </row>
    <row r="28" spans="1:57" x14ac:dyDescent="0.25">
      <c r="A28" s="1" t="s">
        <v>2</v>
      </c>
      <c r="B28" s="1" t="s">
        <v>1205</v>
      </c>
      <c r="C28" t="str">
        <f>Data!C30</f>
        <v>KJ - Jaroměř</v>
      </c>
      <c r="D28">
        <v>2024</v>
      </c>
      <c r="E28" s="1" t="str">
        <f>Data!E30</f>
        <v>12</v>
      </c>
      <c r="F28">
        <f>Data!G30</f>
        <v>230.60400000000001</v>
      </c>
      <c r="G28">
        <f>Data!H30</f>
        <v>100.621</v>
      </c>
      <c r="H28">
        <f>Data!I30</f>
        <v>129.983</v>
      </c>
      <c r="I28">
        <f>Data!J30</f>
        <v>35.304012</v>
      </c>
      <c r="J28">
        <f>Data!L30</f>
        <v>87.087000000000003</v>
      </c>
      <c r="K28">
        <f>Data!M30</f>
        <v>0.54700000000000004</v>
      </c>
      <c r="L28">
        <f>Data!N30</f>
        <v>0.70700000000000784</v>
      </c>
      <c r="M28">
        <f>Data!O30</f>
        <v>0</v>
      </c>
      <c r="N28">
        <f>Data!P30</f>
        <v>0</v>
      </c>
      <c r="O28">
        <f>Data!Q30</f>
        <v>85.832999999999998</v>
      </c>
      <c r="P28">
        <f>Data!S30</f>
        <v>405</v>
      </c>
      <c r="Q28">
        <f>Data!T30</f>
        <v>0</v>
      </c>
      <c r="R28">
        <f>Data!U30</f>
        <v>0</v>
      </c>
      <c r="S28">
        <f>Data!V30</f>
        <v>0</v>
      </c>
      <c r="T28">
        <f>Data!W30</f>
        <v>0</v>
      </c>
      <c r="U28">
        <f>Data!X30</f>
        <v>405</v>
      </c>
      <c r="V28">
        <f>Data!Z30</f>
        <v>0.105</v>
      </c>
      <c r="W28">
        <f>Data!AB30</f>
        <v>1.359000000000008</v>
      </c>
      <c r="X28">
        <f>Data!AC30</f>
        <v>0</v>
      </c>
      <c r="Y28">
        <f>Data!AD30</f>
        <v>0</v>
      </c>
      <c r="Z28">
        <f>Data!AE30</f>
        <v>0</v>
      </c>
      <c r="AA28">
        <f>Data!AG30</f>
        <v>0</v>
      </c>
      <c r="AB28">
        <f>Data!AI30</f>
        <v>0</v>
      </c>
      <c r="AC28">
        <v>0</v>
      </c>
      <c r="AD28">
        <f>Data!AK30</f>
        <v>0</v>
      </c>
      <c r="AE28">
        <f>Data!AL30</f>
        <v>0</v>
      </c>
      <c r="AF28">
        <f>Data!AM30</f>
        <v>85.832999999999998</v>
      </c>
      <c r="AG28">
        <f>Data!AN30</f>
        <v>0</v>
      </c>
      <c r="AH28">
        <f>Data!AO30</f>
        <v>0</v>
      </c>
      <c r="AI28">
        <f>Data!AP30</f>
        <v>0</v>
      </c>
      <c r="AJ28">
        <f>Data!AQ30</f>
        <v>0</v>
      </c>
      <c r="AK28">
        <f>Data!AR30</f>
        <v>0</v>
      </c>
      <c r="AL28">
        <f>Data!AS30</f>
        <v>0</v>
      </c>
      <c r="AM28">
        <f>Data!AT30</f>
        <v>0</v>
      </c>
      <c r="AN28">
        <f>Data!AU30</f>
        <v>0</v>
      </c>
      <c r="AO28">
        <f>Data!AV30</f>
        <v>405</v>
      </c>
      <c r="AP28">
        <f>Data!AW30</f>
        <v>0</v>
      </c>
      <c r="AQ28">
        <f>Data!AX30</f>
        <v>0</v>
      </c>
      <c r="AR28">
        <f>Data!AY30</f>
        <v>0</v>
      </c>
      <c r="AS28">
        <f>Data!AZ30</f>
        <v>0</v>
      </c>
      <c r="AT28">
        <f>Data!BA30</f>
        <v>0</v>
      </c>
      <c r="AU28">
        <f>Data!BB30</f>
        <v>0</v>
      </c>
      <c r="AV28">
        <f>Data!BC30</f>
        <v>0</v>
      </c>
      <c r="AW28">
        <f>Data!BD30</f>
        <v>0</v>
      </c>
      <c r="AX28">
        <f>Data!BE30</f>
        <v>87.087000000000003</v>
      </c>
      <c r="AY28">
        <f>Data!BF30</f>
        <v>405</v>
      </c>
      <c r="AZ28">
        <f>Data!BG30</f>
        <v>230.60400000000001</v>
      </c>
      <c r="BA28" t="str">
        <f>Data!BJ30</f>
        <v>32867_T11</v>
      </c>
      <c r="BB28" s="1" t="str">
        <f>Data!BK30</f>
        <v>Královéhradecký</v>
      </c>
      <c r="BC28">
        <f>Data!BL30</f>
        <v>0.2</v>
      </c>
      <c r="BD28">
        <f>Data!BM30</f>
        <v>0.28599999999999998</v>
      </c>
      <c r="BE28" t="str">
        <f>Data!BN30</f>
        <v>ČEZ Distribuce, a.s.</v>
      </c>
    </row>
    <row r="29" spans="1:57" x14ac:dyDescent="0.25">
      <c r="A29" s="1" t="s">
        <v>2</v>
      </c>
      <c r="B29" s="1" t="s">
        <v>1205</v>
      </c>
      <c r="C29" t="str">
        <f>Data!C31</f>
        <v>KJ - Jihlava, U Břízek</v>
      </c>
      <c r="D29">
        <v>2024</v>
      </c>
      <c r="E29" s="1" t="str">
        <f>Data!E31</f>
        <v>12</v>
      </c>
      <c r="F29">
        <f>Data!G31</f>
        <v>1625.5609999999999</v>
      </c>
      <c r="G29">
        <f>Data!H31</f>
        <v>774.97699999999998</v>
      </c>
      <c r="H29">
        <f>Data!I31</f>
        <v>850.58399999999995</v>
      </c>
      <c r="I29">
        <f>Data!J31</f>
        <v>35.292671999999996</v>
      </c>
      <c r="J29">
        <f>Data!L31</f>
        <v>664.60599999999999</v>
      </c>
      <c r="K29">
        <f>Data!M31</f>
        <v>6.282</v>
      </c>
      <c r="L29">
        <f>Data!N31</f>
        <v>6.8949999999999818</v>
      </c>
      <c r="M29">
        <f>Data!O31</f>
        <v>0</v>
      </c>
      <c r="N29">
        <f>Data!P31</f>
        <v>0</v>
      </c>
      <c r="O29">
        <f>Data!Q31</f>
        <v>651.42899999999997</v>
      </c>
      <c r="P29">
        <f>Data!S31</f>
        <v>2626</v>
      </c>
      <c r="Q29">
        <f>Data!T31</f>
        <v>0</v>
      </c>
      <c r="R29">
        <f>Data!U31</f>
        <v>0</v>
      </c>
      <c r="S29">
        <f>Data!V31</f>
        <v>0</v>
      </c>
      <c r="T29">
        <f>Data!W31</f>
        <v>0</v>
      </c>
      <c r="U29">
        <f>Data!X31</f>
        <v>2626</v>
      </c>
      <c r="V29">
        <f>Data!Z31</f>
        <v>2.8450000000000002</v>
      </c>
      <c r="W29">
        <f>Data!AB31</f>
        <v>16.021999999999981</v>
      </c>
      <c r="X29">
        <f>Data!AC31</f>
        <v>0</v>
      </c>
      <c r="Y29">
        <f>Data!AD31</f>
        <v>0</v>
      </c>
      <c r="Z29">
        <f>Data!AE31</f>
        <v>0</v>
      </c>
      <c r="AA29">
        <f>Data!AG31</f>
        <v>0</v>
      </c>
      <c r="AB29">
        <f>Data!AI31</f>
        <v>0</v>
      </c>
      <c r="AC29">
        <v>0</v>
      </c>
      <c r="AD29">
        <f>Data!AK31</f>
        <v>0</v>
      </c>
      <c r="AE29">
        <f>Data!AL31</f>
        <v>0</v>
      </c>
      <c r="AF29">
        <f>Data!AM31</f>
        <v>651.42899999999997</v>
      </c>
      <c r="AG29">
        <f>Data!AN31</f>
        <v>0</v>
      </c>
      <c r="AH29">
        <f>Data!AO31</f>
        <v>0</v>
      </c>
      <c r="AI29">
        <f>Data!AP31</f>
        <v>0</v>
      </c>
      <c r="AJ29">
        <f>Data!AQ31</f>
        <v>0</v>
      </c>
      <c r="AK29">
        <f>Data!AR31</f>
        <v>0</v>
      </c>
      <c r="AL29">
        <f>Data!AS31</f>
        <v>0</v>
      </c>
      <c r="AM29">
        <f>Data!AT31</f>
        <v>0</v>
      </c>
      <c r="AN29">
        <f>Data!AU31</f>
        <v>0</v>
      </c>
      <c r="AO29">
        <f>Data!AV31</f>
        <v>2626</v>
      </c>
      <c r="AP29">
        <f>Data!AW31</f>
        <v>0</v>
      </c>
      <c r="AQ29">
        <f>Data!AX31</f>
        <v>0</v>
      </c>
      <c r="AR29">
        <f>Data!AY31</f>
        <v>0</v>
      </c>
      <c r="AS29">
        <f>Data!AZ31</f>
        <v>0</v>
      </c>
      <c r="AT29">
        <f>Data!BA31</f>
        <v>0</v>
      </c>
      <c r="AU29">
        <f>Data!BB31</f>
        <v>0</v>
      </c>
      <c r="AV29">
        <f>Data!BC31</f>
        <v>0</v>
      </c>
      <c r="AW29">
        <f>Data!BD31</f>
        <v>0</v>
      </c>
      <c r="AX29">
        <f>Data!BE31</f>
        <v>664.60599999999999</v>
      </c>
      <c r="AY29">
        <f>Data!BF31</f>
        <v>2626</v>
      </c>
      <c r="AZ29">
        <f>Data!BG31</f>
        <v>1625.5609999999999</v>
      </c>
      <c r="BA29" t="str">
        <f>Data!BJ31</f>
        <v>09594_T11</v>
      </c>
      <c r="BB29" s="1" t="str">
        <f>Data!BK31</f>
        <v>Vysočina</v>
      </c>
      <c r="BC29">
        <f>Data!BL31</f>
        <v>2.0139999999999998</v>
      </c>
      <c r="BD29">
        <f>Data!BM31</f>
        <v>2.4729999999999999</v>
      </c>
      <c r="BE29" t="str">
        <f>Data!BN31</f>
        <v>EG.D, a.s.</v>
      </c>
    </row>
    <row r="30" spans="1:57" x14ac:dyDescent="0.25">
      <c r="A30" s="1" t="s">
        <v>2</v>
      </c>
      <c r="B30" s="1" t="s">
        <v>1205</v>
      </c>
      <c r="C30" t="str">
        <f>Data!C32</f>
        <v>KJ - Kaznějov</v>
      </c>
      <c r="D30">
        <v>2024</v>
      </c>
      <c r="E30" s="1" t="str">
        <f>Data!E32</f>
        <v>12</v>
      </c>
      <c r="F30">
        <f>Data!G32</f>
        <v>755.75300000000004</v>
      </c>
      <c r="G30">
        <f>Data!H32</f>
        <v>367.31700000000001</v>
      </c>
      <c r="H30">
        <f>Data!I32</f>
        <v>388.43599999999998</v>
      </c>
      <c r="I30">
        <f>Data!J32</f>
        <v>35.269344000000004</v>
      </c>
      <c r="J30">
        <f>Data!L32</f>
        <v>309.69400000000002</v>
      </c>
      <c r="K30">
        <f>Data!M32</f>
        <v>4.3289999999999997</v>
      </c>
      <c r="L30">
        <f>Data!N32</f>
        <v>4.5780000000000314</v>
      </c>
      <c r="M30">
        <f>Data!O32</f>
        <v>0</v>
      </c>
      <c r="N30">
        <f>Data!P32</f>
        <v>0</v>
      </c>
      <c r="O30">
        <f>Data!Q32</f>
        <v>300.78699999999998</v>
      </c>
      <c r="P30">
        <f>Data!S32</f>
        <v>1179</v>
      </c>
      <c r="Q30">
        <f>Data!T32</f>
        <v>0</v>
      </c>
      <c r="R30">
        <f>Data!U32</f>
        <v>0</v>
      </c>
      <c r="S30">
        <f>Data!V32</f>
        <v>0</v>
      </c>
      <c r="T30">
        <f>Data!W32</f>
        <v>0</v>
      </c>
      <c r="U30">
        <f>Data!X32</f>
        <v>1179</v>
      </c>
      <c r="V30">
        <f>Data!Z32</f>
        <v>2.0699999999999998</v>
      </c>
      <c r="W30">
        <f>Data!AB32</f>
        <v>10.977000000000032</v>
      </c>
      <c r="X30">
        <f>Data!AC32</f>
        <v>0</v>
      </c>
      <c r="Y30">
        <f>Data!AD32</f>
        <v>0</v>
      </c>
      <c r="Z30">
        <f>Data!AE32</f>
        <v>0</v>
      </c>
      <c r="AA30">
        <f>Data!AG32</f>
        <v>0</v>
      </c>
      <c r="AB30">
        <f>Data!AI32</f>
        <v>0</v>
      </c>
      <c r="AC30">
        <v>0</v>
      </c>
      <c r="AD30">
        <f>Data!AK32</f>
        <v>0</v>
      </c>
      <c r="AE30">
        <f>Data!AL32</f>
        <v>0</v>
      </c>
      <c r="AF30">
        <f>Data!AM32</f>
        <v>300.78699999999998</v>
      </c>
      <c r="AG30">
        <f>Data!AN32</f>
        <v>0</v>
      </c>
      <c r="AH30">
        <f>Data!AO32</f>
        <v>0</v>
      </c>
      <c r="AI30">
        <f>Data!AP32</f>
        <v>0</v>
      </c>
      <c r="AJ30">
        <f>Data!AQ32</f>
        <v>0</v>
      </c>
      <c r="AK30">
        <f>Data!AR32</f>
        <v>0</v>
      </c>
      <c r="AL30">
        <f>Data!AS32</f>
        <v>0</v>
      </c>
      <c r="AM30">
        <f>Data!AT32</f>
        <v>0</v>
      </c>
      <c r="AN30">
        <f>Data!AU32</f>
        <v>0</v>
      </c>
      <c r="AO30">
        <f>Data!AV32</f>
        <v>1179</v>
      </c>
      <c r="AP30">
        <f>Data!AW32</f>
        <v>0</v>
      </c>
      <c r="AQ30">
        <f>Data!AX32</f>
        <v>0</v>
      </c>
      <c r="AR30">
        <f>Data!AY32</f>
        <v>0</v>
      </c>
      <c r="AS30">
        <f>Data!AZ32</f>
        <v>0</v>
      </c>
      <c r="AT30">
        <f>Data!BA32</f>
        <v>0</v>
      </c>
      <c r="AU30">
        <f>Data!BB32</f>
        <v>0</v>
      </c>
      <c r="AV30">
        <f>Data!BC32</f>
        <v>0</v>
      </c>
      <c r="AW30">
        <f>Data!BD32</f>
        <v>0</v>
      </c>
      <c r="AX30">
        <f>Data!BE32</f>
        <v>309.69400000000002</v>
      </c>
      <c r="AY30">
        <f>Data!BF32</f>
        <v>1179</v>
      </c>
      <c r="AZ30">
        <f>Data!BG32</f>
        <v>755.75300000000004</v>
      </c>
      <c r="BA30" t="str">
        <f>Data!BJ32</f>
        <v>31831_T11</v>
      </c>
      <c r="BB30" s="1" t="str">
        <f>Data!BK32</f>
        <v>Plzeňský</v>
      </c>
      <c r="BC30">
        <f>Data!BL32</f>
        <v>0.999</v>
      </c>
      <c r="BD30">
        <f>Data!BM32</f>
        <v>1.1619999999999999</v>
      </c>
      <c r="BE30" t="str">
        <f>Data!BN32</f>
        <v>ČEZ Distribuce, a.s.</v>
      </c>
    </row>
    <row r="31" spans="1:57" x14ac:dyDescent="0.25">
      <c r="A31" s="1" t="s">
        <v>2</v>
      </c>
      <c r="B31" s="1" t="s">
        <v>1205</v>
      </c>
      <c r="C31" t="str">
        <f>Data!C33</f>
        <v>KJ - Kladruby (areál RÚ)</v>
      </c>
      <c r="D31">
        <v>2024</v>
      </c>
      <c r="E31" s="1" t="str">
        <f>Data!E33</f>
        <v>12</v>
      </c>
      <c r="F31">
        <f>Data!G33</f>
        <v>941.15</v>
      </c>
      <c r="G31">
        <f>Data!H33</f>
        <v>440.64800000000002</v>
      </c>
      <c r="H31">
        <f>Data!I33</f>
        <v>500.50200000000001</v>
      </c>
      <c r="I31">
        <f>Data!J33</f>
        <v>35.272907999999994</v>
      </c>
      <c r="J31">
        <f>Data!L33</f>
        <v>327.22000000000003</v>
      </c>
      <c r="K31">
        <f>Data!M33</f>
        <v>5.4420000000000002</v>
      </c>
      <c r="L31">
        <f>Data!N33</f>
        <v>6.1820000000000164</v>
      </c>
      <c r="M31">
        <f>Data!O33</f>
        <v>0</v>
      </c>
      <c r="N31">
        <f>Data!P33</f>
        <v>0</v>
      </c>
      <c r="O31">
        <f>Data!Q33</f>
        <v>315.596</v>
      </c>
      <c r="P31">
        <f>Data!S33</f>
        <v>1338</v>
      </c>
      <c r="Q31">
        <f>Data!T33</f>
        <v>0</v>
      </c>
      <c r="R31">
        <f>Data!U33</f>
        <v>0</v>
      </c>
      <c r="S31">
        <f>Data!V33</f>
        <v>0</v>
      </c>
      <c r="T31">
        <f>Data!W33</f>
        <v>0</v>
      </c>
      <c r="U31">
        <f>Data!X33</f>
        <v>1338</v>
      </c>
      <c r="V31">
        <f>Data!Z33</f>
        <v>1.2450000000000001</v>
      </c>
      <c r="W31">
        <f>Data!AB33</f>
        <v>12.869000000000018</v>
      </c>
      <c r="X31">
        <f>Data!AC33</f>
        <v>0</v>
      </c>
      <c r="Y31">
        <f>Data!AD33</f>
        <v>0</v>
      </c>
      <c r="Z31">
        <f>Data!AE33</f>
        <v>0</v>
      </c>
      <c r="AA31">
        <f>Data!AG33</f>
        <v>0</v>
      </c>
      <c r="AB31">
        <f>Data!AI33</f>
        <v>0</v>
      </c>
      <c r="AC31">
        <v>0</v>
      </c>
      <c r="AD31">
        <f>Data!AK33</f>
        <v>0</v>
      </c>
      <c r="AE31">
        <f>Data!AL33</f>
        <v>0</v>
      </c>
      <c r="AF31">
        <f>Data!AM33</f>
        <v>315.596</v>
      </c>
      <c r="AG31">
        <f>Data!AN33</f>
        <v>0</v>
      </c>
      <c r="AH31">
        <f>Data!AO33</f>
        <v>0</v>
      </c>
      <c r="AI31">
        <f>Data!AP33</f>
        <v>0</v>
      </c>
      <c r="AJ31">
        <f>Data!AQ33</f>
        <v>0</v>
      </c>
      <c r="AK31">
        <f>Data!AR33</f>
        <v>0</v>
      </c>
      <c r="AL31">
        <f>Data!AS33</f>
        <v>0</v>
      </c>
      <c r="AM31">
        <f>Data!AT33</f>
        <v>0</v>
      </c>
      <c r="AN31">
        <f>Data!AU33</f>
        <v>0</v>
      </c>
      <c r="AO31">
        <f>Data!AV33</f>
        <v>0</v>
      </c>
      <c r="AP31">
        <f>Data!AW33</f>
        <v>0</v>
      </c>
      <c r="AQ31">
        <f>Data!AX33</f>
        <v>0</v>
      </c>
      <c r="AR31">
        <f>Data!AY33</f>
        <v>0</v>
      </c>
      <c r="AS31">
        <f>Data!AZ33</f>
        <v>0</v>
      </c>
      <c r="AT31">
        <f>Data!BA33</f>
        <v>0</v>
      </c>
      <c r="AU31">
        <f>Data!BB33</f>
        <v>1338</v>
      </c>
      <c r="AV31">
        <f>Data!BC33</f>
        <v>0</v>
      </c>
      <c r="AW31">
        <f>Data!BD33</f>
        <v>0</v>
      </c>
      <c r="AX31">
        <f>Data!BE33</f>
        <v>327.22000000000003</v>
      </c>
      <c r="AY31">
        <f>Data!BF33</f>
        <v>1338</v>
      </c>
      <c r="AZ31">
        <f>Data!BG33</f>
        <v>894.42</v>
      </c>
      <c r="BA31" t="str">
        <f>Data!BJ33</f>
        <v>31299_T11</v>
      </c>
      <c r="BB31" s="1" t="str">
        <f>Data!BK33</f>
        <v>Středočeský</v>
      </c>
      <c r="BC31">
        <f>Data!BL33</f>
        <v>0.8</v>
      </c>
      <c r="BD31">
        <f>Data!BM33</f>
        <v>0.95199999999999996</v>
      </c>
      <c r="BE31" t="str">
        <f>Data!BN33</f>
        <v>ČEZ Distribuce, a.s.</v>
      </c>
    </row>
    <row r="32" spans="1:57" x14ac:dyDescent="0.25">
      <c r="A32" s="1" t="s">
        <v>2</v>
      </c>
      <c r="B32" s="1" t="s">
        <v>1205</v>
      </c>
      <c r="C32" t="str">
        <f>Data!C34</f>
        <v>KJ - Klimkovice (areál sanatoria)</v>
      </c>
      <c r="D32">
        <v>2024</v>
      </c>
      <c r="E32" s="1" t="str">
        <f>Data!E34</f>
        <v>12</v>
      </c>
      <c r="F32">
        <f>Data!G34</f>
        <v>794.30499999999995</v>
      </c>
      <c r="G32">
        <f>Data!H34</f>
        <v>372.75</v>
      </c>
      <c r="H32">
        <f>Data!I34</f>
        <v>421.55500000000001</v>
      </c>
      <c r="I32">
        <f>Data!J34</f>
        <v>35.198999999999998</v>
      </c>
      <c r="J32">
        <f>Data!L34</f>
        <v>320.04000000000002</v>
      </c>
      <c r="K32">
        <f>Data!M34</f>
        <v>2.2410000000000001</v>
      </c>
      <c r="L32">
        <f>Data!N34</f>
        <v>2.5360000000000582</v>
      </c>
      <c r="M32">
        <f>Data!O34</f>
        <v>0</v>
      </c>
      <c r="N32">
        <f>Data!P34</f>
        <v>0</v>
      </c>
      <c r="O32">
        <f>Data!Q34</f>
        <v>315.26299999999998</v>
      </c>
      <c r="P32">
        <f>Data!S34</f>
        <v>1303</v>
      </c>
      <c r="Q32">
        <f>Data!T34</f>
        <v>0</v>
      </c>
      <c r="R32">
        <f>Data!U34</f>
        <v>0</v>
      </c>
      <c r="S32">
        <f>Data!V34</f>
        <v>0</v>
      </c>
      <c r="T32">
        <f>Data!W34</f>
        <v>0</v>
      </c>
      <c r="U32">
        <f>Data!X34</f>
        <v>1303</v>
      </c>
      <c r="V32">
        <f>Data!Z34</f>
        <v>81.813999999999993</v>
      </c>
      <c r="W32">
        <f>Data!AB34</f>
        <v>86.591000000000051</v>
      </c>
      <c r="X32">
        <f>Data!AC34</f>
        <v>0</v>
      </c>
      <c r="Y32">
        <f>Data!AD34</f>
        <v>0</v>
      </c>
      <c r="Z32">
        <f>Data!AE34</f>
        <v>0</v>
      </c>
      <c r="AA32">
        <f>Data!AG34</f>
        <v>0</v>
      </c>
      <c r="AB32">
        <f>Data!AI34</f>
        <v>0</v>
      </c>
      <c r="AC32">
        <v>0</v>
      </c>
      <c r="AD32">
        <f>Data!AK34</f>
        <v>0</v>
      </c>
      <c r="AE32">
        <f>Data!AL34</f>
        <v>0</v>
      </c>
      <c r="AF32">
        <f>Data!AM34</f>
        <v>223.26300000000001</v>
      </c>
      <c r="AG32">
        <f>Data!AN34</f>
        <v>0</v>
      </c>
      <c r="AH32">
        <f>Data!AO34</f>
        <v>0</v>
      </c>
      <c r="AI32">
        <f>Data!AP34</f>
        <v>0</v>
      </c>
      <c r="AJ32">
        <f>Data!AQ34</f>
        <v>0</v>
      </c>
      <c r="AK32">
        <f>Data!AR34</f>
        <v>0</v>
      </c>
      <c r="AL32">
        <f>Data!AS34</f>
        <v>92</v>
      </c>
      <c r="AM32">
        <f>Data!AT34</f>
        <v>0</v>
      </c>
      <c r="AN32">
        <f>Data!AU34</f>
        <v>0</v>
      </c>
      <c r="AO32">
        <f>Data!AV34</f>
        <v>0</v>
      </c>
      <c r="AP32">
        <f>Data!AW34</f>
        <v>0</v>
      </c>
      <c r="AQ32">
        <f>Data!AX34</f>
        <v>0</v>
      </c>
      <c r="AR32">
        <f>Data!AY34</f>
        <v>0</v>
      </c>
      <c r="AS32">
        <f>Data!AZ34</f>
        <v>0</v>
      </c>
      <c r="AT32">
        <f>Data!BA34</f>
        <v>0</v>
      </c>
      <c r="AU32">
        <f>Data!BB34</f>
        <v>1303</v>
      </c>
      <c r="AV32">
        <f>Data!BC34</f>
        <v>0</v>
      </c>
      <c r="AW32">
        <f>Data!BD34</f>
        <v>0</v>
      </c>
      <c r="AX32">
        <f>Data!BE34</f>
        <v>320.04000000000002</v>
      </c>
      <c r="AY32">
        <f>Data!BF34</f>
        <v>1303</v>
      </c>
      <c r="AZ32">
        <f>Data!BG34</f>
        <v>794.30499999999995</v>
      </c>
      <c r="BA32" t="str">
        <f>Data!BJ34</f>
        <v>32460_T11</v>
      </c>
      <c r="BB32" s="1" t="str">
        <f>Data!BK34</f>
        <v>Moravskoslezský</v>
      </c>
      <c r="BC32">
        <f>Data!BL34</f>
        <v>0.999</v>
      </c>
      <c r="BD32">
        <f>Data!BM34</f>
        <v>1.3360000000000001</v>
      </c>
      <c r="BE32" t="str">
        <f>Data!BN34</f>
        <v>ČEZ Distribuce, a.s.</v>
      </c>
    </row>
    <row r="33" spans="1:57" x14ac:dyDescent="0.25">
      <c r="A33" s="1" t="s">
        <v>2</v>
      </c>
      <c r="B33" s="1" t="s">
        <v>1205</v>
      </c>
      <c r="C33" t="str">
        <f>Data!C35</f>
        <v>KJ - Kamenický Šenov</v>
      </c>
      <c r="D33">
        <v>2024</v>
      </c>
      <c r="E33" s="1" t="str">
        <f>Data!E35</f>
        <v>12</v>
      </c>
      <c r="F33">
        <f>Data!G35</f>
        <v>1415.568</v>
      </c>
      <c r="G33">
        <f>Data!H35</f>
        <v>684.80399999999997</v>
      </c>
      <c r="H33">
        <f>Data!I35</f>
        <v>730.76400000000001</v>
      </c>
      <c r="I33">
        <f>Data!J35</f>
        <v>35.297531999999997</v>
      </c>
      <c r="J33">
        <f>Data!L35</f>
        <v>584.39</v>
      </c>
      <c r="K33">
        <f>Data!M35</f>
        <v>4.5549999999999997</v>
      </c>
      <c r="L33">
        <f>Data!N35</f>
        <v>4.86099999999999</v>
      </c>
      <c r="M33">
        <f>Data!O35</f>
        <v>0</v>
      </c>
      <c r="N33">
        <f>Data!P35</f>
        <v>0</v>
      </c>
      <c r="O33">
        <f>Data!Q35</f>
        <v>574.97400000000005</v>
      </c>
      <c r="P33">
        <f>Data!S35</f>
        <v>2245</v>
      </c>
      <c r="Q33">
        <f>Data!T35</f>
        <v>0</v>
      </c>
      <c r="R33">
        <f>Data!U35</f>
        <v>0</v>
      </c>
      <c r="S33">
        <f>Data!V35</f>
        <v>0</v>
      </c>
      <c r="T33">
        <f>Data!W35</f>
        <v>0</v>
      </c>
      <c r="U33">
        <f>Data!X35</f>
        <v>2245</v>
      </c>
      <c r="V33">
        <f>Data!Z35</f>
        <v>1.573</v>
      </c>
      <c r="W33">
        <f>Data!AB35</f>
        <v>10.98899999999999</v>
      </c>
      <c r="X33">
        <f>Data!AC35</f>
        <v>0</v>
      </c>
      <c r="Y33">
        <f>Data!AD35</f>
        <v>0</v>
      </c>
      <c r="Z33">
        <f>Data!AE35</f>
        <v>0</v>
      </c>
      <c r="AA33">
        <f>Data!AG35</f>
        <v>0</v>
      </c>
      <c r="AB33">
        <f>Data!AI35</f>
        <v>0</v>
      </c>
      <c r="AC33">
        <v>0</v>
      </c>
      <c r="AD33">
        <f>Data!AK35</f>
        <v>0</v>
      </c>
      <c r="AE33">
        <f>Data!AL35</f>
        <v>0</v>
      </c>
      <c r="AF33">
        <f>Data!AM35</f>
        <v>574.97400000000005</v>
      </c>
      <c r="AG33">
        <f>Data!AN35</f>
        <v>0</v>
      </c>
      <c r="AH33">
        <f>Data!AO35</f>
        <v>0</v>
      </c>
      <c r="AI33">
        <f>Data!AP35</f>
        <v>0</v>
      </c>
      <c r="AJ33">
        <f>Data!AQ35</f>
        <v>0</v>
      </c>
      <c r="AK33">
        <f>Data!AR35</f>
        <v>0</v>
      </c>
      <c r="AL33">
        <f>Data!AS35</f>
        <v>0</v>
      </c>
      <c r="AM33">
        <f>Data!AT35</f>
        <v>0</v>
      </c>
      <c r="AN33">
        <f>Data!AU35</f>
        <v>0</v>
      </c>
      <c r="AO33">
        <f>Data!AV35</f>
        <v>2245</v>
      </c>
      <c r="AP33">
        <f>Data!AW35</f>
        <v>0</v>
      </c>
      <c r="AQ33">
        <f>Data!AX35</f>
        <v>0</v>
      </c>
      <c r="AR33">
        <f>Data!AY35</f>
        <v>0</v>
      </c>
      <c r="AS33">
        <f>Data!AZ35</f>
        <v>0</v>
      </c>
      <c r="AT33">
        <f>Data!BA35</f>
        <v>0</v>
      </c>
      <c r="AU33">
        <f>Data!BB35</f>
        <v>0</v>
      </c>
      <c r="AV33">
        <f>Data!BC35</f>
        <v>0</v>
      </c>
      <c r="AW33">
        <f>Data!BD35</f>
        <v>0</v>
      </c>
      <c r="AX33">
        <f>Data!BE35</f>
        <v>584.39</v>
      </c>
      <c r="AY33">
        <f>Data!BF35</f>
        <v>2245</v>
      </c>
      <c r="AZ33">
        <f>Data!BG35</f>
        <v>1415.568</v>
      </c>
      <c r="BA33" t="str">
        <f>Data!BJ35</f>
        <v>32505_T11</v>
      </c>
      <c r="BB33" s="1" t="str">
        <f>Data!BK35</f>
        <v>Liberecký</v>
      </c>
      <c r="BC33">
        <f>Data!BL35</f>
        <v>2</v>
      </c>
      <c r="BD33">
        <f>Data!BM35</f>
        <v>2.4729999999999999</v>
      </c>
      <c r="BE33" t="str">
        <f>Data!BN35</f>
        <v>ČEZ Distribuce, a.s.</v>
      </c>
    </row>
    <row r="34" spans="1:57" x14ac:dyDescent="0.25">
      <c r="A34" s="1" t="s">
        <v>2</v>
      </c>
      <c r="B34" s="1" t="s">
        <v>1205</v>
      </c>
      <c r="C34" t="str">
        <f>Data!C36</f>
        <v>KJ - Kojetín</v>
      </c>
      <c r="D34">
        <v>2024</v>
      </c>
      <c r="E34" s="1" t="str">
        <f>Data!E36</f>
        <v>12</v>
      </c>
      <c r="F34">
        <f>Data!G36</f>
        <v>187.96100000000001</v>
      </c>
      <c r="G34">
        <f>Data!H36</f>
        <v>84.316999999999993</v>
      </c>
      <c r="H34">
        <f>Data!I36</f>
        <v>103.64400000000001</v>
      </c>
      <c r="I34">
        <f>Data!J36</f>
        <v>35.196767999999999</v>
      </c>
      <c r="J34">
        <f>Data!L36</f>
        <v>71.635000000000005</v>
      </c>
      <c r="K34">
        <f>Data!M36</f>
        <v>0.45200000000000001</v>
      </c>
      <c r="L34">
        <f>Data!N36</f>
        <v>0.55500000000000682</v>
      </c>
      <c r="M34">
        <f>Data!O36</f>
        <v>0</v>
      </c>
      <c r="N34">
        <f>Data!P36</f>
        <v>0</v>
      </c>
      <c r="O34">
        <f>Data!Q36</f>
        <v>70.628</v>
      </c>
      <c r="P34">
        <f>Data!S36</f>
        <v>317</v>
      </c>
      <c r="Q34">
        <f>Data!T36</f>
        <v>0</v>
      </c>
      <c r="R34">
        <f>Data!U36</f>
        <v>0</v>
      </c>
      <c r="S34">
        <f>Data!V36</f>
        <v>0</v>
      </c>
      <c r="T34">
        <f>Data!W36</f>
        <v>0</v>
      </c>
      <c r="U34">
        <f>Data!X36</f>
        <v>317</v>
      </c>
      <c r="V34">
        <f>Data!Z36</f>
        <v>0.17699999999999999</v>
      </c>
      <c r="W34">
        <f>Data!AB36</f>
        <v>1.1840000000000068</v>
      </c>
      <c r="X34">
        <f>Data!AC36</f>
        <v>0</v>
      </c>
      <c r="Y34">
        <f>Data!AD36</f>
        <v>0</v>
      </c>
      <c r="Z34">
        <f>Data!AE36</f>
        <v>0</v>
      </c>
      <c r="AA34">
        <f>Data!AG36</f>
        <v>0</v>
      </c>
      <c r="AB34">
        <f>Data!AI36</f>
        <v>0</v>
      </c>
      <c r="AC34">
        <v>0</v>
      </c>
      <c r="AD34">
        <f>Data!AK36</f>
        <v>0</v>
      </c>
      <c r="AE34">
        <f>Data!AL36</f>
        <v>0</v>
      </c>
      <c r="AF34">
        <f>Data!AM36</f>
        <v>70.628</v>
      </c>
      <c r="AG34">
        <f>Data!AN36</f>
        <v>0</v>
      </c>
      <c r="AH34">
        <f>Data!AO36</f>
        <v>0</v>
      </c>
      <c r="AI34">
        <f>Data!AP36</f>
        <v>0</v>
      </c>
      <c r="AJ34">
        <f>Data!AQ36</f>
        <v>0</v>
      </c>
      <c r="AK34">
        <f>Data!AR36</f>
        <v>0</v>
      </c>
      <c r="AL34">
        <f>Data!AS36</f>
        <v>0</v>
      </c>
      <c r="AM34">
        <f>Data!AT36</f>
        <v>0</v>
      </c>
      <c r="AN34">
        <f>Data!AU36</f>
        <v>0</v>
      </c>
      <c r="AO34">
        <f>Data!AV36</f>
        <v>317</v>
      </c>
      <c r="AP34">
        <f>Data!AW36</f>
        <v>0</v>
      </c>
      <c r="AQ34">
        <f>Data!AX36</f>
        <v>0</v>
      </c>
      <c r="AR34">
        <f>Data!AY36</f>
        <v>0</v>
      </c>
      <c r="AS34">
        <f>Data!AZ36</f>
        <v>0</v>
      </c>
      <c r="AT34">
        <f>Data!BA36</f>
        <v>0</v>
      </c>
      <c r="AU34">
        <f>Data!BB36</f>
        <v>0</v>
      </c>
      <c r="AV34">
        <f>Data!BC36</f>
        <v>0</v>
      </c>
      <c r="AW34">
        <f>Data!BD36</f>
        <v>0</v>
      </c>
      <c r="AX34">
        <f>Data!BE36</f>
        <v>71.635000000000005</v>
      </c>
      <c r="AY34">
        <f>Data!BF36</f>
        <v>317</v>
      </c>
      <c r="AZ34">
        <f>Data!BG36</f>
        <v>187.96100000000001</v>
      </c>
      <c r="BA34" t="str">
        <f>Data!BJ36</f>
        <v>32599_T11</v>
      </c>
      <c r="BB34" s="1" t="str">
        <f>Data!BK36</f>
        <v>Olomoucký</v>
      </c>
      <c r="BC34">
        <f>Data!BL36</f>
        <v>0.2</v>
      </c>
      <c r="BD34">
        <f>Data!BM36</f>
        <v>0.28599999999999998</v>
      </c>
      <c r="BE34" t="str">
        <f>Data!BN36</f>
        <v>ČEZ Distribuce, a.s.</v>
      </c>
    </row>
    <row r="35" spans="1:57" x14ac:dyDescent="0.25">
      <c r="A35" s="1" t="s">
        <v>2</v>
      </c>
      <c r="B35" s="1" t="s">
        <v>1205</v>
      </c>
      <c r="C35" t="str">
        <f>Data!C37</f>
        <v>Kotelna Frýdlant</v>
      </c>
      <c r="D35">
        <v>2024</v>
      </c>
      <c r="E35" s="1" t="str">
        <f>Data!E37</f>
        <v>12</v>
      </c>
      <c r="F35">
        <f>Data!G37</f>
        <v>1915.056</v>
      </c>
      <c r="G35">
        <f>Data!H37</f>
        <v>934.06</v>
      </c>
      <c r="H35">
        <f>Data!I37</f>
        <v>980.99599999999998</v>
      </c>
      <c r="I35">
        <f>Data!J37</f>
        <v>35.296236</v>
      </c>
      <c r="J35">
        <f>Data!L37</f>
        <v>767.54200000000003</v>
      </c>
      <c r="K35">
        <f>Data!M37</f>
        <v>8.9459999999999997</v>
      </c>
      <c r="L35">
        <f>Data!N37</f>
        <v>9.3949999999999818</v>
      </c>
      <c r="M35">
        <f>Data!O37</f>
        <v>0</v>
      </c>
      <c r="N35">
        <f>Data!P37</f>
        <v>0</v>
      </c>
      <c r="O35">
        <f>Data!Q37</f>
        <v>749.20100000000002</v>
      </c>
      <c r="P35">
        <f>Data!S37</f>
        <v>2902</v>
      </c>
      <c r="Q35">
        <f>Data!T37</f>
        <v>0</v>
      </c>
      <c r="R35">
        <f>Data!U37</f>
        <v>0</v>
      </c>
      <c r="S35">
        <f>Data!V37</f>
        <v>0</v>
      </c>
      <c r="T35">
        <f>Data!W37</f>
        <v>0</v>
      </c>
      <c r="U35">
        <f>Data!X37</f>
        <v>2902</v>
      </c>
      <c r="V35">
        <f>Data!Z37</f>
        <v>0.89700000000000002</v>
      </c>
      <c r="W35">
        <f>Data!AB37</f>
        <v>19.237999999999978</v>
      </c>
      <c r="X35">
        <f>Data!AC37</f>
        <v>0</v>
      </c>
      <c r="Y35">
        <f>Data!AD37</f>
        <v>0</v>
      </c>
      <c r="Z35">
        <f>Data!AE37</f>
        <v>0</v>
      </c>
      <c r="AA35">
        <f>Data!AG37</f>
        <v>0</v>
      </c>
      <c r="AB35">
        <f>Data!AI37</f>
        <v>0</v>
      </c>
      <c r="AC35">
        <v>0</v>
      </c>
      <c r="AD35">
        <f>Data!AK37</f>
        <v>0</v>
      </c>
      <c r="AE35">
        <f>Data!AL37</f>
        <v>0</v>
      </c>
      <c r="AF35">
        <f>Data!AM37</f>
        <v>749.20100000000002</v>
      </c>
      <c r="AG35">
        <f>Data!AN37</f>
        <v>0</v>
      </c>
      <c r="AH35">
        <f>Data!AO37</f>
        <v>0</v>
      </c>
      <c r="AI35">
        <f>Data!AP37</f>
        <v>0</v>
      </c>
      <c r="AJ35">
        <f>Data!AQ37</f>
        <v>0</v>
      </c>
      <c r="AK35">
        <f>Data!AR37</f>
        <v>0</v>
      </c>
      <c r="AL35">
        <f>Data!AS37</f>
        <v>0</v>
      </c>
      <c r="AM35">
        <f>Data!AT37</f>
        <v>0</v>
      </c>
      <c r="AN35">
        <f>Data!AU37</f>
        <v>0</v>
      </c>
      <c r="AO35">
        <f>Data!AV37</f>
        <v>2902</v>
      </c>
      <c r="AP35">
        <f>Data!AW37</f>
        <v>0</v>
      </c>
      <c r="AQ35">
        <f>Data!AX37</f>
        <v>0</v>
      </c>
      <c r="AR35">
        <f>Data!AY37</f>
        <v>0</v>
      </c>
      <c r="AS35">
        <f>Data!AZ37</f>
        <v>0</v>
      </c>
      <c r="AT35">
        <f>Data!BA37</f>
        <v>0</v>
      </c>
      <c r="AU35">
        <f>Data!BB37</f>
        <v>0</v>
      </c>
      <c r="AV35">
        <f>Data!BC37</f>
        <v>0</v>
      </c>
      <c r="AW35">
        <f>Data!BD37</f>
        <v>0</v>
      </c>
      <c r="AX35">
        <f>Data!BE37</f>
        <v>767.54200000000003</v>
      </c>
      <c r="AY35">
        <f>Data!BF37</f>
        <v>2902</v>
      </c>
      <c r="AZ35">
        <f>Data!BG37</f>
        <v>1915.056</v>
      </c>
      <c r="BA35" t="str">
        <f>Data!BJ37</f>
        <v>09439_T11</v>
      </c>
      <c r="BB35" s="1" t="str">
        <f>Data!BK37</f>
        <v>Liberecký</v>
      </c>
      <c r="BC35">
        <f>Data!BL37</f>
        <v>1.349</v>
      </c>
      <c r="BD35">
        <f>Data!BM37</f>
        <v>1.4970000000000001</v>
      </c>
      <c r="BE35" t="str">
        <f>Data!BN37</f>
        <v>ČEZ Distribuce, a.s.</v>
      </c>
    </row>
    <row r="36" spans="1:57" x14ac:dyDescent="0.25">
      <c r="A36" s="1" t="s">
        <v>2</v>
      </c>
      <c r="B36" s="1" t="s">
        <v>1205</v>
      </c>
      <c r="C36" t="str">
        <f>Data!C38</f>
        <v>Kotelna Humpolec</v>
      </c>
      <c r="D36">
        <v>2024</v>
      </c>
      <c r="E36" s="1" t="str">
        <f>Data!E38</f>
        <v>12</v>
      </c>
      <c r="F36">
        <f>Data!G38</f>
        <v>118.47499999999999</v>
      </c>
      <c r="G36">
        <f>Data!H38</f>
        <v>49.188000000000002</v>
      </c>
      <c r="H36">
        <f>Data!I38</f>
        <v>69.287000000000006</v>
      </c>
      <c r="I36">
        <f>Data!J38</f>
        <v>35.254440000000002</v>
      </c>
      <c r="J36">
        <f>Data!L38</f>
        <v>41.609000000000002</v>
      </c>
      <c r="K36">
        <f>Data!M38</f>
        <v>0.35299999999999998</v>
      </c>
      <c r="L36">
        <f>Data!N38</f>
        <v>0.49799999999999756</v>
      </c>
      <c r="M36">
        <f>Data!O38</f>
        <v>0</v>
      </c>
      <c r="N36">
        <f>Data!P38</f>
        <v>0</v>
      </c>
      <c r="O36">
        <f>Data!Q38</f>
        <v>40.758000000000003</v>
      </c>
      <c r="P36">
        <f>Data!S38</f>
        <v>211</v>
      </c>
      <c r="Q36">
        <f>Data!T38</f>
        <v>0</v>
      </c>
      <c r="R36">
        <f>Data!U38</f>
        <v>0</v>
      </c>
      <c r="S36">
        <f>Data!V38</f>
        <v>0</v>
      </c>
      <c r="T36">
        <f>Data!W38</f>
        <v>0</v>
      </c>
      <c r="U36">
        <f>Data!X38</f>
        <v>211</v>
      </c>
      <c r="V36">
        <f>Data!Z38</f>
        <v>7.0000000000000007E-2</v>
      </c>
      <c r="W36">
        <f>Data!AB38</f>
        <v>0.9209999999999976</v>
      </c>
      <c r="X36">
        <f>Data!AC38</f>
        <v>0</v>
      </c>
      <c r="Y36">
        <f>Data!AD38</f>
        <v>0</v>
      </c>
      <c r="Z36">
        <f>Data!AE38</f>
        <v>0</v>
      </c>
      <c r="AA36">
        <f>Data!AG38</f>
        <v>0</v>
      </c>
      <c r="AB36">
        <f>Data!AI38</f>
        <v>0</v>
      </c>
      <c r="AC36">
        <v>0</v>
      </c>
      <c r="AD36">
        <f>Data!AK38</f>
        <v>0</v>
      </c>
      <c r="AE36">
        <f>Data!AL38</f>
        <v>0</v>
      </c>
      <c r="AF36">
        <f>Data!AM38</f>
        <v>40.758000000000003</v>
      </c>
      <c r="AG36">
        <f>Data!AN38</f>
        <v>0</v>
      </c>
      <c r="AH36">
        <f>Data!AO38</f>
        <v>0</v>
      </c>
      <c r="AI36">
        <f>Data!AP38</f>
        <v>0</v>
      </c>
      <c r="AJ36">
        <f>Data!AQ38</f>
        <v>0</v>
      </c>
      <c r="AK36">
        <f>Data!AR38</f>
        <v>0</v>
      </c>
      <c r="AL36">
        <f>Data!AS38</f>
        <v>0</v>
      </c>
      <c r="AM36">
        <f>Data!AT38</f>
        <v>0</v>
      </c>
      <c r="AN36">
        <f>Data!AU38</f>
        <v>0</v>
      </c>
      <c r="AO36">
        <f>Data!AV38</f>
        <v>211</v>
      </c>
      <c r="AP36">
        <f>Data!AW38</f>
        <v>0</v>
      </c>
      <c r="AQ36">
        <f>Data!AX38</f>
        <v>0</v>
      </c>
      <c r="AR36">
        <f>Data!AY38</f>
        <v>0</v>
      </c>
      <c r="AS36">
        <f>Data!AZ38</f>
        <v>0</v>
      </c>
      <c r="AT36">
        <f>Data!BA38</f>
        <v>0</v>
      </c>
      <c r="AU36">
        <f>Data!BB38</f>
        <v>0</v>
      </c>
      <c r="AV36">
        <f>Data!BC38</f>
        <v>0</v>
      </c>
      <c r="AW36">
        <f>Data!BD38</f>
        <v>0</v>
      </c>
      <c r="AX36">
        <f>Data!BE38</f>
        <v>41.609000000000002</v>
      </c>
      <c r="AY36">
        <f>Data!BF38</f>
        <v>211</v>
      </c>
      <c r="AZ36">
        <f>Data!BG38</f>
        <v>118.47499999999999</v>
      </c>
      <c r="BA36" t="str">
        <f>Data!BJ38</f>
        <v>00328_T11</v>
      </c>
      <c r="BB36" s="1" t="str">
        <f>Data!BK38</f>
        <v>Vysočina</v>
      </c>
      <c r="BC36">
        <f>Data!BL38</f>
        <v>0.125</v>
      </c>
      <c r="BD36">
        <f>Data!BM38</f>
        <v>0.184</v>
      </c>
      <c r="BE36" t="str">
        <f>Data!BN38</f>
        <v>EG.D, a.s.</v>
      </c>
    </row>
    <row r="37" spans="1:57" x14ac:dyDescent="0.25">
      <c r="A37" s="1" t="s">
        <v>2</v>
      </c>
      <c r="B37" s="1" t="s">
        <v>1205</v>
      </c>
      <c r="C37" t="str">
        <f>Data!C39</f>
        <v>Kotelna Krátká - Železná Ruda</v>
      </c>
      <c r="D37">
        <v>2024</v>
      </c>
      <c r="E37" s="1" t="str">
        <f>Data!E39</f>
        <v>12</v>
      </c>
      <c r="F37">
        <f>Data!G39</f>
        <v>0</v>
      </c>
      <c r="G37">
        <f>Data!H39</f>
        <v>0</v>
      </c>
      <c r="H37">
        <f>Data!I39</f>
        <v>0</v>
      </c>
      <c r="I37">
        <f>Data!J39</f>
        <v>35.268999999999998</v>
      </c>
      <c r="J37">
        <f>Data!L39</f>
        <v>0</v>
      </c>
      <c r="K37">
        <f>Data!M39</f>
        <v>0</v>
      </c>
      <c r="L37">
        <f>Data!N39</f>
        <v>0</v>
      </c>
      <c r="M37">
        <f>Data!O39</f>
        <v>0</v>
      </c>
      <c r="N37">
        <f>Data!P39</f>
        <v>0</v>
      </c>
      <c r="O37">
        <f>Data!Q39</f>
        <v>0</v>
      </c>
      <c r="P37">
        <f>Data!S39</f>
        <v>0</v>
      </c>
      <c r="Q37">
        <f>Data!T39</f>
        <v>0</v>
      </c>
      <c r="R37">
        <f>Data!U39</f>
        <v>0</v>
      </c>
      <c r="S37">
        <f>Data!V39</f>
        <v>0</v>
      </c>
      <c r="T37">
        <f>Data!W39</f>
        <v>0</v>
      </c>
      <c r="U37">
        <f>Data!X39</f>
        <v>0</v>
      </c>
      <c r="V37">
        <f>Data!Z39</f>
        <v>3.0419999999999998</v>
      </c>
      <c r="W37">
        <f>Data!AB39</f>
        <v>3.0419999999999998</v>
      </c>
      <c r="X37">
        <f>Data!AC39</f>
        <v>0</v>
      </c>
      <c r="Y37">
        <f>Data!AD39</f>
        <v>0</v>
      </c>
      <c r="Z37">
        <f>Data!AE39</f>
        <v>0</v>
      </c>
      <c r="AA37">
        <f>Data!AG39</f>
        <v>0</v>
      </c>
      <c r="AB37">
        <f>Data!AI39</f>
        <v>0</v>
      </c>
      <c r="AC37">
        <v>0</v>
      </c>
      <c r="AD37">
        <f>Data!AK39</f>
        <v>0</v>
      </c>
      <c r="AE37">
        <f>Data!AL39</f>
        <v>0</v>
      </c>
      <c r="AF37">
        <f>Data!AM39</f>
        <v>0</v>
      </c>
      <c r="AG37">
        <f>Data!AN39</f>
        <v>0</v>
      </c>
      <c r="AH37">
        <f>Data!AO39</f>
        <v>0</v>
      </c>
      <c r="AI37">
        <f>Data!AP39</f>
        <v>0</v>
      </c>
      <c r="AJ37">
        <f>Data!AQ39</f>
        <v>0</v>
      </c>
      <c r="AK37">
        <f>Data!AR39</f>
        <v>0</v>
      </c>
      <c r="AL37">
        <f>Data!AS39</f>
        <v>0</v>
      </c>
      <c r="AM37">
        <f>Data!AT39</f>
        <v>0</v>
      </c>
      <c r="AN37">
        <f>Data!AU39</f>
        <v>0</v>
      </c>
      <c r="AO37">
        <f>Data!AV39</f>
        <v>0</v>
      </c>
      <c r="AP37">
        <f>Data!AW39</f>
        <v>0</v>
      </c>
      <c r="AQ37">
        <f>Data!AX39</f>
        <v>0</v>
      </c>
      <c r="AR37">
        <f>Data!AY39</f>
        <v>0</v>
      </c>
      <c r="AS37">
        <f>Data!AZ39</f>
        <v>0</v>
      </c>
      <c r="AT37">
        <f>Data!BA39</f>
        <v>0</v>
      </c>
      <c r="AU37">
        <f>Data!BB39</f>
        <v>0</v>
      </c>
      <c r="AV37">
        <f>Data!BC39</f>
        <v>0</v>
      </c>
      <c r="AW37">
        <f>Data!BD39</f>
        <v>0</v>
      </c>
      <c r="AX37">
        <f>Data!BE39</f>
        <v>0</v>
      </c>
      <c r="AY37">
        <f>Data!BF39</f>
        <v>0</v>
      </c>
      <c r="AZ37">
        <f>Data!BG39</f>
        <v>0</v>
      </c>
      <c r="BA37" t="str">
        <f>Data!BJ39</f>
        <v>02966_T11</v>
      </c>
      <c r="BB37" s="1" t="str">
        <f>Data!BK39</f>
        <v>Plzeňský</v>
      </c>
      <c r="BC37">
        <f>Data!BL39</f>
        <v>0.17799999999999999</v>
      </c>
      <c r="BD37">
        <f>Data!BM39</f>
        <v>0.253</v>
      </c>
      <c r="BE37" t="str">
        <f>Data!BN39</f>
        <v>ČEZ Distribuce, a.s.</v>
      </c>
    </row>
    <row r="38" spans="1:57" x14ac:dyDescent="0.25">
      <c r="A38" s="1" t="s">
        <v>2</v>
      </c>
      <c r="B38" s="1" t="s">
        <v>1205</v>
      </c>
      <c r="C38" t="str">
        <f>Data!C40</f>
        <v>Kotelna Govorova - Smiřice</v>
      </c>
      <c r="D38">
        <v>2024</v>
      </c>
      <c r="E38" s="1" t="str">
        <f>Data!E40</f>
        <v>12</v>
      </c>
      <c r="F38">
        <f>Data!G40</f>
        <v>240.04900000000001</v>
      </c>
      <c r="G38">
        <f>Data!H40</f>
        <v>97.873999999999995</v>
      </c>
      <c r="H38">
        <f>Data!I40</f>
        <v>142.17500000000001</v>
      </c>
      <c r="I38">
        <f>Data!J40</f>
        <v>35.304000000000002</v>
      </c>
      <c r="J38">
        <f>Data!L40</f>
        <v>75.724999999999994</v>
      </c>
      <c r="K38">
        <f>Data!M40</f>
        <v>0.73899999999999999</v>
      </c>
      <c r="L38">
        <f>Data!N40</f>
        <v>1.0740000000000001</v>
      </c>
      <c r="M38">
        <f>Data!O40</f>
        <v>1.7959999999999923</v>
      </c>
      <c r="N38">
        <f>Data!P40</f>
        <v>0</v>
      </c>
      <c r="O38">
        <f>Data!Q40</f>
        <v>72.116</v>
      </c>
      <c r="P38">
        <f>Data!S40</f>
        <v>396</v>
      </c>
      <c r="Q38">
        <f>Data!T40</f>
        <v>0</v>
      </c>
      <c r="R38">
        <f>Data!U40</f>
        <v>0</v>
      </c>
      <c r="S38">
        <f>Data!V40</f>
        <v>0</v>
      </c>
      <c r="T38">
        <f>Data!W40</f>
        <v>0</v>
      </c>
      <c r="U38">
        <f>Data!X40</f>
        <v>396</v>
      </c>
      <c r="V38">
        <f>Data!Z40</f>
        <v>0.93700000000000006</v>
      </c>
      <c r="W38">
        <f>Data!AB40</f>
        <v>2.75</v>
      </c>
      <c r="X38">
        <f>Data!AC40</f>
        <v>0</v>
      </c>
      <c r="Y38">
        <f>Data!AD40</f>
        <v>0</v>
      </c>
      <c r="Z38">
        <f>Data!AE40</f>
        <v>0</v>
      </c>
      <c r="AA38">
        <f>Data!AG40</f>
        <v>0</v>
      </c>
      <c r="AB38">
        <f>Data!AI40</f>
        <v>0</v>
      </c>
      <c r="AC38">
        <v>0</v>
      </c>
      <c r="AD38">
        <f>Data!AK40</f>
        <v>0</v>
      </c>
      <c r="AE38">
        <f>Data!AL40</f>
        <v>0</v>
      </c>
      <c r="AF38">
        <f>Data!AM40</f>
        <v>72.116</v>
      </c>
      <c r="AG38">
        <f>Data!AN40</f>
        <v>0</v>
      </c>
      <c r="AH38">
        <f>Data!AO40</f>
        <v>0</v>
      </c>
      <c r="AI38">
        <f>Data!AP40</f>
        <v>0</v>
      </c>
      <c r="AJ38">
        <f>Data!AQ40</f>
        <v>0</v>
      </c>
      <c r="AK38">
        <f>Data!AR40</f>
        <v>0</v>
      </c>
      <c r="AL38">
        <f>Data!AS40</f>
        <v>0</v>
      </c>
      <c r="AM38">
        <f>Data!AT40</f>
        <v>0</v>
      </c>
      <c r="AN38">
        <f>Data!AU40</f>
        <v>0</v>
      </c>
      <c r="AO38">
        <f>Data!AV40</f>
        <v>0</v>
      </c>
      <c r="AP38">
        <f>Data!AW40</f>
        <v>0</v>
      </c>
      <c r="AQ38">
        <f>Data!AX40</f>
        <v>0</v>
      </c>
      <c r="AR38">
        <f>Data!AY40</f>
        <v>0</v>
      </c>
      <c r="AS38">
        <f>Data!AZ40</f>
        <v>0</v>
      </c>
      <c r="AT38">
        <f>Data!BA40</f>
        <v>0</v>
      </c>
      <c r="AU38">
        <f>Data!BB40</f>
        <v>99</v>
      </c>
      <c r="AV38">
        <f>Data!BC40</f>
        <v>297</v>
      </c>
      <c r="AW38">
        <f>Data!BD40</f>
        <v>0</v>
      </c>
      <c r="AX38">
        <f>Data!BE40</f>
        <v>75.724999999999994</v>
      </c>
      <c r="AY38">
        <f>Data!BF40</f>
        <v>396</v>
      </c>
      <c r="AZ38">
        <f>Data!BG40</f>
        <v>240.04900000000001</v>
      </c>
      <c r="BA38" t="str">
        <f>Data!BJ40</f>
        <v>02791_T11</v>
      </c>
      <c r="BB38" s="1" t="str">
        <f>Data!BK40</f>
        <v>Královéhradecký</v>
      </c>
      <c r="BC38">
        <f>Data!BL40</f>
        <v>0.17</v>
      </c>
      <c r="BD38">
        <f>Data!BM40</f>
        <v>0.23400000000000001</v>
      </c>
      <c r="BE38" t="str">
        <f>Data!BN40</f>
        <v>ČEZ Distribuce, a.s.</v>
      </c>
    </row>
    <row r="39" spans="1:57" x14ac:dyDescent="0.25">
      <c r="A39" s="1" t="s">
        <v>2</v>
      </c>
      <c r="B39" s="1" t="s">
        <v>1205</v>
      </c>
      <c r="C39" t="str">
        <f>Data!C41</f>
        <v>Kotelna Bradlo</v>
      </c>
      <c r="D39">
        <v>2024</v>
      </c>
      <c r="E39" s="1" t="str">
        <f>Data!E41</f>
        <v>12</v>
      </c>
      <c r="F39">
        <f>Data!G41</f>
        <v>1936.366</v>
      </c>
      <c r="G39">
        <f>Data!H41</f>
        <v>947.61400000000003</v>
      </c>
      <c r="H39">
        <f>Data!I41</f>
        <v>988.75199999999995</v>
      </c>
      <c r="I39">
        <f>Data!J41</f>
        <v>35.304000000000002</v>
      </c>
      <c r="J39">
        <f>Data!L41</f>
        <v>789.61</v>
      </c>
      <c r="K39">
        <f>Data!M41</f>
        <v>0.2</v>
      </c>
      <c r="L39">
        <f>Data!N41</f>
        <v>0.20899999999999999</v>
      </c>
      <c r="M39">
        <f>Data!O41</f>
        <v>-9.9999999997635314E-4</v>
      </c>
      <c r="N39">
        <f>Data!P41</f>
        <v>0</v>
      </c>
      <c r="O39">
        <f>Data!Q41</f>
        <v>789.202</v>
      </c>
      <c r="P39">
        <f>Data!S41</f>
        <v>2966</v>
      </c>
      <c r="Q39">
        <f>Data!T41</f>
        <v>0</v>
      </c>
      <c r="R39">
        <f>Data!U41</f>
        <v>0</v>
      </c>
      <c r="S39">
        <f>Data!V41</f>
        <v>0</v>
      </c>
      <c r="T39">
        <f>Data!W41</f>
        <v>0</v>
      </c>
      <c r="U39">
        <f>Data!X41</f>
        <v>2966</v>
      </c>
      <c r="V39">
        <f>Data!Z41</f>
        <v>2.637</v>
      </c>
      <c r="W39">
        <f>Data!AB41</f>
        <v>3.0460000000000003</v>
      </c>
      <c r="X39">
        <f>Data!AC41</f>
        <v>0</v>
      </c>
      <c r="Y39">
        <f>Data!AD41</f>
        <v>0</v>
      </c>
      <c r="Z39">
        <f>Data!AE41</f>
        <v>0</v>
      </c>
      <c r="AA39">
        <f>Data!AG41</f>
        <v>0</v>
      </c>
      <c r="AB39">
        <f>Data!AI41</f>
        <v>0</v>
      </c>
      <c r="AC39">
        <v>0</v>
      </c>
      <c r="AD39">
        <f>Data!AK41</f>
        <v>0</v>
      </c>
      <c r="AE39">
        <f>Data!AL41</f>
        <v>0</v>
      </c>
      <c r="AF39">
        <f>Data!AM41</f>
        <v>789.202</v>
      </c>
      <c r="AG39">
        <f>Data!AN41</f>
        <v>0</v>
      </c>
      <c r="AH39">
        <f>Data!AO41</f>
        <v>0</v>
      </c>
      <c r="AI39">
        <f>Data!AP41</f>
        <v>0</v>
      </c>
      <c r="AJ39">
        <f>Data!AQ41</f>
        <v>0</v>
      </c>
      <c r="AK39">
        <f>Data!AR41</f>
        <v>0</v>
      </c>
      <c r="AL39">
        <f>Data!AS41</f>
        <v>0</v>
      </c>
      <c r="AM39">
        <f>Data!AT41</f>
        <v>0</v>
      </c>
      <c r="AN39">
        <f>Data!AU41</f>
        <v>0</v>
      </c>
      <c r="AO39">
        <f>Data!AV41</f>
        <v>0</v>
      </c>
      <c r="AP39">
        <f>Data!AW41</f>
        <v>0</v>
      </c>
      <c r="AQ39">
        <f>Data!AX41</f>
        <v>0</v>
      </c>
      <c r="AR39">
        <f>Data!AY41</f>
        <v>0</v>
      </c>
      <c r="AS39">
        <f>Data!AZ41</f>
        <v>0</v>
      </c>
      <c r="AT39">
        <f>Data!BA41</f>
        <v>0</v>
      </c>
      <c r="AU39">
        <f>Data!BB41</f>
        <v>1186</v>
      </c>
      <c r="AV39">
        <f>Data!BC41</f>
        <v>1780</v>
      </c>
      <c r="AW39">
        <f>Data!BD41</f>
        <v>0</v>
      </c>
      <c r="AX39">
        <f>Data!BE41</f>
        <v>789.61</v>
      </c>
      <c r="AY39">
        <f>Data!BF41</f>
        <v>2966</v>
      </c>
      <c r="AZ39">
        <f>Data!BG41</f>
        <v>1936.366</v>
      </c>
      <c r="BA39" t="str">
        <f>Data!BJ41</f>
        <v>00317_T11</v>
      </c>
      <c r="BB39" s="1" t="str">
        <f>Data!BK41</f>
        <v>Vysočina</v>
      </c>
      <c r="BC39">
        <f>Data!BL41</f>
        <v>2.0139999999999998</v>
      </c>
      <c r="BD39">
        <f>Data!BM41</f>
        <v>2.161</v>
      </c>
      <c r="BE39" t="str">
        <f>Data!BN41</f>
        <v>ČEZ Distribuce, a.s.</v>
      </c>
    </row>
    <row r="40" spans="1:57" x14ac:dyDescent="0.25">
      <c r="A40" s="1" t="s">
        <v>2</v>
      </c>
      <c r="B40" s="1" t="s">
        <v>1205</v>
      </c>
      <c r="C40" t="str">
        <f>Data!C42</f>
        <v>Kotelna Svitavy - Dimitrovova</v>
      </c>
      <c r="D40">
        <v>2024</v>
      </c>
      <c r="E40" s="1" t="str">
        <f>Data!E42</f>
        <v>12</v>
      </c>
      <c r="F40">
        <f>Data!G42</f>
        <v>339.66399999999999</v>
      </c>
      <c r="G40">
        <f>Data!H42</f>
        <v>138.88900000000001</v>
      </c>
      <c r="H40">
        <f>Data!I42</f>
        <v>200.77500000000001</v>
      </c>
      <c r="I40">
        <f>Data!J42</f>
        <v>35.304000000000002</v>
      </c>
      <c r="J40">
        <f>Data!L42</f>
        <v>129.321</v>
      </c>
      <c r="K40">
        <f>Data!M42</f>
        <v>0.628</v>
      </c>
      <c r="L40">
        <f>Data!N42</f>
        <v>0.90900000000000003</v>
      </c>
      <c r="M40">
        <f>Data!O42</f>
        <v>3.8320000000000078</v>
      </c>
      <c r="N40">
        <f>Data!P42</f>
        <v>0</v>
      </c>
      <c r="O40">
        <f>Data!Q42</f>
        <v>123.952</v>
      </c>
      <c r="P40">
        <f>Data!S42</f>
        <v>673</v>
      </c>
      <c r="Q40">
        <f>Data!T42</f>
        <v>0</v>
      </c>
      <c r="R40">
        <f>Data!U42</f>
        <v>0</v>
      </c>
      <c r="S40">
        <f>Data!V42</f>
        <v>0</v>
      </c>
      <c r="T40">
        <f>Data!W42</f>
        <v>0</v>
      </c>
      <c r="U40">
        <f>Data!X42</f>
        <v>673</v>
      </c>
      <c r="V40">
        <f>Data!Z42</f>
        <v>0.27300000000000002</v>
      </c>
      <c r="W40">
        <f>Data!AB42</f>
        <v>1.81</v>
      </c>
      <c r="X40">
        <f>Data!AC42</f>
        <v>0</v>
      </c>
      <c r="Y40">
        <f>Data!AD42</f>
        <v>0</v>
      </c>
      <c r="Z40">
        <f>Data!AE42</f>
        <v>0</v>
      </c>
      <c r="AA40">
        <f>Data!AG42</f>
        <v>0</v>
      </c>
      <c r="AB40">
        <f>Data!AI42</f>
        <v>0</v>
      </c>
      <c r="AC40">
        <v>0</v>
      </c>
      <c r="AD40">
        <f>Data!AK42</f>
        <v>0</v>
      </c>
      <c r="AE40">
        <f>Data!AL42</f>
        <v>0</v>
      </c>
      <c r="AF40">
        <f>Data!AM42</f>
        <v>123.952</v>
      </c>
      <c r="AG40">
        <f>Data!AN42</f>
        <v>0</v>
      </c>
      <c r="AH40">
        <f>Data!AO42</f>
        <v>0</v>
      </c>
      <c r="AI40">
        <f>Data!AP42</f>
        <v>0</v>
      </c>
      <c r="AJ40">
        <f>Data!AQ42</f>
        <v>0</v>
      </c>
      <c r="AK40">
        <f>Data!AR42</f>
        <v>0</v>
      </c>
      <c r="AL40">
        <f>Data!AS42</f>
        <v>0</v>
      </c>
      <c r="AM40">
        <f>Data!AT42</f>
        <v>0</v>
      </c>
      <c r="AN40">
        <f>Data!AU42</f>
        <v>0</v>
      </c>
      <c r="AO40">
        <f>Data!AV42</f>
        <v>0</v>
      </c>
      <c r="AP40">
        <f>Data!AW42</f>
        <v>0</v>
      </c>
      <c r="AQ40">
        <f>Data!AX42</f>
        <v>0</v>
      </c>
      <c r="AR40">
        <f>Data!AY42</f>
        <v>0</v>
      </c>
      <c r="AS40">
        <f>Data!AZ42</f>
        <v>0</v>
      </c>
      <c r="AT40">
        <f>Data!BA42</f>
        <v>0</v>
      </c>
      <c r="AU40">
        <f>Data!BB42</f>
        <v>135</v>
      </c>
      <c r="AV40">
        <f>Data!BC42</f>
        <v>538</v>
      </c>
      <c r="AW40">
        <f>Data!BD42</f>
        <v>0</v>
      </c>
      <c r="AX40">
        <f>Data!BE42</f>
        <v>129.321</v>
      </c>
      <c r="AY40">
        <f>Data!BF42</f>
        <v>673</v>
      </c>
      <c r="AZ40">
        <f>Data!BG42</f>
        <v>339.66399999999999</v>
      </c>
      <c r="BA40" t="str">
        <f>Data!BJ42</f>
        <v>00316_T11</v>
      </c>
      <c r="BB40" s="1" t="str">
        <f>Data!BK42</f>
        <v>Pardubický</v>
      </c>
      <c r="BC40">
        <f>Data!BL42</f>
        <v>0.2</v>
      </c>
      <c r="BD40">
        <f>Data!BM42</f>
        <v>0.28000000000000003</v>
      </c>
      <c r="BE40" t="str">
        <f>Data!BN42</f>
        <v>ČEZ Distribuce, a.s.</v>
      </c>
    </row>
    <row r="41" spans="1:57" x14ac:dyDescent="0.25">
      <c r="A41" s="1" t="s">
        <v>2</v>
      </c>
      <c r="B41" s="1" t="s">
        <v>1205</v>
      </c>
      <c r="C41" t="str">
        <f>Data!C43</f>
        <v>Kotelna Svitavy - Tovární</v>
      </c>
      <c r="D41">
        <v>2024</v>
      </c>
      <c r="E41" s="1" t="str">
        <f>Data!E43</f>
        <v>12</v>
      </c>
      <c r="F41">
        <f>Data!G43</f>
        <v>788.96600000000001</v>
      </c>
      <c r="G41">
        <f>Data!H43</f>
        <v>344.14499999999998</v>
      </c>
      <c r="H41">
        <f>Data!I43</f>
        <v>444.82100000000003</v>
      </c>
      <c r="I41">
        <f>Data!J43</f>
        <v>35.304000000000002</v>
      </c>
      <c r="J41">
        <f>Data!L43</f>
        <v>319.13900000000001</v>
      </c>
      <c r="K41">
        <f>Data!M43</f>
        <v>1.9850000000000001</v>
      </c>
      <c r="L41">
        <f>Data!N43</f>
        <v>2.5649999999999999</v>
      </c>
      <c r="M41">
        <f>Data!O43</f>
        <v>6.4399999999999977</v>
      </c>
      <c r="N41">
        <f>Data!P43</f>
        <v>0</v>
      </c>
      <c r="O41">
        <f>Data!Q43</f>
        <v>308.149</v>
      </c>
      <c r="P41">
        <f>Data!S43</f>
        <v>1485</v>
      </c>
      <c r="Q41">
        <f>Data!T43</f>
        <v>0</v>
      </c>
      <c r="R41">
        <f>Data!U43</f>
        <v>0</v>
      </c>
      <c r="S41">
        <f>Data!V43</f>
        <v>0</v>
      </c>
      <c r="T41">
        <f>Data!W43</f>
        <v>0</v>
      </c>
      <c r="U41">
        <f>Data!X43</f>
        <v>1485</v>
      </c>
      <c r="V41">
        <f>Data!Z43</f>
        <v>0.95699999999999996</v>
      </c>
      <c r="W41">
        <f>Data!AB43</f>
        <v>5.5069999999999997</v>
      </c>
      <c r="X41">
        <f>Data!AC43</f>
        <v>0</v>
      </c>
      <c r="Y41">
        <f>Data!AD43</f>
        <v>0</v>
      </c>
      <c r="Z41">
        <f>Data!AE43</f>
        <v>0</v>
      </c>
      <c r="AA41">
        <f>Data!AG43</f>
        <v>0</v>
      </c>
      <c r="AB41">
        <f>Data!AI43</f>
        <v>0</v>
      </c>
      <c r="AC41">
        <v>0</v>
      </c>
      <c r="AD41">
        <f>Data!AK43</f>
        <v>0</v>
      </c>
      <c r="AE41">
        <f>Data!AL43</f>
        <v>0</v>
      </c>
      <c r="AF41">
        <f>Data!AM43</f>
        <v>308.149</v>
      </c>
      <c r="AG41">
        <f>Data!AN43</f>
        <v>0</v>
      </c>
      <c r="AH41">
        <f>Data!AO43</f>
        <v>0</v>
      </c>
      <c r="AI41">
        <f>Data!AP43</f>
        <v>0</v>
      </c>
      <c r="AJ41">
        <f>Data!AQ43</f>
        <v>0</v>
      </c>
      <c r="AK41">
        <f>Data!AR43</f>
        <v>0</v>
      </c>
      <c r="AL41">
        <f>Data!AS43</f>
        <v>0</v>
      </c>
      <c r="AM41">
        <f>Data!AT43</f>
        <v>0</v>
      </c>
      <c r="AN41">
        <f>Data!AU43</f>
        <v>0</v>
      </c>
      <c r="AO41">
        <f>Data!AV43</f>
        <v>0</v>
      </c>
      <c r="AP41">
        <f>Data!AW43</f>
        <v>0</v>
      </c>
      <c r="AQ41">
        <f>Data!AX43</f>
        <v>0</v>
      </c>
      <c r="AR41">
        <f>Data!AY43</f>
        <v>0</v>
      </c>
      <c r="AS41">
        <f>Data!AZ43</f>
        <v>0</v>
      </c>
      <c r="AT41">
        <f>Data!BA43</f>
        <v>0</v>
      </c>
      <c r="AU41">
        <f>Data!BB43</f>
        <v>148</v>
      </c>
      <c r="AV41">
        <f>Data!BC43</f>
        <v>1337</v>
      </c>
      <c r="AW41">
        <f>Data!BD43</f>
        <v>0</v>
      </c>
      <c r="AX41">
        <f>Data!BE43</f>
        <v>319.13900000000001</v>
      </c>
      <c r="AY41">
        <f>Data!BF43</f>
        <v>1485</v>
      </c>
      <c r="AZ41">
        <f>Data!BG43</f>
        <v>788.96600000000001</v>
      </c>
      <c r="BA41" t="str">
        <f>Data!BJ43</f>
        <v>00315_T11</v>
      </c>
      <c r="BB41" s="1" t="str">
        <f>Data!BK43</f>
        <v>Pardubický</v>
      </c>
      <c r="BC41">
        <f>Data!BL43</f>
        <v>0.6</v>
      </c>
      <c r="BD41">
        <f>Data!BM43</f>
        <v>0.748</v>
      </c>
      <c r="BE41" t="str">
        <f>Data!BN43</f>
        <v>ČEZ Distribuce, a.s.</v>
      </c>
    </row>
    <row r="42" spans="1:57" x14ac:dyDescent="0.25">
      <c r="A42" s="1" t="s">
        <v>2</v>
      </c>
      <c r="B42" s="1" t="s">
        <v>1205</v>
      </c>
      <c r="C42" t="str">
        <f>Data!C44</f>
        <v>Kotelna Svitavy - Větrná</v>
      </c>
      <c r="D42">
        <v>2024</v>
      </c>
      <c r="E42" s="1" t="str">
        <f>Data!E44</f>
        <v>12</v>
      </c>
      <c r="F42">
        <f>Data!G44</f>
        <v>1818.627</v>
      </c>
      <c r="G42">
        <f>Data!H44</f>
        <v>875.10799999999995</v>
      </c>
      <c r="H42">
        <f>Data!I44</f>
        <v>943.51900000000001</v>
      </c>
      <c r="I42">
        <f>Data!J44</f>
        <v>35.296999999999997</v>
      </c>
      <c r="J42">
        <f>Data!L44</f>
        <v>743.54100000000005</v>
      </c>
      <c r="K42">
        <f>Data!M44</f>
        <v>5.8330000000000002</v>
      </c>
      <c r="L42">
        <f>Data!N44</f>
        <v>6.2889999999999997</v>
      </c>
      <c r="M42">
        <f>Data!O44</f>
        <v>26.33500000000015</v>
      </c>
      <c r="N42">
        <f>Data!P44</f>
        <v>0</v>
      </c>
      <c r="O42">
        <f>Data!Q44</f>
        <v>705.08399999999995</v>
      </c>
      <c r="P42">
        <f>Data!S44</f>
        <v>2886</v>
      </c>
      <c r="Q42">
        <f>Data!T44</f>
        <v>0</v>
      </c>
      <c r="R42">
        <f>Data!U44</f>
        <v>0</v>
      </c>
      <c r="S42">
        <f>Data!V44</f>
        <v>0</v>
      </c>
      <c r="T42">
        <f>Data!W44</f>
        <v>0</v>
      </c>
      <c r="U42">
        <f>Data!X44</f>
        <v>2886</v>
      </c>
      <c r="V42">
        <f>Data!Z44</f>
        <v>12.529</v>
      </c>
      <c r="W42">
        <f>Data!AB44</f>
        <v>24.651</v>
      </c>
      <c r="X42">
        <f>Data!AC44</f>
        <v>0</v>
      </c>
      <c r="Y42">
        <f>Data!AD44</f>
        <v>0</v>
      </c>
      <c r="Z42">
        <f>Data!AE44</f>
        <v>0</v>
      </c>
      <c r="AA42">
        <f>Data!AG44</f>
        <v>0</v>
      </c>
      <c r="AB42">
        <f>Data!AI44</f>
        <v>0</v>
      </c>
      <c r="AC42">
        <v>0</v>
      </c>
      <c r="AD42">
        <f>Data!AK44</f>
        <v>0</v>
      </c>
      <c r="AE42">
        <f>Data!AL44</f>
        <v>0</v>
      </c>
      <c r="AF42">
        <f>Data!AM44</f>
        <v>698.69600000000003</v>
      </c>
      <c r="AG42">
        <f>Data!AN44</f>
        <v>0</v>
      </c>
      <c r="AH42">
        <f>Data!AO44</f>
        <v>0</v>
      </c>
      <c r="AI42">
        <f>Data!AP44</f>
        <v>0</v>
      </c>
      <c r="AJ42">
        <f>Data!AQ44</f>
        <v>0</v>
      </c>
      <c r="AK42">
        <f>Data!AR44</f>
        <v>0</v>
      </c>
      <c r="AL42">
        <f>Data!AS44</f>
        <v>6.3879999999999999</v>
      </c>
      <c r="AM42">
        <f>Data!AT44</f>
        <v>0</v>
      </c>
      <c r="AN42">
        <f>Data!AU44</f>
        <v>0</v>
      </c>
      <c r="AO42">
        <f>Data!AV44</f>
        <v>0</v>
      </c>
      <c r="AP42">
        <f>Data!AW44</f>
        <v>0</v>
      </c>
      <c r="AQ42">
        <f>Data!AX44</f>
        <v>0</v>
      </c>
      <c r="AR42">
        <f>Data!AY44</f>
        <v>0</v>
      </c>
      <c r="AS42">
        <f>Data!AZ44</f>
        <v>0</v>
      </c>
      <c r="AT42">
        <f>Data!BA44</f>
        <v>0</v>
      </c>
      <c r="AU42">
        <f>Data!BB44</f>
        <v>289</v>
      </c>
      <c r="AV42">
        <f>Data!BC44</f>
        <v>2597</v>
      </c>
      <c r="AW42">
        <f>Data!BD44</f>
        <v>0</v>
      </c>
      <c r="AX42">
        <f>Data!BE44</f>
        <v>743.54100000000005</v>
      </c>
      <c r="AY42">
        <f>Data!BF44</f>
        <v>2886</v>
      </c>
      <c r="AZ42">
        <f>Data!BG44</f>
        <v>1818.627</v>
      </c>
      <c r="BA42" t="str">
        <f>Data!BJ44</f>
        <v>00314_T11</v>
      </c>
      <c r="BB42" s="1" t="str">
        <f>Data!BK44</f>
        <v>Pardubický</v>
      </c>
      <c r="BC42">
        <f>Data!BL44</f>
        <v>2</v>
      </c>
      <c r="BD42">
        <f>Data!BM44</f>
        <v>2.254</v>
      </c>
      <c r="BE42" t="str">
        <f>Data!BN44</f>
        <v>ČEZ Distribuce, a.s.</v>
      </c>
    </row>
    <row r="43" spans="1:57" x14ac:dyDescent="0.25">
      <c r="A43" s="1" t="s">
        <v>2</v>
      </c>
      <c r="B43" s="1" t="s">
        <v>1205</v>
      </c>
      <c r="C43" t="str">
        <f>Data!C45</f>
        <v>Kotelna Zruč - Na Výsluní</v>
      </c>
      <c r="D43">
        <v>2024</v>
      </c>
      <c r="E43" s="1" t="str">
        <f>Data!E45</f>
        <v>12</v>
      </c>
      <c r="F43">
        <f>Data!G45</f>
        <v>10.124000000000001</v>
      </c>
      <c r="G43">
        <f>Data!H45</f>
        <v>4.891</v>
      </c>
      <c r="H43">
        <f>Data!I45</f>
        <v>5.2329999999999997</v>
      </c>
      <c r="I43">
        <f>Data!J45</f>
        <v>35.28</v>
      </c>
      <c r="J43">
        <f>Data!L45</f>
        <v>3.6349999999999998</v>
      </c>
      <c r="K43">
        <f>Data!M45</f>
        <v>4.7E-2</v>
      </c>
      <c r="L43">
        <f>Data!N45</f>
        <v>5.0999999999999997E-2</v>
      </c>
      <c r="M43">
        <f>Data!O45</f>
        <v>9.9999999999944578E-4</v>
      </c>
      <c r="N43">
        <f>Data!P45</f>
        <v>0</v>
      </c>
      <c r="O43">
        <f>Data!Q45</f>
        <v>3.536</v>
      </c>
      <c r="P43">
        <f>Data!S45</f>
        <v>14</v>
      </c>
      <c r="Q43">
        <f>Data!T45</f>
        <v>0</v>
      </c>
      <c r="R43">
        <f>Data!U45</f>
        <v>0</v>
      </c>
      <c r="S43">
        <f>Data!V45</f>
        <v>0</v>
      </c>
      <c r="T43">
        <f>Data!W45</f>
        <v>0</v>
      </c>
      <c r="U43">
        <f>Data!X45</f>
        <v>14</v>
      </c>
      <c r="V43">
        <f>Data!Z45</f>
        <v>9.2050000000000001</v>
      </c>
      <c r="W43">
        <f>Data!AB45</f>
        <v>9.3030000000000008</v>
      </c>
      <c r="X43">
        <f>Data!AC45</f>
        <v>0</v>
      </c>
      <c r="Y43">
        <f>Data!AD45</f>
        <v>0</v>
      </c>
      <c r="Z43">
        <f>Data!AE45</f>
        <v>0</v>
      </c>
      <c r="AA43">
        <f>Data!AG45</f>
        <v>0</v>
      </c>
      <c r="AB43">
        <f>Data!AI45</f>
        <v>0</v>
      </c>
      <c r="AC43">
        <v>0</v>
      </c>
      <c r="AD43">
        <f>Data!AK45</f>
        <v>0</v>
      </c>
      <c r="AE43">
        <f>Data!AL45</f>
        <v>0</v>
      </c>
      <c r="AF43">
        <f>Data!AM45</f>
        <v>3.536</v>
      </c>
      <c r="AG43">
        <f>Data!AN45</f>
        <v>0</v>
      </c>
      <c r="AH43">
        <f>Data!AO45</f>
        <v>0</v>
      </c>
      <c r="AI43">
        <f>Data!AP45</f>
        <v>0</v>
      </c>
      <c r="AJ43">
        <f>Data!AQ45</f>
        <v>0</v>
      </c>
      <c r="AK43">
        <f>Data!AR45</f>
        <v>0</v>
      </c>
      <c r="AL43">
        <f>Data!AS45</f>
        <v>0</v>
      </c>
      <c r="AM43">
        <f>Data!AT45</f>
        <v>0</v>
      </c>
      <c r="AN43">
        <f>Data!AU45</f>
        <v>0</v>
      </c>
      <c r="AO43">
        <f>Data!AV45</f>
        <v>0</v>
      </c>
      <c r="AP43">
        <f>Data!AW45</f>
        <v>0</v>
      </c>
      <c r="AQ43">
        <f>Data!AX45</f>
        <v>0</v>
      </c>
      <c r="AR43">
        <f>Data!AY45</f>
        <v>0</v>
      </c>
      <c r="AS43">
        <f>Data!AZ45</f>
        <v>0</v>
      </c>
      <c r="AT43">
        <f>Data!BA45</f>
        <v>0</v>
      </c>
      <c r="AU43">
        <f>Data!BB45</f>
        <v>7</v>
      </c>
      <c r="AV43">
        <f>Data!BC45</f>
        <v>7</v>
      </c>
      <c r="AW43">
        <f>Data!BD45</f>
        <v>0</v>
      </c>
      <c r="AX43">
        <f>Data!BE45</f>
        <v>3.6349999999999998</v>
      </c>
      <c r="AY43">
        <f>Data!BF45</f>
        <v>14</v>
      </c>
      <c r="AZ43">
        <f>Data!BG45</f>
        <v>10.124000000000001</v>
      </c>
      <c r="BA43" t="str">
        <f>Data!BJ45</f>
        <v>02076_T11</v>
      </c>
      <c r="BB43" s="1" t="str">
        <f>Data!BK45</f>
        <v>Středočeský</v>
      </c>
      <c r="BC43">
        <f>Data!BL45</f>
        <v>0.8</v>
      </c>
      <c r="BD43">
        <f>Data!BM45</f>
        <v>1.0629999999999999</v>
      </c>
      <c r="BE43" t="str">
        <f>Data!BN45</f>
        <v>ČEZ Distribuce, a.s.</v>
      </c>
    </row>
    <row r="44" spans="1:57" x14ac:dyDescent="0.25">
      <c r="A44" s="1" t="s">
        <v>2</v>
      </c>
      <c r="B44" s="1" t="s">
        <v>1205</v>
      </c>
      <c r="C44" t="str">
        <f>Data!C46</f>
        <v>Kotelna - ZŠ Jiráskova</v>
      </c>
      <c r="D44">
        <v>2024</v>
      </c>
      <c r="E44" s="1" t="str">
        <f>Data!E46</f>
        <v>12</v>
      </c>
      <c r="F44">
        <f>Data!G46</f>
        <v>21.381</v>
      </c>
      <c r="G44">
        <f>Data!H46</f>
        <v>6.04</v>
      </c>
      <c r="H44">
        <f>Data!I46</f>
        <v>15.340999999999999</v>
      </c>
      <c r="I44">
        <f>Data!J46</f>
        <v>35.304000000000002</v>
      </c>
      <c r="J44">
        <f>Data!L46</f>
        <v>5.25</v>
      </c>
      <c r="K44">
        <f>Data!M46</f>
        <v>0</v>
      </c>
      <c r="L44">
        <f>Data!N46</f>
        <v>2.1259999999999999</v>
      </c>
      <c r="M44">
        <f>Data!O46</f>
        <v>0</v>
      </c>
      <c r="N44">
        <f>Data!P46</f>
        <v>0</v>
      </c>
      <c r="O44">
        <f>Data!Q46</f>
        <v>3.1240000000000001</v>
      </c>
      <c r="P44">
        <f>Data!S46</f>
        <v>48</v>
      </c>
      <c r="Q44">
        <f>Data!T46</f>
        <v>0</v>
      </c>
      <c r="R44">
        <f>Data!U46</f>
        <v>0</v>
      </c>
      <c r="S44">
        <f>Data!V46</f>
        <v>0</v>
      </c>
      <c r="T44">
        <f>Data!W46</f>
        <v>0</v>
      </c>
      <c r="U44">
        <f>Data!X46</f>
        <v>48</v>
      </c>
      <c r="V44">
        <f>Data!Z46</f>
        <v>3.2290000000000001</v>
      </c>
      <c r="W44">
        <f>Data!AB46</f>
        <v>5.3550000000000004</v>
      </c>
      <c r="X44">
        <f>Data!AC46</f>
        <v>0</v>
      </c>
      <c r="Y44">
        <f>Data!AD46</f>
        <v>0</v>
      </c>
      <c r="Z44">
        <f>Data!AE46</f>
        <v>0</v>
      </c>
      <c r="AA44">
        <f>Data!AG46</f>
        <v>0</v>
      </c>
      <c r="AB44">
        <f>Data!AI46</f>
        <v>0</v>
      </c>
      <c r="AC44">
        <v>0</v>
      </c>
      <c r="AD44">
        <f>Data!AK46</f>
        <v>0</v>
      </c>
      <c r="AE44">
        <f>Data!AL46</f>
        <v>0</v>
      </c>
      <c r="AF44">
        <f>Data!AM46</f>
        <v>3.1240000000000001</v>
      </c>
      <c r="AG44">
        <f>Data!AN46</f>
        <v>0</v>
      </c>
      <c r="AH44">
        <f>Data!AO46</f>
        <v>0</v>
      </c>
      <c r="AI44">
        <f>Data!AP46</f>
        <v>0</v>
      </c>
      <c r="AJ44">
        <f>Data!AQ46</f>
        <v>0</v>
      </c>
      <c r="AK44">
        <f>Data!AR46</f>
        <v>0</v>
      </c>
      <c r="AL44">
        <f>Data!AS46</f>
        <v>0</v>
      </c>
      <c r="AM44">
        <f>Data!AT46</f>
        <v>0</v>
      </c>
      <c r="AN44">
        <f>Data!AU46</f>
        <v>0</v>
      </c>
      <c r="AO44">
        <f>Data!AV46</f>
        <v>0</v>
      </c>
      <c r="AP44">
        <f>Data!AW46</f>
        <v>0</v>
      </c>
      <c r="AQ44">
        <f>Data!AX46</f>
        <v>0</v>
      </c>
      <c r="AR44">
        <f>Data!AY46</f>
        <v>0</v>
      </c>
      <c r="AS44">
        <f>Data!AZ46</f>
        <v>0</v>
      </c>
      <c r="AT44">
        <f>Data!BA46</f>
        <v>0</v>
      </c>
      <c r="AU44">
        <f>Data!BB46</f>
        <v>48</v>
      </c>
      <c r="AV44">
        <f>Data!BC46</f>
        <v>0</v>
      </c>
      <c r="AW44">
        <f>Data!BD46</f>
        <v>0</v>
      </c>
      <c r="AX44">
        <f>Data!BE46</f>
        <v>5.25</v>
      </c>
      <c r="AY44">
        <f>Data!BF46</f>
        <v>48</v>
      </c>
      <c r="AZ44">
        <f>Data!BG46</f>
        <v>21.381</v>
      </c>
      <c r="BA44" t="str">
        <f>Data!BJ46</f>
        <v>13691_T11</v>
      </c>
      <c r="BB44" s="1" t="str">
        <f>Data!BK46</f>
        <v>Královéhradecký</v>
      </c>
      <c r="BC44">
        <f>Data!BL46</f>
        <v>8.0000000000000002E-3</v>
      </c>
      <c r="BD44">
        <f>Data!BM46</f>
        <v>1.9E-2</v>
      </c>
      <c r="BE44" t="str">
        <f>Data!BN46</f>
        <v>ČEZ Distribuce, a.s.</v>
      </c>
    </row>
    <row r="45" spans="1:57" x14ac:dyDescent="0.25">
      <c r="A45" s="1" t="s">
        <v>2</v>
      </c>
      <c r="B45" s="1" t="s">
        <v>1205</v>
      </c>
      <c r="C45" t="str">
        <f>Data!C47</f>
        <v>Kotelna - ZŠ Velká Chuchle</v>
      </c>
      <c r="D45">
        <v>2024</v>
      </c>
      <c r="E45" s="1" t="str">
        <f>Data!E47</f>
        <v>12</v>
      </c>
      <c r="F45">
        <f>Data!G47</f>
        <v>73.055999999999997</v>
      </c>
      <c r="G45">
        <f>Data!H47</f>
        <v>24.669</v>
      </c>
      <c r="H45">
        <f>Data!I47</f>
        <v>48.387</v>
      </c>
      <c r="I45">
        <f>Data!J47</f>
        <v>35.296999999999997</v>
      </c>
      <c r="J45">
        <f>Data!L47</f>
        <v>19.826000000000001</v>
      </c>
      <c r="K45">
        <f>Data!M47</f>
        <v>0</v>
      </c>
      <c r="L45">
        <f>Data!N47</f>
        <v>0</v>
      </c>
      <c r="M45">
        <f>Data!O47</f>
        <v>0</v>
      </c>
      <c r="N45">
        <f>Data!P47</f>
        <v>0</v>
      </c>
      <c r="O45">
        <f>Data!Q47</f>
        <v>19.826000000000001</v>
      </c>
      <c r="P45">
        <f>Data!S47</f>
        <v>140</v>
      </c>
      <c r="Q45">
        <f>Data!T47</f>
        <v>0</v>
      </c>
      <c r="R45">
        <f>Data!U47</f>
        <v>0</v>
      </c>
      <c r="S45">
        <f>Data!V47</f>
        <v>0</v>
      </c>
      <c r="T45">
        <f>Data!W47</f>
        <v>0</v>
      </c>
      <c r="U45">
        <f>Data!X47</f>
        <v>140</v>
      </c>
      <c r="V45">
        <f>Data!Z47</f>
        <v>6.8390000000000004</v>
      </c>
      <c r="W45">
        <f>Data!AB47</f>
        <v>6.8390000000000004</v>
      </c>
      <c r="X45">
        <f>Data!AC47</f>
        <v>0</v>
      </c>
      <c r="Y45">
        <f>Data!AD47</f>
        <v>0</v>
      </c>
      <c r="Z45">
        <f>Data!AE47</f>
        <v>0</v>
      </c>
      <c r="AA45">
        <f>Data!AG47</f>
        <v>0</v>
      </c>
      <c r="AB45">
        <f>Data!AI47</f>
        <v>0</v>
      </c>
      <c r="AC45">
        <v>0</v>
      </c>
      <c r="AD45">
        <f>Data!AK47</f>
        <v>0</v>
      </c>
      <c r="AE45">
        <f>Data!AL47</f>
        <v>0</v>
      </c>
      <c r="AF45">
        <f>Data!AM47</f>
        <v>12.987</v>
      </c>
      <c r="AG45">
        <f>Data!AN47</f>
        <v>0</v>
      </c>
      <c r="AH45">
        <f>Data!AO47</f>
        <v>0</v>
      </c>
      <c r="AI45">
        <f>Data!AP47</f>
        <v>0</v>
      </c>
      <c r="AJ45">
        <f>Data!AQ47</f>
        <v>0</v>
      </c>
      <c r="AK45">
        <f>Data!AR47</f>
        <v>0</v>
      </c>
      <c r="AL45">
        <f>Data!AS47</f>
        <v>6.8390000000000004</v>
      </c>
      <c r="AM45">
        <f>Data!AT47</f>
        <v>0</v>
      </c>
      <c r="AN45">
        <f>Data!AU47</f>
        <v>0</v>
      </c>
      <c r="AO45">
        <f>Data!AV47</f>
        <v>140</v>
      </c>
      <c r="AP45">
        <f>Data!AW47</f>
        <v>0</v>
      </c>
      <c r="AQ45">
        <f>Data!AX47</f>
        <v>0</v>
      </c>
      <c r="AR45">
        <f>Data!AY47</f>
        <v>0</v>
      </c>
      <c r="AS45">
        <f>Data!AZ47</f>
        <v>0</v>
      </c>
      <c r="AT45">
        <f>Data!BA47</f>
        <v>0</v>
      </c>
      <c r="AU45">
        <f>Data!BB47</f>
        <v>0</v>
      </c>
      <c r="AV45">
        <f>Data!BC47</f>
        <v>0</v>
      </c>
      <c r="AW45">
        <f>Data!BD47</f>
        <v>0</v>
      </c>
      <c r="AX45">
        <f>Data!BE47</f>
        <v>19.826000000000001</v>
      </c>
      <c r="AY45">
        <f>Data!BF47</f>
        <v>140</v>
      </c>
      <c r="AZ45">
        <f>Data!BG47</f>
        <v>73.055999999999997</v>
      </c>
      <c r="BA45" t="str">
        <f>Data!BJ47</f>
        <v>15947_T11</v>
      </c>
      <c r="BB45" s="1" t="str">
        <f>Data!BK47</f>
        <v>Hlavní město Praha</v>
      </c>
      <c r="BC45">
        <f>Data!BL47</f>
        <v>0.03</v>
      </c>
      <c r="BD45">
        <f>Data!BM47</f>
        <v>6.2E-2</v>
      </c>
      <c r="BE45" t="str">
        <f>Data!BN47</f>
        <v>PREdistribuce, a.s.</v>
      </c>
    </row>
    <row r="46" spans="1:57" x14ac:dyDescent="0.25">
      <c r="A46" s="1" t="s">
        <v>2</v>
      </c>
      <c r="B46" s="1" t="s">
        <v>1205</v>
      </c>
      <c r="C46" t="str">
        <f>Data!C48</f>
        <v>KJ - Kraslice, Školní</v>
      </c>
      <c r="D46">
        <v>2024</v>
      </c>
      <c r="E46" s="1" t="str">
        <f>Data!E48</f>
        <v>12</v>
      </c>
      <c r="F46">
        <f>Data!G48</f>
        <v>813.13900000000001</v>
      </c>
      <c r="G46">
        <f>Data!H48</f>
        <v>359.89400000000001</v>
      </c>
      <c r="H46">
        <f>Data!I48</f>
        <v>453.245</v>
      </c>
      <c r="I46">
        <f>Data!J48</f>
        <v>35.251200000000004</v>
      </c>
      <c r="J46">
        <f>Data!L48</f>
        <v>296</v>
      </c>
      <c r="K46">
        <f>Data!M48</f>
        <v>3.597</v>
      </c>
      <c r="L46">
        <f>Data!N48</f>
        <v>4.5300000000000296</v>
      </c>
      <c r="M46">
        <f>Data!O48</f>
        <v>0</v>
      </c>
      <c r="N46">
        <f>Data!P48</f>
        <v>0</v>
      </c>
      <c r="O46">
        <f>Data!Q48</f>
        <v>287.87299999999999</v>
      </c>
      <c r="P46">
        <f>Data!S48</f>
        <v>1342</v>
      </c>
      <c r="Q46">
        <f>Data!T48</f>
        <v>0</v>
      </c>
      <c r="R46">
        <f>Data!U48</f>
        <v>0</v>
      </c>
      <c r="S46">
        <f>Data!V48</f>
        <v>0</v>
      </c>
      <c r="T46">
        <f>Data!W48</f>
        <v>0</v>
      </c>
      <c r="U46">
        <f>Data!X48</f>
        <v>1342</v>
      </c>
      <c r="V46">
        <f>Data!Z48</f>
        <v>0.56499999999999995</v>
      </c>
      <c r="W46">
        <f>Data!AB48</f>
        <v>8.6920000000000286</v>
      </c>
      <c r="X46">
        <f>Data!AC48</f>
        <v>0</v>
      </c>
      <c r="Y46">
        <f>Data!AD48</f>
        <v>0</v>
      </c>
      <c r="Z46">
        <f>Data!AE48</f>
        <v>0</v>
      </c>
      <c r="AA46">
        <f>Data!AG48</f>
        <v>0</v>
      </c>
      <c r="AB46">
        <f>Data!AI48</f>
        <v>0</v>
      </c>
      <c r="AC46">
        <v>0</v>
      </c>
      <c r="AD46">
        <f>Data!AK48</f>
        <v>0</v>
      </c>
      <c r="AE46">
        <f>Data!AL48</f>
        <v>0</v>
      </c>
      <c r="AF46">
        <f>Data!AM48</f>
        <v>287.87299999999999</v>
      </c>
      <c r="AG46">
        <f>Data!AN48</f>
        <v>0</v>
      </c>
      <c r="AH46">
        <f>Data!AO48</f>
        <v>0</v>
      </c>
      <c r="AI46">
        <f>Data!AP48</f>
        <v>0</v>
      </c>
      <c r="AJ46">
        <f>Data!AQ48</f>
        <v>0</v>
      </c>
      <c r="AK46">
        <f>Data!AR48</f>
        <v>0</v>
      </c>
      <c r="AL46">
        <f>Data!AS48</f>
        <v>0</v>
      </c>
      <c r="AM46">
        <f>Data!AT48</f>
        <v>0</v>
      </c>
      <c r="AN46">
        <f>Data!AU48</f>
        <v>0</v>
      </c>
      <c r="AO46">
        <f>Data!AV48</f>
        <v>1342</v>
      </c>
      <c r="AP46">
        <f>Data!AW48</f>
        <v>0</v>
      </c>
      <c r="AQ46">
        <f>Data!AX48</f>
        <v>0</v>
      </c>
      <c r="AR46">
        <f>Data!AY48</f>
        <v>0</v>
      </c>
      <c r="AS46">
        <f>Data!AZ48</f>
        <v>0</v>
      </c>
      <c r="AT46">
        <f>Data!BA48</f>
        <v>0</v>
      </c>
      <c r="AU46">
        <f>Data!BB48</f>
        <v>0</v>
      </c>
      <c r="AV46">
        <f>Data!BC48</f>
        <v>0</v>
      </c>
      <c r="AW46">
        <f>Data!BD48</f>
        <v>0</v>
      </c>
      <c r="AX46">
        <f>Data!BE48</f>
        <v>296</v>
      </c>
      <c r="AY46">
        <f>Data!BF48</f>
        <v>1342</v>
      </c>
      <c r="AZ46">
        <f>Data!BG48</f>
        <v>731.82500000000005</v>
      </c>
      <c r="BA46" t="str">
        <f>Data!BJ48</f>
        <v>32523_T11</v>
      </c>
      <c r="BB46" s="1" t="str">
        <f>Data!BK48</f>
        <v>Karlovarský</v>
      </c>
      <c r="BC46">
        <f>Data!BL48</f>
        <v>0.8</v>
      </c>
      <c r="BD46">
        <f>Data!BM48</f>
        <v>1.046</v>
      </c>
      <c r="BE46" t="str">
        <f>Data!BN48</f>
        <v>ČEZ Distribuce, a.s.</v>
      </c>
    </row>
    <row r="47" spans="1:57" x14ac:dyDescent="0.25">
      <c r="A47" s="1" t="s">
        <v>2</v>
      </c>
      <c r="B47" s="1" t="s">
        <v>1205</v>
      </c>
      <c r="C47" t="str">
        <f>Data!C49</f>
        <v>KJ - Kraslice, Pohraniční stráže</v>
      </c>
      <c r="D47">
        <v>2024</v>
      </c>
      <c r="E47" s="1" t="str">
        <f>Data!E49</f>
        <v>12</v>
      </c>
      <c r="F47">
        <f>Data!G49</f>
        <v>1054.4680000000001</v>
      </c>
      <c r="G47">
        <f>Data!H49</f>
        <v>472.66899999999998</v>
      </c>
      <c r="H47">
        <f>Data!I49</f>
        <v>581.79899999999998</v>
      </c>
      <c r="I47">
        <f>Data!J49</f>
        <v>35.251200000000004</v>
      </c>
      <c r="J47">
        <f>Data!L49</f>
        <v>385</v>
      </c>
      <c r="K47">
        <f>Data!M49</f>
        <v>3.4809999999999999</v>
      </c>
      <c r="L47">
        <f>Data!N49</f>
        <v>4.285000000000025</v>
      </c>
      <c r="M47">
        <f>Data!O49</f>
        <v>0</v>
      </c>
      <c r="N47">
        <f>Data!P49</f>
        <v>0</v>
      </c>
      <c r="O47">
        <f>Data!Q49</f>
        <v>377.23399999999998</v>
      </c>
      <c r="P47">
        <f>Data!S49</f>
        <v>1706</v>
      </c>
      <c r="Q47">
        <f>Data!T49</f>
        <v>0</v>
      </c>
      <c r="R47">
        <f>Data!U49</f>
        <v>0</v>
      </c>
      <c r="S47">
        <f>Data!V49</f>
        <v>0</v>
      </c>
      <c r="T47">
        <f>Data!W49</f>
        <v>0</v>
      </c>
      <c r="U47">
        <f>Data!X49</f>
        <v>1706</v>
      </c>
      <c r="V47">
        <f>Data!Z49</f>
        <v>1.7010000000000001</v>
      </c>
      <c r="W47">
        <f>Data!AB49</f>
        <v>9.4670000000000254</v>
      </c>
      <c r="X47">
        <f>Data!AC49</f>
        <v>0</v>
      </c>
      <c r="Y47">
        <f>Data!AD49</f>
        <v>0</v>
      </c>
      <c r="Z47">
        <f>Data!AE49</f>
        <v>0</v>
      </c>
      <c r="AA47">
        <f>Data!AG49</f>
        <v>0</v>
      </c>
      <c r="AB47">
        <f>Data!AI49</f>
        <v>0</v>
      </c>
      <c r="AC47">
        <v>0</v>
      </c>
      <c r="AD47">
        <f>Data!AK49</f>
        <v>0</v>
      </c>
      <c r="AE47">
        <f>Data!AL49</f>
        <v>0</v>
      </c>
      <c r="AF47">
        <f>Data!AM49</f>
        <v>377.23399999999998</v>
      </c>
      <c r="AG47">
        <f>Data!AN49</f>
        <v>0</v>
      </c>
      <c r="AH47">
        <f>Data!AO49</f>
        <v>0</v>
      </c>
      <c r="AI47">
        <f>Data!AP49</f>
        <v>0</v>
      </c>
      <c r="AJ47">
        <f>Data!AQ49</f>
        <v>0</v>
      </c>
      <c r="AK47">
        <f>Data!AR49</f>
        <v>0</v>
      </c>
      <c r="AL47">
        <f>Data!AS49</f>
        <v>0</v>
      </c>
      <c r="AM47">
        <f>Data!AT49</f>
        <v>0</v>
      </c>
      <c r="AN47">
        <f>Data!AU49</f>
        <v>0</v>
      </c>
      <c r="AO47">
        <f>Data!AV49</f>
        <v>1706</v>
      </c>
      <c r="AP47">
        <f>Data!AW49</f>
        <v>0</v>
      </c>
      <c r="AQ47">
        <f>Data!AX49</f>
        <v>0</v>
      </c>
      <c r="AR47">
        <f>Data!AY49</f>
        <v>0</v>
      </c>
      <c r="AS47">
        <f>Data!AZ49</f>
        <v>0</v>
      </c>
      <c r="AT47">
        <f>Data!BA49</f>
        <v>0</v>
      </c>
      <c r="AU47">
        <f>Data!BB49</f>
        <v>0</v>
      </c>
      <c r="AV47">
        <f>Data!BC49</f>
        <v>0</v>
      </c>
      <c r="AW47">
        <f>Data!BD49</f>
        <v>0</v>
      </c>
      <c r="AX47">
        <f>Data!BE49</f>
        <v>385</v>
      </c>
      <c r="AY47">
        <f>Data!BF49</f>
        <v>1706</v>
      </c>
      <c r="AZ47">
        <f>Data!BG49</f>
        <v>949.02099999999996</v>
      </c>
      <c r="BA47" t="str">
        <f>Data!BJ49</f>
        <v>32524_T11</v>
      </c>
      <c r="BB47" s="1" t="str">
        <f>Data!BK49</f>
        <v>Karlovarský</v>
      </c>
      <c r="BC47">
        <f>Data!BL49</f>
        <v>0.999</v>
      </c>
      <c r="BD47">
        <f>Data!BM49</f>
        <v>1.274</v>
      </c>
      <c r="BE47" t="str">
        <f>Data!BN49</f>
        <v>ČEZ Distribuce, a.s.</v>
      </c>
    </row>
    <row r="48" spans="1:57" x14ac:dyDescent="0.25">
      <c r="A48" s="1" t="s">
        <v>2</v>
      </c>
      <c r="B48" s="1" t="s">
        <v>1205</v>
      </c>
      <c r="C48" t="str">
        <f>Data!C50</f>
        <v>KJ - Krupka</v>
      </c>
      <c r="D48">
        <v>2024</v>
      </c>
      <c r="E48" s="1" t="str">
        <f>Data!E50</f>
        <v>12</v>
      </c>
      <c r="F48">
        <f>Data!G50</f>
        <v>1889.1769999999999</v>
      </c>
      <c r="G48">
        <f>Data!H50</f>
        <v>858.28</v>
      </c>
      <c r="H48">
        <f>Data!I50</f>
        <v>1030.8969999999999</v>
      </c>
      <c r="I48">
        <f>Data!J50</f>
        <v>35.296884000000006</v>
      </c>
      <c r="J48">
        <f>Data!L50</f>
        <v>648.70000000000005</v>
      </c>
      <c r="K48">
        <f>Data!M50</f>
        <v>5.4480000000000004</v>
      </c>
      <c r="L48">
        <f>Data!N50</f>
        <v>6.5430000000001201</v>
      </c>
      <c r="M48">
        <f>Data!O50</f>
        <v>0</v>
      </c>
      <c r="N48">
        <f>Data!P50</f>
        <v>0</v>
      </c>
      <c r="O48">
        <f>Data!Q50</f>
        <v>636.70899999999995</v>
      </c>
      <c r="P48">
        <f>Data!S50</f>
        <v>2805</v>
      </c>
      <c r="Q48">
        <f>Data!T50</f>
        <v>0</v>
      </c>
      <c r="R48">
        <f>Data!U50</f>
        <v>0</v>
      </c>
      <c r="S48">
        <f>Data!V50</f>
        <v>0</v>
      </c>
      <c r="T48">
        <f>Data!W50</f>
        <v>0</v>
      </c>
      <c r="U48">
        <f>Data!X50</f>
        <v>2805</v>
      </c>
      <c r="V48">
        <f>Data!Z50</f>
        <v>1.407</v>
      </c>
      <c r="W48">
        <f>Data!AB50</f>
        <v>13.39800000000012</v>
      </c>
      <c r="X48">
        <f>Data!AC50</f>
        <v>0</v>
      </c>
      <c r="Y48">
        <f>Data!AD50</f>
        <v>0</v>
      </c>
      <c r="Z48">
        <f>Data!AE50</f>
        <v>0</v>
      </c>
      <c r="AA48">
        <f>Data!AG50</f>
        <v>0</v>
      </c>
      <c r="AB48">
        <f>Data!AI50</f>
        <v>0</v>
      </c>
      <c r="AC48">
        <v>0</v>
      </c>
      <c r="AD48">
        <f>Data!AK50</f>
        <v>0</v>
      </c>
      <c r="AE48">
        <f>Data!AL50</f>
        <v>0</v>
      </c>
      <c r="AF48">
        <f>Data!AM50</f>
        <v>636.70899999999995</v>
      </c>
      <c r="AG48">
        <f>Data!AN50</f>
        <v>0</v>
      </c>
      <c r="AH48">
        <f>Data!AO50</f>
        <v>0</v>
      </c>
      <c r="AI48">
        <f>Data!AP50</f>
        <v>0</v>
      </c>
      <c r="AJ48">
        <f>Data!AQ50</f>
        <v>0</v>
      </c>
      <c r="AK48">
        <f>Data!AR50</f>
        <v>0</v>
      </c>
      <c r="AL48">
        <f>Data!AS50</f>
        <v>0</v>
      </c>
      <c r="AM48">
        <f>Data!AT50</f>
        <v>0</v>
      </c>
      <c r="AN48">
        <f>Data!AU50</f>
        <v>0</v>
      </c>
      <c r="AO48">
        <f>Data!AV50</f>
        <v>2805</v>
      </c>
      <c r="AP48">
        <f>Data!AW50</f>
        <v>0</v>
      </c>
      <c r="AQ48">
        <f>Data!AX50</f>
        <v>0</v>
      </c>
      <c r="AR48">
        <f>Data!AY50</f>
        <v>0</v>
      </c>
      <c r="AS48">
        <f>Data!AZ50</f>
        <v>0</v>
      </c>
      <c r="AT48">
        <f>Data!BA50</f>
        <v>0</v>
      </c>
      <c r="AU48">
        <f>Data!BB50</f>
        <v>0</v>
      </c>
      <c r="AV48">
        <f>Data!BC50</f>
        <v>0</v>
      </c>
      <c r="AW48">
        <f>Data!BD50</f>
        <v>0</v>
      </c>
      <c r="AX48">
        <f>Data!BE50</f>
        <v>648.70000000000005</v>
      </c>
      <c r="AY48">
        <f>Data!BF50</f>
        <v>2805</v>
      </c>
      <c r="AZ48">
        <f>Data!BG50</f>
        <v>1889.1769999999999</v>
      </c>
      <c r="BA48" t="str">
        <f>Data!BJ50</f>
        <v>32084_T11</v>
      </c>
      <c r="BB48" s="1" t="str">
        <f>Data!BK50</f>
        <v>Ústecký</v>
      </c>
      <c r="BC48">
        <f>Data!BL50</f>
        <v>1.56</v>
      </c>
      <c r="BD48">
        <f>Data!BM50</f>
        <v>1.9950000000000001</v>
      </c>
      <c r="BE48" t="str">
        <f>Data!BN50</f>
        <v>ČEZ Distribuce, a.s.</v>
      </c>
    </row>
    <row r="49" spans="1:57" x14ac:dyDescent="0.25">
      <c r="A49" s="1" t="s">
        <v>2</v>
      </c>
      <c r="B49" s="1" t="s">
        <v>1205</v>
      </c>
      <c r="C49" t="str">
        <f>Data!C51</f>
        <v>KJ - Lipník nad Bečvou, ul. Hranická</v>
      </c>
      <c r="D49">
        <v>2024</v>
      </c>
      <c r="E49" s="1" t="str">
        <f>Data!E51</f>
        <v>12</v>
      </c>
      <c r="F49">
        <f>Data!G51</f>
        <v>49.445999999999998</v>
      </c>
      <c r="G49">
        <f>Data!H51</f>
        <v>16.681000000000001</v>
      </c>
      <c r="H49">
        <f>Data!I51</f>
        <v>32.765000000000001</v>
      </c>
      <c r="I49">
        <f>Data!J51</f>
        <v>35.195</v>
      </c>
      <c r="J49">
        <f>Data!L51</f>
        <v>14.284000000000001</v>
      </c>
      <c r="K49">
        <f>Data!M51</f>
        <v>0</v>
      </c>
      <c r="L49">
        <f>Data!N51</f>
        <v>0</v>
      </c>
      <c r="M49">
        <f>Data!O51</f>
        <v>0</v>
      </c>
      <c r="N49">
        <f>Data!P51</f>
        <v>0</v>
      </c>
      <c r="O49">
        <f>Data!Q51</f>
        <v>14.284000000000001</v>
      </c>
      <c r="P49">
        <f>Data!S51</f>
        <v>101</v>
      </c>
      <c r="Q49">
        <f>Data!T51</f>
        <v>0</v>
      </c>
      <c r="R49">
        <f>Data!U51</f>
        <v>0</v>
      </c>
      <c r="S49">
        <f>Data!V51</f>
        <v>0</v>
      </c>
      <c r="T49">
        <f>Data!W51</f>
        <v>0</v>
      </c>
      <c r="U49">
        <f>Data!X51</f>
        <v>101</v>
      </c>
      <c r="V49">
        <f>Data!Z51</f>
        <v>4.5519999999999996</v>
      </c>
      <c r="W49">
        <f>Data!AB51</f>
        <v>4.5519999999999996</v>
      </c>
      <c r="X49">
        <f>Data!AC51</f>
        <v>0</v>
      </c>
      <c r="Y49">
        <f>Data!AD51</f>
        <v>0</v>
      </c>
      <c r="Z49">
        <f>Data!AE51</f>
        <v>0</v>
      </c>
      <c r="AA49">
        <f>Data!AG51</f>
        <v>0</v>
      </c>
      <c r="AB49">
        <f>Data!AI51</f>
        <v>0</v>
      </c>
      <c r="AC49">
        <v>0</v>
      </c>
      <c r="AD49">
        <f>Data!AK51</f>
        <v>0</v>
      </c>
      <c r="AE49">
        <f>Data!AL51</f>
        <v>0</v>
      </c>
      <c r="AF49">
        <f>Data!AM51</f>
        <v>14.284000000000001</v>
      </c>
      <c r="AG49">
        <f>Data!AN51</f>
        <v>0</v>
      </c>
      <c r="AH49">
        <f>Data!AO51</f>
        <v>0</v>
      </c>
      <c r="AI49">
        <f>Data!AP51</f>
        <v>0</v>
      </c>
      <c r="AJ49">
        <f>Data!AQ51</f>
        <v>0</v>
      </c>
      <c r="AK49">
        <f>Data!AR51</f>
        <v>0</v>
      </c>
      <c r="AL49">
        <f>Data!AS51</f>
        <v>0</v>
      </c>
      <c r="AM49">
        <f>Data!AT51</f>
        <v>0</v>
      </c>
      <c r="AN49">
        <f>Data!AU51</f>
        <v>0</v>
      </c>
      <c r="AO49">
        <f>Data!AV51</f>
        <v>101</v>
      </c>
      <c r="AP49">
        <f>Data!AW51</f>
        <v>0</v>
      </c>
      <c r="AQ49">
        <f>Data!AX51</f>
        <v>0</v>
      </c>
      <c r="AR49">
        <f>Data!AY51</f>
        <v>0</v>
      </c>
      <c r="AS49">
        <f>Data!AZ51</f>
        <v>0</v>
      </c>
      <c r="AT49">
        <f>Data!BA51</f>
        <v>0</v>
      </c>
      <c r="AU49">
        <f>Data!BB51</f>
        <v>0</v>
      </c>
      <c r="AV49">
        <f>Data!BC51</f>
        <v>0</v>
      </c>
      <c r="AW49">
        <f>Data!BD51</f>
        <v>0</v>
      </c>
      <c r="AX49">
        <f>Data!BE51</f>
        <v>14.284000000000001</v>
      </c>
      <c r="AY49">
        <f>Data!BF51</f>
        <v>101</v>
      </c>
      <c r="AZ49">
        <f>Data!BG51</f>
        <v>49.445999999999998</v>
      </c>
      <c r="BA49" t="str">
        <f>Data!BJ51</f>
        <v>31944_T11</v>
      </c>
      <c r="BB49" s="1" t="str">
        <f>Data!BK51</f>
        <v>Olomoucký</v>
      </c>
      <c r="BC49">
        <f>Data!BL51</f>
        <v>0.03</v>
      </c>
      <c r="BD49">
        <f>Data!BM51</f>
        <v>6.2E-2</v>
      </c>
      <c r="BE49" t="str">
        <f>Data!BN51</f>
        <v>ČEZ Distribuce, a.s.</v>
      </c>
    </row>
    <row r="50" spans="1:57" x14ac:dyDescent="0.25">
      <c r="A50" s="1" t="s">
        <v>2</v>
      </c>
      <c r="B50" s="1" t="s">
        <v>1205</v>
      </c>
      <c r="C50" t="str">
        <f>Data!C52</f>
        <v>KJ - Lipník nad Bečvou, ul. Na Bečvě</v>
      </c>
      <c r="D50">
        <v>2024</v>
      </c>
      <c r="E50" s="1" t="str">
        <f>Data!E52</f>
        <v>12</v>
      </c>
      <c r="F50">
        <f>Data!G52</f>
        <v>1011.912</v>
      </c>
      <c r="G50">
        <f>Data!H52</f>
        <v>473.99</v>
      </c>
      <c r="H50">
        <f>Data!I52</f>
        <v>537.92200000000003</v>
      </c>
      <c r="I50">
        <f>Data!J52</f>
        <v>35.193528000000001</v>
      </c>
      <c r="J50">
        <f>Data!L52</f>
        <v>413.16199999999998</v>
      </c>
      <c r="K50">
        <f>Data!M52</f>
        <v>6.2279999999999998</v>
      </c>
      <c r="L50">
        <f>Data!N52</f>
        <v>7.0669999999999504</v>
      </c>
      <c r="M50">
        <f>Data!O52</f>
        <v>0</v>
      </c>
      <c r="N50">
        <f>Data!P52</f>
        <v>0</v>
      </c>
      <c r="O50">
        <f>Data!Q52</f>
        <v>399.86700000000002</v>
      </c>
      <c r="P50">
        <f>Data!S52</f>
        <v>1688</v>
      </c>
      <c r="Q50">
        <f>Data!T52</f>
        <v>0</v>
      </c>
      <c r="R50">
        <f>Data!U52</f>
        <v>0</v>
      </c>
      <c r="S50">
        <f>Data!V52</f>
        <v>0</v>
      </c>
      <c r="T50">
        <f>Data!W52</f>
        <v>0</v>
      </c>
      <c r="U50">
        <f>Data!X52</f>
        <v>1688</v>
      </c>
      <c r="V50">
        <f>Data!Z52</f>
        <v>1.839</v>
      </c>
      <c r="W50">
        <f>Data!AB52</f>
        <v>15.133999999999951</v>
      </c>
      <c r="X50">
        <f>Data!AC52</f>
        <v>0</v>
      </c>
      <c r="Y50">
        <f>Data!AD52</f>
        <v>0</v>
      </c>
      <c r="Z50">
        <f>Data!AE52</f>
        <v>0</v>
      </c>
      <c r="AA50">
        <f>Data!AG52</f>
        <v>0</v>
      </c>
      <c r="AB50">
        <f>Data!AI52</f>
        <v>0</v>
      </c>
      <c r="AC50">
        <v>0</v>
      </c>
      <c r="AD50">
        <f>Data!AK52</f>
        <v>0</v>
      </c>
      <c r="AE50">
        <f>Data!AL52</f>
        <v>0</v>
      </c>
      <c r="AF50">
        <f>Data!AM52</f>
        <v>399.86700000000002</v>
      </c>
      <c r="AG50">
        <f>Data!AN52</f>
        <v>0</v>
      </c>
      <c r="AH50">
        <f>Data!AO52</f>
        <v>0</v>
      </c>
      <c r="AI50">
        <f>Data!AP52</f>
        <v>0</v>
      </c>
      <c r="AJ50">
        <f>Data!AQ52</f>
        <v>0</v>
      </c>
      <c r="AK50">
        <f>Data!AR52</f>
        <v>0</v>
      </c>
      <c r="AL50">
        <f>Data!AS52</f>
        <v>0</v>
      </c>
      <c r="AM50">
        <f>Data!AT52</f>
        <v>0</v>
      </c>
      <c r="AN50">
        <f>Data!AU52</f>
        <v>0</v>
      </c>
      <c r="AO50">
        <f>Data!AV52</f>
        <v>1688</v>
      </c>
      <c r="AP50">
        <f>Data!AW52</f>
        <v>0</v>
      </c>
      <c r="AQ50">
        <f>Data!AX52</f>
        <v>0</v>
      </c>
      <c r="AR50">
        <f>Data!AY52</f>
        <v>0</v>
      </c>
      <c r="AS50">
        <f>Data!AZ52</f>
        <v>0</v>
      </c>
      <c r="AT50">
        <f>Data!BA52</f>
        <v>0</v>
      </c>
      <c r="AU50">
        <f>Data!BB52</f>
        <v>0</v>
      </c>
      <c r="AV50">
        <f>Data!BC52</f>
        <v>0</v>
      </c>
      <c r="AW50">
        <f>Data!BD52</f>
        <v>0</v>
      </c>
      <c r="AX50">
        <f>Data!BE52</f>
        <v>413.16199999999998</v>
      </c>
      <c r="AY50">
        <f>Data!BF52</f>
        <v>1688</v>
      </c>
      <c r="AZ50">
        <f>Data!BG52</f>
        <v>1011.912</v>
      </c>
      <c r="BA50" t="str">
        <f>Data!BJ52</f>
        <v>31846_T11</v>
      </c>
      <c r="BB50" s="1" t="str">
        <f>Data!BK52</f>
        <v>Olomoucký</v>
      </c>
      <c r="BC50">
        <f>Data!BL52</f>
        <v>0.999</v>
      </c>
      <c r="BD50">
        <f>Data!BM52</f>
        <v>1.1619999999999999</v>
      </c>
      <c r="BE50" t="str">
        <f>Data!BN52</f>
        <v>ČEZ Distribuce, a.s.</v>
      </c>
    </row>
    <row r="51" spans="1:57" x14ac:dyDescent="0.25">
      <c r="A51" s="1" t="s">
        <v>2</v>
      </c>
      <c r="B51" s="1" t="s">
        <v>1205</v>
      </c>
      <c r="C51" t="str">
        <f>Data!C53</f>
        <v>KJ - Litomyšl</v>
      </c>
      <c r="D51">
        <v>2024</v>
      </c>
      <c r="E51" s="1" t="str">
        <f>Data!E53</f>
        <v>12</v>
      </c>
      <c r="F51">
        <f>Data!G53</f>
        <v>210.52</v>
      </c>
      <c r="G51">
        <f>Data!H53</f>
        <v>91.066999999999993</v>
      </c>
      <c r="H51">
        <f>Data!I53</f>
        <v>119.453</v>
      </c>
      <c r="I51">
        <f>Data!J53</f>
        <v>35.304000000000002</v>
      </c>
      <c r="J51">
        <f>Data!L53</f>
        <v>78.989999999999995</v>
      </c>
      <c r="K51">
        <f>Data!M53</f>
        <v>0.45800000000000002</v>
      </c>
      <c r="L51">
        <f>Data!N53</f>
        <v>0.59999999999999432</v>
      </c>
      <c r="M51">
        <f>Data!O53</f>
        <v>0</v>
      </c>
      <c r="N51">
        <f>Data!P53</f>
        <v>0</v>
      </c>
      <c r="O51">
        <f>Data!Q53</f>
        <v>77.932000000000002</v>
      </c>
      <c r="P51">
        <f>Data!S53</f>
        <v>373</v>
      </c>
      <c r="Q51">
        <f>Data!T53</f>
        <v>0</v>
      </c>
      <c r="R51">
        <f>Data!U53</f>
        <v>0</v>
      </c>
      <c r="S51">
        <f>Data!V53</f>
        <v>0</v>
      </c>
      <c r="T51">
        <f>Data!W53</f>
        <v>0</v>
      </c>
      <c r="U51">
        <f>Data!X53</f>
        <v>373</v>
      </c>
      <c r="V51">
        <f>Data!Z53</f>
        <v>7.0000000000000007E-2</v>
      </c>
      <c r="W51">
        <f>Data!AB53</f>
        <v>1.1279999999999943</v>
      </c>
      <c r="X51">
        <f>Data!AC53</f>
        <v>0</v>
      </c>
      <c r="Y51">
        <f>Data!AD53</f>
        <v>0</v>
      </c>
      <c r="Z51">
        <f>Data!AE53</f>
        <v>0</v>
      </c>
      <c r="AA51">
        <f>Data!AG53</f>
        <v>0</v>
      </c>
      <c r="AB51">
        <f>Data!AI53</f>
        <v>0</v>
      </c>
      <c r="AC51">
        <v>0</v>
      </c>
      <c r="AD51">
        <f>Data!AK53</f>
        <v>0</v>
      </c>
      <c r="AE51">
        <f>Data!AL53</f>
        <v>0</v>
      </c>
      <c r="AF51">
        <f>Data!AM53</f>
        <v>77.932000000000002</v>
      </c>
      <c r="AG51">
        <f>Data!AN53</f>
        <v>0</v>
      </c>
      <c r="AH51">
        <f>Data!AO53</f>
        <v>0</v>
      </c>
      <c r="AI51">
        <f>Data!AP53</f>
        <v>0</v>
      </c>
      <c r="AJ51">
        <f>Data!AQ53</f>
        <v>0</v>
      </c>
      <c r="AK51">
        <f>Data!AR53</f>
        <v>0</v>
      </c>
      <c r="AL51">
        <f>Data!AS53</f>
        <v>0</v>
      </c>
      <c r="AM51">
        <f>Data!AT53</f>
        <v>0</v>
      </c>
      <c r="AN51">
        <f>Data!AU53</f>
        <v>0</v>
      </c>
      <c r="AO51">
        <f>Data!AV53</f>
        <v>373</v>
      </c>
      <c r="AP51">
        <f>Data!AW53</f>
        <v>0</v>
      </c>
      <c r="AQ51">
        <f>Data!AX53</f>
        <v>0</v>
      </c>
      <c r="AR51">
        <f>Data!AY53</f>
        <v>0</v>
      </c>
      <c r="AS51">
        <f>Data!AZ53</f>
        <v>0</v>
      </c>
      <c r="AT51">
        <f>Data!BA53</f>
        <v>0</v>
      </c>
      <c r="AU51">
        <f>Data!BB53</f>
        <v>0</v>
      </c>
      <c r="AV51">
        <f>Data!BC53</f>
        <v>0</v>
      </c>
      <c r="AW51">
        <f>Data!BD53</f>
        <v>0</v>
      </c>
      <c r="AX51">
        <f>Data!BE53</f>
        <v>78.989999999999995</v>
      </c>
      <c r="AY51">
        <f>Data!BF53</f>
        <v>373</v>
      </c>
      <c r="AZ51">
        <f>Data!BG53</f>
        <v>210.52</v>
      </c>
      <c r="BA51" t="str">
        <f>Data!BJ53</f>
        <v>32907_T11</v>
      </c>
      <c r="BB51" s="1" t="str">
        <f>Data!BK53</f>
        <v>Pardubický</v>
      </c>
      <c r="BC51">
        <f>Data!BL53</f>
        <v>0.2</v>
      </c>
      <c r="BD51">
        <f>Data!BM53</f>
        <v>0.28599999999999998</v>
      </c>
      <c r="BE51" t="str">
        <f>Data!BN53</f>
        <v>ČEZ Distribuce, a.s.</v>
      </c>
    </row>
    <row r="52" spans="1:57" x14ac:dyDescent="0.25">
      <c r="A52" s="1" t="s">
        <v>2</v>
      </c>
      <c r="B52" s="1" t="s">
        <v>1205</v>
      </c>
      <c r="C52" t="str">
        <f>Data!C54</f>
        <v>KJ - Luhačovice (areál lázní)</v>
      </c>
      <c r="D52">
        <v>2024</v>
      </c>
      <c r="E52" s="1" t="str">
        <f>Data!E54</f>
        <v>12</v>
      </c>
      <c r="F52">
        <f>Data!G54</f>
        <v>937.74699999999996</v>
      </c>
      <c r="G52">
        <f>Data!H54</f>
        <v>442.44600000000003</v>
      </c>
      <c r="H52">
        <f>Data!I54</f>
        <v>495.30099999999999</v>
      </c>
      <c r="I52">
        <f>Data!J54</f>
        <v>35.251200000000004</v>
      </c>
      <c r="J52">
        <f>Data!L54</f>
        <v>345.9</v>
      </c>
      <c r="K52">
        <f>Data!M54</f>
        <v>2.21</v>
      </c>
      <c r="L52">
        <f>Data!N54</f>
        <v>2.4730000000000132</v>
      </c>
      <c r="M52">
        <f>Data!O54</f>
        <v>0</v>
      </c>
      <c r="N52">
        <f>Data!P54</f>
        <v>0</v>
      </c>
      <c r="O52">
        <f>Data!Q54</f>
        <v>341.21699999999998</v>
      </c>
      <c r="P52">
        <f>Data!S54</f>
        <v>1394</v>
      </c>
      <c r="Q52">
        <f>Data!T54</f>
        <v>0</v>
      </c>
      <c r="R52">
        <f>Data!U54</f>
        <v>0</v>
      </c>
      <c r="S52">
        <f>Data!V54</f>
        <v>0</v>
      </c>
      <c r="T52">
        <f>Data!W54</f>
        <v>0</v>
      </c>
      <c r="U52">
        <f>Data!X54</f>
        <v>1394</v>
      </c>
      <c r="V52">
        <f>Data!Z54</f>
        <v>1.673</v>
      </c>
      <c r="W52">
        <f>Data!AB54</f>
        <v>6.3560000000000132</v>
      </c>
      <c r="X52">
        <f>Data!AC54</f>
        <v>0</v>
      </c>
      <c r="Y52">
        <f>Data!AD54</f>
        <v>0</v>
      </c>
      <c r="Z52">
        <f>Data!AE54</f>
        <v>0</v>
      </c>
      <c r="AA52">
        <f>Data!AG54</f>
        <v>0</v>
      </c>
      <c r="AB52">
        <f>Data!AI54</f>
        <v>0</v>
      </c>
      <c r="AC52">
        <v>0</v>
      </c>
      <c r="AD52">
        <f>Data!AK54</f>
        <v>0</v>
      </c>
      <c r="AE52">
        <f>Data!AL54</f>
        <v>0</v>
      </c>
      <c r="AF52">
        <f>Data!AM54</f>
        <v>341.21699999999998</v>
      </c>
      <c r="AG52">
        <f>Data!AN54</f>
        <v>0</v>
      </c>
      <c r="AH52">
        <f>Data!AO54</f>
        <v>0</v>
      </c>
      <c r="AI52">
        <f>Data!AP54</f>
        <v>0</v>
      </c>
      <c r="AJ52">
        <f>Data!AQ54</f>
        <v>0</v>
      </c>
      <c r="AK52">
        <f>Data!AR54</f>
        <v>0</v>
      </c>
      <c r="AL52">
        <f>Data!AS54</f>
        <v>0</v>
      </c>
      <c r="AM52">
        <f>Data!AT54</f>
        <v>0</v>
      </c>
      <c r="AN52">
        <f>Data!AU54</f>
        <v>0</v>
      </c>
      <c r="AO52">
        <f>Data!AV54</f>
        <v>0</v>
      </c>
      <c r="AP52">
        <f>Data!AW54</f>
        <v>0</v>
      </c>
      <c r="AQ52">
        <f>Data!AX54</f>
        <v>1394</v>
      </c>
      <c r="AR52">
        <f>Data!AY54</f>
        <v>0</v>
      </c>
      <c r="AS52">
        <f>Data!AZ54</f>
        <v>0</v>
      </c>
      <c r="AT52">
        <f>Data!BA54</f>
        <v>0</v>
      </c>
      <c r="AU52">
        <f>Data!BB54</f>
        <v>0</v>
      </c>
      <c r="AV52">
        <f>Data!BC54</f>
        <v>0</v>
      </c>
      <c r="AW52">
        <f>Data!BD54</f>
        <v>0</v>
      </c>
      <c r="AX52">
        <f>Data!BE54</f>
        <v>345.9</v>
      </c>
      <c r="AY52">
        <f>Data!BF54</f>
        <v>1394</v>
      </c>
      <c r="AZ52">
        <f>Data!BG54</f>
        <v>843.97199999999998</v>
      </c>
      <c r="BA52" t="str">
        <f>Data!BJ54</f>
        <v>32649_T11</v>
      </c>
      <c r="BB52" s="1" t="str">
        <f>Data!BK54</f>
        <v>Zlínský</v>
      </c>
      <c r="BC52">
        <f>Data!BL54</f>
        <v>0.999</v>
      </c>
      <c r="BD52">
        <f>Data!BM54</f>
        <v>1.274</v>
      </c>
      <c r="BE52" t="str">
        <f>Data!BN54</f>
        <v>EG.D, a.s.</v>
      </c>
    </row>
    <row r="53" spans="1:57" x14ac:dyDescent="0.25">
      <c r="A53" s="1" t="s">
        <v>2</v>
      </c>
      <c r="B53" s="1" t="s">
        <v>1205</v>
      </c>
      <c r="C53" t="str">
        <f>Data!C55</f>
        <v>KJ - Malé nám., Votice</v>
      </c>
      <c r="D53">
        <v>2024</v>
      </c>
      <c r="E53" s="1" t="str">
        <f>Data!E55</f>
        <v>12</v>
      </c>
      <c r="F53">
        <f>Data!G55</f>
        <v>634.60299999999995</v>
      </c>
      <c r="G53">
        <f>Data!H55</f>
        <v>288.56700000000001</v>
      </c>
      <c r="H53">
        <f>Data!I55</f>
        <v>346.036</v>
      </c>
      <c r="I53">
        <f>Data!J55</f>
        <v>35.268999999999998</v>
      </c>
      <c r="J53">
        <f>Data!L55</f>
        <v>219.6</v>
      </c>
      <c r="K53">
        <f>Data!M55</f>
        <v>0.20699999999999999</v>
      </c>
      <c r="L53">
        <f>Data!N55</f>
        <v>0.24799999999999045</v>
      </c>
      <c r="M53">
        <f>Data!O55</f>
        <v>0</v>
      </c>
      <c r="N53">
        <f>Data!P55</f>
        <v>0</v>
      </c>
      <c r="O53">
        <f>Data!Q55</f>
        <v>219.14500000000001</v>
      </c>
      <c r="P53">
        <f>Data!S55</f>
        <v>948</v>
      </c>
      <c r="Q53">
        <f>Data!T55</f>
        <v>0</v>
      </c>
      <c r="R53">
        <f>Data!U55</f>
        <v>0</v>
      </c>
      <c r="S53">
        <f>Data!V55</f>
        <v>0</v>
      </c>
      <c r="T53">
        <f>Data!W55</f>
        <v>0</v>
      </c>
      <c r="U53">
        <f>Data!X55</f>
        <v>948</v>
      </c>
      <c r="V53">
        <f>Data!Z55</f>
        <v>1.0389999999999999</v>
      </c>
      <c r="W53">
        <f>Data!AB55</f>
        <v>1.4939999999999904</v>
      </c>
      <c r="X53">
        <f>Data!AC55</f>
        <v>0</v>
      </c>
      <c r="Y53">
        <f>Data!AD55</f>
        <v>0</v>
      </c>
      <c r="Z53">
        <f>Data!AE55</f>
        <v>0</v>
      </c>
      <c r="AA53">
        <f>Data!AG55</f>
        <v>0</v>
      </c>
      <c r="AB53">
        <f>Data!AI55</f>
        <v>0</v>
      </c>
      <c r="AC53">
        <v>0</v>
      </c>
      <c r="AD53">
        <f>Data!AK55</f>
        <v>0</v>
      </c>
      <c r="AE53">
        <f>Data!AL55</f>
        <v>0</v>
      </c>
      <c r="AF53">
        <f>Data!AM55</f>
        <v>219.14500000000001</v>
      </c>
      <c r="AG53">
        <f>Data!AN55</f>
        <v>0</v>
      </c>
      <c r="AH53">
        <f>Data!AO55</f>
        <v>0</v>
      </c>
      <c r="AI53">
        <f>Data!AP55</f>
        <v>0</v>
      </c>
      <c r="AJ53">
        <f>Data!AQ55</f>
        <v>0</v>
      </c>
      <c r="AK53">
        <f>Data!AR55</f>
        <v>0</v>
      </c>
      <c r="AL53">
        <f>Data!AS55</f>
        <v>0</v>
      </c>
      <c r="AM53">
        <f>Data!AT55</f>
        <v>0</v>
      </c>
      <c r="AN53">
        <f>Data!AU55</f>
        <v>0</v>
      </c>
      <c r="AO53">
        <f>Data!AV55</f>
        <v>948</v>
      </c>
      <c r="AP53">
        <f>Data!AW55</f>
        <v>0</v>
      </c>
      <c r="AQ53">
        <f>Data!AX55</f>
        <v>0</v>
      </c>
      <c r="AR53">
        <f>Data!AY55</f>
        <v>0</v>
      </c>
      <c r="AS53">
        <f>Data!AZ55</f>
        <v>0</v>
      </c>
      <c r="AT53">
        <f>Data!BA55</f>
        <v>0</v>
      </c>
      <c r="AU53">
        <f>Data!BB55</f>
        <v>0</v>
      </c>
      <c r="AV53">
        <f>Data!BC55</f>
        <v>0</v>
      </c>
      <c r="AW53">
        <f>Data!BD55</f>
        <v>0</v>
      </c>
      <c r="AX53">
        <f>Data!BE55</f>
        <v>219.6</v>
      </c>
      <c r="AY53">
        <f>Data!BF55</f>
        <v>948</v>
      </c>
      <c r="AZ53">
        <f>Data!BG55</f>
        <v>634.60299999999995</v>
      </c>
      <c r="BA53" t="str">
        <f>Data!BJ55</f>
        <v>19159_T11</v>
      </c>
      <c r="BB53" s="1" t="str">
        <f>Data!BK55</f>
        <v>Středočeský</v>
      </c>
      <c r="BC53">
        <f>Data!BL55</f>
        <v>0.6</v>
      </c>
      <c r="BD53">
        <f>Data!BM55</f>
        <v>0.72299999999999998</v>
      </c>
      <c r="BE53" t="str">
        <f>Data!BN55</f>
        <v>ČEZ Distribuce, a.s.</v>
      </c>
    </row>
    <row r="54" spans="1:57" x14ac:dyDescent="0.25">
      <c r="A54" s="1" t="s">
        <v>2</v>
      </c>
      <c r="B54" s="1" t="s">
        <v>1205</v>
      </c>
      <c r="C54" t="str">
        <f>Data!C56</f>
        <v>KJ - Meziboří</v>
      </c>
      <c r="D54">
        <v>2024</v>
      </c>
      <c r="E54" s="1" t="str">
        <f>Data!E56</f>
        <v>12</v>
      </c>
      <c r="F54">
        <f>Data!G56</f>
        <v>2522.1579999999999</v>
      </c>
      <c r="G54">
        <f>Data!H56</f>
        <v>1200.605</v>
      </c>
      <c r="H54">
        <f>Data!I56</f>
        <v>1321.5530000000001</v>
      </c>
      <c r="I54">
        <f>Data!J56</f>
        <v>35.251200000000004</v>
      </c>
      <c r="J54">
        <f>Data!L56</f>
        <v>949.11</v>
      </c>
      <c r="K54">
        <f>Data!M56</f>
        <v>5.8789999999999996</v>
      </c>
      <c r="L54">
        <f>Data!N56</f>
        <v>3.4430000000000001</v>
      </c>
      <c r="M54">
        <f>Data!O56</f>
        <v>3.0289999999999964</v>
      </c>
      <c r="N54">
        <f>Data!P56</f>
        <v>0</v>
      </c>
      <c r="O54">
        <f>Data!Q56</f>
        <v>936.75900000000001</v>
      </c>
      <c r="P54">
        <f>Data!S56</f>
        <v>3761</v>
      </c>
      <c r="Q54">
        <f>Data!T56</f>
        <v>0</v>
      </c>
      <c r="R54">
        <f>Data!U56</f>
        <v>0</v>
      </c>
      <c r="S54">
        <f>Data!V56</f>
        <v>0</v>
      </c>
      <c r="T54">
        <f>Data!W56</f>
        <v>0</v>
      </c>
      <c r="U54">
        <f>Data!X56</f>
        <v>3761</v>
      </c>
      <c r="V54">
        <f>Data!Z56</f>
        <v>3.4969999999999999</v>
      </c>
      <c r="W54">
        <f>Data!AB56</f>
        <v>12.818999999999999</v>
      </c>
      <c r="X54">
        <f>Data!AC56</f>
        <v>0</v>
      </c>
      <c r="Y54">
        <f>Data!AD56</f>
        <v>0</v>
      </c>
      <c r="Z54">
        <f>Data!AE56</f>
        <v>0</v>
      </c>
      <c r="AA54">
        <f>Data!AG56</f>
        <v>0</v>
      </c>
      <c r="AB54">
        <f>Data!AI56</f>
        <v>0</v>
      </c>
      <c r="AC54">
        <v>0</v>
      </c>
      <c r="AD54">
        <f>Data!AK56</f>
        <v>0</v>
      </c>
      <c r="AE54">
        <f>Data!AL56</f>
        <v>0</v>
      </c>
      <c r="AF54">
        <f>Data!AM56</f>
        <v>936.75900000000001</v>
      </c>
      <c r="AG54">
        <f>Data!AN56</f>
        <v>0</v>
      </c>
      <c r="AH54">
        <f>Data!AO56</f>
        <v>0</v>
      </c>
      <c r="AI54">
        <f>Data!AP56</f>
        <v>0</v>
      </c>
      <c r="AJ54">
        <f>Data!AQ56</f>
        <v>0</v>
      </c>
      <c r="AK54">
        <f>Data!AR56</f>
        <v>0</v>
      </c>
      <c r="AL54">
        <f>Data!AS56</f>
        <v>0</v>
      </c>
      <c r="AM54">
        <f>Data!AT56</f>
        <v>0</v>
      </c>
      <c r="AN54">
        <f>Data!AU56</f>
        <v>0</v>
      </c>
      <c r="AO54">
        <f>Data!AV56</f>
        <v>3761</v>
      </c>
      <c r="AP54">
        <f>Data!AW56</f>
        <v>0</v>
      </c>
      <c r="AQ54">
        <f>Data!AX56</f>
        <v>0</v>
      </c>
      <c r="AR54">
        <f>Data!AY56</f>
        <v>0</v>
      </c>
      <c r="AS54">
        <f>Data!AZ56</f>
        <v>0</v>
      </c>
      <c r="AT54">
        <f>Data!BA56</f>
        <v>0</v>
      </c>
      <c r="AU54">
        <f>Data!BB56</f>
        <v>0</v>
      </c>
      <c r="AV54">
        <f>Data!BC56</f>
        <v>0</v>
      </c>
      <c r="AW54">
        <f>Data!BD56</f>
        <v>0</v>
      </c>
      <c r="AX54">
        <f>Data!BE56</f>
        <v>949.11</v>
      </c>
      <c r="AY54">
        <f>Data!BF56</f>
        <v>3761</v>
      </c>
      <c r="AZ54">
        <f>Data!BG56</f>
        <v>2269.942</v>
      </c>
      <c r="BA54" t="str">
        <f>Data!BJ56</f>
        <v>32462_T11</v>
      </c>
      <c r="BB54" s="1" t="str">
        <f>Data!BK56</f>
        <v>Ústecký</v>
      </c>
      <c r="BC54">
        <f>Data!BL56</f>
        <v>3.12</v>
      </c>
      <c r="BD54">
        <f>Data!BM56</f>
        <v>3.99</v>
      </c>
      <c r="BE54" t="str">
        <f>Data!BN56</f>
        <v>ČEZ Distribuce, a.s.</v>
      </c>
    </row>
    <row r="55" spans="1:57" x14ac:dyDescent="0.25">
      <c r="A55" s="1" t="s">
        <v>2</v>
      </c>
      <c r="B55" s="1" t="s">
        <v>1205</v>
      </c>
      <c r="C55" t="str">
        <f>Data!C57</f>
        <v>KJ - Mohelnice</v>
      </c>
      <c r="D55">
        <v>2024</v>
      </c>
      <c r="E55" s="1" t="str">
        <f>Data!E57</f>
        <v>12</v>
      </c>
      <c r="F55">
        <f>Data!G57</f>
        <v>687.69</v>
      </c>
      <c r="G55">
        <f>Data!H57</f>
        <v>318.197</v>
      </c>
      <c r="H55">
        <f>Data!I57</f>
        <v>369.49299999999999</v>
      </c>
      <c r="I55">
        <f>Data!J57</f>
        <v>35.232999999999997</v>
      </c>
      <c r="J55">
        <f>Data!L57</f>
        <v>251.17500000000001</v>
      </c>
      <c r="K55">
        <f>Data!M57</f>
        <v>2.9590000000000001</v>
      </c>
      <c r="L55">
        <f>Data!N57</f>
        <v>3.4370000000000118</v>
      </c>
      <c r="M55">
        <f>Data!O57</f>
        <v>0</v>
      </c>
      <c r="N55">
        <f>Data!P57</f>
        <v>0</v>
      </c>
      <c r="O55">
        <f>Data!Q57</f>
        <v>244.779</v>
      </c>
      <c r="P55">
        <f>Data!S57</f>
        <v>1050</v>
      </c>
      <c r="Q55">
        <f>Data!T57</f>
        <v>0</v>
      </c>
      <c r="R55">
        <f>Data!U57</f>
        <v>0</v>
      </c>
      <c r="S55">
        <f>Data!V57</f>
        <v>0</v>
      </c>
      <c r="T55">
        <f>Data!W57</f>
        <v>0</v>
      </c>
      <c r="U55">
        <f>Data!X57</f>
        <v>1050</v>
      </c>
      <c r="V55">
        <f>Data!Z57</f>
        <v>35.36</v>
      </c>
      <c r="W55">
        <f>Data!AB57</f>
        <v>41.756000000000014</v>
      </c>
      <c r="X55">
        <f>Data!AC57</f>
        <v>0</v>
      </c>
      <c r="Y55">
        <f>Data!AD57</f>
        <v>0</v>
      </c>
      <c r="Z55">
        <f>Data!AE57</f>
        <v>0</v>
      </c>
      <c r="AA55">
        <f>Data!AG57</f>
        <v>0</v>
      </c>
      <c r="AB55">
        <f>Data!AI57</f>
        <v>0</v>
      </c>
      <c r="AC55">
        <v>0</v>
      </c>
      <c r="AD55">
        <f>Data!AK57</f>
        <v>0</v>
      </c>
      <c r="AE55">
        <f>Data!AL57</f>
        <v>0</v>
      </c>
      <c r="AF55">
        <f>Data!AM57</f>
        <v>238.64099999999999</v>
      </c>
      <c r="AG55">
        <f>Data!AN57</f>
        <v>6.1379999999999999</v>
      </c>
      <c r="AH55">
        <f>Data!AO57</f>
        <v>0</v>
      </c>
      <c r="AI55">
        <f>Data!AP57</f>
        <v>0</v>
      </c>
      <c r="AJ55">
        <f>Data!AQ57</f>
        <v>0</v>
      </c>
      <c r="AK55">
        <f>Data!AR57</f>
        <v>0</v>
      </c>
      <c r="AL55">
        <f>Data!AS57</f>
        <v>0</v>
      </c>
      <c r="AM55">
        <f>Data!AT57</f>
        <v>0</v>
      </c>
      <c r="AN55">
        <f>Data!AU57</f>
        <v>0</v>
      </c>
      <c r="AO55">
        <f>Data!AV57</f>
        <v>1050</v>
      </c>
      <c r="AP55">
        <f>Data!AW57</f>
        <v>0</v>
      </c>
      <c r="AQ55">
        <f>Data!AX57</f>
        <v>0</v>
      </c>
      <c r="AR55">
        <f>Data!AY57</f>
        <v>0</v>
      </c>
      <c r="AS55">
        <f>Data!AZ57</f>
        <v>0</v>
      </c>
      <c r="AT55">
        <f>Data!BA57</f>
        <v>0</v>
      </c>
      <c r="AU55">
        <f>Data!BB57</f>
        <v>0</v>
      </c>
      <c r="AV55">
        <f>Data!BC57</f>
        <v>0</v>
      </c>
      <c r="AW55">
        <f>Data!BD57</f>
        <v>0</v>
      </c>
      <c r="AX55">
        <f>Data!BE57</f>
        <v>251.17500000000001</v>
      </c>
      <c r="AY55">
        <f>Data!BF57</f>
        <v>1050</v>
      </c>
      <c r="AZ55">
        <f>Data!BG57</f>
        <v>687.69</v>
      </c>
      <c r="BA55" t="str">
        <f>Data!BJ57</f>
        <v>32134_T11</v>
      </c>
      <c r="BB55" s="1" t="str">
        <f>Data!BK57</f>
        <v>Olomoucký</v>
      </c>
      <c r="BC55">
        <f>Data!BL57</f>
        <v>2</v>
      </c>
      <c r="BD55">
        <f>Data!BM57</f>
        <v>2.3580000000000001</v>
      </c>
      <c r="BE55" t="str">
        <f>Data!BN57</f>
        <v>ČEZ Distribuce, a.s.</v>
      </c>
    </row>
    <row r="56" spans="1:57" x14ac:dyDescent="0.25">
      <c r="A56" s="1" t="s">
        <v>2</v>
      </c>
      <c r="B56" s="1" t="s">
        <v>1205</v>
      </c>
      <c r="C56" t="str">
        <f>Data!C58</f>
        <v>KJ - Moravský Beroun</v>
      </c>
      <c r="D56">
        <v>2024</v>
      </c>
      <c r="E56" s="1" t="str">
        <f>Data!E58</f>
        <v>12</v>
      </c>
      <c r="F56">
        <f>Data!G58</f>
        <v>921.62099999999998</v>
      </c>
      <c r="G56">
        <f>Data!H58</f>
        <v>437.452</v>
      </c>
      <c r="H56">
        <f>Data!I58</f>
        <v>484.16899999999998</v>
      </c>
      <c r="I56">
        <f>Data!J58</f>
        <v>35.195796000000001</v>
      </c>
      <c r="J56">
        <f>Data!L58</f>
        <v>378.47</v>
      </c>
      <c r="K56">
        <f>Data!M58</f>
        <v>3.5209999999999999</v>
      </c>
      <c r="L56">
        <f>Data!N58</f>
        <v>3.8980000000000246</v>
      </c>
      <c r="M56">
        <f>Data!O58</f>
        <v>0</v>
      </c>
      <c r="N56">
        <f>Data!P58</f>
        <v>0</v>
      </c>
      <c r="O56">
        <f>Data!Q58</f>
        <v>371.05099999999999</v>
      </c>
      <c r="P56">
        <f>Data!S58</f>
        <v>1508</v>
      </c>
      <c r="Q56">
        <f>Data!T58</f>
        <v>0</v>
      </c>
      <c r="R56">
        <f>Data!U58</f>
        <v>0</v>
      </c>
      <c r="S56">
        <f>Data!V58</f>
        <v>0</v>
      </c>
      <c r="T56">
        <f>Data!W58</f>
        <v>0</v>
      </c>
      <c r="U56">
        <f>Data!X58</f>
        <v>1508</v>
      </c>
      <c r="V56">
        <f>Data!Z58</f>
        <v>1.1919999999999999</v>
      </c>
      <c r="W56">
        <f>Data!AB58</f>
        <v>8.6110000000000237</v>
      </c>
      <c r="X56">
        <f>Data!AC58</f>
        <v>0</v>
      </c>
      <c r="Y56">
        <f>Data!AD58</f>
        <v>0</v>
      </c>
      <c r="Z56">
        <f>Data!AE58</f>
        <v>0</v>
      </c>
      <c r="AA56">
        <f>Data!AG58</f>
        <v>0</v>
      </c>
      <c r="AB56">
        <f>Data!AI58</f>
        <v>0</v>
      </c>
      <c r="AC56">
        <v>0</v>
      </c>
      <c r="AD56">
        <f>Data!AK58</f>
        <v>0</v>
      </c>
      <c r="AE56">
        <f>Data!AL58</f>
        <v>0</v>
      </c>
      <c r="AF56">
        <f>Data!AM58</f>
        <v>371.05099999999999</v>
      </c>
      <c r="AG56">
        <f>Data!AN58</f>
        <v>0</v>
      </c>
      <c r="AH56">
        <f>Data!AO58</f>
        <v>0</v>
      </c>
      <c r="AI56">
        <f>Data!AP58</f>
        <v>0</v>
      </c>
      <c r="AJ56">
        <f>Data!AQ58</f>
        <v>0</v>
      </c>
      <c r="AK56">
        <f>Data!AR58</f>
        <v>0</v>
      </c>
      <c r="AL56">
        <f>Data!AS58</f>
        <v>0</v>
      </c>
      <c r="AM56">
        <f>Data!AT58</f>
        <v>0</v>
      </c>
      <c r="AN56">
        <f>Data!AU58</f>
        <v>0</v>
      </c>
      <c r="AO56">
        <f>Data!AV58</f>
        <v>1508</v>
      </c>
      <c r="AP56">
        <f>Data!AW58</f>
        <v>0</v>
      </c>
      <c r="AQ56">
        <f>Data!AX58</f>
        <v>0</v>
      </c>
      <c r="AR56">
        <f>Data!AY58</f>
        <v>0</v>
      </c>
      <c r="AS56">
        <f>Data!AZ58</f>
        <v>0</v>
      </c>
      <c r="AT56">
        <f>Data!BA58</f>
        <v>0</v>
      </c>
      <c r="AU56">
        <f>Data!BB58</f>
        <v>0</v>
      </c>
      <c r="AV56">
        <f>Data!BC58</f>
        <v>0</v>
      </c>
      <c r="AW56">
        <f>Data!BD58</f>
        <v>0</v>
      </c>
      <c r="AX56">
        <f>Data!BE58</f>
        <v>378.47</v>
      </c>
      <c r="AY56">
        <f>Data!BF58</f>
        <v>1508</v>
      </c>
      <c r="AZ56">
        <f>Data!BG58</f>
        <v>921.62099999999998</v>
      </c>
      <c r="BA56" t="str">
        <f>Data!BJ58</f>
        <v>32809_T11</v>
      </c>
      <c r="BB56" s="1" t="str">
        <f>Data!BK58</f>
        <v>Olomoucký</v>
      </c>
      <c r="BC56">
        <f>Data!BL58</f>
        <v>0.999</v>
      </c>
      <c r="BD56">
        <f>Data!BM58</f>
        <v>1.2450000000000001</v>
      </c>
      <c r="BE56" t="str">
        <f>Data!BN58</f>
        <v>ČEZ Distribuce, a.s.</v>
      </c>
    </row>
    <row r="57" spans="1:57" x14ac:dyDescent="0.25">
      <c r="A57" s="1" t="s">
        <v>2</v>
      </c>
      <c r="B57" s="1" t="s">
        <v>1205</v>
      </c>
      <c r="C57" t="str">
        <f>Data!C59</f>
        <v>KJ - Moravský Krumlov</v>
      </c>
      <c r="D57">
        <v>2024</v>
      </c>
      <c r="E57" s="1" t="str">
        <f>Data!E59</f>
        <v>12</v>
      </c>
      <c r="F57">
        <f>Data!G59</f>
        <v>756.37800000000004</v>
      </c>
      <c r="G57">
        <f>Data!H59</f>
        <v>351.12900000000002</v>
      </c>
      <c r="H57">
        <f>Data!I59</f>
        <v>405.24900000000002</v>
      </c>
      <c r="I57">
        <f>Data!J59</f>
        <v>35.251200000000004</v>
      </c>
      <c r="J57">
        <f>Data!L59</f>
        <v>282.07900000000001</v>
      </c>
      <c r="K57">
        <f>Data!M59</f>
        <v>3.3610000000000002</v>
      </c>
      <c r="L57">
        <f>Data!N59</f>
        <v>3.8780000000000427</v>
      </c>
      <c r="M57">
        <f>Data!O59</f>
        <v>0</v>
      </c>
      <c r="N57">
        <f>Data!P59</f>
        <v>0</v>
      </c>
      <c r="O57">
        <f>Data!Q59</f>
        <v>274.83999999999997</v>
      </c>
      <c r="P57">
        <f>Data!S59</f>
        <v>1172</v>
      </c>
      <c r="Q57">
        <f>Data!T59</f>
        <v>0</v>
      </c>
      <c r="R57">
        <f>Data!U59</f>
        <v>0</v>
      </c>
      <c r="S57">
        <f>Data!V59</f>
        <v>0</v>
      </c>
      <c r="T57">
        <f>Data!W59</f>
        <v>0</v>
      </c>
      <c r="U57">
        <f>Data!X59</f>
        <v>1172</v>
      </c>
      <c r="V57">
        <f>Data!Z59</f>
        <v>1.534</v>
      </c>
      <c r="W57">
        <f>Data!AB59</f>
        <v>8.7730000000000441</v>
      </c>
      <c r="X57">
        <f>Data!AC59</f>
        <v>0</v>
      </c>
      <c r="Y57">
        <f>Data!AD59</f>
        <v>0</v>
      </c>
      <c r="Z57">
        <f>Data!AE59</f>
        <v>0</v>
      </c>
      <c r="AA57">
        <f>Data!AG59</f>
        <v>0</v>
      </c>
      <c r="AB57">
        <f>Data!AI59</f>
        <v>0</v>
      </c>
      <c r="AC57">
        <v>0</v>
      </c>
      <c r="AD57">
        <f>Data!AK59</f>
        <v>0</v>
      </c>
      <c r="AE57">
        <f>Data!AL59</f>
        <v>0</v>
      </c>
      <c r="AF57">
        <f>Data!AM59</f>
        <v>274.83999999999997</v>
      </c>
      <c r="AG57">
        <f>Data!AN59</f>
        <v>0</v>
      </c>
      <c r="AH57">
        <f>Data!AO59</f>
        <v>0</v>
      </c>
      <c r="AI57">
        <f>Data!AP59</f>
        <v>0</v>
      </c>
      <c r="AJ57">
        <f>Data!AQ59</f>
        <v>0</v>
      </c>
      <c r="AK57">
        <f>Data!AR59</f>
        <v>0</v>
      </c>
      <c r="AL57">
        <f>Data!AS59</f>
        <v>0</v>
      </c>
      <c r="AM57">
        <f>Data!AT59</f>
        <v>0</v>
      </c>
      <c r="AN57">
        <f>Data!AU59</f>
        <v>0</v>
      </c>
      <c r="AO57">
        <f>Data!AV59</f>
        <v>1172</v>
      </c>
      <c r="AP57">
        <f>Data!AW59</f>
        <v>0</v>
      </c>
      <c r="AQ57">
        <f>Data!AX59</f>
        <v>0</v>
      </c>
      <c r="AR57">
        <f>Data!AY59</f>
        <v>0</v>
      </c>
      <c r="AS57">
        <f>Data!AZ59</f>
        <v>0</v>
      </c>
      <c r="AT57">
        <f>Data!BA59</f>
        <v>0</v>
      </c>
      <c r="AU57">
        <f>Data!BB59</f>
        <v>0</v>
      </c>
      <c r="AV57">
        <f>Data!BC59</f>
        <v>0</v>
      </c>
      <c r="AW57">
        <f>Data!BD59</f>
        <v>0</v>
      </c>
      <c r="AX57">
        <f>Data!BE59</f>
        <v>282.07900000000001</v>
      </c>
      <c r="AY57">
        <f>Data!BF59</f>
        <v>1172</v>
      </c>
      <c r="AZ57">
        <f>Data!BG59</f>
        <v>680.74</v>
      </c>
      <c r="BA57" t="str">
        <f>Data!BJ59</f>
        <v>23270_T11</v>
      </c>
      <c r="BB57" s="1" t="str">
        <f>Data!BK59</f>
        <v>Jihomoravský</v>
      </c>
      <c r="BC57">
        <f>Data!BL59</f>
        <v>0.8</v>
      </c>
      <c r="BD57">
        <f>Data!BM59</f>
        <v>0.95199999999999996</v>
      </c>
      <c r="BE57" t="str">
        <f>Data!BN59</f>
        <v>EG.D, a.s.</v>
      </c>
    </row>
    <row r="58" spans="1:57" x14ac:dyDescent="0.25">
      <c r="A58" s="1" t="s">
        <v>2</v>
      </c>
      <c r="B58" s="1" t="s">
        <v>1205</v>
      </c>
      <c r="C58" t="str">
        <f>Data!C60</f>
        <v>KJ - Nové Hrady</v>
      </c>
      <c r="D58">
        <v>2024</v>
      </c>
      <c r="E58" s="1" t="str">
        <f>Data!E60</f>
        <v>12</v>
      </c>
      <c r="F58">
        <f>Data!G60</f>
        <v>150.643</v>
      </c>
      <c r="G58">
        <f>Data!H60</f>
        <v>57.488</v>
      </c>
      <c r="H58">
        <f>Data!I60</f>
        <v>93.155000000000001</v>
      </c>
      <c r="I58">
        <f>Data!J60</f>
        <v>35.253</v>
      </c>
      <c r="J58">
        <f>Data!L60</f>
        <v>46.798000000000002</v>
      </c>
      <c r="K58">
        <f>Data!M60</f>
        <v>1.2889999999999999</v>
      </c>
      <c r="L58">
        <f>Data!N60</f>
        <v>2.0889999999999986</v>
      </c>
      <c r="M58">
        <f>Data!O60</f>
        <v>0</v>
      </c>
      <c r="N58">
        <f>Data!P60</f>
        <v>0</v>
      </c>
      <c r="O58">
        <f>Data!Q60</f>
        <v>43.42</v>
      </c>
      <c r="P58">
        <f>Data!S60</f>
        <v>273</v>
      </c>
      <c r="Q58">
        <f>Data!T60</f>
        <v>0</v>
      </c>
      <c r="R58">
        <f>Data!U60</f>
        <v>0</v>
      </c>
      <c r="S58">
        <f>Data!V60</f>
        <v>0</v>
      </c>
      <c r="T58">
        <f>Data!W60</f>
        <v>0</v>
      </c>
      <c r="U58">
        <f>Data!X60</f>
        <v>273</v>
      </c>
      <c r="V58">
        <f>Data!Z60</f>
        <v>3.5999999999999997E-2</v>
      </c>
      <c r="W58">
        <f>Data!AB60</f>
        <v>3.4139999999999984</v>
      </c>
      <c r="X58">
        <f>Data!AC60</f>
        <v>0</v>
      </c>
      <c r="Y58">
        <f>Data!AD60</f>
        <v>0</v>
      </c>
      <c r="Z58">
        <f>Data!AE60</f>
        <v>0</v>
      </c>
      <c r="AA58">
        <f>Data!AG60</f>
        <v>0</v>
      </c>
      <c r="AB58">
        <f>Data!AI60</f>
        <v>0</v>
      </c>
      <c r="AC58">
        <v>0</v>
      </c>
      <c r="AD58">
        <f>Data!AK60</f>
        <v>0</v>
      </c>
      <c r="AE58">
        <f>Data!AL60</f>
        <v>0</v>
      </c>
      <c r="AF58">
        <f>Data!AM60</f>
        <v>43.42</v>
      </c>
      <c r="AG58">
        <f>Data!AN60</f>
        <v>0</v>
      </c>
      <c r="AH58">
        <f>Data!AO60</f>
        <v>0</v>
      </c>
      <c r="AI58">
        <f>Data!AP60</f>
        <v>0</v>
      </c>
      <c r="AJ58">
        <f>Data!AQ60</f>
        <v>0</v>
      </c>
      <c r="AK58">
        <f>Data!AR60</f>
        <v>0</v>
      </c>
      <c r="AL58">
        <f>Data!AS60</f>
        <v>0</v>
      </c>
      <c r="AM58">
        <f>Data!AT60</f>
        <v>0</v>
      </c>
      <c r="AN58">
        <f>Data!AU60</f>
        <v>0</v>
      </c>
      <c r="AO58">
        <f>Data!AV60</f>
        <v>273</v>
      </c>
      <c r="AP58">
        <f>Data!AW60</f>
        <v>0</v>
      </c>
      <c r="AQ58">
        <f>Data!AX60</f>
        <v>0</v>
      </c>
      <c r="AR58">
        <f>Data!AY60</f>
        <v>0</v>
      </c>
      <c r="AS58">
        <f>Data!AZ60</f>
        <v>0</v>
      </c>
      <c r="AT58">
        <f>Data!BA60</f>
        <v>0</v>
      </c>
      <c r="AU58">
        <f>Data!BB60</f>
        <v>0</v>
      </c>
      <c r="AV58">
        <f>Data!BC60</f>
        <v>0</v>
      </c>
      <c r="AW58">
        <f>Data!BD60</f>
        <v>0</v>
      </c>
      <c r="AX58">
        <f>Data!BE60</f>
        <v>46.798000000000002</v>
      </c>
      <c r="AY58">
        <f>Data!BF60</f>
        <v>273</v>
      </c>
      <c r="AZ58">
        <f>Data!BG60</f>
        <v>150.643</v>
      </c>
      <c r="BA58" t="str">
        <f>Data!BJ60</f>
        <v>32016_T11</v>
      </c>
      <c r="BB58" s="1" t="str">
        <f>Data!BK60</f>
        <v>Jihočeský</v>
      </c>
      <c r="BC58">
        <f>Data!BL60</f>
        <v>9.9000000000000005E-2</v>
      </c>
      <c r="BD58">
        <f>Data!BM60</f>
        <v>0.16400000000000001</v>
      </c>
      <c r="BE58" t="str">
        <f>Data!BN60</f>
        <v>EG.D, a.s.</v>
      </c>
    </row>
    <row r="59" spans="1:57" x14ac:dyDescent="0.25">
      <c r="A59" s="1" t="s">
        <v>2</v>
      </c>
      <c r="B59" s="1" t="s">
        <v>1205</v>
      </c>
      <c r="C59" t="str">
        <f>Data!C61</f>
        <v>KJ - Nové Město nad Metují, Sokolská</v>
      </c>
      <c r="D59">
        <v>2024</v>
      </c>
      <c r="E59" s="1" t="str">
        <f>Data!E61</f>
        <v>12</v>
      </c>
      <c r="F59">
        <f>Data!G61</f>
        <v>321.37099999999998</v>
      </c>
      <c r="G59">
        <f>Data!H61</f>
        <v>146.41499999999999</v>
      </c>
      <c r="H59">
        <f>Data!I61</f>
        <v>174.95599999999999</v>
      </c>
      <c r="I59">
        <f>Data!J61</f>
        <v>35.311140000000002</v>
      </c>
      <c r="J59">
        <f>Data!L61</f>
        <v>130.87700000000001</v>
      </c>
      <c r="K59">
        <f>Data!M61</f>
        <v>1.569</v>
      </c>
      <c r="L59">
        <f>Data!N61</f>
        <v>1.8750000000000142</v>
      </c>
      <c r="M59">
        <f>Data!O61</f>
        <v>0</v>
      </c>
      <c r="N59">
        <f>Data!P61</f>
        <v>0</v>
      </c>
      <c r="O59">
        <f>Data!Q61</f>
        <v>127.43300000000001</v>
      </c>
      <c r="P59">
        <f>Data!S61</f>
        <v>563</v>
      </c>
      <c r="Q59">
        <f>Data!T61</f>
        <v>0</v>
      </c>
      <c r="R59">
        <f>Data!U61</f>
        <v>0</v>
      </c>
      <c r="S59">
        <f>Data!V61</f>
        <v>0</v>
      </c>
      <c r="T59">
        <f>Data!W61</f>
        <v>0</v>
      </c>
      <c r="U59">
        <f>Data!X61</f>
        <v>563</v>
      </c>
      <c r="V59">
        <f>Data!Z61</f>
        <v>1.1100000000000001</v>
      </c>
      <c r="W59">
        <f>Data!AB61</f>
        <v>4.5540000000000145</v>
      </c>
      <c r="X59">
        <f>Data!AC61</f>
        <v>0</v>
      </c>
      <c r="Y59">
        <f>Data!AD61</f>
        <v>0</v>
      </c>
      <c r="Z59">
        <f>Data!AE61</f>
        <v>0</v>
      </c>
      <c r="AA59">
        <f>Data!AG61</f>
        <v>0</v>
      </c>
      <c r="AB59">
        <f>Data!AI61</f>
        <v>0</v>
      </c>
      <c r="AC59">
        <v>0</v>
      </c>
      <c r="AD59">
        <f>Data!AK61</f>
        <v>0</v>
      </c>
      <c r="AE59">
        <f>Data!AL61</f>
        <v>0</v>
      </c>
      <c r="AF59">
        <f>Data!AM61</f>
        <v>127.43300000000001</v>
      </c>
      <c r="AG59">
        <f>Data!AN61</f>
        <v>0</v>
      </c>
      <c r="AH59">
        <f>Data!AO61</f>
        <v>0</v>
      </c>
      <c r="AI59">
        <f>Data!AP61</f>
        <v>0</v>
      </c>
      <c r="AJ59">
        <f>Data!AQ61</f>
        <v>0</v>
      </c>
      <c r="AK59">
        <f>Data!AR61</f>
        <v>0</v>
      </c>
      <c r="AL59">
        <f>Data!AS61</f>
        <v>0</v>
      </c>
      <c r="AM59">
        <f>Data!AT61</f>
        <v>0</v>
      </c>
      <c r="AN59">
        <f>Data!AU61</f>
        <v>0</v>
      </c>
      <c r="AO59">
        <f>Data!AV61</f>
        <v>563</v>
      </c>
      <c r="AP59">
        <f>Data!AW61</f>
        <v>0</v>
      </c>
      <c r="AQ59">
        <f>Data!AX61</f>
        <v>0</v>
      </c>
      <c r="AR59">
        <f>Data!AY61</f>
        <v>0</v>
      </c>
      <c r="AS59">
        <f>Data!AZ61</f>
        <v>0</v>
      </c>
      <c r="AT59">
        <f>Data!BA61</f>
        <v>0</v>
      </c>
      <c r="AU59">
        <f>Data!BB61</f>
        <v>0</v>
      </c>
      <c r="AV59">
        <f>Data!BC61</f>
        <v>0</v>
      </c>
      <c r="AW59">
        <f>Data!BD61</f>
        <v>0</v>
      </c>
      <c r="AX59">
        <f>Data!BE61</f>
        <v>130.87700000000001</v>
      </c>
      <c r="AY59">
        <f>Data!BF61</f>
        <v>563</v>
      </c>
      <c r="AZ59">
        <f>Data!BG61</f>
        <v>321.37099999999998</v>
      </c>
      <c r="BA59" t="str">
        <f>Data!BJ61</f>
        <v>25614_T11</v>
      </c>
      <c r="BB59" s="1" t="str">
        <f>Data!BK61</f>
        <v>Královéhradecký</v>
      </c>
      <c r="BC59">
        <f>Data!BL61</f>
        <v>0.4</v>
      </c>
      <c r="BD59">
        <f>Data!BM61</f>
        <v>0.47199999999999998</v>
      </c>
      <c r="BE59" t="str">
        <f>Data!BN61</f>
        <v>ČEZ Distribuce, a.s.</v>
      </c>
    </row>
    <row r="60" spans="1:57" x14ac:dyDescent="0.25">
      <c r="A60" s="1" t="s">
        <v>2</v>
      </c>
      <c r="B60" s="1" t="s">
        <v>1205</v>
      </c>
      <c r="C60" t="str">
        <f>Data!C62</f>
        <v>KJ - Nové Město nad Metují, Družstevní</v>
      </c>
      <c r="D60">
        <v>2024</v>
      </c>
      <c r="E60" s="1" t="str">
        <f>Data!E62</f>
        <v>12</v>
      </c>
      <c r="F60">
        <f>Data!G62</f>
        <v>445.32400000000001</v>
      </c>
      <c r="G60">
        <f>Data!H62</f>
        <v>209.26300000000001</v>
      </c>
      <c r="H60">
        <f>Data!I62</f>
        <v>236.06100000000001</v>
      </c>
      <c r="I60">
        <f>Data!J62</f>
        <v>35.310492000000004</v>
      </c>
      <c r="J60">
        <f>Data!L62</f>
        <v>180.989</v>
      </c>
      <c r="K60">
        <f>Data!M62</f>
        <v>1.877</v>
      </c>
      <c r="L60">
        <f>Data!N62</f>
        <v>2.1169999999999902</v>
      </c>
      <c r="M60">
        <f>Data!O62</f>
        <v>0</v>
      </c>
      <c r="N60">
        <f>Data!P62</f>
        <v>0</v>
      </c>
      <c r="O60">
        <f>Data!Q62</f>
        <v>176.995</v>
      </c>
      <c r="P60">
        <f>Data!S62</f>
        <v>735</v>
      </c>
      <c r="Q60">
        <f>Data!T62</f>
        <v>0</v>
      </c>
      <c r="R60">
        <f>Data!U62</f>
        <v>0</v>
      </c>
      <c r="S60">
        <f>Data!V62</f>
        <v>0</v>
      </c>
      <c r="T60">
        <f>Data!W62</f>
        <v>0</v>
      </c>
      <c r="U60">
        <f>Data!X62</f>
        <v>735</v>
      </c>
      <c r="V60">
        <f>Data!Z62</f>
        <v>0.75800000000000001</v>
      </c>
      <c r="W60">
        <f>Data!AB62</f>
        <v>4.75199999999999</v>
      </c>
      <c r="X60">
        <f>Data!AC62</f>
        <v>0</v>
      </c>
      <c r="Y60">
        <f>Data!AD62</f>
        <v>0</v>
      </c>
      <c r="Z60">
        <f>Data!AE62</f>
        <v>0</v>
      </c>
      <c r="AA60">
        <f>Data!AG62</f>
        <v>0</v>
      </c>
      <c r="AB60">
        <f>Data!AI62</f>
        <v>0</v>
      </c>
      <c r="AC60">
        <v>0</v>
      </c>
      <c r="AD60">
        <f>Data!AK62</f>
        <v>0</v>
      </c>
      <c r="AE60">
        <f>Data!AL62</f>
        <v>0</v>
      </c>
      <c r="AF60">
        <f>Data!AM62</f>
        <v>176.995</v>
      </c>
      <c r="AG60">
        <f>Data!AN62</f>
        <v>0</v>
      </c>
      <c r="AH60">
        <f>Data!AO62</f>
        <v>0</v>
      </c>
      <c r="AI60">
        <f>Data!AP62</f>
        <v>0</v>
      </c>
      <c r="AJ60">
        <f>Data!AQ62</f>
        <v>0</v>
      </c>
      <c r="AK60">
        <f>Data!AR62</f>
        <v>0</v>
      </c>
      <c r="AL60">
        <f>Data!AS62</f>
        <v>0</v>
      </c>
      <c r="AM60">
        <f>Data!AT62</f>
        <v>0</v>
      </c>
      <c r="AN60">
        <f>Data!AU62</f>
        <v>0</v>
      </c>
      <c r="AO60">
        <f>Data!AV62</f>
        <v>735</v>
      </c>
      <c r="AP60">
        <f>Data!AW62</f>
        <v>0</v>
      </c>
      <c r="AQ60">
        <f>Data!AX62</f>
        <v>0</v>
      </c>
      <c r="AR60">
        <f>Data!AY62</f>
        <v>0</v>
      </c>
      <c r="AS60">
        <f>Data!AZ62</f>
        <v>0</v>
      </c>
      <c r="AT60">
        <f>Data!BA62</f>
        <v>0</v>
      </c>
      <c r="AU60">
        <f>Data!BB62</f>
        <v>0</v>
      </c>
      <c r="AV60">
        <f>Data!BC62</f>
        <v>0</v>
      </c>
      <c r="AW60">
        <f>Data!BD62</f>
        <v>0</v>
      </c>
      <c r="AX60">
        <f>Data!BE62</f>
        <v>180.989</v>
      </c>
      <c r="AY60">
        <f>Data!BF62</f>
        <v>735</v>
      </c>
      <c r="AZ60">
        <f>Data!BG62</f>
        <v>445.32400000000001</v>
      </c>
      <c r="BA60" t="str">
        <f>Data!BJ62</f>
        <v>25615_T11</v>
      </c>
      <c r="BB60" s="1" t="str">
        <f>Data!BK62</f>
        <v>Královéhradecký</v>
      </c>
      <c r="BC60">
        <f>Data!BL62</f>
        <v>0.4</v>
      </c>
      <c r="BD60">
        <f>Data!BM62</f>
        <v>0.47199999999999998</v>
      </c>
      <c r="BE60" t="str">
        <f>Data!BN62</f>
        <v>ČEZ Distribuce, a.s.</v>
      </c>
    </row>
    <row r="61" spans="1:57" x14ac:dyDescent="0.25">
      <c r="A61" s="1" t="s">
        <v>2</v>
      </c>
      <c r="B61" s="1" t="s">
        <v>1205</v>
      </c>
      <c r="C61" t="str">
        <f>Data!C63</f>
        <v>KJ - Nové Strašecí</v>
      </c>
      <c r="D61">
        <v>2024</v>
      </c>
      <c r="E61" s="1" t="str">
        <f>Data!E63</f>
        <v>12</v>
      </c>
      <c r="F61">
        <f>Data!G63</f>
        <v>642.75800000000004</v>
      </c>
      <c r="G61">
        <f>Data!H63</f>
        <v>295.935</v>
      </c>
      <c r="H61">
        <f>Data!I63</f>
        <v>346.82299999999998</v>
      </c>
      <c r="I61">
        <f>Data!J63</f>
        <v>35.251200000000004</v>
      </c>
      <c r="J61">
        <f>Data!L63</f>
        <v>231.80600000000001</v>
      </c>
      <c r="K61">
        <f>Data!M63</f>
        <v>3.2090000000000001</v>
      </c>
      <c r="L61">
        <f>Data!N63</f>
        <v>3.7620000000000005</v>
      </c>
      <c r="M61">
        <f>Data!O63</f>
        <v>0</v>
      </c>
      <c r="N61">
        <f>Data!P63</f>
        <v>0</v>
      </c>
      <c r="O61">
        <f>Data!Q63</f>
        <v>224.83500000000001</v>
      </c>
      <c r="P61">
        <f>Data!S63</f>
        <v>978</v>
      </c>
      <c r="Q61">
        <f>Data!T63</f>
        <v>0</v>
      </c>
      <c r="R61">
        <f>Data!U63</f>
        <v>0</v>
      </c>
      <c r="S61">
        <f>Data!V63</f>
        <v>0</v>
      </c>
      <c r="T61">
        <f>Data!W63</f>
        <v>0</v>
      </c>
      <c r="U61">
        <f>Data!X63</f>
        <v>978</v>
      </c>
      <c r="V61">
        <f>Data!Z63</f>
        <v>0.90700000000000003</v>
      </c>
      <c r="W61">
        <f>Data!AB63</f>
        <v>7.8780000000000001</v>
      </c>
      <c r="X61">
        <f>Data!AC63</f>
        <v>0</v>
      </c>
      <c r="Y61">
        <f>Data!AD63</f>
        <v>0</v>
      </c>
      <c r="Z61">
        <f>Data!AE63</f>
        <v>0</v>
      </c>
      <c r="AA61">
        <f>Data!AG63</f>
        <v>0</v>
      </c>
      <c r="AB61">
        <f>Data!AI63</f>
        <v>0</v>
      </c>
      <c r="AC61">
        <v>0</v>
      </c>
      <c r="AD61">
        <f>Data!AK63</f>
        <v>0</v>
      </c>
      <c r="AE61">
        <f>Data!AL63</f>
        <v>0</v>
      </c>
      <c r="AF61">
        <f>Data!AM63</f>
        <v>224.83500000000001</v>
      </c>
      <c r="AG61">
        <f>Data!AN63</f>
        <v>0</v>
      </c>
      <c r="AH61">
        <f>Data!AO63</f>
        <v>0</v>
      </c>
      <c r="AI61">
        <f>Data!AP63</f>
        <v>0</v>
      </c>
      <c r="AJ61">
        <f>Data!AQ63</f>
        <v>0</v>
      </c>
      <c r="AK61">
        <f>Data!AR63</f>
        <v>0</v>
      </c>
      <c r="AL61">
        <f>Data!AS63</f>
        <v>0</v>
      </c>
      <c r="AM61">
        <f>Data!AT63</f>
        <v>0</v>
      </c>
      <c r="AN61">
        <f>Data!AU63</f>
        <v>0</v>
      </c>
      <c r="AO61">
        <f>Data!AV63</f>
        <v>978</v>
      </c>
      <c r="AP61">
        <f>Data!AW63</f>
        <v>0</v>
      </c>
      <c r="AQ61">
        <f>Data!AX63</f>
        <v>0</v>
      </c>
      <c r="AR61">
        <f>Data!AY63</f>
        <v>0</v>
      </c>
      <c r="AS61">
        <f>Data!AZ63</f>
        <v>0</v>
      </c>
      <c r="AT61">
        <f>Data!BA63</f>
        <v>0</v>
      </c>
      <c r="AU61">
        <f>Data!BB63</f>
        <v>0</v>
      </c>
      <c r="AV61">
        <f>Data!BC63</f>
        <v>0</v>
      </c>
      <c r="AW61">
        <f>Data!BD63</f>
        <v>0</v>
      </c>
      <c r="AX61">
        <f>Data!BE63</f>
        <v>231.80600000000001</v>
      </c>
      <c r="AY61">
        <f>Data!BF63</f>
        <v>978</v>
      </c>
      <c r="AZ61">
        <f>Data!BG63</f>
        <v>578.48199999999997</v>
      </c>
      <c r="BA61" t="str">
        <f>Data!BJ63</f>
        <v>31853_T11</v>
      </c>
      <c r="BB61" s="1" t="str">
        <f>Data!BK63</f>
        <v>Středočeský</v>
      </c>
      <c r="BC61">
        <f>Data!BL63</f>
        <v>0.6</v>
      </c>
      <c r="BD61">
        <f>Data!BM63</f>
        <v>0.72299999999999998</v>
      </c>
      <c r="BE61" t="str">
        <f>Data!BN63</f>
        <v>ČEZ Distribuce, a.s.</v>
      </c>
    </row>
    <row r="62" spans="1:57" x14ac:dyDescent="0.25">
      <c r="A62" s="1" t="s">
        <v>2</v>
      </c>
      <c r="B62" s="1" t="s">
        <v>1205</v>
      </c>
      <c r="C62" t="str">
        <f>Data!C64</f>
        <v>KJ - Nový Bor, Rumburských hrdinů</v>
      </c>
      <c r="D62">
        <v>2024</v>
      </c>
      <c r="E62" s="1" t="str">
        <f>Data!E64</f>
        <v>12</v>
      </c>
      <c r="F62">
        <f>Data!G64</f>
        <v>187.50800000000001</v>
      </c>
      <c r="G62">
        <f>Data!H64</f>
        <v>81.103999999999999</v>
      </c>
      <c r="H62">
        <f>Data!I64</f>
        <v>106.404</v>
      </c>
      <c r="I62">
        <f>Data!J64</f>
        <v>35.297531999999997</v>
      </c>
      <c r="J62">
        <f>Data!L64</f>
        <v>70.081999999999994</v>
      </c>
      <c r="K62">
        <f>Data!M64</f>
        <v>0.36499999999999999</v>
      </c>
      <c r="L62">
        <f>Data!N64</f>
        <v>0.47799999999999443</v>
      </c>
      <c r="M62">
        <f>Data!O64</f>
        <v>0</v>
      </c>
      <c r="N62">
        <f>Data!P64</f>
        <v>0</v>
      </c>
      <c r="O62">
        <f>Data!Q64</f>
        <v>69.239000000000004</v>
      </c>
      <c r="P62">
        <f>Data!S64</f>
        <v>331</v>
      </c>
      <c r="Q62">
        <f>Data!T64</f>
        <v>0</v>
      </c>
      <c r="R62">
        <f>Data!U64</f>
        <v>0</v>
      </c>
      <c r="S62">
        <f>Data!V64</f>
        <v>0</v>
      </c>
      <c r="T62">
        <f>Data!W64</f>
        <v>0</v>
      </c>
      <c r="U62">
        <f>Data!X64</f>
        <v>331</v>
      </c>
      <c r="V62">
        <f>Data!Z64</f>
        <v>0.106</v>
      </c>
      <c r="W62">
        <f>Data!AB64</f>
        <v>0.9489999999999944</v>
      </c>
      <c r="X62">
        <f>Data!AC64</f>
        <v>0</v>
      </c>
      <c r="Y62">
        <f>Data!AD64</f>
        <v>0</v>
      </c>
      <c r="Z62">
        <f>Data!AE64</f>
        <v>0</v>
      </c>
      <c r="AA62">
        <f>Data!AG64</f>
        <v>0</v>
      </c>
      <c r="AB62">
        <f>Data!AI64</f>
        <v>0</v>
      </c>
      <c r="AC62">
        <v>0</v>
      </c>
      <c r="AD62">
        <f>Data!AK64</f>
        <v>0</v>
      </c>
      <c r="AE62">
        <f>Data!AL64</f>
        <v>0</v>
      </c>
      <c r="AF62">
        <f>Data!AM64</f>
        <v>69.239000000000004</v>
      </c>
      <c r="AG62">
        <f>Data!AN64</f>
        <v>0</v>
      </c>
      <c r="AH62">
        <f>Data!AO64</f>
        <v>0</v>
      </c>
      <c r="AI62">
        <f>Data!AP64</f>
        <v>0</v>
      </c>
      <c r="AJ62">
        <f>Data!AQ64</f>
        <v>0</v>
      </c>
      <c r="AK62">
        <f>Data!AR64</f>
        <v>0</v>
      </c>
      <c r="AL62">
        <f>Data!AS64</f>
        <v>0</v>
      </c>
      <c r="AM62">
        <f>Data!AT64</f>
        <v>0</v>
      </c>
      <c r="AN62">
        <f>Data!AU64</f>
        <v>0</v>
      </c>
      <c r="AO62">
        <f>Data!AV64</f>
        <v>331</v>
      </c>
      <c r="AP62">
        <f>Data!AW64</f>
        <v>0</v>
      </c>
      <c r="AQ62">
        <f>Data!AX64</f>
        <v>0</v>
      </c>
      <c r="AR62">
        <f>Data!AY64</f>
        <v>0</v>
      </c>
      <c r="AS62">
        <f>Data!AZ64</f>
        <v>0</v>
      </c>
      <c r="AT62">
        <f>Data!BA64</f>
        <v>0</v>
      </c>
      <c r="AU62">
        <f>Data!BB64</f>
        <v>0</v>
      </c>
      <c r="AV62">
        <f>Data!BC64</f>
        <v>0</v>
      </c>
      <c r="AW62">
        <f>Data!BD64</f>
        <v>0</v>
      </c>
      <c r="AX62">
        <f>Data!BE64</f>
        <v>70.081999999999994</v>
      </c>
      <c r="AY62">
        <f>Data!BF64</f>
        <v>331</v>
      </c>
      <c r="AZ62">
        <f>Data!BG64</f>
        <v>187.50800000000001</v>
      </c>
      <c r="BA62" t="str">
        <f>Data!BJ64</f>
        <v>32875_T11</v>
      </c>
      <c r="BB62" s="1" t="str">
        <f>Data!BK64</f>
        <v>Liberecký</v>
      </c>
      <c r="BC62">
        <f>Data!BL64</f>
        <v>0.2</v>
      </c>
      <c r="BD62">
        <f>Data!BM64</f>
        <v>0.28599999999999998</v>
      </c>
      <c r="BE62" t="str">
        <f>Data!BN64</f>
        <v>ČEZ Distribuce, a.s.</v>
      </c>
    </row>
    <row r="63" spans="1:57" x14ac:dyDescent="0.25">
      <c r="A63" s="1" t="s">
        <v>2</v>
      </c>
      <c r="B63" s="1" t="s">
        <v>1205</v>
      </c>
      <c r="C63" t="str">
        <f>Data!C65</f>
        <v>KJ - Nový Bor, Wolkerova</v>
      </c>
      <c r="D63">
        <v>2024</v>
      </c>
      <c r="E63" s="1" t="str">
        <f>Data!E65</f>
        <v>12</v>
      </c>
      <c r="F63">
        <f>Data!G65</f>
        <v>1696.223</v>
      </c>
      <c r="G63">
        <f>Data!H65</f>
        <v>833.25400000000002</v>
      </c>
      <c r="H63">
        <f>Data!I65</f>
        <v>862.96900000000005</v>
      </c>
      <c r="I63">
        <f>Data!J65</f>
        <v>35.297531999999997</v>
      </c>
      <c r="J63">
        <f>Data!L65</f>
        <v>737.05</v>
      </c>
      <c r="K63">
        <f>Data!M65</f>
        <v>13.904999999999999</v>
      </c>
      <c r="L63">
        <f>Data!N65</f>
        <v>14.399999999999977</v>
      </c>
      <c r="M63">
        <f>Data!O65</f>
        <v>0</v>
      </c>
      <c r="N63">
        <f>Data!P65</f>
        <v>0</v>
      </c>
      <c r="O63">
        <f>Data!Q65</f>
        <v>708.745</v>
      </c>
      <c r="P63">
        <f>Data!S65</f>
        <v>2748</v>
      </c>
      <c r="Q63">
        <f>Data!T65</f>
        <v>0</v>
      </c>
      <c r="R63">
        <f>Data!U65</f>
        <v>0</v>
      </c>
      <c r="S63">
        <f>Data!V65</f>
        <v>0</v>
      </c>
      <c r="T63">
        <f>Data!W65</f>
        <v>0</v>
      </c>
      <c r="U63">
        <f>Data!X65</f>
        <v>2748</v>
      </c>
      <c r="V63">
        <f>Data!Z65</f>
        <v>6.0049999999999999</v>
      </c>
      <c r="W63">
        <f>Data!AB65</f>
        <v>34.309999999999981</v>
      </c>
      <c r="X63">
        <f>Data!AC65</f>
        <v>0</v>
      </c>
      <c r="Y63">
        <f>Data!AD65</f>
        <v>0</v>
      </c>
      <c r="Z63">
        <f>Data!AE65</f>
        <v>0</v>
      </c>
      <c r="AA63">
        <f>Data!AG65</f>
        <v>0</v>
      </c>
      <c r="AB63">
        <f>Data!AI65</f>
        <v>0</v>
      </c>
      <c r="AC63">
        <v>0</v>
      </c>
      <c r="AD63">
        <f>Data!AK65</f>
        <v>0</v>
      </c>
      <c r="AE63">
        <f>Data!AL65</f>
        <v>0</v>
      </c>
      <c r="AF63">
        <f>Data!AM65</f>
        <v>708.745</v>
      </c>
      <c r="AG63">
        <f>Data!AN65</f>
        <v>0</v>
      </c>
      <c r="AH63">
        <f>Data!AO65</f>
        <v>0</v>
      </c>
      <c r="AI63">
        <f>Data!AP65</f>
        <v>0</v>
      </c>
      <c r="AJ63">
        <f>Data!AQ65</f>
        <v>0</v>
      </c>
      <c r="AK63">
        <f>Data!AR65</f>
        <v>0</v>
      </c>
      <c r="AL63">
        <f>Data!AS65</f>
        <v>0</v>
      </c>
      <c r="AM63">
        <f>Data!AT65</f>
        <v>0</v>
      </c>
      <c r="AN63">
        <f>Data!AU65</f>
        <v>0</v>
      </c>
      <c r="AO63">
        <f>Data!AV65</f>
        <v>2748</v>
      </c>
      <c r="AP63">
        <f>Data!AW65</f>
        <v>0</v>
      </c>
      <c r="AQ63">
        <f>Data!AX65</f>
        <v>0</v>
      </c>
      <c r="AR63">
        <f>Data!AY65</f>
        <v>0</v>
      </c>
      <c r="AS63">
        <f>Data!AZ65</f>
        <v>0</v>
      </c>
      <c r="AT63">
        <f>Data!BA65</f>
        <v>0</v>
      </c>
      <c r="AU63">
        <f>Data!BB65</f>
        <v>0</v>
      </c>
      <c r="AV63">
        <f>Data!BC65</f>
        <v>0</v>
      </c>
      <c r="AW63">
        <f>Data!BD65</f>
        <v>0</v>
      </c>
      <c r="AX63">
        <f>Data!BE65</f>
        <v>737.05</v>
      </c>
      <c r="AY63">
        <f>Data!BF65</f>
        <v>2748</v>
      </c>
      <c r="AZ63">
        <f>Data!BG65</f>
        <v>1696.223</v>
      </c>
      <c r="BA63" t="str">
        <f>Data!BJ65</f>
        <v>32908_T11</v>
      </c>
      <c r="BB63" s="1" t="str">
        <f>Data!BK65</f>
        <v>Liberecký</v>
      </c>
      <c r="BC63">
        <f>Data!BL65</f>
        <v>2</v>
      </c>
      <c r="BD63">
        <f>Data!BM65</f>
        <v>2.4</v>
      </c>
      <c r="BE63" t="str">
        <f>Data!BN65</f>
        <v>ČEZ Distribuce, a.s.</v>
      </c>
    </row>
    <row r="64" spans="1:57" x14ac:dyDescent="0.25">
      <c r="A64" s="1" t="s">
        <v>2</v>
      </c>
      <c r="B64" s="1" t="s">
        <v>1205</v>
      </c>
      <c r="C64" t="str">
        <f>Data!C66</f>
        <v>KJ - Nymburk</v>
      </c>
      <c r="D64">
        <v>2024</v>
      </c>
      <c r="E64" s="1" t="str">
        <f>Data!E66</f>
        <v>12</v>
      </c>
      <c r="F64">
        <f>Data!G66</f>
        <v>3489.2049999999999</v>
      </c>
      <c r="G64">
        <f>Data!H66</f>
        <v>1589.1130000000001</v>
      </c>
      <c r="H64">
        <f>Data!I66</f>
        <v>1900.0920000000001</v>
      </c>
      <c r="I64">
        <f>Data!J66</f>
        <v>35.251200000000004</v>
      </c>
      <c r="J64">
        <f>Data!L66</f>
        <v>1307.47</v>
      </c>
      <c r="K64">
        <f>Data!M66</f>
        <v>28.834</v>
      </c>
      <c r="L64">
        <f>Data!N66</f>
        <v>34.475999999999885</v>
      </c>
      <c r="M64">
        <f>Data!O66</f>
        <v>0</v>
      </c>
      <c r="N64">
        <f>Data!P66</f>
        <v>0</v>
      </c>
      <c r="O64">
        <f>Data!Q66</f>
        <v>1244.1600000000001</v>
      </c>
      <c r="P64">
        <f>Data!S66</f>
        <v>5628</v>
      </c>
      <c r="Q64">
        <f>Data!T66</f>
        <v>0</v>
      </c>
      <c r="R64">
        <f>Data!U66</f>
        <v>0</v>
      </c>
      <c r="S64">
        <f>Data!V66</f>
        <v>0</v>
      </c>
      <c r="T64">
        <f>Data!W66</f>
        <v>0</v>
      </c>
      <c r="U64">
        <f>Data!X66</f>
        <v>5628</v>
      </c>
      <c r="V64">
        <f>Data!Z66</f>
        <v>2.1709999999999998</v>
      </c>
      <c r="W64">
        <f>Data!AB66</f>
        <v>65.480999999999895</v>
      </c>
      <c r="X64">
        <f>Data!AC66</f>
        <v>0</v>
      </c>
      <c r="Y64">
        <f>Data!AD66</f>
        <v>0</v>
      </c>
      <c r="Z64">
        <f>Data!AE66</f>
        <v>0</v>
      </c>
      <c r="AA64">
        <f>Data!AG66</f>
        <v>0</v>
      </c>
      <c r="AB64">
        <f>Data!AI66</f>
        <v>0</v>
      </c>
      <c r="AC64">
        <v>0</v>
      </c>
      <c r="AD64">
        <f>Data!AK66</f>
        <v>0</v>
      </c>
      <c r="AE64">
        <f>Data!AL66</f>
        <v>0</v>
      </c>
      <c r="AF64">
        <f>Data!AM66</f>
        <v>1244.1600000000001</v>
      </c>
      <c r="AG64">
        <f>Data!AN66</f>
        <v>0</v>
      </c>
      <c r="AH64">
        <f>Data!AO66</f>
        <v>0</v>
      </c>
      <c r="AI64">
        <f>Data!AP66</f>
        <v>0</v>
      </c>
      <c r="AJ64">
        <f>Data!AQ66</f>
        <v>0</v>
      </c>
      <c r="AK64">
        <f>Data!AR66</f>
        <v>0</v>
      </c>
      <c r="AL64">
        <f>Data!AS66</f>
        <v>0</v>
      </c>
      <c r="AM64">
        <f>Data!AT66</f>
        <v>0</v>
      </c>
      <c r="AN64">
        <f>Data!AU66</f>
        <v>0</v>
      </c>
      <c r="AO64">
        <f>Data!AV66</f>
        <v>5628</v>
      </c>
      <c r="AP64">
        <f>Data!AW66</f>
        <v>0</v>
      </c>
      <c r="AQ64">
        <f>Data!AX66</f>
        <v>0</v>
      </c>
      <c r="AR64">
        <f>Data!AY66</f>
        <v>0</v>
      </c>
      <c r="AS64">
        <f>Data!AZ66</f>
        <v>0</v>
      </c>
      <c r="AT64">
        <f>Data!BA66</f>
        <v>0</v>
      </c>
      <c r="AU64">
        <f>Data!BB66</f>
        <v>0</v>
      </c>
      <c r="AV64">
        <f>Data!BC66</f>
        <v>0</v>
      </c>
      <c r="AW64">
        <f>Data!BD66</f>
        <v>0</v>
      </c>
      <c r="AX64">
        <f>Data!BE66</f>
        <v>1307.47</v>
      </c>
      <c r="AY64">
        <f>Data!BF66</f>
        <v>5628</v>
      </c>
      <c r="AZ64">
        <f>Data!BG66</f>
        <v>3140.2849999999999</v>
      </c>
      <c r="BA64" t="str">
        <f>Data!BJ66</f>
        <v>32017_T11</v>
      </c>
      <c r="BB64" s="1" t="str">
        <f>Data!BK66</f>
        <v>Středočeský</v>
      </c>
      <c r="BC64">
        <f>Data!BL66</f>
        <v>4</v>
      </c>
      <c r="BD64">
        <f>Data!BM66</f>
        <v>5.3280000000000003</v>
      </c>
      <c r="BE64" t="str">
        <f>Data!BN66</f>
        <v>ČEZ Distribuce, a.s.</v>
      </c>
    </row>
    <row r="65" spans="1:57" x14ac:dyDescent="0.25">
      <c r="A65" s="1" t="s">
        <v>2</v>
      </c>
      <c r="B65" s="1" t="s">
        <v>1205</v>
      </c>
      <c r="C65" t="str">
        <f>Data!C67</f>
        <v>KJ - Nýřany, Komenského</v>
      </c>
      <c r="D65">
        <v>2024</v>
      </c>
      <c r="E65" s="1" t="str">
        <f>Data!E67</f>
        <v>12</v>
      </c>
      <c r="F65">
        <f>Data!G67</f>
        <v>486.46699999999998</v>
      </c>
      <c r="G65">
        <f>Data!H67</f>
        <v>237.631</v>
      </c>
      <c r="H65">
        <f>Data!I67</f>
        <v>248.83600000000001</v>
      </c>
      <c r="I65">
        <f>Data!J67</f>
        <v>35.266104000000006</v>
      </c>
      <c r="J65">
        <f>Data!L67</f>
        <v>196.3</v>
      </c>
      <c r="K65">
        <f>Data!M67</f>
        <v>2.9529999999999998</v>
      </c>
      <c r="L65">
        <f>Data!N67</f>
        <v>3.0930000000000177</v>
      </c>
      <c r="M65">
        <f>Data!O67</f>
        <v>0</v>
      </c>
      <c r="N65">
        <f>Data!P67</f>
        <v>0</v>
      </c>
      <c r="O65">
        <f>Data!Q67</f>
        <v>190.25399999999999</v>
      </c>
      <c r="P65">
        <f>Data!S67</f>
        <v>740</v>
      </c>
      <c r="Q65">
        <f>Data!T67</f>
        <v>0</v>
      </c>
      <c r="R65">
        <f>Data!U67</f>
        <v>0</v>
      </c>
      <c r="S65">
        <f>Data!V67</f>
        <v>0</v>
      </c>
      <c r="T65">
        <f>Data!W67</f>
        <v>0</v>
      </c>
      <c r="U65">
        <f>Data!X67</f>
        <v>740</v>
      </c>
      <c r="V65">
        <f>Data!Z67</f>
        <v>1.323</v>
      </c>
      <c r="W65">
        <f>Data!AB67</f>
        <v>7.3690000000000175</v>
      </c>
      <c r="X65">
        <f>Data!AC67</f>
        <v>0</v>
      </c>
      <c r="Y65">
        <f>Data!AD67</f>
        <v>0</v>
      </c>
      <c r="Z65">
        <f>Data!AE67</f>
        <v>0</v>
      </c>
      <c r="AA65">
        <f>Data!AG67</f>
        <v>0</v>
      </c>
      <c r="AB65">
        <f>Data!AI67</f>
        <v>0</v>
      </c>
      <c r="AC65">
        <v>0</v>
      </c>
      <c r="AD65">
        <f>Data!AK67</f>
        <v>0</v>
      </c>
      <c r="AE65">
        <f>Data!AL67</f>
        <v>0</v>
      </c>
      <c r="AF65">
        <f>Data!AM67</f>
        <v>190.25399999999999</v>
      </c>
      <c r="AG65">
        <f>Data!AN67</f>
        <v>0</v>
      </c>
      <c r="AH65">
        <f>Data!AO67</f>
        <v>0</v>
      </c>
      <c r="AI65">
        <f>Data!AP67</f>
        <v>0</v>
      </c>
      <c r="AJ65">
        <f>Data!AQ67</f>
        <v>0</v>
      </c>
      <c r="AK65">
        <f>Data!AR67</f>
        <v>0</v>
      </c>
      <c r="AL65">
        <f>Data!AS67</f>
        <v>0</v>
      </c>
      <c r="AM65">
        <f>Data!AT67</f>
        <v>0</v>
      </c>
      <c r="AN65">
        <f>Data!AU67</f>
        <v>0</v>
      </c>
      <c r="AO65">
        <f>Data!AV67</f>
        <v>740</v>
      </c>
      <c r="AP65">
        <f>Data!AW67</f>
        <v>0</v>
      </c>
      <c r="AQ65">
        <f>Data!AX67</f>
        <v>0</v>
      </c>
      <c r="AR65">
        <f>Data!AY67</f>
        <v>0</v>
      </c>
      <c r="AS65">
        <f>Data!AZ67</f>
        <v>0</v>
      </c>
      <c r="AT65">
        <f>Data!BA67</f>
        <v>0</v>
      </c>
      <c r="AU65">
        <f>Data!BB67</f>
        <v>0</v>
      </c>
      <c r="AV65">
        <f>Data!BC67</f>
        <v>0</v>
      </c>
      <c r="AW65">
        <f>Data!BD67</f>
        <v>0</v>
      </c>
      <c r="AX65">
        <f>Data!BE67</f>
        <v>196.3</v>
      </c>
      <c r="AY65">
        <f>Data!BF67</f>
        <v>740</v>
      </c>
      <c r="AZ65">
        <f>Data!BG67</f>
        <v>486.46699999999998</v>
      </c>
      <c r="BA65" t="str">
        <f>Data!BJ67</f>
        <v>28953_T11</v>
      </c>
      <c r="BB65" s="1" t="str">
        <f>Data!BK67</f>
        <v>Plzeňský</v>
      </c>
      <c r="BC65">
        <f>Data!BL67</f>
        <v>0.6</v>
      </c>
      <c r="BD65">
        <f>Data!BM67</f>
        <v>0.72299999999999998</v>
      </c>
      <c r="BE65" t="str">
        <f>Data!BN67</f>
        <v>ČEZ Distribuce, a.s.</v>
      </c>
    </row>
    <row r="66" spans="1:57" x14ac:dyDescent="0.25">
      <c r="A66" s="1" t="s">
        <v>2</v>
      </c>
      <c r="B66" s="1" t="s">
        <v>1205</v>
      </c>
      <c r="C66" t="str">
        <f>Data!C68</f>
        <v>KJ - Nýřany, Luční</v>
      </c>
      <c r="D66">
        <v>2024</v>
      </c>
      <c r="E66" s="1" t="str">
        <f>Data!E68</f>
        <v>12</v>
      </c>
      <c r="F66">
        <f>Data!G68</f>
        <v>486.94299999999998</v>
      </c>
      <c r="G66">
        <f>Data!H68</f>
        <v>227.303</v>
      </c>
      <c r="H66">
        <f>Data!I68</f>
        <v>259.64</v>
      </c>
      <c r="I66">
        <f>Data!J68</f>
        <v>35.268696000000006</v>
      </c>
      <c r="J66">
        <f>Data!L68</f>
        <v>197.221</v>
      </c>
      <c r="K66">
        <f>Data!M68</f>
        <v>2.5619999999999998</v>
      </c>
      <c r="L66">
        <f>Data!N68</f>
        <v>2.9259999999999877</v>
      </c>
      <c r="M66">
        <f>Data!O68</f>
        <v>0</v>
      </c>
      <c r="N66">
        <f>Data!P68</f>
        <v>0</v>
      </c>
      <c r="O66">
        <f>Data!Q68</f>
        <v>191.733</v>
      </c>
      <c r="P66">
        <f>Data!S68</f>
        <v>811</v>
      </c>
      <c r="Q66">
        <f>Data!T68</f>
        <v>0</v>
      </c>
      <c r="R66">
        <f>Data!U68</f>
        <v>0</v>
      </c>
      <c r="S66">
        <f>Data!V68</f>
        <v>0</v>
      </c>
      <c r="T66">
        <f>Data!W68</f>
        <v>0</v>
      </c>
      <c r="U66">
        <f>Data!X68</f>
        <v>811</v>
      </c>
      <c r="V66">
        <f>Data!Z68</f>
        <v>1.5149999999999999</v>
      </c>
      <c r="W66">
        <f>Data!AB68</f>
        <v>7.0029999999999868</v>
      </c>
      <c r="X66">
        <f>Data!AC68</f>
        <v>0</v>
      </c>
      <c r="Y66">
        <f>Data!AD68</f>
        <v>0</v>
      </c>
      <c r="Z66">
        <f>Data!AE68</f>
        <v>0</v>
      </c>
      <c r="AA66">
        <f>Data!AG68</f>
        <v>0</v>
      </c>
      <c r="AB66">
        <f>Data!AI68</f>
        <v>0</v>
      </c>
      <c r="AC66">
        <v>0</v>
      </c>
      <c r="AD66">
        <f>Data!AK68</f>
        <v>0</v>
      </c>
      <c r="AE66">
        <f>Data!AL68</f>
        <v>0</v>
      </c>
      <c r="AF66">
        <f>Data!AM68</f>
        <v>191.733</v>
      </c>
      <c r="AG66">
        <f>Data!AN68</f>
        <v>0</v>
      </c>
      <c r="AH66">
        <f>Data!AO68</f>
        <v>0</v>
      </c>
      <c r="AI66">
        <f>Data!AP68</f>
        <v>0</v>
      </c>
      <c r="AJ66">
        <f>Data!AQ68</f>
        <v>0</v>
      </c>
      <c r="AK66">
        <f>Data!AR68</f>
        <v>0</v>
      </c>
      <c r="AL66">
        <f>Data!AS68</f>
        <v>0</v>
      </c>
      <c r="AM66">
        <f>Data!AT68</f>
        <v>0</v>
      </c>
      <c r="AN66">
        <f>Data!AU68</f>
        <v>0</v>
      </c>
      <c r="AO66">
        <f>Data!AV68</f>
        <v>811</v>
      </c>
      <c r="AP66">
        <f>Data!AW68</f>
        <v>0</v>
      </c>
      <c r="AQ66">
        <f>Data!AX68</f>
        <v>0</v>
      </c>
      <c r="AR66">
        <f>Data!AY68</f>
        <v>0</v>
      </c>
      <c r="AS66">
        <f>Data!AZ68</f>
        <v>0</v>
      </c>
      <c r="AT66">
        <f>Data!BA68</f>
        <v>0</v>
      </c>
      <c r="AU66">
        <f>Data!BB68</f>
        <v>0</v>
      </c>
      <c r="AV66">
        <f>Data!BC68</f>
        <v>0</v>
      </c>
      <c r="AW66">
        <f>Data!BD68</f>
        <v>0</v>
      </c>
      <c r="AX66">
        <f>Data!BE68</f>
        <v>197.221</v>
      </c>
      <c r="AY66">
        <f>Data!BF68</f>
        <v>811</v>
      </c>
      <c r="AZ66">
        <f>Data!BG68</f>
        <v>486.94299999999998</v>
      </c>
      <c r="BA66" t="str">
        <f>Data!BJ68</f>
        <v>28954_T11</v>
      </c>
      <c r="BB66" s="1" t="str">
        <f>Data!BK68</f>
        <v>Plzeňský</v>
      </c>
      <c r="BC66">
        <f>Data!BL68</f>
        <v>0.8</v>
      </c>
      <c r="BD66">
        <f>Data!BM68</f>
        <v>0.95199999999999996</v>
      </c>
      <c r="BE66" t="str">
        <f>Data!BN68</f>
        <v>ČEZ Distribuce, a.s.</v>
      </c>
    </row>
    <row r="67" spans="1:57" x14ac:dyDescent="0.25">
      <c r="A67" s="1" t="s">
        <v>2</v>
      </c>
      <c r="B67" s="1" t="s">
        <v>1205</v>
      </c>
      <c r="C67" t="str">
        <f>Data!C69</f>
        <v>KJ - Odolena Voda (areál AERO Vodochody)</v>
      </c>
      <c r="D67">
        <v>2024</v>
      </c>
      <c r="E67" s="1" t="str">
        <f>Data!E69</f>
        <v>12</v>
      </c>
      <c r="F67">
        <f>Data!G69</f>
        <v>1650.616</v>
      </c>
      <c r="G67">
        <f>Data!H69</f>
        <v>789.21699999999998</v>
      </c>
      <c r="H67">
        <f>Data!I69</f>
        <v>861.399</v>
      </c>
      <c r="I67">
        <f>Data!J69</f>
        <v>35.251200000000004</v>
      </c>
      <c r="J67">
        <f>Data!L69</f>
        <v>622</v>
      </c>
      <c r="K67">
        <f>Data!M69</f>
        <v>4.5069999999999997</v>
      </c>
      <c r="L67">
        <f>Data!N69</f>
        <v>4.9200000000000728</v>
      </c>
      <c r="M67">
        <f>Data!O69</f>
        <v>0</v>
      </c>
      <c r="N67">
        <f>Data!P69</f>
        <v>0</v>
      </c>
      <c r="O67">
        <f>Data!Q69</f>
        <v>612.57299999999998</v>
      </c>
      <c r="P67">
        <f>Data!S69</f>
        <v>2444</v>
      </c>
      <c r="Q67">
        <f>Data!T69</f>
        <v>0</v>
      </c>
      <c r="R67">
        <f>Data!U69</f>
        <v>0</v>
      </c>
      <c r="S67">
        <f>Data!V69</f>
        <v>0</v>
      </c>
      <c r="T67">
        <f>Data!W69</f>
        <v>0</v>
      </c>
      <c r="U67">
        <f>Data!X69</f>
        <v>2444</v>
      </c>
      <c r="V67">
        <f>Data!Z69</f>
        <v>3.2149999999999999</v>
      </c>
      <c r="W67">
        <f>Data!AB69</f>
        <v>12.642000000000072</v>
      </c>
      <c r="X67">
        <f>Data!AC69</f>
        <v>0</v>
      </c>
      <c r="Y67">
        <f>Data!AD69</f>
        <v>0</v>
      </c>
      <c r="Z67">
        <f>Data!AE69</f>
        <v>0</v>
      </c>
      <c r="AA67">
        <f>Data!AG69</f>
        <v>0</v>
      </c>
      <c r="AB67">
        <f>Data!AI69</f>
        <v>0</v>
      </c>
      <c r="AC67">
        <v>0</v>
      </c>
      <c r="AD67">
        <f>Data!AK69</f>
        <v>0</v>
      </c>
      <c r="AE67">
        <f>Data!AL69</f>
        <v>0</v>
      </c>
      <c r="AF67">
        <f>Data!AM69</f>
        <v>612.57299999999998</v>
      </c>
      <c r="AG67">
        <f>Data!AN69</f>
        <v>0</v>
      </c>
      <c r="AH67">
        <f>Data!AO69</f>
        <v>0</v>
      </c>
      <c r="AI67">
        <f>Data!AP69</f>
        <v>0</v>
      </c>
      <c r="AJ67">
        <f>Data!AQ69</f>
        <v>0</v>
      </c>
      <c r="AK67">
        <f>Data!AR69</f>
        <v>0</v>
      </c>
      <c r="AL67">
        <f>Data!AS69</f>
        <v>0</v>
      </c>
      <c r="AM67">
        <f>Data!AT69</f>
        <v>0</v>
      </c>
      <c r="AN67">
        <f>Data!AU69</f>
        <v>0</v>
      </c>
      <c r="AO67">
        <f>Data!AV69</f>
        <v>2444</v>
      </c>
      <c r="AP67">
        <f>Data!AW69</f>
        <v>0</v>
      </c>
      <c r="AQ67">
        <f>Data!AX69</f>
        <v>0</v>
      </c>
      <c r="AR67">
        <f>Data!AY69</f>
        <v>0</v>
      </c>
      <c r="AS67">
        <f>Data!AZ69</f>
        <v>0</v>
      </c>
      <c r="AT67">
        <f>Data!BA69</f>
        <v>0</v>
      </c>
      <c r="AU67">
        <f>Data!BB69</f>
        <v>0</v>
      </c>
      <c r="AV67">
        <f>Data!BC69</f>
        <v>0</v>
      </c>
      <c r="AW67">
        <f>Data!BD69</f>
        <v>0</v>
      </c>
      <c r="AX67">
        <f>Data!BE69</f>
        <v>622</v>
      </c>
      <c r="AY67">
        <f>Data!BF69</f>
        <v>2444</v>
      </c>
      <c r="AZ67">
        <f>Data!BG69</f>
        <v>1485.5540000000001</v>
      </c>
      <c r="BA67" t="str">
        <f>Data!BJ69</f>
        <v>32588_T11</v>
      </c>
      <c r="BB67" s="1" t="str">
        <f>Data!BK69</f>
        <v>Středočeský</v>
      </c>
      <c r="BC67">
        <f>Data!BL69</f>
        <v>2</v>
      </c>
      <c r="BD67">
        <f>Data!BM69</f>
        <v>2.4729999999999999</v>
      </c>
      <c r="BE67" t="str">
        <f>Data!BN69</f>
        <v>ČEZ Distribuce, a.s.</v>
      </c>
    </row>
    <row r="68" spans="1:57" x14ac:dyDescent="0.25">
      <c r="A68" s="1" t="s">
        <v>2</v>
      </c>
      <c r="B68" s="1" t="s">
        <v>1205</v>
      </c>
      <c r="C68" t="str">
        <f>Data!C70</f>
        <v>KJ - Osek</v>
      </c>
      <c r="D68">
        <v>2024</v>
      </c>
      <c r="E68" s="1" t="str">
        <f>Data!E70</f>
        <v>12</v>
      </c>
      <c r="F68">
        <f>Data!G70</f>
        <v>154.96</v>
      </c>
      <c r="G68">
        <f>Data!H70</f>
        <v>65.587000000000003</v>
      </c>
      <c r="H68">
        <f>Data!I70</f>
        <v>89.373000000000005</v>
      </c>
      <c r="I68">
        <f>Data!J70</f>
        <v>35.296999999999997</v>
      </c>
      <c r="J68">
        <f>Data!L70</f>
        <v>58.097000000000001</v>
      </c>
      <c r="K68">
        <f>Data!M70</f>
        <v>0.36</v>
      </c>
      <c r="L68">
        <f>Data!N70</f>
        <v>0.49000000000000199</v>
      </c>
      <c r="M68">
        <f>Data!O70</f>
        <v>0</v>
      </c>
      <c r="N68">
        <f>Data!P70</f>
        <v>0</v>
      </c>
      <c r="O68">
        <f>Data!Q70</f>
        <v>57.247</v>
      </c>
      <c r="P68">
        <f>Data!S70</f>
        <v>285</v>
      </c>
      <c r="Q68">
        <f>Data!T70</f>
        <v>0</v>
      </c>
      <c r="R68">
        <f>Data!U70</f>
        <v>0</v>
      </c>
      <c r="S68">
        <f>Data!V70</f>
        <v>0</v>
      </c>
      <c r="T68">
        <f>Data!W70</f>
        <v>0</v>
      </c>
      <c r="U68">
        <f>Data!X70</f>
        <v>285</v>
      </c>
      <c r="V68">
        <f>Data!Z70</f>
        <v>0</v>
      </c>
      <c r="W68">
        <f>Data!AB70</f>
        <v>0.85000000000000198</v>
      </c>
      <c r="X68">
        <f>Data!AC70</f>
        <v>0</v>
      </c>
      <c r="Y68">
        <f>Data!AD70</f>
        <v>0</v>
      </c>
      <c r="Z68">
        <f>Data!AE70</f>
        <v>0</v>
      </c>
      <c r="AA68">
        <f>Data!AG70</f>
        <v>0</v>
      </c>
      <c r="AB68">
        <f>Data!AI70</f>
        <v>0</v>
      </c>
      <c r="AC68">
        <v>0</v>
      </c>
      <c r="AD68">
        <f>Data!AK70</f>
        <v>0</v>
      </c>
      <c r="AE68">
        <f>Data!AL70</f>
        <v>0</v>
      </c>
      <c r="AF68">
        <f>Data!AM70</f>
        <v>57.247</v>
      </c>
      <c r="AG68">
        <f>Data!AN70</f>
        <v>0</v>
      </c>
      <c r="AH68">
        <f>Data!AO70</f>
        <v>0</v>
      </c>
      <c r="AI68">
        <f>Data!AP70</f>
        <v>0</v>
      </c>
      <c r="AJ68">
        <f>Data!AQ70</f>
        <v>0</v>
      </c>
      <c r="AK68">
        <f>Data!AR70</f>
        <v>0</v>
      </c>
      <c r="AL68">
        <f>Data!AS70</f>
        <v>0</v>
      </c>
      <c r="AM68">
        <f>Data!AT70</f>
        <v>0</v>
      </c>
      <c r="AN68">
        <f>Data!AU70</f>
        <v>0</v>
      </c>
      <c r="AO68">
        <f>Data!AV70</f>
        <v>285</v>
      </c>
      <c r="AP68">
        <f>Data!AW70</f>
        <v>0</v>
      </c>
      <c r="AQ68">
        <f>Data!AX70</f>
        <v>0</v>
      </c>
      <c r="AR68">
        <f>Data!AY70</f>
        <v>0</v>
      </c>
      <c r="AS68">
        <f>Data!AZ70</f>
        <v>0</v>
      </c>
      <c r="AT68">
        <f>Data!BA70</f>
        <v>0</v>
      </c>
      <c r="AU68">
        <f>Data!BB70</f>
        <v>0</v>
      </c>
      <c r="AV68">
        <f>Data!BC70</f>
        <v>0</v>
      </c>
      <c r="AW68">
        <f>Data!BD70</f>
        <v>0</v>
      </c>
      <c r="AX68">
        <f>Data!BE70</f>
        <v>58.097000000000001</v>
      </c>
      <c r="AY68">
        <f>Data!BF70</f>
        <v>285</v>
      </c>
      <c r="AZ68">
        <f>Data!BG70</f>
        <v>154.96</v>
      </c>
      <c r="BA68" t="str">
        <f>Data!BJ70</f>
        <v>31854_T11</v>
      </c>
      <c r="BB68" s="1" t="str">
        <f>Data!BK70</f>
        <v>Ústecký</v>
      </c>
      <c r="BC68">
        <f>Data!BL70</f>
        <v>0.16400000000000001</v>
      </c>
      <c r="BD68">
        <f>Data!BM70</f>
        <v>0.24199999999999999</v>
      </c>
      <c r="BE68" t="str">
        <f>Data!BN70</f>
        <v>ČEZ Distribuce, a.s.</v>
      </c>
    </row>
    <row r="69" spans="1:57" x14ac:dyDescent="0.25">
      <c r="A69" s="1" t="s">
        <v>2</v>
      </c>
      <c r="B69" s="1" t="s">
        <v>1205</v>
      </c>
      <c r="C69" t="str">
        <f>Data!C71</f>
        <v>Kotelna Vítkovice</v>
      </c>
      <c r="D69">
        <v>2024</v>
      </c>
      <c r="E69" s="1" t="str">
        <f>Data!E71</f>
        <v>12</v>
      </c>
      <c r="F69">
        <f>Data!G71</f>
        <v>2989.0079999999998</v>
      </c>
      <c r="G69">
        <f>Data!H71</f>
        <v>1410.338</v>
      </c>
      <c r="H69">
        <f>Data!I71</f>
        <v>1578.67</v>
      </c>
      <c r="I69">
        <f>Data!J71</f>
        <v>35.251200000000004</v>
      </c>
      <c r="J69">
        <f>Data!L71</f>
        <v>1076.76</v>
      </c>
      <c r="K69">
        <f>Data!M71</f>
        <v>0</v>
      </c>
      <c r="L69">
        <f>Data!N71</f>
        <v>-14.143000000000029</v>
      </c>
      <c r="M69">
        <f>Data!O71</f>
        <v>0</v>
      </c>
      <c r="N69">
        <f>Data!P71</f>
        <v>0</v>
      </c>
      <c r="O69">
        <f>Data!Q71</f>
        <v>1090.903</v>
      </c>
      <c r="P69">
        <f>Data!S71</f>
        <v>4339</v>
      </c>
      <c r="Q69">
        <f>Data!T71</f>
        <v>0</v>
      </c>
      <c r="R69">
        <f>Data!U71</f>
        <v>0</v>
      </c>
      <c r="S69">
        <f>Data!V71</f>
        <v>0</v>
      </c>
      <c r="T69">
        <f>Data!W71</f>
        <v>0</v>
      </c>
      <c r="U69">
        <f>Data!X71</f>
        <v>4339</v>
      </c>
      <c r="V69">
        <f>Data!Z71</f>
        <v>134.393</v>
      </c>
      <c r="W69">
        <f>Data!AB71</f>
        <v>120.24999999999997</v>
      </c>
      <c r="X69">
        <f>Data!AC71</f>
        <v>0</v>
      </c>
      <c r="Y69">
        <f>Data!AD71</f>
        <v>0</v>
      </c>
      <c r="Z69">
        <f>Data!AE71</f>
        <v>0</v>
      </c>
      <c r="AA69">
        <f>Data!AG71</f>
        <v>0</v>
      </c>
      <c r="AB69">
        <f>Data!AI71</f>
        <v>0</v>
      </c>
      <c r="AC69">
        <v>0</v>
      </c>
      <c r="AD69">
        <f>Data!AK71</f>
        <v>0</v>
      </c>
      <c r="AE69">
        <f>Data!AL71</f>
        <v>0</v>
      </c>
      <c r="AF69">
        <f>Data!AM71</f>
        <v>1090.903</v>
      </c>
      <c r="AG69">
        <f>Data!AN71</f>
        <v>0</v>
      </c>
      <c r="AH69">
        <f>Data!AO71</f>
        <v>0</v>
      </c>
      <c r="AI69">
        <f>Data!AP71</f>
        <v>0</v>
      </c>
      <c r="AJ69">
        <f>Data!AQ71</f>
        <v>0</v>
      </c>
      <c r="AK69">
        <f>Data!AR71</f>
        <v>0</v>
      </c>
      <c r="AL69">
        <f>Data!AS71</f>
        <v>0</v>
      </c>
      <c r="AM69">
        <f>Data!AT71</f>
        <v>0</v>
      </c>
      <c r="AN69">
        <f>Data!AU71</f>
        <v>0</v>
      </c>
      <c r="AO69">
        <f>Data!AV71</f>
        <v>4339</v>
      </c>
      <c r="AP69">
        <f>Data!AW71</f>
        <v>0</v>
      </c>
      <c r="AQ69">
        <f>Data!AX71</f>
        <v>0</v>
      </c>
      <c r="AR69">
        <f>Data!AY71</f>
        <v>0</v>
      </c>
      <c r="AS69">
        <f>Data!AZ71</f>
        <v>0</v>
      </c>
      <c r="AT69">
        <f>Data!BA71</f>
        <v>0</v>
      </c>
      <c r="AU69">
        <f>Data!BB71</f>
        <v>0</v>
      </c>
      <c r="AV69">
        <f>Data!BC71</f>
        <v>0</v>
      </c>
      <c r="AW69">
        <f>Data!BD71</f>
        <v>0</v>
      </c>
      <c r="AX69">
        <f>Data!BE71</f>
        <v>1076.76</v>
      </c>
      <c r="AY69">
        <f>Data!BF71</f>
        <v>4339</v>
      </c>
      <c r="AZ69">
        <f>Data!BG71</f>
        <v>2690.107</v>
      </c>
      <c r="BA69" t="str">
        <f>Data!BJ71</f>
        <v>31867_T11</v>
      </c>
      <c r="BB69" s="1" t="str">
        <f>Data!BK71</f>
        <v>Moravskoslezský</v>
      </c>
      <c r="BC69">
        <f>Data!BL71</f>
        <v>4.1189999999999998</v>
      </c>
      <c r="BD69">
        <f>Data!BM71</f>
        <v>4.99</v>
      </c>
      <c r="BE69" t="str">
        <f>Data!BN71</f>
        <v>ČEZ Distribuce, a.s.</v>
      </c>
    </row>
    <row r="70" spans="1:57" x14ac:dyDescent="0.25">
      <c r="A70" s="1" t="s">
        <v>2</v>
      </c>
      <c r="B70" s="1" t="s">
        <v>1205</v>
      </c>
      <c r="C70" t="str">
        <f>Data!C72</f>
        <v>KJ - Polička, Hegerova</v>
      </c>
      <c r="D70">
        <v>2024</v>
      </c>
      <c r="E70" s="1" t="str">
        <f>Data!E72</f>
        <v>12</v>
      </c>
      <c r="F70">
        <f>Data!G72</f>
        <v>409.00099999999998</v>
      </c>
      <c r="G70">
        <f>Data!H72</f>
        <v>195.64699999999999</v>
      </c>
      <c r="H70">
        <f>Data!I72</f>
        <v>213.35400000000001</v>
      </c>
      <c r="I70">
        <f>Data!J72</f>
        <v>35.251200000000004</v>
      </c>
      <c r="J70">
        <f>Data!L72</f>
        <v>151.30600000000001</v>
      </c>
      <c r="K70">
        <f>Data!M72</f>
        <v>1.5</v>
      </c>
      <c r="L70">
        <f>Data!N72</f>
        <v>1.6350000000000193</v>
      </c>
      <c r="M70">
        <f>Data!O72</f>
        <v>0</v>
      </c>
      <c r="N70">
        <f>Data!P72</f>
        <v>0</v>
      </c>
      <c r="O70">
        <f>Data!Q72</f>
        <v>148.17099999999999</v>
      </c>
      <c r="P70">
        <f>Data!S72</f>
        <v>594</v>
      </c>
      <c r="Q70">
        <f>Data!T72</f>
        <v>0</v>
      </c>
      <c r="R70">
        <f>Data!U72</f>
        <v>0</v>
      </c>
      <c r="S70">
        <f>Data!V72</f>
        <v>0</v>
      </c>
      <c r="T70">
        <f>Data!W72</f>
        <v>0</v>
      </c>
      <c r="U70">
        <f>Data!X72</f>
        <v>594</v>
      </c>
      <c r="V70">
        <f>Data!Z72</f>
        <v>0.72699999999999998</v>
      </c>
      <c r="W70">
        <f>Data!AB72</f>
        <v>3.8620000000000192</v>
      </c>
      <c r="X70">
        <f>Data!AC72</f>
        <v>0</v>
      </c>
      <c r="Y70">
        <f>Data!AD72</f>
        <v>0</v>
      </c>
      <c r="Z70">
        <f>Data!AE72</f>
        <v>0</v>
      </c>
      <c r="AA70">
        <f>Data!AG72</f>
        <v>0</v>
      </c>
      <c r="AB70">
        <f>Data!AI72</f>
        <v>0</v>
      </c>
      <c r="AC70">
        <v>0</v>
      </c>
      <c r="AD70">
        <f>Data!AK72</f>
        <v>0</v>
      </c>
      <c r="AE70">
        <f>Data!AL72</f>
        <v>0</v>
      </c>
      <c r="AF70">
        <f>Data!AM72</f>
        <v>148.17099999999999</v>
      </c>
      <c r="AG70">
        <f>Data!AN72</f>
        <v>0</v>
      </c>
      <c r="AH70">
        <f>Data!AO72</f>
        <v>0</v>
      </c>
      <c r="AI70">
        <f>Data!AP72</f>
        <v>0</v>
      </c>
      <c r="AJ70">
        <f>Data!AQ72</f>
        <v>0</v>
      </c>
      <c r="AK70">
        <f>Data!AR72</f>
        <v>0</v>
      </c>
      <c r="AL70">
        <f>Data!AS72</f>
        <v>0</v>
      </c>
      <c r="AM70">
        <f>Data!AT72</f>
        <v>0</v>
      </c>
      <c r="AN70">
        <f>Data!AU72</f>
        <v>0</v>
      </c>
      <c r="AO70">
        <f>Data!AV72</f>
        <v>594</v>
      </c>
      <c r="AP70">
        <f>Data!AW72</f>
        <v>0</v>
      </c>
      <c r="AQ70">
        <f>Data!AX72</f>
        <v>0</v>
      </c>
      <c r="AR70">
        <f>Data!AY72</f>
        <v>0</v>
      </c>
      <c r="AS70">
        <f>Data!AZ72</f>
        <v>0</v>
      </c>
      <c r="AT70">
        <f>Data!BA72</f>
        <v>0</v>
      </c>
      <c r="AU70">
        <f>Data!BB72</f>
        <v>0</v>
      </c>
      <c r="AV70">
        <f>Data!BC72</f>
        <v>0</v>
      </c>
      <c r="AW70">
        <f>Data!BD72</f>
        <v>0</v>
      </c>
      <c r="AX70">
        <f>Data!BE72</f>
        <v>151.30600000000001</v>
      </c>
      <c r="AY70">
        <f>Data!BF72</f>
        <v>594</v>
      </c>
      <c r="AZ70">
        <f>Data!BG72</f>
        <v>368.101</v>
      </c>
      <c r="BA70" t="str">
        <f>Data!BJ72</f>
        <v>30787_T11</v>
      </c>
      <c r="BB70" s="1" t="str">
        <f>Data!BK72</f>
        <v>Pardubický</v>
      </c>
      <c r="BC70">
        <f>Data!BL72</f>
        <v>0.4</v>
      </c>
      <c r="BD70">
        <f>Data!BM72</f>
        <v>0.47199999999999998</v>
      </c>
      <c r="BE70" t="str">
        <f>Data!BN72</f>
        <v>ČEZ Distribuce, a.s.</v>
      </c>
    </row>
    <row r="71" spans="1:57" x14ac:dyDescent="0.25">
      <c r="A71" s="1" t="s">
        <v>2</v>
      </c>
      <c r="B71" s="1" t="s">
        <v>1205</v>
      </c>
      <c r="C71" t="str">
        <f>Data!C73</f>
        <v>KJ - Polička, Jiráskova</v>
      </c>
      <c r="D71">
        <v>2024</v>
      </c>
      <c r="E71" s="1" t="str">
        <f>Data!E73</f>
        <v>12</v>
      </c>
      <c r="F71">
        <f>Data!G73</f>
        <v>224.672</v>
      </c>
      <c r="G71">
        <f>Data!H73</f>
        <v>96.234999999999999</v>
      </c>
      <c r="H71">
        <f>Data!I73</f>
        <v>128.43700000000001</v>
      </c>
      <c r="I71">
        <f>Data!J73</f>
        <v>35.251200000000004</v>
      </c>
      <c r="J71">
        <f>Data!L73</f>
        <v>75.968000000000004</v>
      </c>
      <c r="K71">
        <f>Data!M73</f>
        <v>0.52800000000000002</v>
      </c>
      <c r="L71">
        <f>Data!N73</f>
        <v>0.70399999999999352</v>
      </c>
      <c r="M71">
        <f>Data!O73</f>
        <v>0</v>
      </c>
      <c r="N71">
        <f>Data!P73</f>
        <v>0</v>
      </c>
      <c r="O71">
        <f>Data!Q73</f>
        <v>74.736000000000004</v>
      </c>
      <c r="P71">
        <f>Data!S73</f>
        <v>365</v>
      </c>
      <c r="Q71">
        <f>Data!T73</f>
        <v>0</v>
      </c>
      <c r="R71">
        <f>Data!U73</f>
        <v>0</v>
      </c>
      <c r="S71">
        <f>Data!V73</f>
        <v>0</v>
      </c>
      <c r="T71">
        <f>Data!W73</f>
        <v>0</v>
      </c>
      <c r="U71">
        <f>Data!X73</f>
        <v>365</v>
      </c>
      <c r="V71">
        <f>Data!Z73</f>
        <v>2.1000000000000001E-2</v>
      </c>
      <c r="W71">
        <f>Data!AB73</f>
        <v>1.2529999999999935</v>
      </c>
      <c r="X71">
        <f>Data!AC73</f>
        <v>0</v>
      </c>
      <c r="Y71">
        <f>Data!AD73</f>
        <v>0</v>
      </c>
      <c r="Z71">
        <f>Data!AE73</f>
        <v>0</v>
      </c>
      <c r="AA71">
        <f>Data!AG73</f>
        <v>0</v>
      </c>
      <c r="AB71">
        <f>Data!AI73</f>
        <v>0</v>
      </c>
      <c r="AC71">
        <v>0</v>
      </c>
      <c r="AD71">
        <f>Data!AK73</f>
        <v>0</v>
      </c>
      <c r="AE71">
        <f>Data!AL73</f>
        <v>0</v>
      </c>
      <c r="AF71">
        <f>Data!AM73</f>
        <v>74.736000000000004</v>
      </c>
      <c r="AG71">
        <f>Data!AN73</f>
        <v>0</v>
      </c>
      <c r="AH71">
        <f>Data!AO73</f>
        <v>0</v>
      </c>
      <c r="AI71">
        <f>Data!AP73</f>
        <v>0</v>
      </c>
      <c r="AJ71">
        <f>Data!AQ73</f>
        <v>0</v>
      </c>
      <c r="AK71">
        <f>Data!AR73</f>
        <v>0</v>
      </c>
      <c r="AL71">
        <f>Data!AS73</f>
        <v>0</v>
      </c>
      <c r="AM71">
        <f>Data!AT73</f>
        <v>0</v>
      </c>
      <c r="AN71">
        <f>Data!AU73</f>
        <v>0</v>
      </c>
      <c r="AO71">
        <f>Data!AV73</f>
        <v>365</v>
      </c>
      <c r="AP71">
        <f>Data!AW73</f>
        <v>0</v>
      </c>
      <c r="AQ71">
        <f>Data!AX73</f>
        <v>0</v>
      </c>
      <c r="AR71">
        <f>Data!AY73</f>
        <v>0</v>
      </c>
      <c r="AS71">
        <f>Data!AZ73</f>
        <v>0</v>
      </c>
      <c r="AT71">
        <f>Data!BA73</f>
        <v>0</v>
      </c>
      <c r="AU71">
        <f>Data!BB73</f>
        <v>0</v>
      </c>
      <c r="AV71">
        <f>Data!BC73</f>
        <v>0</v>
      </c>
      <c r="AW71">
        <f>Data!BD73</f>
        <v>0</v>
      </c>
      <c r="AX71">
        <f>Data!BE73</f>
        <v>75.968000000000004</v>
      </c>
      <c r="AY71">
        <f>Data!BF73</f>
        <v>365</v>
      </c>
      <c r="AZ71">
        <f>Data!BG73</f>
        <v>202.20500000000001</v>
      </c>
      <c r="BA71" t="str">
        <f>Data!BJ73</f>
        <v>32325_T11</v>
      </c>
      <c r="BB71" s="1" t="str">
        <f>Data!BK73</f>
        <v>Pardubický</v>
      </c>
      <c r="BC71">
        <f>Data!BL73</f>
        <v>0.2</v>
      </c>
      <c r="BD71">
        <f>Data!BM73</f>
        <v>0.29099999999999998</v>
      </c>
      <c r="BE71" t="str">
        <f>Data!BN73</f>
        <v>ČEZ Distribuce, a.s.</v>
      </c>
    </row>
    <row r="72" spans="1:57" x14ac:dyDescent="0.25">
      <c r="A72" s="1" t="s">
        <v>2</v>
      </c>
      <c r="B72" s="1" t="s">
        <v>1205</v>
      </c>
      <c r="C72" t="str">
        <f>Data!C74</f>
        <v>KJ - Polička, Svépomoc</v>
      </c>
      <c r="D72">
        <v>2024</v>
      </c>
      <c r="E72" s="1" t="str">
        <f>Data!E74</f>
        <v>12</v>
      </c>
      <c r="F72">
        <f>Data!G74</f>
        <v>325.12700000000001</v>
      </c>
      <c r="G72">
        <f>Data!H74</f>
        <v>153.59800000000001</v>
      </c>
      <c r="H72">
        <f>Data!I74</f>
        <v>171.529</v>
      </c>
      <c r="I72">
        <f>Data!J74</f>
        <v>35.251200000000004</v>
      </c>
      <c r="J72">
        <f>Data!L74</f>
        <v>119.892</v>
      </c>
      <c r="K72">
        <f>Data!M74</f>
        <v>1.4830000000000001</v>
      </c>
      <c r="L72">
        <f>Data!N74</f>
        <v>1.6559999999999917</v>
      </c>
      <c r="M72">
        <f>Data!O74</f>
        <v>0</v>
      </c>
      <c r="N72">
        <f>Data!P74</f>
        <v>0</v>
      </c>
      <c r="O72">
        <f>Data!Q74</f>
        <v>116.753</v>
      </c>
      <c r="P72">
        <f>Data!S74</f>
        <v>482</v>
      </c>
      <c r="Q72">
        <f>Data!T74</f>
        <v>0</v>
      </c>
      <c r="R72">
        <f>Data!U74</f>
        <v>0</v>
      </c>
      <c r="S72">
        <f>Data!V74</f>
        <v>0</v>
      </c>
      <c r="T72">
        <f>Data!W74</f>
        <v>0</v>
      </c>
      <c r="U72">
        <f>Data!X74</f>
        <v>482</v>
      </c>
      <c r="V72">
        <f>Data!Z74</f>
        <v>2.2810000000000001</v>
      </c>
      <c r="W72">
        <f>Data!AB74</f>
        <v>5.4199999999999919</v>
      </c>
      <c r="X72">
        <f>Data!AC74</f>
        <v>0</v>
      </c>
      <c r="Y72">
        <f>Data!AD74</f>
        <v>0</v>
      </c>
      <c r="Z72">
        <f>Data!AE74</f>
        <v>0</v>
      </c>
      <c r="AA72">
        <f>Data!AG74</f>
        <v>0</v>
      </c>
      <c r="AB72">
        <f>Data!AI74</f>
        <v>0</v>
      </c>
      <c r="AC72">
        <v>0</v>
      </c>
      <c r="AD72">
        <f>Data!AK74</f>
        <v>0</v>
      </c>
      <c r="AE72">
        <f>Data!AL74</f>
        <v>0</v>
      </c>
      <c r="AF72">
        <f>Data!AM74</f>
        <v>116.753</v>
      </c>
      <c r="AG72">
        <f>Data!AN74</f>
        <v>0</v>
      </c>
      <c r="AH72">
        <f>Data!AO74</f>
        <v>0</v>
      </c>
      <c r="AI72">
        <f>Data!AP74</f>
        <v>0</v>
      </c>
      <c r="AJ72">
        <f>Data!AQ74</f>
        <v>0</v>
      </c>
      <c r="AK72">
        <f>Data!AR74</f>
        <v>0</v>
      </c>
      <c r="AL72">
        <f>Data!AS74</f>
        <v>0</v>
      </c>
      <c r="AM72">
        <f>Data!AT74</f>
        <v>0</v>
      </c>
      <c r="AN72">
        <f>Data!AU74</f>
        <v>0</v>
      </c>
      <c r="AO72">
        <f>Data!AV74</f>
        <v>482</v>
      </c>
      <c r="AP72">
        <f>Data!AW74</f>
        <v>0</v>
      </c>
      <c r="AQ72">
        <f>Data!AX74</f>
        <v>0</v>
      </c>
      <c r="AR72">
        <f>Data!AY74</f>
        <v>0</v>
      </c>
      <c r="AS72">
        <f>Data!AZ74</f>
        <v>0</v>
      </c>
      <c r="AT72">
        <f>Data!BA74</f>
        <v>0</v>
      </c>
      <c r="AU72">
        <f>Data!BB74</f>
        <v>0</v>
      </c>
      <c r="AV72">
        <f>Data!BC74</f>
        <v>0</v>
      </c>
      <c r="AW72">
        <f>Data!BD74</f>
        <v>0</v>
      </c>
      <c r="AX72">
        <f>Data!BE74</f>
        <v>119.892</v>
      </c>
      <c r="AY72">
        <f>Data!BF74</f>
        <v>482</v>
      </c>
      <c r="AZ72">
        <f>Data!BG74</f>
        <v>292.61399999999998</v>
      </c>
      <c r="BA72" t="str">
        <f>Data!BJ74</f>
        <v>30790_T11</v>
      </c>
      <c r="BB72" s="1" t="str">
        <f>Data!BK74</f>
        <v>Pardubický</v>
      </c>
      <c r="BC72">
        <f>Data!BL74</f>
        <v>0.4</v>
      </c>
      <c r="BD72">
        <f>Data!BM74</f>
        <v>0.47199999999999998</v>
      </c>
      <c r="BE72" t="str">
        <f>Data!BN74</f>
        <v>ČEZ Distribuce, a.s.</v>
      </c>
    </row>
    <row r="73" spans="1:57" x14ac:dyDescent="0.25">
      <c r="A73" s="1" t="s">
        <v>2</v>
      </c>
      <c r="B73" s="1" t="s">
        <v>1205</v>
      </c>
      <c r="C73" t="str">
        <f>Data!C75</f>
        <v>KJ - Postoloprty, Draguš</v>
      </c>
      <c r="D73">
        <v>2024</v>
      </c>
      <c r="E73" s="1" t="str">
        <f>Data!E75</f>
        <v>12</v>
      </c>
      <c r="F73">
        <f>Data!G75</f>
        <v>197.52</v>
      </c>
      <c r="G73">
        <f>Data!H75</f>
        <v>86.222999999999999</v>
      </c>
      <c r="H73">
        <f>Data!I75</f>
        <v>111.297</v>
      </c>
      <c r="I73">
        <f>Data!J75</f>
        <v>35.2836</v>
      </c>
      <c r="J73">
        <f>Data!L75</f>
        <v>72.090999999999994</v>
      </c>
      <c r="K73">
        <f>Data!M75</f>
        <v>2.1829999999999998</v>
      </c>
      <c r="L73">
        <f>Data!N75</f>
        <v>2.8189999999999884</v>
      </c>
      <c r="M73">
        <f>Data!O75</f>
        <v>0</v>
      </c>
      <c r="N73">
        <f>Data!P75</f>
        <v>0</v>
      </c>
      <c r="O73">
        <f>Data!Q75</f>
        <v>67.088999999999999</v>
      </c>
      <c r="P73">
        <f>Data!S75</f>
        <v>335</v>
      </c>
      <c r="Q73">
        <f>Data!T75</f>
        <v>0</v>
      </c>
      <c r="R73">
        <f>Data!U75</f>
        <v>0</v>
      </c>
      <c r="S73">
        <f>Data!V75</f>
        <v>0</v>
      </c>
      <c r="T73">
        <f>Data!W75</f>
        <v>0</v>
      </c>
      <c r="U73">
        <f>Data!X75</f>
        <v>335</v>
      </c>
      <c r="V73">
        <f>Data!Z75</f>
        <v>1.32</v>
      </c>
      <c r="W73">
        <f>Data!AB75</f>
        <v>6.3219999999999885</v>
      </c>
      <c r="X73">
        <f>Data!AC75</f>
        <v>0</v>
      </c>
      <c r="Y73">
        <f>Data!AD75</f>
        <v>0</v>
      </c>
      <c r="Z73">
        <f>Data!AE75</f>
        <v>0</v>
      </c>
      <c r="AA73">
        <f>Data!AG75</f>
        <v>0</v>
      </c>
      <c r="AB73">
        <f>Data!AI75</f>
        <v>0</v>
      </c>
      <c r="AC73">
        <v>0</v>
      </c>
      <c r="AD73">
        <f>Data!AK75</f>
        <v>0</v>
      </c>
      <c r="AE73">
        <f>Data!AL75</f>
        <v>0</v>
      </c>
      <c r="AF73">
        <f>Data!AM75</f>
        <v>67.088999999999999</v>
      </c>
      <c r="AG73">
        <f>Data!AN75</f>
        <v>0</v>
      </c>
      <c r="AH73">
        <f>Data!AO75</f>
        <v>0</v>
      </c>
      <c r="AI73">
        <f>Data!AP75</f>
        <v>0</v>
      </c>
      <c r="AJ73">
        <f>Data!AQ75</f>
        <v>0</v>
      </c>
      <c r="AK73">
        <f>Data!AR75</f>
        <v>0</v>
      </c>
      <c r="AL73">
        <f>Data!AS75</f>
        <v>0</v>
      </c>
      <c r="AM73">
        <f>Data!AT75</f>
        <v>0</v>
      </c>
      <c r="AN73">
        <f>Data!AU75</f>
        <v>0</v>
      </c>
      <c r="AO73">
        <f>Data!AV75</f>
        <v>335</v>
      </c>
      <c r="AP73">
        <f>Data!AW75</f>
        <v>0</v>
      </c>
      <c r="AQ73">
        <f>Data!AX75</f>
        <v>0</v>
      </c>
      <c r="AR73">
        <f>Data!AY75</f>
        <v>0</v>
      </c>
      <c r="AS73">
        <f>Data!AZ75</f>
        <v>0</v>
      </c>
      <c r="AT73">
        <f>Data!BA75</f>
        <v>0</v>
      </c>
      <c r="AU73">
        <f>Data!BB75</f>
        <v>0</v>
      </c>
      <c r="AV73">
        <f>Data!BC75</f>
        <v>0</v>
      </c>
      <c r="AW73">
        <f>Data!BD75</f>
        <v>0</v>
      </c>
      <c r="AX73">
        <f>Data!BE75</f>
        <v>72.090999999999994</v>
      </c>
      <c r="AY73">
        <f>Data!BF75</f>
        <v>335</v>
      </c>
      <c r="AZ73">
        <f>Data!BG75</f>
        <v>197.52</v>
      </c>
      <c r="BA73" t="str">
        <f>Data!BJ75</f>
        <v>29922_T11</v>
      </c>
      <c r="BB73" s="1" t="str">
        <f>Data!BK75</f>
        <v>Ústecký</v>
      </c>
      <c r="BC73">
        <f>Data!BL75</f>
        <v>0.2</v>
      </c>
      <c r="BD73">
        <f>Data!BM75</f>
        <v>0.28599999999999998</v>
      </c>
      <c r="BE73" t="str">
        <f>Data!BN75</f>
        <v>ČEZ Distribuce, a.s.</v>
      </c>
    </row>
    <row r="74" spans="1:57" x14ac:dyDescent="0.25">
      <c r="A74" s="1" t="s">
        <v>2</v>
      </c>
      <c r="B74" s="1" t="s">
        <v>1205</v>
      </c>
      <c r="C74" t="str">
        <f>Data!C76</f>
        <v>KJ - Postoloprty, Dvořákova</v>
      </c>
      <c r="D74">
        <v>2024</v>
      </c>
      <c r="E74" s="1" t="str">
        <f>Data!E76</f>
        <v>12</v>
      </c>
      <c r="F74">
        <f>Data!G76</f>
        <v>872.78899999999999</v>
      </c>
      <c r="G74">
        <f>Data!H76</f>
        <v>399.85599999999999</v>
      </c>
      <c r="H74">
        <f>Data!I76</f>
        <v>472.93299999999999</v>
      </c>
      <c r="I74">
        <f>Data!J76</f>
        <v>35.2836</v>
      </c>
      <c r="J74">
        <f>Data!L76</f>
        <v>361.44400000000002</v>
      </c>
      <c r="K74">
        <f>Data!M76</f>
        <v>5.8860000000000001</v>
      </c>
      <c r="L74">
        <f>Data!N76</f>
        <v>6.9619999999999891</v>
      </c>
      <c r="M74">
        <f>Data!O76</f>
        <v>0</v>
      </c>
      <c r="N74">
        <f>Data!P76</f>
        <v>0</v>
      </c>
      <c r="O74">
        <f>Data!Q76</f>
        <v>348.596</v>
      </c>
      <c r="P74">
        <f>Data!S76</f>
        <v>1539</v>
      </c>
      <c r="Q74">
        <f>Data!T76</f>
        <v>0</v>
      </c>
      <c r="R74">
        <f>Data!U76</f>
        <v>0</v>
      </c>
      <c r="S74">
        <f>Data!V76</f>
        <v>0</v>
      </c>
      <c r="T74">
        <f>Data!W76</f>
        <v>0</v>
      </c>
      <c r="U74">
        <f>Data!X76</f>
        <v>1539</v>
      </c>
      <c r="V74">
        <f>Data!Z76</f>
        <v>1.075</v>
      </c>
      <c r="W74">
        <f>Data!AB76</f>
        <v>13.922999999999988</v>
      </c>
      <c r="X74">
        <f>Data!AC76</f>
        <v>0</v>
      </c>
      <c r="Y74">
        <f>Data!AD76</f>
        <v>0</v>
      </c>
      <c r="Z74">
        <f>Data!AE76</f>
        <v>0</v>
      </c>
      <c r="AA74">
        <f>Data!AG76</f>
        <v>0</v>
      </c>
      <c r="AB74">
        <f>Data!AI76</f>
        <v>0</v>
      </c>
      <c r="AC74">
        <v>0</v>
      </c>
      <c r="AD74">
        <f>Data!AK76</f>
        <v>0</v>
      </c>
      <c r="AE74">
        <f>Data!AL76</f>
        <v>0</v>
      </c>
      <c r="AF74">
        <f>Data!AM76</f>
        <v>348.596</v>
      </c>
      <c r="AG74">
        <f>Data!AN76</f>
        <v>0</v>
      </c>
      <c r="AH74">
        <f>Data!AO76</f>
        <v>0</v>
      </c>
      <c r="AI74">
        <f>Data!AP76</f>
        <v>0</v>
      </c>
      <c r="AJ74">
        <f>Data!AQ76</f>
        <v>0</v>
      </c>
      <c r="AK74">
        <f>Data!AR76</f>
        <v>0</v>
      </c>
      <c r="AL74">
        <f>Data!AS76</f>
        <v>0</v>
      </c>
      <c r="AM74">
        <f>Data!AT76</f>
        <v>0</v>
      </c>
      <c r="AN74">
        <f>Data!AU76</f>
        <v>0</v>
      </c>
      <c r="AO74">
        <f>Data!AV76</f>
        <v>1539</v>
      </c>
      <c r="AP74">
        <f>Data!AW76</f>
        <v>0</v>
      </c>
      <c r="AQ74">
        <f>Data!AX76</f>
        <v>0</v>
      </c>
      <c r="AR74">
        <f>Data!AY76</f>
        <v>0</v>
      </c>
      <c r="AS74">
        <f>Data!AZ76</f>
        <v>0</v>
      </c>
      <c r="AT74">
        <f>Data!BA76</f>
        <v>0</v>
      </c>
      <c r="AU74">
        <f>Data!BB76</f>
        <v>0</v>
      </c>
      <c r="AV74">
        <f>Data!BC76</f>
        <v>0</v>
      </c>
      <c r="AW74">
        <f>Data!BD76</f>
        <v>0</v>
      </c>
      <c r="AX74">
        <f>Data!BE76</f>
        <v>361.44400000000002</v>
      </c>
      <c r="AY74">
        <f>Data!BF76</f>
        <v>1539</v>
      </c>
      <c r="AZ74">
        <f>Data!BG76</f>
        <v>872.78899999999999</v>
      </c>
      <c r="BA74" t="str">
        <f>Data!BJ76</f>
        <v>31801_T11</v>
      </c>
      <c r="BB74" s="1" t="str">
        <f>Data!BK76</f>
        <v>Ústecký</v>
      </c>
      <c r="BC74">
        <f>Data!BL76</f>
        <v>0.8</v>
      </c>
      <c r="BD74">
        <f>Data!BM76</f>
        <v>1.0629999999999999</v>
      </c>
      <c r="BE74" t="str">
        <f>Data!BN76</f>
        <v>ČEZ Distribuce, a.s.</v>
      </c>
    </row>
    <row r="75" spans="1:57" x14ac:dyDescent="0.25">
      <c r="A75" s="1" t="s">
        <v>2</v>
      </c>
      <c r="B75" s="1" t="s">
        <v>1205</v>
      </c>
      <c r="C75" t="str">
        <f>Data!C77</f>
        <v>KJ - Prostějov, B. Šmerala</v>
      </c>
      <c r="D75">
        <v>2024</v>
      </c>
      <c r="E75" s="1" t="str">
        <f>Data!E77</f>
        <v>12</v>
      </c>
      <c r="F75">
        <f>Data!G77</f>
        <v>882.36800000000005</v>
      </c>
      <c r="G75">
        <f>Data!H77</f>
        <v>400.92</v>
      </c>
      <c r="H75">
        <f>Data!I77</f>
        <v>481.44799999999998</v>
      </c>
      <c r="I75">
        <f>Data!J77</f>
        <v>35.251200000000004</v>
      </c>
      <c r="J75">
        <f>Data!L77</f>
        <v>328.7</v>
      </c>
      <c r="K75">
        <f>Data!M77</f>
        <v>5.407</v>
      </c>
      <c r="L75">
        <f>Data!N77</f>
        <v>6.4920000000000186</v>
      </c>
      <c r="M75">
        <f>Data!O77</f>
        <v>0</v>
      </c>
      <c r="N75">
        <f>Data!P77</f>
        <v>0</v>
      </c>
      <c r="O75">
        <f>Data!Q77</f>
        <v>316.80099999999999</v>
      </c>
      <c r="P75">
        <f>Data!S77</f>
        <v>1421</v>
      </c>
      <c r="Q75">
        <f>Data!T77</f>
        <v>0</v>
      </c>
      <c r="R75">
        <f>Data!U77</f>
        <v>0</v>
      </c>
      <c r="S75">
        <f>Data!V77</f>
        <v>0</v>
      </c>
      <c r="T75">
        <f>Data!W77</f>
        <v>0</v>
      </c>
      <c r="U75">
        <f>Data!X77</f>
        <v>1421</v>
      </c>
      <c r="V75">
        <f>Data!Z77</f>
        <v>22.268999999999998</v>
      </c>
      <c r="W75">
        <f>Data!AB77</f>
        <v>34.168000000000021</v>
      </c>
      <c r="X75">
        <f>Data!AC77</f>
        <v>0</v>
      </c>
      <c r="Y75">
        <f>Data!AD77</f>
        <v>0</v>
      </c>
      <c r="Z75">
        <f>Data!AE77</f>
        <v>0</v>
      </c>
      <c r="AA75">
        <f>Data!AG77</f>
        <v>0</v>
      </c>
      <c r="AB75">
        <f>Data!AI77</f>
        <v>0</v>
      </c>
      <c r="AC75">
        <v>0</v>
      </c>
      <c r="AD75">
        <f>Data!AK77</f>
        <v>0</v>
      </c>
      <c r="AE75">
        <f>Data!AL77</f>
        <v>0</v>
      </c>
      <c r="AF75">
        <f>Data!AM77</f>
        <v>316.80099999999999</v>
      </c>
      <c r="AG75">
        <f>Data!AN77</f>
        <v>0</v>
      </c>
      <c r="AH75">
        <f>Data!AO77</f>
        <v>0</v>
      </c>
      <c r="AI75">
        <f>Data!AP77</f>
        <v>0</v>
      </c>
      <c r="AJ75">
        <f>Data!AQ77</f>
        <v>0</v>
      </c>
      <c r="AK75">
        <f>Data!AR77</f>
        <v>0</v>
      </c>
      <c r="AL75">
        <f>Data!AS77</f>
        <v>0</v>
      </c>
      <c r="AM75">
        <f>Data!AT77</f>
        <v>0</v>
      </c>
      <c r="AN75">
        <f>Data!AU77</f>
        <v>0</v>
      </c>
      <c r="AO75">
        <f>Data!AV77</f>
        <v>1421</v>
      </c>
      <c r="AP75">
        <f>Data!AW77</f>
        <v>0</v>
      </c>
      <c r="AQ75">
        <f>Data!AX77</f>
        <v>0</v>
      </c>
      <c r="AR75">
        <f>Data!AY77</f>
        <v>0</v>
      </c>
      <c r="AS75">
        <f>Data!AZ77</f>
        <v>0</v>
      </c>
      <c r="AT75">
        <f>Data!BA77</f>
        <v>0</v>
      </c>
      <c r="AU75">
        <f>Data!BB77</f>
        <v>0</v>
      </c>
      <c r="AV75">
        <f>Data!BC77</f>
        <v>0</v>
      </c>
      <c r="AW75">
        <f>Data!BD77</f>
        <v>0</v>
      </c>
      <c r="AX75">
        <f>Data!BE77</f>
        <v>328.7</v>
      </c>
      <c r="AY75">
        <f>Data!BF77</f>
        <v>1421</v>
      </c>
      <c r="AZ75">
        <f>Data!BG77</f>
        <v>794.13099999999997</v>
      </c>
      <c r="BA75" t="str">
        <f>Data!BJ77</f>
        <v>32646_T11</v>
      </c>
      <c r="BB75" s="1" t="str">
        <f>Data!BK77</f>
        <v>Olomoucký</v>
      </c>
      <c r="BC75">
        <f>Data!BL77</f>
        <v>1.56</v>
      </c>
      <c r="BD75">
        <f>Data!BM77</f>
        <v>1.964</v>
      </c>
      <c r="BE75" t="str">
        <f>Data!BN77</f>
        <v>EG.D, a.s.</v>
      </c>
    </row>
    <row r="76" spans="1:57" x14ac:dyDescent="0.25">
      <c r="A76" s="1" t="s">
        <v>2</v>
      </c>
      <c r="B76" s="1" t="s">
        <v>1205</v>
      </c>
      <c r="C76" t="str">
        <f>Data!C78</f>
        <v>KJ - Prostějov, S. Manharda</v>
      </c>
      <c r="D76">
        <v>2024</v>
      </c>
      <c r="E76" s="1" t="str">
        <f>Data!E78</f>
        <v>12</v>
      </c>
      <c r="F76">
        <f>Data!G78</f>
        <v>1423.354</v>
      </c>
      <c r="G76">
        <f>Data!H78</f>
        <v>651.98599999999999</v>
      </c>
      <c r="H76">
        <f>Data!I78</f>
        <v>771.36800000000005</v>
      </c>
      <c r="I76">
        <f>Data!J78</f>
        <v>35.251200000000004</v>
      </c>
      <c r="J76">
        <f>Data!L78</f>
        <v>540.48</v>
      </c>
      <c r="K76">
        <f>Data!M78</f>
        <v>13.797000000000001</v>
      </c>
      <c r="L76">
        <f>Data!N78</f>
        <v>16.322999999999979</v>
      </c>
      <c r="M76">
        <f>Data!O78</f>
        <v>0</v>
      </c>
      <c r="N76">
        <f>Data!P78</f>
        <v>0</v>
      </c>
      <c r="O76">
        <f>Data!Q78</f>
        <v>510.36</v>
      </c>
      <c r="P76">
        <f>Data!S78</f>
        <v>2302</v>
      </c>
      <c r="Q76">
        <f>Data!T78</f>
        <v>0</v>
      </c>
      <c r="R76">
        <f>Data!U78</f>
        <v>0</v>
      </c>
      <c r="S76">
        <f>Data!V78</f>
        <v>0</v>
      </c>
      <c r="T76">
        <f>Data!W78</f>
        <v>0</v>
      </c>
      <c r="U76">
        <f>Data!X78</f>
        <v>2302</v>
      </c>
      <c r="V76">
        <f>Data!Z78</f>
        <v>11.797000000000001</v>
      </c>
      <c r="W76">
        <f>Data!AB78</f>
        <v>41.91699999999998</v>
      </c>
      <c r="X76">
        <f>Data!AC78</f>
        <v>0</v>
      </c>
      <c r="Y76">
        <f>Data!AD78</f>
        <v>0</v>
      </c>
      <c r="Z76">
        <f>Data!AE78</f>
        <v>0</v>
      </c>
      <c r="AA76">
        <f>Data!AG78</f>
        <v>0</v>
      </c>
      <c r="AB76">
        <f>Data!AI78</f>
        <v>0</v>
      </c>
      <c r="AC76">
        <v>0</v>
      </c>
      <c r="AD76">
        <f>Data!AK78</f>
        <v>0</v>
      </c>
      <c r="AE76">
        <f>Data!AL78</f>
        <v>0</v>
      </c>
      <c r="AF76">
        <f>Data!AM78</f>
        <v>510.36</v>
      </c>
      <c r="AG76">
        <f>Data!AN78</f>
        <v>0</v>
      </c>
      <c r="AH76">
        <f>Data!AO78</f>
        <v>0</v>
      </c>
      <c r="AI76">
        <f>Data!AP78</f>
        <v>0</v>
      </c>
      <c r="AJ76">
        <f>Data!AQ78</f>
        <v>0</v>
      </c>
      <c r="AK76">
        <f>Data!AR78</f>
        <v>0</v>
      </c>
      <c r="AL76">
        <f>Data!AS78</f>
        <v>0</v>
      </c>
      <c r="AM76">
        <f>Data!AT78</f>
        <v>0</v>
      </c>
      <c r="AN76">
        <f>Data!AU78</f>
        <v>0</v>
      </c>
      <c r="AO76">
        <f>Data!AV78</f>
        <v>2302</v>
      </c>
      <c r="AP76">
        <f>Data!AW78</f>
        <v>0</v>
      </c>
      <c r="AQ76">
        <f>Data!AX78</f>
        <v>0</v>
      </c>
      <c r="AR76">
        <f>Data!AY78</f>
        <v>0</v>
      </c>
      <c r="AS76">
        <f>Data!AZ78</f>
        <v>0</v>
      </c>
      <c r="AT76">
        <f>Data!BA78</f>
        <v>0</v>
      </c>
      <c r="AU76">
        <f>Data!BB78</f>
        <v>0</v>
      </c>
      <c r="AV76">
        <f>Data!BC78</f>
        <v>0</v>
      </c>
      <c r="AW76">
        <f>Data!BD78</f>
        <v>0</v>
      </c>
      <c r="AX76">
        <f>Data!BE78</f>
        <v>540.48</v>
      </c>
      <c r="AY76">
        <f>Data!BF78</f>
        <v>2302</v>
      </c>
      <c r="AZ76">
        <f>Data!BG78</f>
        <v>1281.019</v>
      </c>
      <c r="BA76" t="str">
        <f>Data!BJ78</f>
        <v>32647_T11</v>
      </c>
      <c r="BB76" s="1" t="str">
        <f>Data!BK78</f>
        <v>Olomoucký</v>
      </c>
      <c r="BC76">
        <f>Data!BL78</f>
        <v>1.56</v>
      </c>
      <c r="BD76">
        <f>Data!BM78</f>
        <v>1.964</v>
      </c>
      <c r="BE76" t="str">
        <f>Data!BN78</f>
        <v>EG.D, a.s.</v>
      </c>
    </row>
    <row r="77" spans="1:57" x14ac:dyDescent="0.25">
      <c r="A77" s="1" t="s">
        <v>2</v>
      </c>
      <c r="B77" s="1" t="s">
        <v>1205</v>
      </c>
      <c r="C77" t="str">
        <f>Data!C79</f>
        <v>KJ - Prostějov, Moravská</v>
      </c>
      <c r="D77">
        <v>2024</v>
      </c>
      <c r="E77" s="1" t="str">
        <f>Data!E79</f>
        <v>12</v>
      </c>
      <c r="F77">
        <f>Data!G79</f>
        <v>582.14499999999998</v>
      </c>
      <c r="G77">
        <f>Data!H79</f>
        <v>270.64800000000002</v>
      </c>
      <c r="H77">
        <f>Data!I79</f>
        <v>311.49700000000001</v>
      </c>
      <c r="I77">
        <f>Data!J79</f>
        <v>35.251200000000004</v>
      </c>
      <c r="J77">
        <f>Data!L79</f>
        <v>210.94</v>
      </c>
      <c r="K77">
        <f>Data!M79</f>
        <v>1.84</v>
      </c>
      <c r="L77">
        <f>Data!N79</f>
        <v>2.1169999999999902</v>
      </c>
      <c r="M77">
        <f>Data!O79</f>
        <v>0</v>
      </c>
      <c r="N77">
        <f>Data!P79</f>
        <v>0</v>
      </c>
      <c r="O77">
        <f>Data!Q79</f>
        <v>206.983</v>
      </c>
      <c r="P77">
        <f>Data!S79</f>
        <v>874</v>
      </c>
      <c r="Q77">
        <f>Data!T79</f>
        <v>0</v>
      </c>
      <c r="R77">
        <f>Data!U79</f>
        <v>0</v>
      </c>
      <c r="S77">
        <f>Data!V79</f>
        <v>0</v>
      </c>
      <c r="T77">
        <f>Data!W79</f>
        <v>0</v>
      </c>
      <c r="U77">
        <f>Data!X79</f>
        <v>874</v>
      </c>
      <c r="V77">
        <f>Data!Z79</f>
        <v>5.0549999999999997</v>
      </c>
      <c r="W77">
        <f>Data!AB79</f>
        <v>9.0119999999999898</v>
      </c>
      <c r="X77">
        <f>Data!AC79</f>
        <v>0</v>
      </c>
      <c r="Y77">
        <f>Data!AD79</f>
        <v>0</v>
      </c>
      <c r="Z77">
        <f>Data!AE79</f>
        <v>0</v>
      </c>
      <c r="AA77">
        <f>Data!AG79</f>
        <v>0</v>
      </c>
      <c r="AB77">
        <f>Data!AI79</f>
        <v>0</v>
      </c>
      <c r="AC77">
        <v>0</v>
      </c>
      <c r="AD77">
        <f>Data!AK79</f>
        <v>0</v>
      </c>
      <c r="AE77">
        <f>Data!AL79</f>
        <v>0</v>
      </c>
      <c r="AF77">
        <f>Data!AM79</f>
        <v>206.983</v>
      </c>
      <c r="AG77">
        <f>Data!AN79</f>
        <v>0</v>
      </c>
      <c r="AH77">
        <f>Data!AO79</f>
        <v>0</v>
      </c>
      <c r="AI77">
        <f>Data!AP79</f>
        <v>0</v>
      </c>
      <c r="AJ77">
        <f>Data!AQ79</f>
        <v>0</v>
      </c>
      <c r="AK77">
        <f>Data!AR79</f>
        <v>0</v>
      </c>
      <c r="AL77">
        <f>Data!AS79</f>
        <v>0</v>
      </c>
      <c r="AM77">
        <f>Data!AT79</f>
        <v>0</v>
      </c>
      <c r="AN77">
        <f>Data!AU79</f>
        <v>0</v>
      </c>
      <c r="AO77">
        <f>Data!AV79</f>
        <v>874</v>
      </c>
      <c r="AP77">
        <f>Data!AW79</f>
        <v>0</v>
      </c>
      <c r="AQ77">
        <f>Data!AX79</f>
        <v>0</v>
      </c>
      <c r="AR77">
        <f>Data!AY79</f>
        <v>0</v>
      </c>
      <c r="AS77">
        <f>Data!AZ79</f>
        <v>0</v>
      </c>
      <c r="AT77">
        <f>Data!BA79</f>
        <v>0</v>
      </c>
      <c r="AU77">
        <f>Data!BB79</f>
        <v>0</v>
      </c>
      <c r="AV77">
        <f>Data!BC79</f>
        <v>0</v>
      </c>
      <c r="AW77">
        <f>Data!BD79</f>
        <v>0</v>
      </c>
      <c r="AX77">
        <f>Data!BE79</f>
        <v>210.94</v>
      </c>
      <c r="AY77">
        <f>Data!BF79</f>
        <v>874</v>
      </c>
      <c r="AZ77">
        <f>Data!BG79</f>
        <v>523.93100000000004</v>
      </c>
      <c r="BA77" t="str">
        <f>Data!BJ79</f>
        <v>32648_T11</v>
      </c>
      <c r="BB77" s="1" t="str">
        <f>Data!BK79</f>
        <v>Olomoucký</v>
      </c>
      <c r="BC77">
        <f>Data!BL79</f>
        <v>0.6</v>
      </c>
      <c r="BD77">
        <f>Data!BM79</f>
        <v>0.79700000000000004</v>
      </c>
      <c r="BE77" t="str">
        <f>Data!BN79</f>
        <v>EG.D, a.s.</v>
      </c>
    </row>
    <row r="78" spans="1:57" x14ac:dyDescent="0.25">
      <c r="A78" s="1" t="s">
        <v>2</v>
      </c>
      <c r="B78" s="1" t="s">
        <v>1205</v>
      </c>
      <c r="C78" t="str">
        <f>Data!C80</f>
        <v>KJ - Prostějov nemocnice</v>
      </c>
      <c r="D78">
        <v>2024</v>
      </c>
      <c r="E78" s="1" t="str">
        <f>Data!E80</f>
        <v>12</v>
      </c>
      <c r="F78">
        <f>Data!G80</f>
        <v>1857.423</v>
      </c>
      <c r="G78">
        <f>Data!H80</f>
        <v>884.66499999999996</v>
      </c>
      <c r="H78">
        <f>Data!I80</f>
        <v>972.75800000000004</v>
      </c>
      <c r="I78">
        <f>Data!J80</f>
        <v>35.251200000000004</v>
      </c>
      <c r="J78">
        <f>Data!L80</f>
        <v>693.70100000000002</v>
      </c>
      <c r="K78">
        <f>Data!M80</f>
        <v>11.379</v>
      </c>
      <c r="L78">
        <f>Data!N80</f>
        <v>12.512000000000057</v>
      </c>
      <c r="M78">
        <f>Data!O80</f>
        <v>0</v>
      </c>
      <c r="N78">
        <f>Data!P80</f>
        <v>0</v>
      </c>
      <c r="O78">
        <f>Data!Q80</f>
        <v>669.81</v>
      </c>
      <c r="P78">
        <f>Data!S80</f>
        <v>2746</v>
      </c>
      <c r="Q78">
        <f>Data!T80</f>
        <v>0</v>
      </c>
      <c r="R78">
        <f>Data!U80</f>
        <v>0</v>
      </c>
      <c r="S78">
        <f>Data!V80</f>
        <v>0</v>
      </c>
      <c r="T78">
        <f>Data!W80</f>
        <v>0</v>
      </c>
      <c r="U78">
        <f>Data!X80</f>
        <v>2746</v>
      </c>
      <c r="V78">
        <f>Data!Z80</f>
        <v>1.4790000000000001</v>
      </c>
      <c r="W78">
        <f>Data!AB80</f>
        <v>25.370000000000054</v>
      </c>
      <c r="X78">
        <f>Data!AC80</f>
        <v>0</v>
      </c>
      <c r="Y78">
        <f>Data!AD80</f>
        <v>0</v>
      </c>
      <c r="Z78">
        <f>Data!AE80</f>
        <v>0</v>
      </c>
      <c r="AA78">
        <f>Data!AG80</f>
        <v>0</v>
      </c>
      <c r="AB78">
        <f>Data!AI80</f>
        <v>0</v>
      </c>
      <c r="AC78">
        <v>0</v>
      </c>
      <c r="AD78">
        <f>Data!AK80</f>
        <v>0</v>
      </c>
      <c r="AE78">
        <f>Data!AL80</f>
        <v>0</v>
      </c>
      <c r="AF78">
        <f>Data!AM80</f>
        <v>669.81</v>
      </c>
      <c r="AG78">
        <f>Data!AN80</f>
        <v>0</v>
      </c>
      <c r="AH78">
        <f>Data!AO80</f>
        <v>0</v>
      </c>
      <c r="AI78">
        <f>Data!AP80</f>
        <v>0</v>
      </c>
      <c r="AJ78">
        <f>Data!AQ80</f>
        <v>0</v>
      </c>
      <c r="AK78">
        <f>Data!AR80</f>
        <v>0</v>
      </c>
      <c r="AL78">
        <f>Data!AS80</f>
        <v>0</v>
      </c>
      <c r="AM78">
        <f>Data!AT80</f>
        <v>0</v>
      </c>
      <c r="AN78">
        <f>Data!AU80</f>
        <v>0</v>
      </c>
      <c r="AO78">
        <f>Data!AV80</f>
        <v>2746</v>
      </c>
      <c r="AP78">
        <f>Data!AW80</f>
        <v>0</v>
      </c>
      <c r="AQ78">
        <f>Data!AX80</f>
        <v>0</v>
      </c>
      <c r="AR78">
        <f>Data!AY80</f>
        <v>0</v>
      </c>
      <c r="AS78">
        <f>Data!AZ80</f>
        <v>0</v>
      </c>
      <c r="AT78">
        <f>Data!BA80</f>
        <v>0</v>
      </c>
      <c r="AU78">
        <f>Data!BB80</f>
        <v>0</v>
      </c>
      <c r="AV78">
        <f>Data!BC80</f>
        <v>0</v>
      </c>
      <c r="AW78">
        <f>Data!BD80</f>
        <v>0</v>
      </c>
      <c r="AX78">
        <f>Data!BE80</f>
        <v>693.70100000000002</v>
      </c>
      <c r="AY78">
        <f>Data!BF80</f>
        <v>2746</v>
      </c>
      <c r="AZ78">
        <f>Data!BG80</f>
        <v>1671.68</v>
      </c>
      <c r="BA78" t="str">
        <f>Data!BJ80</f>
        <v>32354_T11</v>
      </c>
      <c r="BB78" s="1" t="str">
        <f>Data!BK80</f>
        <v>Olomoucký</v>
      </c>
      <c r="BC78">
        <f>Data!BL80</f>
        <v>1.56</v>
      </c>
      <c r="BD78">
        <f>Data!BM80</f>
        <v>1.9950000000000001</v>
      </c>
      <c r="BE78" t="str">
        <f>Data!BN80</f>
        <v>EG.D, a.s.</v>
      </c>
    </row>
    <row r="79" spans="1:57" x14ac:dyDescent="0.25">
      <c r="A79" s="1" t="s">
        <v>2</v>
      </c>
      <c r="B79" s="1" t="s">
        <v>1205</v>
      </c>
      <c r="C79" t="str">
        <f>Data!C81</f>
        <v>KJ - Prostějov sladovny</v>
      </c>
      <c r="D79">
        <v>2024</v>
      </c>
      <c r="E79" s="1" t="str">
        <f>Data!E81</f>
        <v>12</v>
      </c>
      <c r="F79">
        <f>Data!G81</f>
        <v>1420.65</v>
      </c>
      <c r="G79">
        <f>Data!H81</f>
        <v>666.173</v>
      </c>
      <c r="H79">
        <f>Data!I81</f>
        <v>754.47699999999998</v>
      </c>
      <c r="I79">
        <f>Data!J81</f>
        <v>35.299800000000005</v>
      </c>
      <c r="J79">
        <f>Data!L81</f>
        <v>598.45000000000005</v>
      </c>
      <c r="K79">
        <f>Data!M81</f>
        <v>5.9240000000000004</v>
      </c>
      <c r="L79">
        <f>Data!N81</f>
        <v>6.70900000000006</v>
      </c>
      <c r="M79">
        <f>Data!O81</f>
        <v>0</v>
      </c>
      <c r="N79">
        <f>Data!P81</f>
        <v>0</v>
      </c>
      <c r="O79">
        <f>Data!Q81</f>
        <v>585.81700000000001</v>
      </c>
      <c r="P79">
        <f>Data!S81</f>
        <v>2440</v>
      </c>
      <c r="Q79">
        <f>Data!T81</f>
        <v>0</v>
      </c>
      <c r="R79">
        <f>Data!U81</f>
        <v>0</v>
      </c>
      <c r="S79">
        <f>Data!V81</f>
        <v>0</v>
      </c>
      <c r="T79">
        <f>Data!W81</f>
        <v>0</v>
      </c>
      <c r="U79">
        <f>Data!X81</f>
        <v>2440</v>
      </c>
      <c r="V79">
        <f>Data!Z81</f>
        <v>4.1689999999999996</v>
      </c>
      <c r="W79">
        <f>Data!AB81</f>
        <v>16.80200000000006</v>
      </c>
      <c r="X79">
        <f>Data!AC81</f>
        <v>0</v>
      </c>
      <c r="Y79">
        <f>Data!AD81</f>
        <v>0</v>
      </c>
      <c r="Z79">
        <f>Data!AE81</f>
        <v>0</v>
      </c>
      <c r="AA79">
        <f>Data!AG81</f>
        <v>0</v>
      </c>
      <c r="AB79">
        <f>Data!AI81</f>
        <v>0</v>
      </c>
      <c r="AC79">
        <v>0</v>
      </c>
      <c r="AD79">
        <f>Data!AK81</f>
        <v>0</v>
      </c>
      <c r="AE79">
        <f>Data!AL81</f>
        <v>0</v>
      </c>
      <c r="AF79">
        <f>Data!AM81</f>
        <v>585.81700000000001</v>
      </c>
      <c r="AG79">
        <f>Data!AN81</f>
        <v>0</v>
      </c>
      <c r="AH79">
        <f>Data!AO81</f>
        <v>0</v>
      </c>
      <c r="AI79">
        <f>Data!AP81</f>
        <v>0</v>
      </c>
      <c r="AJ79">
        <f>Data!AQ81</f>
        <v>0</v>
      </c>
      <c r="AK79">
        <f>Data!AR81</f>
        <v>0</v>
      </c>
      <c r="AL79">
        <f>Data!AS81</f>
        <v>0</v>
      </c>
      <c r="AM79">
        <f>Data!AT81</f>
        <v>0</v>
      </c>
      <c r="AN79">
        <f>Data!AU81</f>
        <v>0</v>
      </c>
      <c r="AO79">
        <f>Data!AV81</f>
        <v>2440</v>
      </c>
      <c r="AP79">
        <f>Data!AW81</f>
        <v>0</v>
      </c>
      <c r="AQ79">
        <f>Data!AX81</f>
        <v>0</v>
      </c>
      <c r="AR79">
        <f>Data!AY81</f>
        <v>0</v>
      </c>
      <c r="AS79">
        <f>Data!AZ81</f>
        <v>0</v>
      </c>
      <c r="AT79">
        <f>Data!BA81</f>
        <v>0</v>
      </c>
      <c r="AU79">
        <f>Data!BB81</f>
        <v>0</v>
      </c>
      <c r="AV79">
        <f>Data!BC81</f>
        <v>0</v>
      </c>
      <c r="AW79">
        <f>Data!BD81</f>
        <v>0</v>
      </c>
      <c r="AX79">
        <f>Data!BE81</f>
        <v>598.45000000000005</v>
      </c>
      <c r="AY79">
        <f>Data!BF81</f>
        <v>2440</v>
      </c>
      <c r="AZ79">
        <f>Data!BG81</f>
        <v>1420.65</v>
      </c>
      <c r="BA79" t="str">
        <f>Data!BJ81</f>
        <v>32374_T11</v>
      </c>
      <c r="BB79" s="1" t="str">
        <f>Data!BK81</f>
        <v>Olomoucký</v>
      </c>
      <c r="BC79">
        <f>Data!BL81</f>
        <v>2</v>
      </c>
      <c r="BD79">
        <f>Data!BM81</f>
        <v>2.5129999999999999</v>
      </c>
      <c r="BE79" t="str">
        <f>Data!BN81</f>
        <v>EG.D, a.s.</v>
      </c>
    </row>
    <row r="80" spans="1:57" x14ac:dyDescent="0.25">
      <c r="A80" s="1" t="s">
        <v>2</v>
      </c>
      <c r="B80" s="1" t="s">
        <v>1205</v>
      </c>
      <c r="C80" t="str">
        <f>Data!C82</f>
        <v>KJ - Prostějov, Tylova</v>
      </c>
      <c r="D80">
        <v>2024</v>
      </c>
      <c r="E80" s="1" t="str">
        <f>Data!E82</f>
        <v>12</v>
      </c>
      <c r="F80">
        <f>Data!G82</f>
        <v>1021.371</v>
      </c>
      <c r="G80">
        <f>Data!H82</f>
        <v>495.45</v>
      </c>
      <c r="H80">
        <f>Data!I82</f>
        <v>525.92100000000005</v>
      </c>
      <c r="I80">
        <f>Data!J82</f>
        <v>35.251200000000004</v>
      </c>
      <c r="J80">
        <f>Data!L82</f>
        <v>380.75</v>
      </c>
      <c r="K80">
        <f>Data!M82</f>
        <v>5.9820000000000002</v>
      </c>
      <c r="L80">
        <f>Data!N82</f>
        <v>6.3489999999999895</v>
      </c>
      <c r="M80">
        <f>Data!O82</f>
        <v>0</v>
      </c>
      <c r="N80">
        <f>Data!P82</f>
        <v>0</v>
      </c>
      <c r="O80">
        <f>Data!Q82</f>
        <v>368.41899999999998</v>
      </c>
      <c r="P80">
        <f>Data!S82</f>
        <v>1455</v>
      </c>
      <c r="Q80">
        <f>Data!T82</f>
        <v>0</v>
      </c>
      <c r="R80">
        <f>Data!U82</f>
        <v>0</v>
      </c>
      <c r="S80">
        <f>Data!V82</f>
        <v>0</v>
      </c>
      <c r="T80">
        <f>Data!W82</f>
        <v>0</v>
      </c>
      <c r="U80">
        <f>Data!X82</f>
        <v>1455</v>
      </c>
      <c r="V80">
        <f>Data!Z82</f>
        <v>6.0380000000000003</v>
      </c>
      <c r="W80">
        <f>Data!AB82</f>
        <v>18.368999999999989</v>
      </c>
      <c r="X80">
        <f>Data!AC82</f>
        <v>0</v>
      </c>
      <c r="Y80">
        <f>Data!AD82</f>
        <v>0</v>
      </c>
      <c r="Z80">
        <f>Data!AE82</f>
        <v>0</v>
      </c>
      <c r="AA80">
        <f>Data!AG82</f>
        <v>0</v>
      </c>
      <c r="AB80">
        <f>Data!AI82</f>
        <v>0</v>
      </c>
      <c r="AC80">
        <v>0</v>
      </c>
      <c r="AD80">
        <f>Data!AK82</f>
        <v>0</v>
      </c>
      <c r="AE80">
        <f>Data!AL82</f>
        <v>0</v>
      </c>
      <c r="AF80">
        <f>Data!AM82</f>
        <v>368.41899999999998</v>
      </c>
      <c r="AG80">
        <f>Data!AN82</f>
        <v>0</v>
      </c>
      <c r="AH80">
        <f>Data!AO82</f>
        <v>0</v>
      </c>
      <c r="AI80">
        <f>Data!AP82</f>
        <v>0</v>
      </c>
      <c r="AJ80">
        <f>Data!AQ82</f>
        <v>0</v>
      </c>
      <c r="AK80">
        <f>Data!AR82</f>
        <v>0</v>
      </c>
      <c r="AL80">
        <f>Data!AS82</f>
        <v>0</v>
      </c>
      <c r="AM80">
        <f>Data!AT82</f>
        <v>0</v>
      </c>
      <c r="AN80">
        <f>Data!AU82</f>
        <v>0</v>
      </c>
      <c r="AO80">
        <f>Data!AV82</f>
        <v>1455</v>
      </c>
      <c r="AP80">
        <f>Data!AW82</f>
        <v>0</v>
      </c>
      <c r="AQ80">
        <f>Data!AX82</f>
        <v>0</v>
      </c>
      <c r="AR80">
        <f>Data!AY82</f>
        <v>0</v>
      </c>
      <c r="AS80">
        <f>Data!AZ82</f>
        <v>0</v>
      </c>
      <c r="AT80">
        <f>Data!BA82</f>
        <v>0</v>
      </c>
      <c r="AU80">
        <f>Data!BB82</f>
        <v>0</v>
      </c>
      <c r="AV80">
        <f>Data!BC82</f>
        <v>0</v>
      </c>
      <c r="AW80">
        <f>Data!BD82</f>
        <v>0</v>
      </c>
      <c r="AX80">
        <f>Data!BE82</f>
        <v>380.75</v>
      </c>
      <c r="AY80">
        <f>Data!BF82</f>
        <v>1455</v>
      </c>
      <c r="AZ80">
        <f>Data!BG82</f>
        <v>919.23400000000004</v>
      </c>
      <c r="BA80" t="str">
        <f>Data!BJ82</f>
        <v>32645_T11</v>
      </c>
      <c r="BB80" s="1" t="str">
        <f>Data!BK82</f>
        <v>Olomoucký</v>
      </c>
      <c r="BC80">
        <f>Data!BL82</f>
        <v>0.999</v>
      </c>
      <c r="BD80">
        <f>Data!BM82</f>
        <v>1.274</v>
      </c>
      <c r="BE80" t="str">
        <f>Data!BN82</f>
        <v>EG.D, a.s.</v>
      </c>
    </row>
    <row r="81" spans="1:57" x14ac:dyDescent="0.25">
      <c r="A81" s="1" t="s">
        <v>2</v>
      </c>
      <c r="B81" s="1" t="s">
        <v>1205</v>
      </c>
      <c r="C81" t="str">
        <f>Data!C83</f>
        <v>KJ - Přelouč, 17. listopadu</v>
      </c>
      <c r="D81">
        <v>2024</v>
      </c>
      <c r="E81" s="1" t="str">
        <f>Data!E83</f>
        <v>12</v>
      </c>
      <c r="F81">
        <f>Data!G83</f>
        <v>238.685</v>
      </c>
      <c r="G81">
        <f>Data!H83</f>
        <v>101.601</v>
      </c>
      <c r="H81">
        <f>Data!I83</f>
        <v>137.084</v>
      </c>
      <c r="I81">
        <f>Data!J83</f>
        <v>35.304000000000002</v>
      </c>
      <c r="J81">
        <f>Data!L83</f>
        <v>87.909000000000006</v>
      </c>
      <c r="K81">
        <f>Data!M83</f>
        <v>0.442</v>
      </c>
      <c r="L81">
        <f>Data!N83</f>
        <v>0.59700000000000841</v>
      </c>
      <c r="M81">
        <f>Data!O83</f>
        <v>0</v>
      </c>
      <c r="N81">
        <f>Data!P83</f>
        <v>0</v>
      </c>
      <c r="O81">
        <f>Data!Q83</f>
        <v>86.87</v>
      </c>
      <c r="P81">
        <f>Data!S83</f>
        <v>427</v>
      </c>
      <c r="Q81">
        <f>Data!T83</f>
        <v>0</v>
      </c>
      <c r="R81">
        <f>Data!U83</f>
        <v>0</v>
      </c>
      <c r="S81">
        <f>Data!V83</f>
        <v>0</v>
      </c>
      <c r="T81">
        <f>Data!W83</f>
        <v>0</v>
      </c>
      <c r="U81">
        <f>Data!X83</f>
        <v>427</v>
      </c>
      <c r="V81">
        <f>Data!Z83</f>
        <v>1.0999999999999999E-2</v>
      </c>
      <c r="W81">
        <f>Data!AB83</f>
        <v>1.0500000000000083</v>
      </c>
      <c r="X81">
        <f>Data!AC83</f>
        <v>0</v>
      </c>
      <c r="Y81">
        <f>Data!AD83</f>
        <v>0</v>
      </c>
      <c r="Z81">
        <f>Data!AE83</f>
        <v>0</v>
      </c>
      <c r="AA81">
        <f>Data!AG83</f>
        <v>0</v>
      </c>
      <c r="AB81">
        <f>Data!AI83</f>
        <v>0</v>
      </c>
      <c r="AC81">
        <v>0</v>
      </c>
      <c r="AD81">
        <f>Data!AK83</f>
        <v>0</v>
      </c>
      <c r="AE81">
        <f>Data!AL83</f>
        <v>0</v>
      </c>
      <c r="AF81">
        <f>Data!AM83</f>
        <v>86.87</v>
      </c>
      <c r="AG81">
        <f>Data!AN83</f>
        <v>0</v>
      </c>
      <c r="AH81">
        <f>Data!AO83</f>
        <v>0</v>
      </c>
      <c r="AI81">
        <f>Data!AP83</f>
        <v>0</v>
      </c>
      <c r="AJ81">
        <f>Data!AQ83</f>
        <v>0</v>
      </c>
      <c r="AK81">
        <f>Data!AR83</f>
        <v>0</v>
      </c>
      <c r="AL81">
        <f>Data!AS83</f>
        <v>0</v>
      </c>
      <c r="AM81">
        <f>Data!AT83</f>
        <v>0</v>
      </c>
      <c r="AN81">
        <f>Data!AU83</f>
        <v>0</v>
      </c>
      <c r="AO81">
        <f>Data!AV83</f>
        <v>0</v>
      </c>
      <c r="AP81">
        <f>Data!AW83</f>
        <v>0</v>
      </c>
      <c r="AQ81">
        <f>Data!AX83</f>
        <v>0</v>
      </c>
      <c r="AR81">
        <f>Data!AY83</f>
        <v>0</v>
      </c>
      <c r="AS81">
        <f>Data!AZ83</f>
        <v>0</v>
      </c>
      <c r="AT81">
        <f>Data!BA83</f>
        <v>0</v>
      </c>
      <c r="AU81">
        <f>Data!BB83</f>
        <v>85</v>
      </c>
      <c r="AV81">
        <f>Data!BC83</f>
        <v>342</v>
      </c>
      <c r="AW81">
        <f>Data!BD83</f>
        <v>0</v>
      </c>
      <c r="AX81">
        <f>Data!BE83</f>
        <v>87.909000000000006</v>
      </c>
      <c r="AY81">
        <f>Data!BF83</f>
        <v>427</v>
      </c>
      <c r="AZ81">
        <f>Data!BG83</f>
        <v>238.685</v>
      </c>
      <c r="BA81" t="str">
        <f>Data!BJ83</f>
        <v>32327_T11</v>
      </c>
      <c r="BB81" s="1" t="str">
        <f>Data!BK83</f>
        <v>Pardubický</v>
      </c>
      <c r="BC81">
        <f>Data!BL83</f>
        <v>0.2</v>
      </c>
      <c r="BD81">
        <f>Data!BM83</f>
        <v>0.29099999999999998</v>
      </c>
      <c r="BE81" t="str">
        <f>Data!BN83</f>
        <v>ČEZ Distribuce, a.s.</v>
      </c>
    </row>
    <row r="82" spans="1:57" x14ac:dyDescent="0.25">
      <c r="A82" s="1" t="s">
        <v>2</v>
      </c>
      <c r="B82" s="1" t="s">
        <v>1205</v>
      </c>
      <c r="C82" t="str">
        <f>Data!C84</f>
        <v>KJ - Rokycany</v>
      </c>
      <c r="D82">
        <v>2024</v>
      </c>
      <c r="E82" s="1" t="str">
        <f>Data!E84</f>
        <v>12</v>
      </c>
      <c r="F82">
        <f>Data!G84</f>
        <v>1480.316</v>
      </c>
      <c r="G82">
        <f>Data!H84</f>
        <v>694.45399999999995</v>
      </c>
      <c r="H82">
        <f>Data!I84</f>
        <v>785.86199999999997</v>
      </c>
      <c r="I82">
        <f>Data!J84</f>
        <v>35.267076000000003</v>
      </c>
      <c r="J82">
        <f>Data!L84</f>
        <v>605.07899999999995</v>
      </c>
      <c r="K82">
        <f>Data!M84</f>
        <v>8.3879999999999999</v>
      </c>
      <c r="L82">
        <f>Data!N84</f>
        <v>9.4909999999998718</v>
      </c>
      <c r="M82">
        <f>Data!O84</f>
        <v>0</v>
      </c>
      <c r="N82">
        <f>Data!P84</f>
        <v>0</v>
      </c>
      <c r="O82">
        <f>Data!Q84</f>
        <v>587.20000000000005</v>
      </c>
      <c r="P82">
        <f>Data!S84</f>
        <v>2465</v>
      </c>
      <c r="Q82">
        <f>Data!T84</f>
        <v>0</v>
      </c>
      <c r="R82">
        <f>Data!U84</f>
        <v>0</v>
      </c>
      <c r="S82">
        <f>Data!V84</f>
        <v>0</v>
      </c>
      <c r="T82">
        <f>Data!W84</f>
        <v>0</v>
      </c>
      <c r="U82">
        <f>Data!X84</f>
        <v>2465</v>
      </c>
      <c r="V82">
        <f>Data!Z84</f>
        <v>1.9079999999999999</v>
      </c>
      <c r="W82">
        <f>Data!AB84</f>
        <v>19.786999999999871</v>
      </c>
      <c r="X82">
        <f>Data!AC84</f>
        <v>0</v>
      </c>
      <c r="Y82">
        <f>Data!AD84</f>
        <v>0</v>
      </c>
      <c r="Z82">
        <f>Data!AE84</f>
        <v>0</v>
      </c>
      <c r="AA82">
        <f>Data!AG84</f>
        <v>0</v>
      </c>
      <c r="AB82">
        <f>Data!AI84</f>
        <v>0</v>
      </c>
      <c r="AC82">
        <v>0</v>
      </c>
      <c r="AD82">
        <f>Data!AK84</f>
        <v>0</v>
      </c>
      <c r="AE82">
        <f>Data!AL84</f>
        <v>0</v>
      </c>
      <c r="AF82">
        <f>Data!AM84</f>
        <v>587.20000000000005</v>
      </c>
      <c r="AG82">
        <f>Data!AN84</f>
        <v>0</v>
      </c>
      <c r="AH82">
        <f>Data!AO84</f>
        <v>0</v>
      </c>
      <c r="AI82">
        <f>Data!AP84</f>
        <v>0</v>
      </c>
      <c r="AJ82">
        <f>Data!AQ84</f>
        <v>0</v>
      </c>
      <c r="AK82">
        <f>Data!AR84</f>
        <v>0</v>
      </c>
      <c r="AL82">
        <f>Data!AS84</f>
        <v>0</v>
      </c>
      <c r="AM82">
        <f>Data!AT84</f>
        <v>0</v>
      </c>
      <c r="AN82">
        <f>Data!AU84</f>
        <v>0</v>
      </c>
      <c r="AO82">
        <f>Data!AV84</f>
        <v>2465</v>
      </c>
      <c r="AP82">
        <f>Data!AW84</f>
        <v>0</v>
      </c>
      <c r="AQ82">
        <f>Data!AX84</f>
        <v>0</v>
      </c>
      <c r="AR82">
        <f>Data!AY84</f>
        <v>0</v>
      </c>
      <c r="AS82">
        <f>Data!AZ84</f>
        <v>0</v>
      </c>
      <c r="AT82">
        <f>Data!BA84</f>
        <v>0</v>
      </c>
      <c r="AU82">
        <f>Data!BB84</f>
        <v>0</v>
      </c>
      <c r="AV82">
        <f>Data!BC84</f>
        <v>0</v>
      </c>
      <c r="AW82">
        <f>Data!BD84</f>
        <v>0</v>
      </c>
      <c r="AX82">
        <f>Data!BE84</f>
        <v>605.07899999999995</v>
      </c>
      <c r="AY82">
        <f>Data!BF84</f>
        <v>2465</v>
      </c>
      <c r="AZ82">
        <f>Data!BG84</f>
        <v>1480.316</v>
      </c>
      <c r="BA82" t="str">
        <f>Data!BJ84</f>
        <v>31302_T11</v>
      </c>
      <c r="BB82" s="1" t="str">
        <f>Data!BK84</f>
        <v>Plzeňský</v>
      </c>
      <c r="BC82">
        <f>Data!BL84</f>
        <v>1.56</v>
      </c>
      <c r="BD82">
        <f>Data!BM84</f>
        <v>1.7909999999999999</v>
      </c>
      <c r="BE82" t="str">
        <f>Data!BN84</f>
        <v>ČEZ Distribuce, a.s.</v>
      </c>
    </row>
    <row r="83" spans="1:57" x14ac:dyDescent="0.25">
      <c r="A83" s="1" t="s">
        <v>2</v>
      </c>
      <c r="B83" s="1" t="s">
        <v>1205</v>
      </c>
      <c r="C83" t="str">
        <f>Data!C85</f>
        <v>KJ - Roudnice nad Labem</v>
      </c>
      <c r="D83">
        <v>2024</v>
      </c>
      <c r="E83" s="1" t="str">
        <f>Data!E85</f>
        <v>12</v>
      </c>
      <c r="F83">
        <f>Data!G85</f>
        <v>235.791</v>
      </c>
      <c r="G83">
        <f>Data!H85</f>
        <v>102.62</v>
      </c>
      <c r="H83">
        <f>Data!I85</f>
        <v>133.17099999999999</v>
      </c>
      <c r="I83">
        <f>Data!J85</f>
        <v>35.251200000000004</v>
      </c>
      <c r="J83">
        <f>Data!L85</f>
        <v>79.628</v>
      </c>
      <c r="K83">
        <f>Data!M85</f>
        <v>4.0540000000000003</v>
      </c>
      <c r="L83">
        <f>Data!N85</f>
        <v>5.2600000000000051</v>
      </c>
      <c r="M83">
        <f>Data!O85</f>
        <v>0</v>
      </c>
      <c r="N83">
        <f>Data!P85</f>
        <v>0</v>
      </c>
      <c r="O83">
        <f>Data!Q85</f>
        <v>70.313999999999993</v>
      </c>
      <c r="P83">
        <f>Data!S85</f>
        <v>372</v>
      </c>
      <c r="Q83">
        <f>Data!T85</f>
        <v>0</v>
      </c>
      <c r="R83">
        <f>Data!U85</f>
        <v>0</v>
      </c>
      <c r="S83">
        <f>Data!V85</f>
        <v>0</v>
      </c>
      <c r="T83">
        <f>Data!W85</f>
        <v>0</v>
      </c>
      <c r="U83">
        <f>Data!X85</f>
        <v>372</v>
      </c>
      <c r="V83">
        <f>Data!Z85</f>
        <v>0.154</v>
      </c>
      <c r="W83">
        <f>Data!AB85</f>
        <v>9.4680000000000053</v>
      </c>
      <c r="X83">
        <f>Data!AC85</f>
        <v>0</v>
      </c>
      <c r="Y83">
        <f>Data!AD85</f>
        <v>0</v>
      </c>
      <c r="Z83">
        <f>Data!AE85</f>
        <v>0</v>
      </c>
      <c r="AA83">
        <f>Data!AG85</f>
        <v>0</v>
      </c>
      <c r="AB83">
        <f>Data!AI85</f>
        <v>0</v>
      </c>
      <c r="AC83">
        <v>0</v>
      </c>
      <c r="AD83">
        <f>Data!AK85</f>
        <v>0</v>
      </c>
      <c r="AE83">
        <f>Data!AL85</f>
        <v>0</v>
      </c>
      <c r="AF83">
        <f>Data!AM85</f>
        <v>70.313999999999993</v>
      </c>
      <c r="AG83">
        <f>Data!AN85</f>
        <v>0</v>
      </c>
      <c r="AH83">
        <f>Data!AO85</f>
        <v>0</v>
      </c>
      <c r="AI83">
        <f>Data!AP85</f>
        <v>0</v>
      </c>
      <c r="AJ83">
        <f>Data!AQ85</f>
        <v>0</v>
      </c>
      <c r="AK83">
        <f>Data!AR85</f>
        <v>0</v>
      </c>
      <c r="AL83">
        <f>Data!AS85</f>
        <v>0</v>
      </c>
      <c r="AM83">
        <f>Data!AT85</f>
        <v>0</v>
      </c>
      <c r="AN83">
        <f>Data!AU85</f>
        <v>0</v>
      </c>
      <c r="AO83">
        <f>Data!AV85</f>
        <v>372</v>
      </c>
      <c r="AP83">
        <f>Data!AW85</f>
        <v>0</v>
      </c>
      <c r="AQ83">
        <f>Data!AX85</f>
        <v>0</v>
      </c>
      <c r="AR83">
        <f>Data!AY85</f>
        <v>0</v>
      </c>
      <c r="AS83">
        <f>Data!AZ85</f>
        <v>0</v>
      </c>
      <c r="AT83">
        <f>Data!BA85</f>
        <v>0</v>
      </c>
      <c r="AU83">
        <f>Data!BB85</f>
        <v>0</v>
      </c>
      <c r="AV83">
        <f>Data!BC85</f>
        <v>0</v>
      </c>
      <c r="AW83">
        <f>Data!BD85</f>
        <v>0</v>
      </c>
      <c r="AX83">
        <f>Data!BE85</f>
        <v>79.628</v>
      </c>
      <c r="AY83">
        <f>Data!BF85</f>
        <v>372</v>
      </c>
      <c r="AZ83">
        <f>Data!BG85</f>
        <v>212.21199999999999</v>
      </c>
      <c r="BA83" t="str">
        <f>Data!BJ85</f>
        <v>32353_T11</v>
      </c>
      <c r="BB83" s="1" t="str">
        <f>Data!BK85</f>
        <v>Ústecký</v>
      </c>
      <c r="BC83">
        <f>Data!BL85</f>
        <v>0.2</v>
      </c>
      <c r="BD83">
        <f>Data!BM85</f>
        <v>0.29099999999999998</v>
      </c>
      <c r="BE83" t="str">
        <f>Data!BN85</f>
        <v>ČEZ Distribuce, a.s.</v>
      </c>
    </row>
    <row r="84" spans="1:57" x14ac:dyDescent="0.25">
      <c r="A84" s="1" t="s">
        <v>2</v>
      </c>
      <c r="B84" s="1" t="s">
        <v>1205</v>
      </c>
      <c r="C84" t="str">
        <f>Data!C86</f>
        <v>KJ - Sedlčany, Na Severním sídlišti</v>
      </c>
      <c r="D84">
        <v>2024</v>
      </c>
      <c r="E84" s="1" t="str">
        <f>Data!E86</f>
        <v>12</v>
      </c>
      <c r="F84">
        <f>Data!G86</f>
        <v>649.52499999999998</v>
      </c>
      <c r="G84">
        <f>Data!H86</f>
        <v>296.45400000000001</v>
      </c>
      <c r="H84">
        <f>Data!I86</f>
        <v>353.07100000000003</v>
      </c>
      <c r="I84">
        <f>Data!J86</f>
        <v>35.251200000000004</v>
      </c>
      <c r="J84">
        <f>Data!L86</f>
        <v>236.5</v>
      </c>
      <c r="K84">
        <f>Data!M86</f>
        <v>2.3479999999999999</v>
      </c>
      <c r="L84">
        <f>Data!N86</f>
        <v>2.796999999999997</v>
      </c>
      <c r="M84">
        <f>Data!O86</f>
        <v>0</v>
      </c>
      <c r="N84">
        <f>Data!P86</f>
        <v>0</v>
      </c>
      <c r="O84">
        <f>Data!Q86</f>
        <v>231.35499999999999</v>
      </c>
      <c r="P84">
        <f>Data!S86</f>
        <v>1014</v>
      </c>
      <c r="Q84">
        <f>Data!T86</f>
        <v>0</v>
      </c>
      <c r="R84">
        <f>Data!U86</f>
        <v>0</v>
      </c>
      <c r="S84">
        <f>Data!V86</f>
        <v>0</v>
      </c>
      <c r="T84">
        <f>Data!W86</f>
        <v>0</v>
      </c>
      <c r="U84">
        <f>Data!X86</f>
        <v>1014</v>
      </c>
      <c r="V84">
        <f>Data!Z86</f>
        <v>1.036</v>
      </c>
      <c r="W84">
        <f>Data!AB86</f>
        <v>6.1809999999999974</v>
      </c>
      <c r="X84">
        <f>Data!AC86</f>
        <v>0</v>
      </c>
      <c r="Y84">
        <f>Data!AD86</f>
        <v>0</v>
      </c>
      <c r="Z84">
        <f>Data!AE86</f>
        <v>0</v>
      </c>
      <c r="AA84">
        <f>Data!AG86</f>
        <v>0</v>
      </c>
      <c r="AB84">
        <f>Data!AI86</f>
        <v>0</v>
      </c>
      <c r="AC84">
        <v>0</v>
      </c>
      <c r="AD84">
        <f>Data!AK86</f>
        <v>0</v>
      </c>
      <c r="AE84">
        <f>Data!AL86</f>
        <v>0</v>
      </c>
      <c r="AF84">
        <f>Data!AM86</f>
        <v>231.35499999999999</v>
      </c>
      <c r="AG84">
        <f>Data!AN86</f>
        <v>0</v>
      </c>
      <c r="AH84">
        <f>Data!AO86</f>
        <v>0</v>
      </c>
      <c r="AI84">
        <f>Data!AP86</f>
        <v>0</v>
      </c>
      <c r="AJ84">
        <f>Data!AQ86</f>
        <v>0</v>
      </c>
      <c r="AK84">
        <f>Data!AR86</f>
        <v>0</v>
      </c>
      <c r="AL84">
        <f>Data!AS86</f>
        <v>0</v>
      </c>
      <c r="AM84">
        <f>Data!AT86</f>
        <v>0</v>
      </c>
      <c r="AN84">
        <f>Data!AU86</f>
        <v>0</v>
      </c>
      <c r="AO84">
        <f>Data!AV86</f>
        <v>1014</v>
      </c>
      <c r="AP84">
        <f>Data!AW86</f>
        <v>0</v>
      </c>
      <c r="AQ84">
        <f>Data!AX86</f>
        <v>0</v>
      </c>
      <c r="AR84">
        <f>Data!AY86</f>
        <v>0</v>
      </c>
      <c r="AS84">
        <f>Data!AZ86</f>
        <v>0</v>
      </c>
      <c r="AT84">
        <f>Data!BA86</f>
        <v>0</v>
      </c>
      <c r="AU84">
        <f>Data!BB86</f>
        <v>0</v>
      </c>
      <c r="AV84">
        <f>Data!BC86</f>
        <v>0</v>
      </c>
      <c r="AW84">
        <f>Data!BD86</f>
        <v>0</v>
      </c>
      <c r="AX84">
        <f>Data!BE86</f>
        <v>236.5</v>
      </c>
      <c r="AY84">
        <f>Data!BF86</f>
        <v>1014</v>
      </c>
      <c r="AZ84">
        <f>Data!BG86</f>
        <v>584.57299999999998</v>
      </c>
      <c r="BA84" t="str">
        <f>Data!BJ86</f>
        <v>32802_T11</v>
      </c>
      <c r="BB84" s="1" t="str">
        <f>Data!BK86</f>
        <v>Středočeský</v>
      </c>
      <c r="BC84">
        <f>Data!BL86</f>
        <v>0.6</v>
      </c>
      <c r="BD84">
        <f>Data!BM86</f>
        <v>0.77300000000000002</v>
      </c>
      <c r="BE84" t="str">
        <f>Data!BN86</f>
        <v>ČEZ Distribuce, a.s.</v>
      </c>
    </row>
    <row r="85" spans="1:57" x14ac:dyDescent="0.25">
      <c r="A85" s="1" t="s">
        <v>2</v>
      </c>
      <c r="B85" s="1" t="s">
        <v>1205</v>
      </c>
      <c r="C85" t="str">
        <f>Data!C87</f>
        <v>KJ - Sušice, Kaštanová</v>
      </c>
      <c r="D85">
        <v>2024</v>
      </c>
      <c r="E85" s="1" t="str">
        <f>Data!E87</f>
        <v>12</v>
      </c>
      <c r="F85">
        <f>Data!G87</f>
        <v>571.49400000000003</v>
      </c>
      <c r="G85">
        <f>Data!H87</f>
        <v>246.804</v>
      </c>
      <c r="H85">
        <f>Data!I87</f>
        <v>324.69</v>
      </c>
      <c r="I85">
        <f>Data!J87</f>
        <v>35.251200000000004</v>
      </c>
      <c r="J85">
        <f>Data!L87</f>
        <v>208.4</v>
      </c>
      <c r="K85">
        <f>Data!M87</f>
        <v>2.165</v>
      </c>
      <c r="L85">
        <f>Data!N87</f>
        <v>2.8480000000000132</v>
      </c>
      <c r="M85">
        <f>Data!O87</f>
        <v>0</v>
      </c>
      <c r="N85">
        <f>Data!P87</f>
        <v>0</v>
      </c>
      <c r="O85">
        <f>Data!Q87</f>
        <v>203.387</v>
      </c>
      <c r="P85">
        <f>Data!S87</f>
        <v>987</v>
      </c>
      <c r="Q85">
        <f>Data!T87</f>
        <v>0</v>
      </c>
      <c r="R85">
        <f>Data!U87</f>
        <v>0</v>
      </c>
      <c r="S85">
        <f>Data!V87</f>
        <v>0</v>
      </c>
      <c r="T85">
        <f>Data!W87</f>
        <v>0</v>
      </c>
      <c r="U85">
        <f>Data!X87</f>
        <v>987</v>
      </c>
      <c r="V85">
        <f>Data!Z87</f>
        <v>0</v>
      </c>
      <c r="W85">
        <f>Data!AB87</f>
        <v>5.0130000000000132</v>
      </c>
      <c r="X85">
        <f>Data!AC87</f>
        <v>0</v>
      </c>
      <c r="Y85">
        <f>Data!AD87</f>
        <v>0</v>
      </c>
      <c r="Z85">
        <f>Data!AE87</f>
        <v>0</v>
      </c>
      <c r="AA85">
        <f>Data!AG87</f>
        <v>0</v>
      </c>
      <c r="AB85">
        <f>Data!AI87</f>
        <v>0</v>
      </c>
      <c r="AC85">
        <v>0</v>
      </c>
      <c r="AD85">
        <f>Data!AK87</f>
        <v>0</v>
      </c>
      <c r="AE85">
        <f>Data!AL87</f>
        <v>0</v>
      </c>
      <c r="AF85">
        <f>Data!AM87</f>
        <v>203.387</v>
      </c>
      <c r="AG85">
        <f>Data!AN87</f>
        <v>0</v>
      </c>
      <c r="AH85">
        <f>Data!AO87</f>
        <v>0</v>
      </c>
      <c r="AI85">
        <f>Data!AP87</f>
        <v>0</v>
      </c>
      <c r="AJ85">
        <f>Data!AQ87</f>
        <v>0</v>
      </c>
      <c r="AK85">
        <f>Data!AR87</f>
        <v>0</v>
      </c>
      <c r="AL85">
        <f>Data!AS87</f>
        <v>0</v>
      </c>
      <c r="AM85">
        <f>Data!AT87</f>
        <v>0</v>
      </c>
      <c r="AN85">
        <f>Data!AU87</f>
        <v>0</v>
      </c>
      <c r="AO85">
        <f>Data!AV87</f>
        <v>987</v>
      </c>
      <c r="AP85">
        <f>Data!AW87</f>
        <v>0</v>
      </c>
      <c r="AQ85">
        <f>Data!AX87</f>
        <v>0</v>
      </c>
      <c r="AR85">
        <f>Data!AY87</f>
        <v>0</v>
      </c>
      <c r="AS85">
        <f>Data!AZ87</f>
        <v>0</v>
      </c>
      <c r="AT85">
        <f>Data!BA87</f>
        <v>0</v>
      </c>
      <c r="AU85">
        <f>Data!BB87</f>
        <v>0</v>
      </c>
      <c r="AV85">
        <f>Data!BC87</f>
        <v>0</v>
      </c>
      <c r="AW85">
        <f>Data!BD87</f>
        <v>0</v>
      </c>
      <c r="AX85">
        <f>Data!BE87</f>
        <v>208.4</v>
      </c>
      <c r="AY85">
        <f>Data!BF87</f>
        <v>987</v>
      </c>
      <c r="AZ85">
        <f>Data!BG87</f>
        <v>514.34400000000005</v>
      </c>
      <c r="BA85" t="str">
        <f>Data!BJ87</f>
        <v>12647_T11</v>
      </c>
      <c r="BB85" s="1" t="str">
        <f>Data!BK87</f>
        <v>Plzeňský</v>
      </c>
      <c r="BC85">
        <f>Data!BL87</f>
        <v>0.51500000000000001</v>
      </c>
      <c r="BD85">
        <f>Data!BM87</f>
        <v>0.66300000000000003</v>
      </c>
      <c r="BE85" t="str">
        <f>Data!BN87</f>
        <v>ČEZ Distribuce, a.s.</v>
      </c>
    </row>
    <row r="86" spans="1:57" x14ac:dyDescent="0.25">
      <c r="A86" s="1" t="s">
        <v>2</v>
      </c>
      <c r="B86" s="1" t="s">
        <v>1205</v>
      </c>
      <c r="C86" t="str">
        <f>Data!C88</f>
        <v>KJ - Sušice, Studentská</v>
      </c>
      <c r="D86">
        <v>2024</v>
      </c>
      <c r="E86" s="1" t="str">
        <f>Data!E88</f>
        <v>12</v>
      </c>
      <c r="F86">
        <f>Data!G88</f>
        <v>283.62</v>
      </c>
      <c r="G86">
        <f>Data!H88</f>
        <v>119.443</v>
      </c>
      <c r="H86">
        <f>Data!I88</f>
        <v>164.17699999999999</v>
      </c>
      <c r="I86">
        <f>Data!J88</f>
        <v>35.251200000000004</v>
      </c>
      <c r="J86">
        <f>Data!L88</f>
        <v>97.61</v>
      </c>
      <c r="K86">
        <f>Data!M88</f>
        <v>2.835</v>
      </c>
      <c r="L86">
        <f>Data!N88</f>
        <v>3.8960000000000008</v>
      </c>
      <c r="M86">
        <f>Data!O88</f>
        <v>0</v>
      </c>
      <c r="N86">
        <f>Data!P88</f>
        <v>0</v>
      </c>
      <c r="O86">
        <f>Data!Q88</f>
        <v>90.879000000000005</v>
      </c>
      <c r="P86">
        <f>Data!S88</f>
        <v>483</v>
      </c>
      <c r="Q86">
        <f>Data!T88</f>
        <v>0</v>
      </c>
      <c r="R86">
        <f>Data!U88</f>
        <v>0</v>
      </c>
      <c r="S86">
        <f>Data!V88</f>
        <v>0</v>
      </c>
      <c r="T86">
        <f>Data!W88</f>
        <v>0</v>
      </c>
      <c r="U86">
        <f>Data!X88</f>
        <v>483</v>
      </c>
      <c r="V86">
        <f>Data!Z88</f>
        <v>3.5999999999999997E-2</v>
      </c>
      <c r="W86">
        <f>Data!AB88</f>
        <v>6.7670000000000003</v>
      </c>
      <c r="X86">
        <f>Data!AC88</f>
        <v>0</v>
      </c>
      <c r="Y86">
        <f>Data!AD88</f>
        <v>0</v>
      </c>
      <c r="Z86">
        <f>Data!AE88</f>
        <v>0</v>
      </c>
      <c r="AA86">
        <f>Data!AG88</f>
        <v>0</v>
      </c>
      <c r="AB86">
        <f>Data!AI88</f>
        <v>0</v>
      </c>
      <c r="AC86">
        <v>0</v>
      </c>
      <c r="AD86">
        <f>Data!AK88</f>
        <v>0</v>
      </c>
      <c r="AE86">
        <f>Data!AL88</f>
        <v>0</v>
      </c>
      <c r="AF86">
        <f>Data!AM88</f>
        <v>90.879000000000005</v>
      </c>
      <c r="AG86">
        <f>Data!AN88</f>
        <v>0</v>
      </c>
      <c r="AH86">
        <f>Data!AO88</f>
        <v>0</v>
      </c>
      <c r="AI86">
        <f>Data!AP88</f>
        <v>0</v>
      </c>
      <c r="AJ86">
        <f>Data!AQ88</f>
        <v>0</v>
      </c>
      <c r="AK86">
        <f>Data!AR88</f>
        <v>0</v>
      </c>
      <c r="AL86">
        <f>Data!AS88</f>
        <v>0</v>
      </c>
      <c r="AM86">
        <f>Data!AT88</f>
        <v>0</v>
      </c>
      <c r="AN86">
        <f>Data!AU88</f>
        <v>0</v>
      </c>
      <c r="AO86">
        <f>Data!AV88</f>
        <v>0</v>
      </c>
      <c r="AP86">
        <f>Data!AW88</f>
        <v>0</v>
      </c>
      <c r="AQ86">
        <f>Data!AX88</f>
        <v>483</v>
      </c>
      <c r="AR86">
        <f>Data!AY88</f>
        <v>0</v>
      </c>
      <c r="AS86">
        <f>Data!AZ88</f>
        <v>0</v>
      </c>
      <c r="AT86">
        <f>Data!BA88</f>
        <v>0</v>
      </c>
      <c r="AU86">
        <f>Data!BB88</f>
        <v>0</v>
      </c>
      <c r="AV86">
        <f>Data!BC88</f>
        <v>0</v>
      </c>
      <c r="AW86">
        <f>Data!BD88</f>
        <v>0</v>
      </c>
      <c r="AX86">
        <f>Data!BE88</f>
        <v>97.61</v>
      </c>
      <c r="AY86">
        <f>Data!BF88</f>
        <v>483</v>
      </c>
      <c r="AZ86">
        <f>Data!BG88</f>
        <v>255.25800000000001</v>
      </c>
      <c r="BA86" t="str">
        <f>Data!BJ88</f>
        <v>32708_T11</v>
      </c>
      <c r="BB86" s="1" t="str">
        <f>Data!BK88</f>
        <v>Plzeňský</v>
      </c>
      <c r="BC86">
        <f>Data!BL88</f>
        <v>0.2</v>
      </c>
      <c r="BD86">
        <f>Data!BM88</f>
        <v>0.28599999999999998</v>
      </c>
      <c r="BE86" t="str">
        <f>Data!BN88</f>
        <v>ČEZ Distribuce, a.s.</v>
      </c>
    </row>
    <row r="87" spans="1:57" x14ac:dyDescent="0.25">
      <c r="A87" s="1" t="s">
        <v>2</v>
      </c>
      <c r="B87" s="1" t="s">
        <v>1205</v>
      </c>
      <c r="C87" t="str">
        <f>Data!C89</f>
        <v>KJ - Sušice, Na Hrázi</v>
      </c>
      <c r="D87">
        <v>2024</v>
      </c>
      <c r="E87" s="1" t="str">
        <f>Data!E89</f>
        <v>12</v>
      </c>
      <c r="F87">
        <f>Data!G89</f>
        <v>804.59799999999996</v>
      </c>
      <c r="G87">
        <f>Data!H89</f>
        <v>359.09500000000003</v>
      </c>
      <c r="H87">
        <f>Data!I89</f>
        <v>445.50299999999999</v>
      </c>
      <c r="I87">
        <f>Data!J89</f>
        <v>35.251200000000004</v>
      </c>
      <c r="J87">
        <f>Data!L89</f>
        <v>285.25</v>
      </c>
      <c r="K87">
        <f>Data!M89</f>
        <v>4.4619999999999997</v>
      </c>
      <c r="L87">
        <f>Data!N89</f>
        <v>5.535000000000025</v>
      </c>
      <c r="M87">
        <f>Data!O89</f>
        <v>0</v>
      </c>
      <c r="N87">
        <f>Data!P89</f>
        <v>0</v>
      </c>
      <c r="O87">
        <f>Data!Q89</f>
        <v>275.25299999999999</v>
      </c>
      <c r="P87">
        <f>Data!S89</f>
        <v>1274</v>
      </c>
      <c r="Q87">
        <f>Data!T89</f>
        <v>0</v>
      </c>
      <c r="R87">
        <f>Data!U89</f>
        <v>0</v>
      </c>
      <c r="S87">
        <f>Data!V89</f>
        <v>0</v>
      </c>
      <c r="T87">
        <f>Data!W89</f>
        <v>0</v>
      </c>
      <c r="U87">
        <f>Data!X89</f>
        <v>1274</v>
      </c>
      <c r="V87">
        <f>Data!Z89</f>
        <v>0.499</v>
      </c>
      <c r="W87">
        <f>Data!AB89</f>
        <v>10.496000000000025</v>
      </c>
      <c r="X87">
        <f>Data!AC89</f>
        <v>0</v>
      </c>
      <c r="Y87">
        <f>Data!AD89</f>
        <v>0</v>
      </c>
      <c r="Z87">
        <f>Data!AE89</f>
        <v>0</v>
      </c>
      <c r="AA87">
        <f>Data!AG89</f>
        <v>0</v>
      </c>
      <c r="AB87">
        <f>Data!AI89</f>
        <v>0</v>
      </c>
      <c r="AC87">
        <v>0</v>
      </c>
      <c r="AD87">
        <f>Data!AK89</f>
        <v>0</v>
      </c>
      <c r="AE87">
        <f>Data!AL89</f>
        <v>0</v>
      </c>
      <c r="AF87">
        <f>Data!AM89</f>
        <v>275.25299999999999</v>
      </c>
      <c r="AG87">
        <f>Data!AN89</f>
        <v>0</v>
      </c>
      <c r="AH87">
        <f>Data!AO89</f>
        <v>0</v>
      </c>
      <c r="AI87">
        <f>Data!AP89</f>
        <v>0</v>
      </c>
      <c r="AJ87">
        <f>Data!AQ89</f>
        <v>0</v>
      </c>
      <c r="AK87">
        <f>Data!AR89</f>
        <v>0</v>
      </c>
      <c r="AL87">
        <f>Data!AS89</f>
        <v>0</v>
      </c>
      <c r="AM87">
        <f>Data!AT89</f>
        <v>0</v>
      </c>
      <c r="AN87">
        <f>Data!AU89</f>
        <v>0</v>
      </c>
      <c r="AO87">
        <f>Data!AV89</f>
        <v>1274</v>
      </c>
      <c r="AP87">
        <f>Data!AW89</f>
        <v>0</v>
      </c>
      <c r="AQ87">
        <f>Data!AX89</f>
        <v>0</v>
      </c>
      <c r="AR87">
        <f>Data!AY89</f>
        <v>0</v>
      </c>
      <c r="AS87">
        <f>Data!AZ89</f>
        <v>0</v>
      </c>
      <c r="AT87">
        <f>Data!BA89</f>
        <v>0</v>
      </c>
      <c r="AU87">
        <f>Data!BB89</f>
        <v>0</v>
      </c>
      <c r="AV87">
        <f>Data!BC89</f>
        <v>0</v>
      </c>
      <c r="AW87">
        <f>Data!BD89</f>
        <v>0</v>
      </c>
      <c r="AX87">
        <f>Data!BE89</f>
        <v>285.25</v>
      </c>
      <c r="AY87">
        <f>Data!BF89</f>
        <v>1274</v>
      </c>
      <c r="AZ87">
        <f>Data!BG89</f>
        <v>724.13800000000003</v>
      </c>
      <c r="BA87" t="str">
        <f>Data!BJ89</f>
        <v>16219_T11</v>
      </c>
      <c r="BB87" s="1" t="str">
        <f>Data!BK89</f>
        <v>Plzeňský</v>
      </c>
      <c r="BC87">
        <f>Data!BL89</f>
        <v>0.8</v>
      </c>
      <c r="BD87">
        <f>Data!BM89</f>
        <v>1.0389999999999999</v>
      </c>
      <c r="BE87" t="str">
        <f>Data!BN89</f>
        <v>ČEZ Distribuce, a.s.</v>
      </c>
    </row>
    <row r="88" spans="1:57" x14ac:dyDescent="0.25">
      <c r="A88" s="1" t="s">
        <v>2</v>
      </c>
      <c r="B88" s="1" t="s">
        <v>1205</v>
      </c>
      <c r="C88" t="str">
        <f>Data!C90</f>
        <v>KJ - Sušice, Pravdova</v>
      </c>
      <c r="D88">
        <v>2024</v>
      </c>
      <c r="E88" s="1" t="str">
        <f>Data!E90</f>
        <v>12</v>
      </c>
      <c r="F88">
        <f>Data!G90</f>
        <v>577.93499999999995</v>
      </c>
      <c r="G88">
        <f>Data!H90</f>
        <v>248.922</v>
      </c>
      <c r="H88">
        <f>Data!I90</f>
        <v>329.01299999999998</v>
      </c>
      <c r="I88">
        <f>Data!J90</f>
        <v>35.251200000000004</v>
      </c>
      <c r="J88">
        <f>Data!L90</f>
        <v>210.79</v>
      </c>
      <c r="K88">
        <f>Data!M90</f>
        <v>2.605</v>
      </c>
      <c r="L88">
        <f>Data!N90</f>
        <v>3.4420000000000073</v>
      </c>
      <c r="M88">
        <f>Data!O90</f>
        <v>0</v>
      </c>
      <c r="N88">
        <f>Data!P90</f>
        <v>0</v>
      </c>
      <c r="O88">
        <f>Data!Q90</f>
        <v>204.74299999999999</v>
      </c>
      <c r="P88">
        <f>Data!S90</f>
        <v>1003</v>
      </c>
      <c r="Q88">
        <f>Data!T90</f>
        <v>0</v>
      </c>
      <c r="R88">
        <f>Data!U90</f>
        <v>0</v>
      </c>
      <c r="S88">
        <f>Data!V90</f>
        <v>0</v>
      </c>
      <c r="T88">
        <f>Data!W90</f>
        <v>0</v>
      </c>
      <c r="U88">
        <f>Data!X90</f>
        <v>1003</v>
      </c>
      <c r="V88">
        <f>Data!Z90</f>
        <v>0</v>
      </c>
      <c r="W88">
        <f>Data!AB90</f>
        <v>6.0470000000000077</v>
      </c>
      <c r="X88">
        <f>Data!AC90</f>
        <v>0</v>
      </c>
      <c r="Y88">
        <f>Data!AD90</f>
        <v>0</v>
      </c>
      <c r="Z88">
        <f>Data!AE90</f>
        <v>0</v>
      </c>
      <c r="AA88">
        <f>Data!AG90</f>
        <v>0</v>
      </c>
      <c r="AB88">
        <f>Data!AI90</f>
        <v>0</v>
      </c>
      <c r="AC88">
        <v>0</v>
      </c>
      <c r="AD88">
        <f>Data!AK90</f>
        <v>0</v>
      </c>
      <c r="AE88">
        <f>Data!AL90</f>
        <v>0</v>
      </c>
      <c r="AF88">
        <f>Data!AM90</f>
        <v>204.74299999999999</v>
      </c>
      <c r="AG88">
        <f>Data!AN90</f>
        <v>0</v>
      </c>
      <c r="AH88">
        <f>Data!AO90</f>
        <v>0</v>
      </c>
      <c r="AI88">
        <f>Data!AP90</f>
        <v>0</v>
      </c>
      <c r="AJ88">
        <f>Data!AQ90</f>
        <v>0</v>
      </c>
      <c r="AK88">
        <f>Data!AR90</f>
        <v>0</v>
      </c>
      <c r="AL88">
        <f>Data!AS90</f>
        <v>0</v>
      </c>
      <c r="AM88">
        <f>Data!AT90</f>
        <v>0</v>
      </c>
      <c r="AN88">
        <f>Data!AU90</f>
        <v>0</v>
      </c>
      <c r="AO88">
        <f>Data!AV90</f>
        <v>1003</v>
      </c>
      <c r="AP88">
        <f>Data!AW90</f>
        <v>0</v>
      </c>
      <c r="AQ88">
        <f>Data!AX90</f>
        <v>0</v>
      </c>
      <c r="AR88">
        <f>Data!AY90</f>
        <v>0</v>
      </c>
      <c r="AS88">
        <f>Data!AZ90</f>
        <v>0</v>
      </c>
      <c r="AT88">
        <f>Data!BA90</f>
        <v>0</v>
      </c>
      <c r="AU88">
        <f>Data!BB90</f>
        <v>0</v>
      </c>
      <c r="AV88">
        <f>Data!BC90</f>
        <v>0</v>
      </c>
      <c r="AW88">
        <f>Data!BD90</f>
        <v>0</v>
      </c>
      <c r="AX88">
        <f>Data!BE90</f>
        <v>210.79</v>
      </c>
      <c r="AY88">
        <f>Data!BF90</f>
        <v>1003</v>
      </c>
      <c r="AZ88">
        <f>Data!BG90</f>
        <v>520.14099999999996</v>
      </c>
      <c r="BA88" t="str">
        <f>Data!BJ90</f>
        <v>16157_T11</v>
      </c>
      <c r="BB88" s="1" t="str">
        <f>Data!BK90</f>
        <v>Plzeňský</v>
      </c>
      <c r="BC88">
        <f>Data!BL90</f>
        <v>0.51500000000000001</v>
      </c>
      <c r="BD88">
        <f>Data!BM90</f>
        <v>0.66300000000000003</v>
      </c>
      <c r="BE88" t="str">
        <f>Data!BN90</f>
        <v>ČEZ Distribuce, a.s.</v>
      </c>
    </row>
    <row r="89" spans="1:57" x14ac:dyDescent="0.25">
      <c r="A89" s="1" t="s">
        <v>2</v>
      </c>
      <c r="B89" s="1" t="s">
        <v>1205</v>
      </c>
      <c r="C89" t="str">
        <f>Data!C91</f>
        <v>KJ - Sušice, Sirkařská</v>
      </c>
      <c r="D89">
        <v>2024</v>
      </c>
      <c r="E89" s="1" t="str">
        <f>Data!E91</f>
        <v>12</v>
      </c>
      <c r="F89">
        <f>Data!G91</f>
        <v>625.46900000000005</v>
      </c>
      <c r="G89">
        <f>Data!H91</f>
        <v>272.471</v>
      </c>
      <c r="H89">
        <f>Data!I91</f>
        <v>352.99799999999999</v>
      </c>
      <c r="I89">
        <f>Data!J91</f>
        <v>35.251200000000004</v>
      </c>
      <c r="J89">
        <f>Data!L91</f>
        <v>230.92</v>
      </c>
      <c r="K89">
        <f>Data!M91</f>
        <v>2.0099999999999998</v>
      </c>
      <c r="L89">
        <f>Data!N91</f>
        <v>2.603999999999985</v>
      </c>
      <c r="M89">
        <f>Data!O91</f>
        <v>0</v>
      </c>
      <c r="N89">
        <f>Data!P91</f>
        <v>0</v>
      </c>
      <c r="O89">
        <f>Data!Q91</f>
        <v>226.30600000000001</v>
      </c>
      <c r="P89">
        <f>Data!S91</f>
        <v>1077</v>
      </c>
      <c r="Q89">
        <f>Data!T91</f>
        <v>0</v>
      </c>
      <c r="R89">
        <f>Data!U91</f>
        <v>0</v>
      </c>
      <c r="S89">
        <f>Data!V91</f>
        <v>0</v>
      </c>
      <c r="T89">
        <f>Data!W91</f>
        <v>0</v>
      </c>
      <c r="U89">
        <f>Data!X91</f>
        <v>1077</v>
      </c>
      <c r="V89">
        <f>Data!Z91</f>
        <v>0</v>
      </c>
      <c r="W89">
        <f>Data!AB91</f>
        <v>4.6139999999999848</v>
      </c>
      <c r="X89">
        <f>Data!AC91</f>
        <v>0</v>
      </c>
      <c r="Y89">
        <f>Data!AD91</f>
        <v>0</v>
      </c>
      <c r="Z89">
        <f>Data!AE91</f>
        <v>0</v>
      </c>
      <c r="AA89">
        <f>Data!AG91</f>
        <v>0</v>
      </c>
      <c r="AB89">
        <f>Data!AI91</f>
        <v>0</v>
      </c>
      <c r="AC89">
        <v>0</v>
      </c>
      <c r="AD89">
        <f>Data!AK91</f>
        <v>0</v>
      </c>
      <c r="AE89">
        <f>Data!AL91</f>
        <v>0</v>
      </c>
      <c r="AF89">
        <f>Data!AM91</f>
        <v>226.30600000000001</v>
      </c>
      <c r="AG89">
        <f>Data!AN91</f>
        <v>0</v>
      </c>
      <c r="AH89">
        <f>Data!AO91</f>
        <v>0</v>
      </c>
      <c r="AI89">
        <f>Data!AP91</f>
        <v>0</v>
      </c>
      <c r="AJ89">
        <f>Data!AQ91</f>
        <v>0</v>
      </c>
      <c r="AK89">
        <f>Data!AR91</f>
        <v>0</v>
      </c>
      <c r="AL89">
        <f>Data!AS91</f>
        <v>0</v>
      </c>
      <c r="AM89">
        <f>Data!AT91</f>
        <v>0</v>
      </c>
      <c r="AN89">
        <f>Data!AU91</f>
        <v>0</v>
      </c>
      <c r="AO89">
        <f>Data!AV91</f>
        <v>1077</v>
      </c>
      <c r="AP89">
        <f>Data!AW91</f>
        <v>0</v>
      </c>
      <c r="AQ89">
        <f>Data!AX91</f>
        <v>0</v>
      </c>
      <c r="AR89">
        <f>Data!AY91</f>
        <v>0</v>
      </c>
      <c r="AS89">
        <f>Data!AZ91</f>
        <v>0</v>
      </c>
      <c r="AT89">
        <f>Data!BA91</f>
        <v>0</v>
      </c>
      <c r="AU89">
        <f>Data!BB91</f>
        <v>0</v>
      </c>
      <c r="AV89">
        <f>Data!BC91</f>
        <v>0</v>
      </c>
      <c r="AW89">
        <f>Data!BD91</f>
        <v>0</v>
      </c>
      <c r="AX89">
        <f>Data!BE91</f>
        <v>230.92</v>
      </c>
      <c r="AY89">
        <f>Data!BF91</f>
        <v>1077</v>
      </c>
      <c r="AZ89">
        <f>Data!BG91</f>
        <v>562.92200000000003</v>
      </c>
      <c r="BA89" t="str">
        <f>Data!BJ91</f>
        <v>11687_T11</v>
      </c>
      <c r="BB89" s="1" t="str">
        <f>Data!BK91</f>
        <v>Plzeňský</v>
      </c>
      <c r="BC89">
        <f>Data!BL91</f>
        <v>0.6</v>
      </c>
      <c r="BD89">
        <f>Data!BM91</f>
        <v>0.748</v>
      </c>
      <c r="BE89" t="str">
        <f>Data!BN91</f>
        <v>ČEZ Distribuce, a.s.</v>
      </c>
    </row>
    <row r="90" spans="1:57" x14ac:dyDescent="0.25">
      <c r="A90" s="1" t="s">
        <v>2</v>
      </c>
      <c r="B90" s="1" t="s">
        <v>1205</v>
      </c>
      <c r="C90" t="str">
        <f>Data!C92</f>
        <v>KJ - Světlá nad Sázavou, Zámecká (areál sklárny)</v>
      </c>
      <c r="D90">
        <v>2024</v>
      </c>
      <c r="E90" s="1" t="str">
        <f>Data!E92</f>
        <v>12</v>
      </c>
      <c r="F90">
        <f>Data!G92</f>
        <v>1896.4449999999999</v>
      </c>
      <c r="G90">
        <f>Data!H92</f>
        <v>892.59199999999998</v>
      </c>
      <c r="H90">
        <f>Data!I92</f>
        <v>1003.853</v>
      </c>
      <c r="I90">
        <f>Data!J92</f>
        <v>35.304000000000002</v>
      </c>
      <c r="J90">
        <f>Data!L92</f>
        <v>740.23</v>
      </c>
      <c r="K90">
        <f>Data!M92</f>
        <v>8.3209999999999997</v>
      </c>
      <c r="L90">
        <f>Data!N92</f>
        <v>9.3590000000000373</v>
      </c>
      <c r="M90">
        <f>Data!O92</f>
        <v>0</v>
      </c>
      <c r="N90">
        <f>Data!P92</f>
        <v>0</v>
      </c>
      <c r="O90">
        <f>Data!Q92</f>
        <v>722.55</v>
      </c>
      <c r="P90">
        <f>Data!S92</f>
        <v>2997</v>
      </c>
      <c r="Q90">
        <f>Data!T92</f>
        <v>0</v>
      </c>
      <c r="R90">
        <f>Data!U92</f>
        <v>0</v>
      </c>
      <c r="S90">
        <f>Data!V92</f>
        <v>0</v>
      </c>
      <c r="T90">
        <f>Data!W92</f>
        <v>0</v>
      </c>
      <c r="U90">
        <f>Data!X92</f>
        <v>2997</v>
      </c>
      <c r="V90">
        <f>Data!Z92</f>
        <v>3381.1320000000001</v>
      </c>
      <c r="W90">
        <f>Data!AB92</f>
        <v>3398.8119999999999</v>
      </c>
      <c r="X90">
        <f>Data!AC92</f>
        <v>0</v>
      </c>
      <c r="Y90">
        <f>Data!AD92</f>
        <v>0</v>
      </c>
      <c r="Z90">
        <f>Data!AE92</f>
        <v>0</v>
      </c>
      <c r="AA90">
        <f>Data!AG92</f>
        <v>0</v>
      </c>
      <c r="AB90">
        <f>Data!AI92</f>
        <v>0</v>
      </c>
      <c r="AC90">
        <v>0</v>
      </c>
      <c r="AD90">
        <f>Data!AK92</f>
        <v>0</v>
      </c>
      <c r="AE90">
        <f>Data!AL92</f>
        <v>0</v>
      </c>
      <c r="AF90">
        <f>Data!AM92</f>
        <v>722.55</v>
      </c>
      <c r="AG90">
        <f>Data!AN92</f>
        <v>0</v>
      </c>
      <c r="AH90">
        <f>Data!AO92</f>
        <v>0</v>
      </c>
      <c r="AI90">
        <f>Data!AP92</f>
        <v>0</v>
      </c>
      <c r="AJ90">
        <f>Data!AQ92</f>
        <v>0</v>
      </c>
      <c r="AK90">
        <f>Data!AR92</f>
        <v>0</v>
      </c>
      <c r="AL90">
        <f>Data!AS92</f>
        <v>0</v>
      </c>
      <c r="AM90">
        <f>Data!AT92</f>
        <v>0</v>
      </c>
      <c r="AN90">
        <f>Data!AU92</f>
        <v>0</v>
      </c>
      <c r="AO90">
        <f>Data!AV92</f>
        <v>2997</v>
      </c>
      <c r="AP90">
        <f>Data!AW92</f>
        <v>0</v>
      </c>
      <c r="AQ90">
        <f>Data!AX92</f>
        <v>0</v>
      </c>
      <c r="AR90">
        <f>Data!AY92</f>
        <v>0</v>
      </c>
      <c r="AS90">
        <f>Data!AZ92</f>
        <v>0</v>
      </c>
      <c r="AT90">
        <f>Data!BA92</f>
        <v>0</v>
      </c>
      <c r="AU90">
        <f>Data!BB92</f>
        <v>0</v>
      </c>
      <c r="AV90">
        <f>Data!BC92</f>
        <v>0</v>
      </c>
      <c r="AW90">
        <f>Data!BD92</f>
        <v>0</v>
      </c>
      <c r="AX90">
        <f>Data!BE92</f>
        <v>740.23</v>
      </c>
      <c r="AY90">
        <f>Data!BF92</f>
        <v>2997</v>
      </c>
      <c r="AZ90">
        <f>Data!BG92</f>
        <v>1896.4449999999999</v>
      </c>
      <c r="BA90" t="str">
        <f>Data!BJ92</f>
        <v>32834_T11</v>
      </c>
      <c r="BB90" s="1" t="str">
        <f>Data!BK92</f>
        <v>Vysočina</v>
      </c>
      <c r="BC90">
        <f>Data!BL92</f>
        <v>0.999</v>
      </c>
      <c r="BD90">
        <f>Data!BM92</f>
        <v>1.2450000000000001</v>
      </c>
      <c r="BE90" t="str">
        <f>Data!BN92</f>
        <v>ČEZ Distribuce, a.s.</v>
      </c>
    </row>
    <row r="91" spans="1:57" x14ac:dyDescent="0.25">
      <c r="A91" s="1" t="s">
        <v>2</v>
      </c>
      <c r="B91" s="1" t="s">
        <v>1205</v>
      </c>
      <c r="C91" t="str">
        <f>Data!C93</f>
        <v>KJ - Šternberk</v>
      </c>
      <c r="D91">
        <v>2024</v>
      </c>
      <c r="E91" s="1" t="str">
        <f>Data!E93</f>
        <v>12</v>
      </c>
      <c r="F91">
        <f>Data!G93</f>
        <v>532.923</v>
      </c>
      <c r="G91">
        <f>Data!H93</f>
        <v>244.57599999999999</v>
      </c>
      <c r="H91">
        <f>Data!I93</f>
        <v>288.34699999999998</v>
      </c>
      <c r="I91">
        <f>Data!J93</f>
        <v>35.197000000000003</v>
      </c>
      <c r="J91">
        <f>Data!L93</f>
        <v>194.85</v>
      </c>
      <c r="K91">
        <f>Data!M93</f>
        <v>1.4219999999999999</v>
      </c>
      <c r="L91">
        <f>Data!N93</f>
        <v>1.6769999999999925</v>
      </c>
      <c r="M91">
        <f>Data!O93</f>
        <v>0</v>
      </c>
      <c r="N91">
        <f>Data!P93</f>
        <v>0</v>
      </c>
      <c r="O91">
        <f>Data!Q93</f>
        <v>191.751</v>
      </c>
      <c r="P91">
        <f>Data!S93</f>
        <v>827</v>
      </c>
      <c r="Q91">
        <f>Data!T93</f>
        <v>0</v>
      </c>
      <c r="R91">
        <f>Data!U93</f>
        <v>0</v>
      </c>
      <c r="S91">
        <f>Data!V93</f>
        <v>0</v>
      </c>
      <c r="T91">
        <f>Data!W93</f>
        <v>0</v>
      </c>
      <c r="U91">
        <f>Data!X93</f>
        <v>827</v>
      </c>
      <c r="V91">
        <f>Data!Z93</f>
        <v>1.2929999999999999</v>
      </c>
      <c r="W91">
        <f>Data!AB93</f>
        <v>4.3919999999999924</v>
      </c>
      <c r="X91">
        <f>Data!AC93</f>
        <v>0</v>
      </c>
      <c r="Y91">
        <f>Data!AD93</f>
        <v>0</v>
      </c>
      <c r="Z91">
        <f>Data!AE93</f>
        <v>0</v>
      </c>
      <c r="AA91">
        <f>Data!AG93</f>
        <v>0</v>
      </c>
      <c r="AB91">
        <f>Data!AI93</f>
        <v>0</v>
      </c>
      <c r="AC91">
        <v>0</v>
      </c>
      <c r="AD91">
        <f>Data!AK93</f>
        <v>0</v>
      </c>
      <c r="AE91">
        <f>Data!AL93</f>
        <v>0</v>
      </c>
      <c r="AF91">
        <f>Data!AM93</f>
        <v>191.751</v>
      </c>
      <c r="AG91">
        <f>Data!AN93</f>
        <v>0</v>
      </c>
      <c r="AH91">
        <f>Data!AO93</f>
        <v>0</v>
      </c>
      <c r="AI91">
        <f>Data!AP93</f>
        <v>0</v>
      </c>
      <c r="AJ91">
        <f>Data!AQ93</f>
        <v>0</v>
      </c>
      <c r="AK91">
        <f>Data!AR93</f>
        <v>0</v>
      </c>
      <c r="AL91">
        <f>Data!AS93</f>
        <v>0</v>
      </c>
      <c r="AM91">
        <f>Data!AT93</f>
        <v>0</v>
      </c>
      <c r="AN91">
        <f>Data!AU93</f>
        <v>0</v>
      </c>
      <c r="AO91">
        <f>Data!AV93</f>
        <v>827</v>
      </c>
      <c r="AP91">
        <f>Data!AW93</f>
        <v>0</v>
      </c>
      <c r="AQ91">
        <f>Data!AX93</f>
        <v>0</v>
      </c>
      <c r="AR91">
        <f>Data!AY93</f>
        <v>0</v>
      </c>
      <c r="AS91">
        <f>Data!AZ93</f>
        <v>0</v>
      </c>
      <c r="AT91">
        <f>Data!BA93</f>
        <v>0</v>
      </c>
      <c r="AU91">
        <f>Data!BB93</f>
        <v>0</v>
      </c>
      <c r="AV91">
        <f>Data!BC93</f>
        <v>0</v>
      </c>
      <c r="AW91">
        <f>Data!BD93</f>
        <v>0</v>
      </c>
      <c r="AX91">
        <f>Data!BE93</f>
        <v>194.85</v>
      </c>
      <c r="AY91">
        <f>Data!BF93</f>
        <v>827</v>
      </c>
      <c r="AZ91">
        <f>Data!BG93</f>
        <v>532.923</v>
      </c>
      <c r="BA91" t="str">
        <f>Data!BJ93</f>
        <v>32522_T11</v>
      </c>
      <c r="BB91" s="1" t="str">
        <f>Data!BK93</f>
        <v>Olomoucký</v>
      </c>
      <c r="BC91">
        <f>Data!BL93</f>
        <v>0.6</v>
      </c>
      <c r="BD91">
        <f>Data!BM93</f>
        <v>0.72299999999999998</v>
      </c>
      <c r="BE91" t="str">
        <f>Data!BN93</f>
        <v>ČEZ Distribuce, a.s.</v>
      </c>
    </row>
    <row r="92" spans="1:57" x14ac:dyDescent="0.25">
      <c r="A92" s="1" t="s">
        <v>2</v>
      </c>
      <c r="B92" s="1" t="s">
        <v>1205</v>
      </c>
      <c r="C92" t="str">
        <f>Data!C94</f>
        <v>KJ - Šumperk</v>
      </c>
      <c r="D92">
        <v>2024</v>
      </c>
      <c r="E92" s="1" t="str">
        <f>Data!E94</f>
        <v>12</v>
      </c>
      <c r="F92">
        <f>Data!G94</f>
        <v>853.02499999999998</v>
      </c>
      <c r="G92">
        <f>Data!H94</f>
        <v>410.74799999999999</v>
      </c>
      <c r="H92">
        <f>Data!I94</f>
        <v>442.27699999999999</v>
      </c>
      <c r="I92">
        <f>Data!J94</f>
        <v>35.195999999999998</v>
      </c>
      <c r="J92">
        <f>Data!L94</f>
        <v>352.39400000000001</v>
      </c>
      <c r="K92">
        <f>Data!M94</f>
        <v>4.0750000000000002</v>
      </c>
      <c r="L92">
        <f>Data!N94</f>
        <v>4.3880000000000337</v>
      </c>
      <c r="M92">
        <f>Data!O94</f>
        <v>0</v>
      </c>
      <c r="N92">
        <f>Data!P94</f>
        <v>0</v>
      </c>
      <c r="O92">
        <f>Data!Q94</f>
        <v>343.93099999999998</v>
      </c>
      <c r="P92">
        <f>Data!S94</f>
        <v>1366</v>
      </c>
      <c r="Q92">
        <f>Data!T94</f>
        <v>0</v>
      </c>
      <c r="R92">
        <f>Data!U94</f>
        <v>0</v>
      </c>
      <c r="S92">
        <f>Data!V94</f>
        <v>0</v>
      </c>
      <c r="T92">
        <f>Data!W94</f>
        <v>0</v>
      </c>
      <c r="U92">
        <f>Data!X94</f>
        <v>1366</v>
      </c>
      <c r="V92">
        <f>Data!Z94</f>
        <v>1.4890000000000001</v>
      </c>
      <c r="W92">
        <f>Data!AB94</f>
        <v>9.9520000000000337</v>
      </c>
      <c r="X92">
        <f>Data!AC94</f>
        <v>0</v>
      </c>
      <c r="Y92">
        <f>Data!AD94</f>
        <v>0</v>
      </c>
      <c r="Z92">
        <f>Data!AE94</f>
        <v>0</v>
      </c>
      <c r="AA92">
        <f>Data!AG94</f>
        <v>0</v>
      </c>
      <c r="AB92">
        <f>Data!AI94</f>
        <v>0</v>
      </c>
      <c r="AC92">
        <v>0</v>
      </c>
      <c r="AD92">
        <f>Data!AK94</f>
        <v>0</v>
      </c>
      <c r="AE92">
        <f>Data!AL94</f>
        <v>0</v>
      </c>
      <c r="AF92">
        <f>Data!AM94</f>
        <v>343.93099999999998</v>
      </c>
      <c r="AG92">
        <f>Data!AN94</f>
        <v>0</v>
      </c>
      <c r="AH92">
        <f>Data!AO94</f>
        <v>0</v>
      </c>
      <c r="AI92">
        <f>Data!AP94</f>
        <v>0</v>
      </c>
      <c r="AJ92">
        <f>Data!AQ94</f>
        <v>0</v>
      </c>
      <c r="AK92">
        <f>Data!AR94</f>
        <v>0</v>
      </c>
      <c r="AL92">
        <f>Data!AS94</f>
        <v>0</v>
      </c>
      <c r="AM92">
        <f>Data!AT94</f>
        <v>0</v>
      </c>
      <c r="AN92">
        <f>Data!AU94</f>
        <v>0</v>
      </c>
      <c r="AO92">
        <f>Data!AV94</f>
        <v>1366</v>
      </c>
      <c r="AP92">
        <f>Data!AW94</f>
        <v>0</v>
      </c>
      <c r="AQ92">
        <f>Data!AX94</f>
        <v>0</v>
      </c>
      <c r="AR92">
        <f>Data!AY94</f>
        <v>0</v>
      </c>
      <c r="AS92">
        <f>Data!AZ94</f>
        <v>0</v>
      </c>
      <c r="AT92">
        <f>Data!BA94</f>
        <v>0</v>
      </c>
      <c r="AU92">
        <f>Data!BB94</f>
        <v>0</v>
      </c>
      <c r="AV92">
        <f>Data!BC94</f>
        <v>0</v>
      </c>
      <c r="AW92">
        <f>Data!BD94</f>
        <v>0</v>
      </c>
      <c r="AX92">
        <f>Data!BE94</f>
        <v>352.39400000000001</v>
      </c>
      <c r="AY92">
        <f>Data!BF94</f>
        <v>1366</v>
      </c>
      <c r="AZ92">
        <f>Data!BG94</f>
        <v>853.02499999999998</v>
      </c>
      <c r="BA92" t="str">
        <f>Data!BJ94</f>
        <v>32085_T11</v>
      </c>
      <c r="BB92" s="1" t="str">
        <f>Data!BK94</f>
        <v>Olomoucký</v>
      </c>
      <c r="BC92">
        <f>Data!BL94</f>
        <v>0.999</v>
      </c>
      <c r="BD92">
        <f>Data!BM94</f>
        <v>1.1619999999999999</v>
      </c>
      <c r="BE92" t="str">
        <f>Data!BN94</f>
        <v>ČEZ Distribuce, a.s.</v>
      </c>
    </row>
    <row r="93" spans="1:57" x14ac:dyDescent="0.25">
      <c r="A93" s="1" t="s">
        <v>2</v>
      </c>
      <c r="B93" s="1" t="s">
        <v>1205</v>
      </c>
      <c r="C93" t="str">
        <f>Data!C95</f>
        <v>KJ - Tanvald</v>
      </c>
      <c r="D93">
        <v>2024</v>
      </c>
      <c r="E93" s="1" t="str">
        <f>Data!E95</f>
        <v>12</v>
      </c>
      <c r="F93">
        <f>Data!G95</f>
        <v>1486.617</v>
      </c>
      <c r="G93">
        <f>Data!H95</f>
        <v>697.76099999999997</v>
      </c>
      <c r="H93">
        <f>Data!I95</f>
        <v>788.85599999999999</v>
      </c>
      <c r="I93">
        <f>Data!J95</f>
        <v>35.295264000000003</v>
      </c>
      <c r="J93">
        <f>Data!L95</f>
        <v>633.16999999999996</v>
      </c>
      <c r="K93">
        <f>Data!M95</f>
        <v>4.5330000000000004</v>
      </c>
      <c r="L93">
        <f>Data!N95</f>
        <v>5.125</v>
      </c>
      <c r="M93">
        <f>Data!O95</f>
        <v>0</v>
      </c>
      <c r="N93">
        <f>Data!P95</f>
        <v>0</v>
      </c>
      <c r="O93">
        <f>Data!Q95</f>
        <v>623.51199999999994</v>
      </c>
      <c r="P93">
        <f>Data!S95</f>
        <v>2577</v>
      </c>
      <c r="Q93">
        <f>Data!T95</f>
        <v>0</v>
      </c>
      <c r="R93">
        <f>Data!U95</f>
        <v>0</v>
      </c>
      <c r="S93">
        <f>Data!V95</f>
        <v>0</v>
      </c>
      <c r="T93">
        <f>Data!W95</f>
        <v>0</v>
      </c>
      <c r="U93">
        <f>Data!X95</f>
        <v>2577</v>
      </c>
      <c r="V93">
        <f>Data!Z95</f>
        <v>1.4910000000000001</v>
      </c>
      <c r="W93">
        <f>Data!AB95</f>
        <v>11.149000000000001</v>
      </c>
      <c r="X93">
        <f>Data!AC95</f>
        <v>0</v>
      </c>
      <c r="Y93">
        <f>Data!AD95</f>
        <v>0</v>
      </c>
      <c r="Z93">
        <f>Data!AE95</f>
        <v>0</v>
      </c>
      <c r="AA93">
        <f>Data!AG95</f>
        <v>0</v>
      </c>
      <c r="AB93">
        <f>Data!AI95</f>
        <v>0</v>
      </c>
      <c r="AC93">
        <v>0</v>
      </c>
      <c r="AD93">
        <f>Data!AK95</f>
        <v>0</v>
      </c>
      <c r="AE93">
        <f>Data!AL95</f>
        <v>0</v>
      </c>
      <c r="AF93">
        <f>Data!AM95</f>
        <v>623.51199999999994</v>
      </c>
      <c r="AG93">
        <f>Data!AN95</f>
        <v>0</v>
      </c>
      <c r="AH93">
        <f>Data!AO95</f>
        <v>0</v>
      </c>
      <c r="AI93">
        <f>Data!AP95</f>
        <v>0</v>
      </c>
      <c r="AJ93">
        <f>Data!AQ95</f>
        <v>0</v>
      </c>
      <c r="AK93">
        <f>Data!AR95</f>
        <v>0</v>
      </c>
      <c r="AL93">
        <f>Data!AS95</f>
        <v>0</v>
      </c>
      <c r="AM93">
        <f>Data!AT95</f>
        <v>0</v>
      </c>
      <c r="AN93">
        <f>Data!AU95</f>
        <v>0</v>
      </c>
      <c r="AO93">
        <f>Data!AV95</f>
        <v>2577</v>
      </c>
      <c r="AP93">
        <f>Data!AW95</f>
        <v>0</v>
      </c>
      <c r="AQ93">
        <f>Data!AX95</f>
        <v>0</v>
      </c>
      <c r="AR93">
        <f>Data!AY95</f>
        <v>0</v>
      </c>
      <c r="AS93">
        <f>Data!AZ95</f>
        <v>0</v>
      </c>
      <c r="AT93">
        <f>Data!BA95</f>
        <v>0</v>
      </c>
      <c r="AU93">
        <f>Data!BB95</f>
        <v>0</v>
      </c>
      <c r="AV93">
        <f>Data!BC95</f>
        <v>0</v>
      </c>
      <c r="AW93">
        <f>Data!BD95</f>
        <v>0</v>
      </c>
      <c r="AX93">
        <f>Data!BE95</f>
        <v>633.16999999999996</v>
      </c>
      <c r="AY93">
        <f>Data!BF95</f>
        <v>2577</v>
      </c>
      <c r="AZ93">
        <f>Data!BG95</f>
        <v>1486.617</v>
      </c>
      <c r="BA93" t="str">
        <f>Data!BJ95</f>
        <v>32229_T11</v>
      </c>
      <c r="BB93" s="1" t="str">
        <f>Data!BK95</f>
        <v>Liberecký</v>
      </c>
      <c r="BC93">
        <f>Data!BL95</f>
        <v>2</v>
      </c>
      <c r="BD93">
        <f>Data!BM95</f>
        <v>2.254</v>
      </c>
      <c r="BE93" t="str">
        <f>Data!BN95</f>
        <v>ČEZ Distribuce, a.s.</v>
      </c>
    </row>
    <row r="94" spans="1:57" x14ac:dyDescent="0.25">
      <c r="A94" s="1" t="s">
        <v>2</v>
      </c>
      <c r="B94" s="1" t="s">
        <v>1205</v>
      </c>
      <c r="C94" t="str">
        <f>Data!C96</f>
        <v>KJ - Ústí nad Orlicí</v>
      </c>
      <c r="D94">
        <v>2024</v>
      </c>
      <c r="E94" s="1" t="str">
        <f>Data!E96</f>
        <v>12</v>
      </c>
      <c r="F94">
        <f>Data!G96</f>
        <v>1895.086</v>
      </c>
      <c r="G94">
        <f>Data!H96</f>
        <v>910.50900000000001</v>
      </c>
      <c r="H94">
        <f>Data!I96</f>
        <v>984.577</v>
      </c>
      <c r="I94">
        <f>Data!J96</f>
        <v>35.301743999999999</v>
      </c>
      <c r="J94">
        <f>Data!L96</f>
        <v>780.14800000000002</v>
      </c>
      <c r="K94">
        <f>Data!M96</f>
        <v>13.78</v>
      </c>
      <c r="L94">
        <f>Data!N96</f>
        <v>14.901000000000067</v>
      </c>
      <c r="M94">
        <f>Data!O96</f>
        <v>0</v>
      </c>
      <c r="N94">
        <f>Data!P96</f>
        <v>0</v>
      </c>
      <c r="O94">
        <f>Data!Q96</f>
        <v>751.46699999999998</v>
      </c>
      <c r="P94">
        <f>Data!S96</f>
        <v>3037</v>
      </c>
      <c r="Q94">
        <f>Data!T96</f>
        <v>0</v>
      </c>
      <c r="R94">
        <f>Data!U96</f>
        <v>0</v>
      </c>
      <c r="S94">
        <f>Data!V96</f>
        <v>0</v>
      </c>
      <c r="T94">
        <f>Data!W96</f>
        <v>0</v>
      </c>
      <c r="U94">
        <f>Data!X96</f>
        <v>3037</v>
      </c>
      <c r="V94">
        <f>Data!Z96</f>
        <v>1.2689999999999999</v>
      </c>
      <c r="W94">
        <f>Data!AB96</f>
        <v>29.950000000000067</v>
      </c>
      <c r="X94">
        <f>Data!AC96</f>
        <v>0</v>
      </c>
      <c r="Y94">
        <f>Data!AD96</f>
        <v>0</v>
      </c>
      <c r="Z94">
        <f>Data!AE96</f>
        <v>0</v>
      </c>
      <c r="AA94">
        <f>Data!AG96</f>
        <v>0</v>
      </c>
      <c r="AB94">
        <f>Data!AI96</f>
        <v>0</v>
      </c>
      <c r="AC94">
        <v>0</v>
      </c>
      <c r="AD94">
        <f>Data!AK96</f>
        <v>0</v>
      </c>
      <c r="AE94">
        <f>Data!AL96</f>
        <v>0</v>
      </c>
      <c r="AF94">
        <f>Data!AM96</f>
        <v>751.46699999999998</v>
      </c>
      <c r="AG94">
        <f>Data!AN96</f>
        <v>0</v>
      </c>
      <c r="AH94">
        <f>Data!AO96</f>
        <v>0</v>
      </c>
      <c r="AI94">
        <f>Data!AP96</f>
        <v>0</v>
      </c>
      <c r="AJ94">
        <f>Data!AQ96</f>
        <v>0</v>
      </c>
      <c r="AK94">
        <f>Data!AR96</f>
        <v>0</v>
      </c>
      <c r="AL94">
        <f>Data!AS96</f>
        <v>0</v>
      </c>
      <c r="AM94">
        <f>Data!AT96</f>
        <v>0</v>
      </c>
      <c r="AN94">
        <f>Data!AU96</f>
        <v>0</v>
      </c>
      <c r="AO94">
        <f>Data!AV96</f>
        <v>3037</v>
      </c>
      <c r="AP94">
        <f>Data!AW96</f>
        <v>0</v>
      </c>
      <c r="AQ94">
        <f>Data!AX96</f>
        <v>0</v>
      </c>
      <c r="AR94">
        <f>Data!AY96</f>
        <v>0</v>
      </c>
      <c r="AS94">
        <f>Data!AZ96</f>
        <v>0</v>
      </c>
      <c r="AT94">
        <f>Data!BA96</f>
        <v>0</v>
      </c>
      <c r="AU94">
        <f>Data!BB96</f>
        <v>0</v>
      </c>
      <c r="AV94">
        <f>Data!BC96</f>
        <v>0</v>
      </c>
      <c r="AW94">
        <f>Data!BD96</f>
        <v>0</v>
      </c>
      <c r="AX94">
        <f>Data!BE96</f>
        <v>780.14800000000002</v>
      </c>
      <c r="AY94">
        <f>Data!BF96</f>
        <v>3037</v>
      </c>
      <c r="AZ94">
        <f>Data!BG96</f>
        <v>1895.086</v>
      </c>
      <c r="BA94" t="str">
        <f>Data!BJ96</f>
        <v>31301_T11</v>
      </c>
      <c r="BB94" s="1" t="str">
        <f>Data!BK96</f>
        <v>Pardubický</v>
      </c>
      <c r="BC94">
        <f>Data!BL96</f>
        <v>1.56</v>
      </c>
      <c r="BD94">
        <f>Data!BM96</f>
        <v>1.7909999999999999</v>
      </c>
      <c r="BE94" t="str">
        <f>Data!BN96</f>
        <v>ČEZ Distribuce, a.s.</v>
      </c>
    </row>
    <row r="95" spans="1:57" x14ac:dyDescent="0.25">
      <c r="A95" s="1" t="s">
        <v>2</v>
      </c>
      <c r="B95" s="1" t="s">
        <v>1205</v>
      </c>
      <c r="C95" t="str">
        <f>Data!C97</f>
        <v>KJ - Ústí nad Orlicí, Okružní</v>
      </c>
      <c r="D95">
        <v>2024</v>
      </c>
      <c r="E95" s="1" t="str">
        <f>Data!E97</f>
        <v>12</v>
      </c>
      <c r="F95">
        <f>Data!G97</f>
        <v>553.75900000000001</v>
      </c>
      <c r="G95">
        <f>Data!H97</f>
        <v>254.22399999999999</v>
      </c>
      <c r="H95">
        <f>Data!I97</f>
        <v>299.53500000000003</v>
      </c>
      <c r="I95">
        <f>Data!J97</f>
        <v>35.304000000000002</v>
      </c>
      <c r="J95">
        <f>Data!L97</f>
        <v>204.874</v>
      </c>
      <c r="K95">
        <f>Data!M97</f>
        <v>3.2930000000000001</v>
      </c>
      <c r="L95">
        <f>Data!N97</f>
        <v>3.8799999999999955</v>
      </c>
      <c r="M95">
        <f>Data!O97</f>
        <v>0</v>
      </c>
      <c r="N95">
        <f>Data!P97</f>
        <v>0</v>
      </c>
      <c r="O95">
        <f>Data!Q97</f>
        <v>197.70099999999999</v>
      </c>
      <c r="P95">
        <f>Data!S97</f>
        <v>869</v>
      </c>
      <c r="Q95">
        <f>Data!T97</f>
        <v>0</v>
      </c>
      <c r="R95">
        <f>Data!U97</f>
        <v>0</v>
      </c>
      <c r="S95">
        <f>Data!V97</f>
        <v>0</v>
      </c>
      <c r="T95">
        <f>Data!W97</f>
        <v>0</v>
      </c>
      <c r="U95">
        <f>Data!X97</f>
        <v>869</v>
      </c>
      <c r="V95">
        <f>Data!Z97</f>
        <v>1.026</v>
      </c>
      <c r="W95">
        <f>Data!AB97</f>
        <v>8.1989999999999963</v>
      </c>
      <c r="X95">
        <f>Data!AC97</f>
        <v>0</v>
      </c>
      <c r="Y95">
        <f>Data!AD97</f>
        <v>0</v>
      </c>
      <c r="Z95">
        <f>Data!AE97</f>
        <v>0</v>
      </c>
      <c r="AA95">
        <f>Data!AG97</f>
        <v>0</v>
      </c>
      <c r="AB95">
        <f>Data!AI97</f>
        <v>0</v>
      </c>
      <c r="AC95">
        <v>0</v>
      </c>
      <c r="AD95">
        <f>Data!AK97</f>
        <v>0</v>
      </c>
      <c r="AE95">
        <f>Data!AL97</f>
        <v>0</v>
      </c>
      <c r="AF95">
        <f>Data!AM97</f>
        <v>197.70099999999999</v>
      </c>
      <c r="AG95">
        <f>Data!AN97</f>
        <v>0</v>
      </c>
      <c r="AH95">
        <f>Data!AO97</f>
        <v>0</v>
      </c>
      <c r="AI95">
        <f>Data!AP97</f>
        <v>0</v>
      </c>
      <c r="AJ95">
        <f>Data!AQ97</f>
        <v>0</v>
      </c>
      <c r="AK95">
        <f>Data!AR97</f>
        <v>0</v>
      </c>
      <c r="AL95">
        <f>Data!AS97</f>
        <v>0</v>
      </c>
      <c r="AM95">
        <f>Data!AT97</f>
        <v>0</v>
      </c>
      <c r="AN95">
        <f>Data!AU97</f>
        <v>0</v>
      </c>
      <c r="AO95">
        <f>Data!AV97</f>
        <v>869</v>
      </c>
      <c r="AP95">
        <f>Data!AW97</f>
        <v>0</v>
      </c>
      <c r="AQ95">
        <f>Data!AX97</f>
        <v>0</v>
      </c>
      <c r="AR95">
        <f>Data!AY97</f>
        <v>0</v>
      </c>
      <c r="AS95">
        <f>Data!AZ97</f>
        <v>0</v>
      </c>
      <c r="AT95">
        <f>Data!BA97</f>
        <v>0</v>
      </c>
      <c r="AU95">
        <f>Data!BB97</f>
        <v>0</v>
      </c>
      <c r="AV95">
        <f>Data!BC97</f>
        <v>0</v>
      </c>
      <c r="AW95">
        <f>Data!BD97</f>
        <v>0</v>
      </c>
      <c r="AX95">
        <f>Data!BE97</f>
        <v>204.874</v>
      </c>
      <c r="AY95">
        <f>Data!BF97</f>
        <v>869</v>
      </c>
      <c r="AZ95">
        <f>Data!BG97</f>
        <v>553.75900000000001</v>
      </c>
      <c r="BA95" t="str">
        <f>Data!BJ97</f>
        <v>32133_T11</v>
      </c>
      <c r="BB95" s="1" t="str">
        <f>Data!BK97</f>
        <v>Pardubický</v>
      </c>
      <c r="BC95">
        <f>Data!BL97</f>
        <v>0.6</v>
      </c>
      <c r="BD95">
        <f>Data!BM97</f>
        <v>0.72299999999999998</v>
      </c>
      <c r="BE95" t="str">
        <f>Data!BN97</f>
        <v>ČEZ Distribuce, a.s.</v>
      </c>
    </row>
    <row r="96" spans="1:57" x14ac:dyDescent="0.25">
      <c r="A96" s="1" t="s">
        <v>2</v>
      </c>
      <c r="B96" s="1" t="s">
        <v>1205</v>
      </c>
      <c r="C96" t="str">
        <f>Data!C98</f>
        <v>KJ - Vamberk</v>
      </c>
      <c r="D96">
        <v>2024</v>
      </c>
      <c r="E96" s="1" t="str">
        <f>Data!E98</f>
        <v>12</v>
      </c>
      <c r="F96">
        <f>Data!G98</f>
        <v>1587.2719999999999</v>
      </c>
      <c r="G96">
        <f>Data!H98</f>
        <v>752.22400000000005</v>
      </c>
      <c r="H96">
        <f>Data!I98</f>
        <v>835.048</v>
      </c>
      <c r="I96">
        <f>Data!J98</f>
        <v>35.251200000000004</v>
      </c>
      <c r="J96">
        <f>Data!L98</f>
        <v>586.78099999999995</v>
      </c>
      <c r="K96">
        <f>Data!M98</f>
        <v>6.8120000000000003</v>
      </c>
      <c r="L96">
        <f>Data!N98</f>
        <v>7.5619999999998981</v>
      </c>
      <c r="M96">
        <f>Data!O98</f>
        <v>0</v>
      </c>
      <c r="N96">
        <f>Data!P98</f>
        <v>0</v>
      </c>
      <c r="O96">
        <f>Data!Q98</f>
        <v>572.40700000000004</v>
      </c>
      <c r="P96">
        <f>Data!S98</f>
        <v>2345</v>
      </c>
      <c r="Q96">
        <f>Data!T98</f>
        <v>0</v>
      </c>
      <c r="R96">
        <f>Data!U98</f>
        <v>0</v>
      </c>
      <c r="S96">
        <f>Data!V98</f>
        <v>0</v>
      </c>
      <c r="T96">
        <f>Data!W98</f>
        <v>0</v>
      </c>
      <c r="U96">
        <f>Data!X98</f>
        <v>2345</v>
      </c>
      <c r="V96">
        <f>Data!Z98</f>
        <v>1.627</v>
      </c>
      <c r="W96">
        <f>Data!AB98</f>
        <v>16.000999999999898</v>
      </c>
      <c r="X96">
        <f>Data!AC98</f>
        <v>0</v>
      </c>
      <c r="Y96">
        <f>Data!AD98</f>
        <v>0</v>
      </c>
      <c r="Z96">
        <f>Data!AE98</f>
        <v>0</v>
      </c>
      <c r="AA96">
        <f>Data!AG98</f>
        <v>0</v>
      </c>
      <c r="AB96">
        <f>Data!AI98</f>
        <v>0</v>
      </c>
      <c r="AC96">
        <v>0</v>
      </c>
      <c r="AD96">
        <f>Data!AK98</f>
        <v>0</v>
      </c>
      <c r="AE96">
        <f>Data!AL98</f>
        <v>0</v>
      </c>
      <c r="AF96">
        <f>Data!AM98</f>
        <v>572.40700000000004</v>
      </c>
      <c r="AG96">
        <f>Data!AN98</f>
        <v>0</v>
      </c>
      <c r="AH96">
        <f>Data!AO98</f>
        <v>0</v>
      </c>
      <c r="AI96">
        <f>Data!AP98</f>
        <v>0</v>
      </c>
      <c r="AJ96">
        <f>Data!AQ98</f>
        <v>0</v>
      </c>
      <c r="AK96">
        <f>Data!AR98</f>
        <v>0</v>
      </c>
      <c r="AL96">
        <f>Data!AS98</f>
        <v>0</v>
      </c>
      <c r="AM96">
        <f>Data!AT98</f>
        <v>0</v>
      </c>
      <c r="AN96">
        <f>Data!AU98</f>
        <v>0</v>
      </c>
      <c r="AO96">
        <f>Data!AV98</f>
        <v>2345</v>
      </c>
      <c r="AP96">
        <f>Data!AW98</f>
        <v>0</v>
      </c>
      <c r="AQ96">
        <f>Data!AX98</f>
        <v>0</v>
      </c>
      <c r="AR96">
        <f>Data!AY98</f>
        <v>0</v>
      </c>
      <c r="AS96">
        <f>Data!AZ98</f>
        <v>0</v>
      </c>
      <c r="AT96">
        <f>Data!BA98</f>
        <v>0</v>
      </c>
      <c r="AU96">
        <f>Data!BB98</f>
        <v>0</v>
      </c>
      <c r="AV96">
        <f>Data!BC98</f>
        <v>0</v>
      </c>
      <c r="AW96">
        <f>Data!BD98</f>
        <v>0</v>
      </c>
      <c r="AX96">
        <f>Data!BE98</f>
        <v>586.78099999999995</v>
      </c>
      <c r="AY96">
        <f>Data!BF98</f>
        <v>2345</v>
      </c>
      <c r="AZ96">
        <f>Data!BG98</f>
        <v>1428.5450000000001</v>
      </c>
      <c r="BA96" t="str">
        <f>Data!BJ98</f>
        <v>30786_T11</v>
      </c>
      <c r="BB96" s="1" t="str">
        <f>Data!BK98</f>
        <v>Královéhradecký</v>
      </c>
      <c r="BC96">
        <f>Data!BL98</f>
        <v>1.56</v>
      </c>
      <c r="BD96">
        <f>Data!BM98</f>
        <v>1.7909999999999999</v>
      </c>
      <c r="BE96" t="str">
        <f>Data!BN98</f>
        <v>ČEZ Distribuce, a.s.</v>
      </c>
    </row>
    <row r="97" spans="1:57" x14ac:dyDescent="0.25">
      <c r="A97" s="1" t="s">
        <v>2</v>
      </c>
      <c r="B97" s="1" t="s">
        <v>1205</v>
      </c>
      <c r="C97" t="str">
        <f>Data!C99</f>
        <v>Kotelna Volyně</v>
      </c>
      <c r="D97">
        <v>2024</v>
      </c>
      <c r="E97" s="1" t="str">
        <f>Data!E99</f>
        <v>12</v>
      </c>
      <c r="F97">
        <f>Data!G99</f>
        <v>683.49199999999996</v>
      </c>
      <c r="G97">
        <f>Data!H99</f>
        <v>307.12400000000002</v>
      </c>
      <c r="H97">
        <f>Data!I99</f>
        <v>376.36799999999999</v>
      </c>
      <c r="I97">
        <f>Data!J99</f>
        <v>35.251200000000004</v>
      </c>
      <c r="J97">
        <f>Data!L99</f>
        <v>247.97900000000001</v>
      </c>
      <c r="K97">
        <f>Data!M99</f>
        <v>3.2549999999999999</v>
      </c>
      <c r="L97">
        <f>Data!N99</f>
        <v>6.0890000000000271</v>
      </c>
      <c r="M97">
        <f>Data!O99</f>
        <v>0</v>
      </c>
      <c r="N97">
        <f>Data!P99</f>
        <v>0</v>
      </c>
      <c r="O97">
        <f>Data!Q99</f>
        <v>238.63499999999999</v>
      </c>
      <c r="P97">
        <f>Data!S99</f>
        <v>1094</v>
      </c>
      <c r="Q97">
        <f>Data!T99</f>
        <v>0</v>
      </c>
      <c r="R97">
        <f>Data!U99</f>
        <v>0</v>
      </c>
      <c r="S97">
        <f>Data!V99</f>
        <v>0</v>
      </c>
      <c r="T97">
        <f>Data!W99</f>
        <v>0</v>
      </c>
      <c r="U97">
        <f>Data!X99</f>
        <v>1094</v>
      </c>
      <c r="V97">
        <f>Data!Z99</f>
        <v>2.71</v>
      </c>
      <c r="W97">
        <f>Data!AB99</f>
        <v>12.054000000000027</v>
      </c>
      <c r="X97">
        <f>Data!AC99</f>
        <v>0</v>
      </c>
      <c r="Y97">
        <f>Data!AD99</f>
        <v>0</v>
      </c>
      <c r="Z97">
        <f>Data!AE99</f>
        <v>0</v>
      </c>
      <c r="AA97">
        <f>Data!AG99</f>
        <v>0</v>
      </c>
      <c r="AB97">
        <f>Data!AI99</f>
        <v>0</v>
      </c>
      <c r="AC97">
        <v>0</v>
      </c>
      <c r="AD97">
        <f>Data!AK99</f>
        <v>0</v>
      </c>
      <c r="AE97">
        <f>Data!AL99</f>
        <v>0</v>
      </c>
      <c r="AF97">
        <f>Data!AM99</f>
        <v>238.63499999999999</v>
      </c>
      <c r="AG97">
        <f>Data!AN99</f>
        <v>0</v>
      </c>
      <c r="AH97">
        <f>Data!AO99</f>
        <v>0</v>
      </c>
      <c r="AI97">
        <f>Data!AP99</f>
        <v>0</v>
      </c>
      <c r="AJ97">
        <f>Data!AQ99</f>
        <v>0</v>
      </c>
      <c r="AK97">
        <f>Data!AR99</f>
        <v>0</v>
      </c>
      <c r="AL97">
        <f>Data!AS99</f>
        <v>0</v>
      </c>
      <c r="AM97">
        <f>Data!AT99</f>
        <v>0</v>
      </c>
      <c r="AN97">
        <f>Data!AU99</f>
        <v>0</v>
      </c>
      <c r="AO97">
        <f>Data!AV99</f>
        <v>0</v>
      </c>
      <c r="AP97">
        <f>Data!AW99</f>
        <v>0</v>
      </c>
      <c r="AQ97">
        <f>Data!AX99</f>
        <v>0</v>
      </c>
      <c r="AR97">
        <f>Data!AY99</f>
        <v>0</v>
      </c>
      <c r="AS97">
        <f>Data!AZ99</f>
        <v>0</v>
      </c>
      <c r="AT97">
        <f>Data!BA99</f>
        <v>0</v>
      </c>
      <c r="AU97">
        <f>Data!BB99</f>
        <v>266.93599999999998</v>
      </c>
      <c r="AV97">
        <f>Data!BC99</f>
        <v>827.06399999999996</v>
      </c>
      <c r="AW97">
        <f>Data!BD99</f>
        <v>0</v>
      </c>
      <c r="AX97">
        <f>Data!BE99</f>
        <v>247.97900000000001</v>
      </c>
      <c r="AY97">
        <f>Data!BF99</f>
        <v>1094</v>
      </c>
      <c r="AZ97">
        <f>Data!BG99</f>
        <v>615.14300000000003</v>
      </c>
      <c r="BA97" t="str">
        <f>Data!BJ99</f>
        <v>00329_T11</v>
      </c>
      <c r="BB97" s="1" t="str">
        <f>Data!BK99</f>
        <v>Jihočeský</v>
      </c>
      <c r="BC97">
        <f>Data!BL99</f>
        <v>0.63500000000000001</v>
      </c>
      <c r="BD97">
        <f>Data!BM99</f>
        <v>0.79</v>
      </c>
      <c r="BE97" t="str">
        <f>Data!BN99</f>
        <v>EG.D, a.s.</v>
      </c>
    </row>
    <row r="98" spans="1:57" x14ac:dyDescent="0.25">
      <c r="A98" s="1" t="s">
        <v>2</v>
      </c>
      <c r="B98" s="1" t="s">
        <v>1205</v>
      </c>
      <c r="C98" t="str">
        <f>Data!C100</f>
        <v>Kotelna Votice</v>
      </c>
      <c r="D98">
        <v>2024</v>
      </c>
      <c r="E98" s="1" t="str">
        <f>Data!E100</f>
        <v>12</v>
      </c>
      <c r="F98">
        <f>Data!G100</f>
        <v>288.51900000000001</v>
      </c>
      <c r="G98">
        <f>Data!H100</f>
        <v>128.01300000000001</v>
      </c>
      <c r="H98">
        <f>Data!I100</f>
        <v>160.506</v>
      </c>
      <c r="I98">
        <f>Data!J100</f>
        <v>35.268999999999998</v>
      </c>
      <c r="J98">
        <f>Data!L100</f>
        <v>97.478999999999999</v>
      </c>
      <c r="K98">
        <f>Data!M100</f>
        <v>0.63400000000000001</v>
      </c>
      <c r="L98">
        <f>Data!N100</f>
        <v>0.79500000000000004</v>
      </c>
      <c r="M98">
        <f>Data!O100</f>
        <v>0</v>
      </c>
      <c r="N98">
        <f>Data!P100</f>
        <v>0</v>
      </c>
      <c r="O98">
        <f>Data!Q100</f>
        <v>96.05</v>
      </c>
      <c r="P98">
        <f>Data!S100</f>
        <v>440</v>
      </c>
      <c r="Q98">
        <f>Data!T100</f>
        <v>0</v>
      </c>
      <c r="R98">
        <f>Data!U100</f>
        <v>0</v>
      </c>
      <c r="S98">
        <f>Data!V100</f>
        <v>0</v>
      </c>
      <c r="T98">
        <f>Data!W100</f>
        <v>0</v>
      </c>
      <c r="U98">
        <f>Data!X100</f>
        <v>440</v>
      </c>
      <c r="V98">
        <f>Data!Z100</f>
        <v>8.9999999999999993E-3</v>
      </c>
      <c r="W98">
        <f>Data!AB100</f>
        <v>1.4379999999999999</v>
      </c>
      <c r="X98">
        <f>Data!AC100</f>
        <v>0</v>
      </c>
      <c r="Y98">
        <f>Data!AD100</f>
        <v>0</v>
      </c>
      <c r="Z98">
        <f>Data!AE100</f>
        <v>0</v>
      </c>
      <c r="AA98">
        <f>Data!AG100</f>
        <v>0</v>
      </c>
      <c r="AB98">
        <f>Data!AI100</f>
        <v>0</v>
      </c>
      <c r="AC98">
        <v>0</v>
      </c>
      <c r="AD98">
        <f>Data!AK100</f>
        <v>0</v>
      </c>
      <c r="AE98">
        <f>Data!AL100</f>
        <v>0</v>
      </c>
      <c r="AF98">
        <f>Data!AM100</f>
        <v>96.05</v>
      </c>
      <c r="AG98">
        <f>Data!AN100</f>
        <v>0</v>
      </c>
      <c r="AH98">
        <f>Data!AO100</f>
        <v>0</v>
      </c>
      <c r="AI98">
        <f>Data!AP100</f>
        <v>0</v>
      </c>
      <c r="AJ98">
        <f>Data!AQ100</f>
        <v>0</v>
      </c>
      <c r="AK98">
        <f>Data!AR100</f>
        <v>0</v>
      </c>
      <c r="AL98">
        <f>Data!AS100</f>
        <v>0</v>
      </c>
      <c r="AM98">
        <f>Data!AT100</f>
        <v>0</v>
      </c>
      <c r="AN98">
        <f>Data!AU100</f>
        <v>0</v>
      </c>
      <c r="AO98">
        <f>Data!AV100</f>
        <v>440</v>
      </c>
      <c r="AP98">
        <f>Data!AW100</f>
        <v>0</v>
      </c>
      <c r="AQ98">
        <f>Data!AX100</f>
        <v>0</v>
      </c>
      <c r="AR98">
        <f>Data!AY100</f>
        <v>0</v>
      </c>
      <c r="AS98">
        <f>Data!AZ100</f>
        <v>0</v>
      </c>
      <c r="AT98">
        <f>Data!BA100</f>
        <v>0</v>
      </c>
      <c r="AU98">
        <f>Data!BB100</f>
        <v>0</v>
      </c>
      <c r="AV98">
        <f>Data!BC100</f>
        <v>0</v>
      </c>
      <c r="AW98">
        <f>Data!BD100</f>
        <v>0</v>
      </c>
      <c r="AX98">
        <f>Data!BE100</f>
        <v>97.478999999999999</v>
      </c>
      <c r="AY98">
        <f>Data!BF100</f>
        <v>440</v>
      </c>
      <c r="AZ98">
        <f>Data!BG100</f>
        <v>288.51900000000001</v>
      </c>
      <c r="BA98" t="str">
        <f>Data!BJ100</f>
        <v>00313_T11</v>
      </c>
      <c r="BB98" s="1" t="str">
        <f>Data!BK100</f>
        <v>Středočeský</v>
      </c>
      <c r="BC98">
        <f>Data!BL100</f>
        <v>0.2</v>
      </c>
      <c r="BD98">
        <f>Data!BM100</f>
        <v>0.28000000000000003</v>
      </c>
      <c r="BE98" t="str">
        <f>Data!BN100</f>
        <v>ČEZ Distribuce, a.s.</v>
      </c>
    </row>
    <row r="99" spans="1:57" x14ac:dyDescent="0.25">
      <c r="A99" s="1" t="s">
        <v>2</v>
      </c>
      <c r="B99" s="1" t="s">
        <v>1205</v>
      </c>
      <c r="C99" t="str">
        <f>Data!C101</f>
        <v>KJ - Vrchlabí, připojení Liščí kopec</v>
      </c>
      <c r="D99">
        <v>2024</v>
      </c>
      <c r="E99" s="1" t="str">
        <f>Data!E101</f>
        <v>12</v>
      </c>
      <c r="F99">
        <f>Data!G101</f>
        <v>2074.5219999999999</v>
      </c>
      <c r="G99">
        <f>Data!H101</f>
        <v>984.70600000000002</v>
      </c>
      <c r="H99">
        <f>Data!I101</f>
        <v>1089.816</v>
      </c>
      <c r="I99">
        <f>Data!J101</f>
        <v>35.304000000000002</v>
      </c>
      <c r="J99">
        <f>Data!L101</f>
        <v>789.35299999999995</v>
      </c>
      <c r="K99">
        <f>Data!M101</f>
        <v>7.8019999999999996</v>
      </c>
      <c r="L99">
        <f>Data!N101</f>
        <v>8.6359999999999673</v>
      </c>
      <c r="M99">
        <f>Data!O101</f>
        <v>0</v>
      </c>
      <c r="N99">
        <f>Data!P101</f>
        <v>0</v>
      </c>
      <c r="O99">
        <f>Data!Q101</f>
        <v>772.91499999999996</v>
      </c>
      <c r="P99">
        <f>Data!S101</f>
        <v>3145</v>
      </c>
      <c r="Q99">
        <f>Data!T101</f>
        <v>0</v>
      </c>
      <c r="R99">
        <f>Data!U101</f>
        <v>0</v>
      </c>
      <c r="S99">
        <f>Data!V101</f>
        <v>0</v>
      </c>
      <c r="T99">
        <f>Data!W101</f>
        <v>0</v>
      </c>
      <c r="U99">
        <f>Data!X101</f>
        <v>3145</v>
      </c>
      <c r="V99">
        <f>Data!Z101</f>
        <v>0.628</v>
      </c>
      <c r="W99">
        <f>Data!AB101</f>
        <v>17.065999999999967</v>
      </c>
      <c r="X99">
        <f>Data!AC101</f>
        <v>0</v>
      </c>
      <c r="Y99">
        <f>Data!AD101</f>
        <v>0</v>
      </c>
      <c r="Z99">
        <f>Data!AE101</f>
        <v>0</v>
      </c>
      <c r="AA99">
        <f>Data!AG101</f>
        <v>0</v>
      </c>
      <c r="AB99">
        <f>Data!AI101</f>
        <v>0</v>
      </c>
      <c r="AC99">
        <v>0</v>
      </c>
      <c r="AD99">
        <f>Data!AK101</f>
        <v>0</v>
      </c>
      <c r="AE99">
        <f>Data!AL101</f>
        <v>0</v>
      </c>
      <c r="AF99">
        <f>Data!AM101</f>
        <v>772.91499999999996</v>
      </c>
      <c r="AG99">
        <f>Data!AN101</f>
        <v>0</v>
      </c>
      <c r="AH99">
        <f>Data!AO101</f>
        <v>0</v>
      </c>
      <c r="AI99">
        <f>Data!AP101</f>
        <v>0</v>
      </c>
      <c r="AJ99">
        <f>Data!AQ101</f>
        <v>0</v>
      </c>
      <c r="AK99">
        <f>Data!AR101</f>
        <v>0</v>
      </c>
      <c r="AL99">
        <f>Data!AS101</f>
        <v>0</v>
      </c>
      <c r="AM99">
        <f>Data!AT101</f>
        <v>0</v>
      </c>
      <c r="AN99">
        <f>Data!AU101</f>
        <v>0</v>
      </c>
      <c r="AO99">
        <f>Data!AV101</f>
        <v>3145</v>
      </c>
      <c r="AP99">
        <f>Data!AW101</f>
        <v>0</v>
      </c>
      <c r="AQ99">
        <f>Data!AX101</f>
        <v>0</v>
      </c>
      <c r="AR99">
        <f>Data!AY101</f>
        <v>0</v>
      </c>
      <c r="AS99">
        <f>Data!AZ101</f>
        <v>0</v>
      </c>
      <c r="AT99">
        <f>Data!BA101</f>
        <v>0</v>
      </c>
      <c r="AU99">
        <f>Data!BB101</f>
        <v>0</v>
      </c>
      <c r="AV99">
        <f>Data!BC101</f>
        <v>0</v>
      </c>
      <c r="AW99">
        <f>Data!BD101</f>
        <v>0</v>
      </c>
      <c r="AX99">
        <f>Data!BE101</f>
        <v>789.35299999999995</v>
      </c>
      <c r="AY99">
        <f>Data!BF101</f>
        <v>3145</v>
      </c>
      <c r="AZ99">
        <f>Data!BG101</f>
        <v>2074.5219999999999</v>
      </c>
      <c r="BA99" t="str">
        <f>Data!BJ101</f>
        <v>23721_T11</v>
      </c>
      <c r="BB99" s="1" t="str">
        <f>Data!BK101</f>
        <v>Královéhradecký</v>
      </c>
      <c r="BC99">
        <f>Data!BL101</f>
        <v>1.56</v>
      </c>
      <c r="BD99">
        <f>Data!BM101</f>
        <v>1.7909999999999999</v>
      </c>
      <c r="BE99" t="str">
        <f>Data!BN101</f>
        <v>ČEZ Distribuce, a.s.</v>
      </c>
    </row>
    <row r="100" spans="1:57" x14ac:dyDescent="0.25">
      <c r="A100" s="1" t="s">
        <v>2</v>
      </c>
      <c r="B100" s="1" t="s">
        <v>1205</v>
      </c>
      <c r="C100" t="str">
        <f>Data!C102</f>
        <v>KJ - Vrchlabí, Žižkova NKTC</v>
      </c>
      <c r="D100">
        <v>2024</v>
      </c>
      <c r="E100" s="1" t="str">
        <f>Data!E102</f>
        <v>12</v>
      </c>
      <c r="F100">
        <f>Data!G102</f>
        <v>2425.627</v>
      </c>
      <c r="G100">
        <f>Data!H102</f>
        <v>1088.7809999999999</v>
      </c>
      <c r="H100">
        <f>Data!I102</f>
        <v>1336.846</v>
      </c>
      <c r="I100">
        <f>Data!J102</f>
        <v>35.304000000000002</v>
      </c>
      <c r="J100">
        <f>Data!L102</f>
        <v>899.27700000000004</v>
      </c>
      <c r="K100">
        <f>Data!M102</f>
        <v>11.717000000000001</v>
      </c>
      <c r="L100">
        <f>Data!N102</f>
        <v>14.386000000000081</v>
      </c>
      <c r="M100">
        <f>Data!O102</f>
        <v>0</v>
      </c>
      <c r="N100">
        <f>Data!P102</f>
        <v>0</v>
      </c>
      <c r="O100">
        <f>Data!Q102</f>
        <v>873.17399999999998</v>
      </c>
      <c r="P100">
        <f>Data!S102</f>
        <v>3975</v>
      </c>
      <c r="Q100">
        <f>Data!T102</f>
        <v>0</v>
      </c>
      <c r="R100">
        <f>Data!U102</f>
        <v>0</v>
      </c>
      <c r="S100">
        <f>Data!V102</f>
        <v>0</v>
      </c>
      <c r="T100">
        <f>Data!W102</f>
        <v>0</v>
      </c>
      <c r="U100">
        <f>Data!X102</f>
        <v>3975</v>
      </c>
      <c r="V100">
        <f>Data!Z102</f>
        <v>0.61799999999999999</v>
      </c>
      <c r="W100">
        <f>Data!AB102</f>
        <v>26.721000000000078</v>
      </c>
      <c r="X100">
        <f>Data!AC102</f>
        <v>0</v>
      </c>
      <c r="Y100">
        <f>Data!AD102</f>
        <v>0</v>
      </c>
      <c r="Z100">
        <f>Data!AE102</f>
        <v>0</v>
      </c>
      <c r="AA100">
        <f>Data!AG102</f>
        <v>0</v>
      </c>
      <c r="AB100">
        <f>Data!AI102</f>
        <v>0</v>
      </c>
      <c r="AC100">
        <v>0</v>
      </c>
      <c r="AD100">
        <f>Data!AK102</f>
        <v>0</v>
      </c>
      <c r="AE100">
        <f>Data!AL102</f>
        <v>0</v>
      </c>
      <c r="AF100">
        <f>Data!AM102</f>
        <v>873.17399999999998</v>
      </c>
      <c r="AG100">
        <f>Data!AN102</f>
        <v>0</v>
      </c>
      <c r="AH100">
        <f>Data!AO102</f>
        <v>0</v>
      </c>
      <c r="AI100">
        <f>Data!AP102</f>
        <v>0</v>
      </c>
      <c r="AJ100">
        <f>Data!AQ102</f>
        <v>0</v>
      </c>
      <c r="AK100">
        <f>Data!AR102</f>
        <v>0</v>
      </c>
      <c r="AL100">
        <f>Data!AS102</f>
        <v>0</v>
      </c>
      <c r="AM100">
        <f>Data!AT102</f>
        <v>0</v>
      </c>
      <c r="AN100">
        <f>Data!AU102</f>
        <v>0</v>
      </c>
      <c r="AO100">
        <f>Data!AV102</f>
        <v>3975</v>
      </c>
      <c r="AP100">
        <f>Data!AW102</f>
        <v>0</v>
      </c>
      <c r="AQ100">
        <f>Data!AX102</f>
        <v>0</v>
      </c>
      <c r="AR100">
        <f>Data!AY102</f>
        <v>0</v>
      </c>
      <c r="AS100">
        <f>Data!AZ102</f>
        <v>0</v>
      </c>
      <c r="AT100">
        <f>Data!BA102</f>
        <v>0</v>
      </c>
      <c r="AU100">
        <f>Data!BB102</f>
        <v>0</v>
      </c>
      <c r="AV100">
        <f>Data!BC102</f>
        <v>0</v>
      </c>
      <c r="AW100">
        <f>Data!BD102</f>
        <v>0</v>
      </c>
      <c r="AX100">
        <f>Data!BE102</f>
        <v>899.27700000000004</v>
      </c>
      <c r="AY100">
        <f>Data!BF102</f>
        <v>3975</v>
      </c>
      <c r="AZ100">
        <f>Data!BG102</f>
        <v>2425.627</v>
      </c>
      <c r="BA100" t="str">
        <f>Data!BJ102</f>
        <v>23715_T11</v>
      </c>
      <c r="BB100" s="1" t="str">
        <f>Data!BK102</f>
        <v>Královéhradecký</v>
      </c>
      <c r="BC100">
        <f>Data!BL102</f>
        <v>1.56</v>
      </c>
      <c r="BD100">
        <f>Data!BM102</f>
        <v>1.9950000000000001</v>
      </c>
      <c r="BE100" t="str">
        <f>Data!BN102</f>
        <v>ČEZ Distribuce, a.s.</v>
      </c>
    </row>
    <row r="101" spans="1:57" x14ac:dyDescent="0.25">
      <c r="A101" s="1" t="s">
        <v>2</v>
      </c>
      <c r="B101" s="1" t="s">
        <v>1205</v>
      </c>
      <c r="C101" t="str">
        <f>Data!C103</f>
        <v>KJ - Vysoké Mýto, Generála Svatoně (kotelna Vanice)</v>
      </c>
      <c r="D101">
        <v>2024</v>
      </c>
      <c r="E101" s="1" t="str">
        <f>Data!E103</f>
        <v>12</v>
      </c>
      <c r="F101">
        <f>Data!G103</f>
        <v>568.60400000000004</v>
      </c>
      <c r="G101">
        <f>Data!H103</f>
        <v>245.471</v>
      </c>
      <c r="H101">
        <f>Data!I103</f>
        <v>323.13299999999998</v>
      </c>
      <c r="I101">
        <f>Data!J103</f>
        <v>34.570799999999998</v>
      </c>
      <c r="J101">
        <f>Data!L103</f>
        <v>209.32900000000001</v>
      </c>
      <c r="K101">
        <f>Data!M103</f>
        <v>3.0510000000000002</v>
      </c>
      <c r="L101">
        <f>Data!N103</f>
        <v>4.0160000000000196</v>
      </c>
      <c r="M101">
        <f>Data!O103</f>
        <v>0</v>
      </c>
      <c r="N101">
        <f>Data!P103</f>
        <v>0</v>
      </c>
      <c r="O101">
        <f>Data!Q103</f>
        <v>202.262</v>
      </c>
      <c r="P101">
        <f>Data!S103</f>
        <v>992</v>
      </c>
      <c r="Q101">
        <f>Data!T103</f>
        <v>0</v>
      </c>
      <c r="R101">
        <f>Data!U103</f>
        <v>0</v>
      </c>
      <c r="S101">
        <f>Data!V103</f>
        <v>0</v>
      </c>
      <c r="T101">
        <f>Data!W103</f>
        <v>0</v>
      </c>
      <c r="U101">
        <f>Data!X103</f>
        <v>992</v>
      </c>
      <c r="V101">
        <f>Data!Z103</f>
        <v>0.94899999999999995</v>
      </c>
      <c r="W101">
        <f>Data!AB103</f>
        <v>8.0160000000000196</v>
      </c>
      <c r="X101">
        <f>Data!AC103</f>
        <v>0</v>
      </c>
      <c r="Y101">
        <f>Data!AD103</f>
        <v>0</v>
      </c>
      <c r="Z101">
        <f>Data!AE103</f>
        <v>0</v>
      </c>
      <c r="AA101">
        <f>Data!AG103</f>
        <v>0</v>
      </c>
      <c r="AB101">
        <f>Data!AI103</f>
        <v>0</v>
      </c>
      <c r="AC101">
        <v>0</v>
      </c>
      <c r="AD101">
        <f>Data!AK103</f>
        <v>0</v>
      </c>
      <c r="AE101">
        <f>Data!AL103</f>
        <v>0</v>
      </c>
      <c r="AF101">
        <f>Data!AM103</f>
        <v>202.262</v>
      </c>
      <c r="AG101">
        <f>Data!AN103</f>
        <v>0</v>
      </c>
      <c r="AH101">
        <f>Data!AO103</f>
        <v>0</v>
      </c>
      <c r="AI101">
        <f>Data!AP103</f>
        <v>0</v>
      </c>
      <c r="AJ101">
        <f>Data!AQ103</f>
        <v>0</v>
      </c>
      <c r="AK101">
        <f>Data!AR103</f>
        <v>0</v>
      </c>
      <c r="AL101">
        <f>Data!AS103</f>
        <v>0</v>
      </c>
      <c r="AM101">
        <f>Data!AT103</f>
        <v>0</v>
      </c>
      <c r="AN101">
        <f>Data!AU103</f>
        <v>0</v>
      </c>
      <c r="AO101">
        <f>Data!AV103</f>
        <v>992</v>
      </c>
      <c r="AP101">
        <f>Data!AW103</f>
        <v>0</v>
      </c>
      <c r="AQ101">
        <f>Data!AX103</f>
        <v>0</v>
      </c>
      <c r="AR101">
        <f>Data!AY103</f>
        <v>0</v>
      </c>
      <c r="AS101">
        <f>Data!AZ103</f>
        <v>0</v>
      </c>
      <c r="AT101">
        <f>Data!BA103</f>
        <v>0</v>
      </c>
      <c r="AU101">
        <f>Data!BB103</f>
        <v>0</v>
      </c>
      <c r="AV101">
        <f>Data!BC103</f>
        <v>0</v>
      </c>
      <c r="AW101">
        <f>Data!BD103</f>
        <v>0</v>
      </c>
      <c r="AX101">
        <f>Data!BE103</f>
        <v>209.32900000000001</v>
      </c>
      <c r="AY101">
        <f>Data!BF103</f>
        <v>992</v>
      </c>
      <c r="AZ101">
        <f>Data!BG103</f>
        <v>511.74400000000003</v>
      </c>
      <c r="BA101" t="str">
        <f>Data!BJ103</f>
        <v>25668_T11</v>
      </c>
      <c r="BB101" s="1" t="str">
        <f>Data!BK103</f>
        <v>Pardubický</v>
      </c>
      <c r="BC101">
        <f>Data!BL103</f>
        <v>0.6</v>
      </c>
      <c r="BD101">
        <f>Data!BM103</f>
        <v>0.80800000000000005</v>
      </c>
      <c r="BE101" t="str">
        <f>Data!BN103</f>
        <v>ČEZ Distribuce, a.s.</v>
      </c>
    </row>
    <row r="102" spans="1:57" x14ac:dyDescent="0.25">
      <c r="A102" s="1" t="s">
        <v>2</v>
      </c>
      <c r="B102" s="1" t="s">
        <v>1205</v>
      </c>
      <c r="C102" t="str">
        <f>Data!C104</f>
        <v>KJ - Vysoké Mýto, Prokopa Velikého (kotelna Družba)</v>
      </c>
      <c r="D102">
        <v>2024</v>
      </c>
      <c r="E102" s="1" t="str">
        <f>Data!E104</f>
        <v>12</v>
      </c>
      <c r="F102">
        <f>Data!G104</f>
        <v>373.46100000000001</v>
      </c>
      <c r="G102">
        <f>Data!H104</f>
        <v>177.95599999999999</v>
      </c>
      <c r="H102">
        <f>Data!I104</f>
        <v>195.505</v>
      </c>
      <c r="I102">
        <f>Data!J104</f>
        <v>34.570799999999998</v>
      </c>
      <c r="J102">
        <f>Data!L104</f>
        <v>141.59299999999999</v>
      </c>
      <c r="K102">
        <f>Data!M104</f>
        <v>1.4790000000000001</v>
      </c>
      <c r="L102">
        <f>Data!N104</f>
        <v>1.6249999999999716</v>
      </c>
      <c r="M102">
        <f>Data!O104</f>
        <v>0</v>
      </c>
      <c r="N102">
        <f>Data!P104</f>
        <v>0</v>
      </c>
      <c r="O102">
        <f>Data!Q104</f>
        <v>138.489</v>
      </c>
      <c r="P102">
        <f>Data!S104</f>
        <v>560</v>
      </c>
      <c r="Q102">
        <f>Data!T104</f>
        <v>0</v>
      </c>
      <c r="R102">
        <f>Data!U104</f>
        <v>0</v>
      </c>
      <c r="S102">
        <f>Data!V104</f>
        <v>0</v>
      </c>
      <c r="T102">
        <f>Data!W104</f>
        <v>0</v>
      </c>
      <c r="U102">
        <f>Data!X104</f>
        <v>560</v>
      </c>
      <c r="V102">
        <f>Data!Z104</f>
        <v>0.96199999999999997</v>
      </c>
      <c r="W102">
        <f>Data!AB104</f>
        <v>4.0659999999999714</v>
      </c>
      <c r="X102">
        <f>Data!AC104</f>
        <v>0</v>
      </c>
      <c r="Y102">
        <f>Data!AD104</f>
        <v>0</v>
      </c>
      <c r="Z102">
        <f>Data!AE104</f>
        <v>0</v>
      </c>
      <c r="AA102">
        <f>Data!AG104</f>
        <v>0</v>
      </c>
      <c r="AB102">
        <f>Data!AI104</f>
        <v>0</v>
      </c>
      <c r="AC102">
        <v>0</v>
      </c>
      <c r="AD102">
        <f>Data!AK104</f>
        <v>0</v>
      </c>
      <c r="AE102">
        <f>Data!AL104</f>
        <v>0</v>
      </c>
      <c r="AF102">
        <f>Data!AM104</f>
        <v>138.489</v>
      </c>
      <c r="AG102">
        <f>Data!AN104</f>
        <v>0</v>
      </c>
      <c r="AH102">
        <f>Data!AO104</f>
        <v>0</v>
      </c>
      <c r="AI102">
        <f>Data!AP104</f>
        <v>0</v>
      </c>
      <c r="AJ102">
        <f>Data!AQ104</f>
        <v>0</v>
      </c>
      <c r="AK102">
        <f>Data!AR104</f>
        <v>0</v>
      </c>
      <c r="AL102">
        <f>Data!AS104</f>
        <v>0</v>
      </c>
      <c r="AM102">
        <f>Data!AT104</f>
        <v>0</v>
      </c>
      <c r="AN102">
        <f>Data!AU104</f>
        <v>0</v>
      </c>
      <c r="AO102">
        <f>Data!AV104</f>
        <v>560</v>
      </c>
      <c r="AP102">
        <f>Data!AW104</f>
        <v>0</v>
      </c>
      <c r="AQ102">
        <f>Data!AX104</f>
        <v>0</v>
      </c>
      <c r="AR102">
        <f>Data!AY104</f>
        <v>0</v>
      </c>
      <c r="AS102">
        <f>Data!AZ104</f>
        <v>0</v>
      </c>
      <c r="AT102">
        <f>Data!BA104</f>
        <v>0</v>
      </c>
      <c r="AU102">
        <f>Data!BB104</f>
        <v>0</v>
      </c>
      <c r="AV102">
        <f>Data!BC104</f>
        <v>0</v>
      </c>
      <c r="AW102">
        <f>Data!BD104</f>
        <v>0</v>
      </c>
      <c r="AX102">
        <f>Data!BE104</f>
        <v>141.59299999999999</v>
      </c>
      <c r="AY102">
        <f>Data!BF104</f>
        <v>560</v>
      </c>
      <c r="AZ102">
        <f>Data!BG104</f>
        <v>336.11500000000001</v>
      </c>
      <c r="BA102" t="str">
        <f>Data!BJ104</f>
        <v>25669_T11</v>
      </c>
      <c r="BB102" s="1" t="str">
        <f>Data!BK104</f>
        <v>Pardubický</v>
      </c>
      <c r="BC102">
        <f>Data!BL104</f>
        <v>0.4</v>
      </c>
      <c r="BD102">
        <f>Data!BM104</f>
        <v>0.52900000000000003</v>
      </c>
      <c r="BE102" t="str">
        <f>Data!BN104</f>
        <v>ČEZ Distribuce, a.s.</v>
      </c>
    </row>
    <row r="103" spans="1:57" x14ac:dyDescent="0.25">
      <c r="A103" s="1" t="s">
        <v>2</v>
      </c>
      <c r="B103" s="1" t="s">
        <v>1205</v>
      </c>
      <c r="C103" t="str">
        <f>Data!C105</f>
        <v>KJ - Zákupy</v>
      </c>
      <c r="D103">
        <v>2024</v>
      </c>
      <c r="E103" s="1" t="str">
        <f>Data!E105</f>
        <v>12</v>
      </c>
      <c r="F103">
        <f>Data!G105</f>
        <v>213.58099999999999</v>
      </c>
      <c r="G103">
        <f>Data!H105</f>
        <v>92.192999999999998</v>
      </c>
      <c r="H103">
        <f>Data!I105</f>
        <v>121.38800000000001</v>
      </c>
      <c r="I103">
        <f>Data!J105</f>
        <v>34.570799999999998</v>
      </c>
      <c r="J103">
        <f>Data!L105</f>
        <v>74.471999999999994</v>
      </c>
      <c r="K103">
        <f>Data!M105</f>
        <v>0.35099999999999998</v>
      </c>
      <c r="L103">
        <f>Data!N105</f>
        <v>0.46099999999999852</v>
      </c>
      <c r="M103">
        <f>Data!O105</f>
        <v>0</v>
      </c>
      <c r="N103">
        <f>Data!P105</f>
        <v>0</v>
      </c>
      <c r="O103">
        <f>Data!Q105</f>
        <v>73.66</v>
      </c>
      <c r="P103">
        <f>Data!S105</f>
        <v>353</v>
      </c>
      <c r="Q103">
        <f>Data!T105</f>
        <v>0</v>
      </c>
      <c r="R103">
        <f>Data!U105</f>
        <v>0</v>
      </c>
      <c r="S103">
        <f>Data!V105</f>
        <v>0</v>
      </c>
      <c r="T103">
        <f>Data!W105</f>
        <v>0</v>
      </c>
      <c r="U103">
        <f>Data!X105</f>
        <v>353</v>
      </c>
      <c r="V103">
        <f>Data!Z105</f>
        <v>7.3999999999999996E-2</v>
      </c>
      <c r="W103">
        <f>Data!AB105</f>
        <v>0.88599999999999846</v>
      </c>
      <c r="X103">
        <f>Data!AC105</f>
        <v>0</v>
      </c>
      <c r="Y103">
        <f>Data!AD105</f>
        <v>0</v>
      </c>
      <c r="Z103">
        <f>Data!AE105</f>
        <v>0</v>
      </c>
      <c r="AA103">
        <f>Data!AG105</f>
        <v>0</v>
      </c>
      <c r="AB103">
        <f>Data!AI105</f>
        <v>0</v>
      </c>
      <c r="AC103">
        <v>0</v>
      </c>
      <c r="AD103">
        <f>Data!AK105</f>
        <v>0</v>
      </c>
      <c r="AE103">
        <f>Data!AL105</f>
        <v>0</v>
      </c>
      <c r="AF103">
        <f>Data!AM105</f>
        <v>73.66</v>
      </c>
      <c r="AG103">
        <f>Data!AN105</f>
        <v>0</v>
      </c>
      <c r="AH103">
        <f>Data!AO105</f>
        <v>0</v>
      </c>
      <c r="AI103">
        <f>Data!AP105</f>
        <v>0</v>
      </c>
      <c r="AJ103">
        <f>Data!AQ105</f>
        <v>0</v>
      </c>
      <c r="AK103">
        <f>Data!AR105</f>
        <v>0</v>
      </c>
      <c r="AL103">
        <f>Data!AS105</f>
        <v>0</v>
      </c>
      <c r="AM103">
        <f>Data!AT105</f>
        <v>0</v>
      </c>
      <c r="AN103">
        <f>Data!AU105</f>
        <v>0</v>
      </c>
      <c r="AO103">
        <f>Data!AV105</f>
        <v>353</v>
      </c>
      <c r="AP103">
        <f>Data!AW105</f>
        <v>0</v>
      </c>
      <c r="AQ103">
        <f>Data!AX105</f>
        <v>0</v>
      </c>
      <c r="AR103">
        <f>Data!AY105</f>
        <v>0</v>
      </c>
      <c r="AS103">
        <f>Data!AZ105</f>
        <v>0</v>
      </c>
      <c r="AT103">
        <f>Data!BA105</f>
        <v>0</v>
      </c>
      <c r="AU103">
        <f>Data!BB105</f>
        <v>0</v>
      </c>
      <c r="AV103">
        <f>Data!BC105</f>
        <v>0</v>
      </c>
      <c r="AW103">
        <f>Data!BD105</f>
        <v>0</v>
      </c>
      <c r="AX103">
        <f>Data!BE105</f>
        <v>74.471999999999994</v>
      </c>
      <c r="AY103">
        <f>Data!BF105</f>
        <v>353</v>
      </c>
      <c r="AZ103">
        <f>Data!BG105</f>
        <v>192.22300000000001</v>
      </c>
      <c r="BA103" t="str">
        <f>Data!BJ105</f>
        <v>32812_T11</v>
      </c>
      <c r="BB103" s="1" t="str">
        <f>Data!BK105</f>
        <v>Liberecký</v>
      </c>
      <c r="BC103">
        <f>Data!BL105</f>
        <v>0.2</v>
      </c>
      <c r="BD103">
        <f>Data!BM105</f>
        <v>0.28599999999999998</v>
      </c>
      <c r="BE103" t="str">
        <f>Data!BN105</f>
        <v>ČEZ Distribuce, a.s.</v>
      </c>
    </row>
    <row r="104" spans="1:57" x14ac:dyDescent="0.25">
      <c r="A104" s="1" t="s">
        <v>2</v>
      </c>
      <c r="B104" s="1" t="s">
        <v>1205</v>
      </c>
      <c r="C104" t="str">
        <f>Data!C106</f>
        <v>KJ - Sedlčany, Žižkova</v>
      </c>
      <c r="D104">
        <v>2024</v>
      </c>
      <c r="E104" s="1" t="str">
        <f>Data!E106</f>
        <v>12</v>
      </c>
      <c r="F104">
        <f>Data!G106</f>
        <v>615.49199999999996</v>
      </c>
      <c r="G104">
        <f>Data!H106</f>
        <v>282.774</v>
      </c>
      <c r="H104">
        <f>Data!I106</f>
        <v>332.71800000000002</v>
      </c>
      <c r="I104">
        <f>Data!J106</f>
        <v>35.251200000000004</v>
      </c>
      <c r="J104">
        <f>Data!L106</f>
        <v>220.5</v>
      </c>
      <c r="K104">
        <f>Data!M106</f>
        <v>1.8819999999999999</v>
      </c>
      <c r="L104">
        <f>Data!N106</f>
        <v>2.2139999999999986</v>
      </c>
      <c r="M104">
        <f>Data!O106</f>
        <v>0</v>
      </c>
      <c r="N104">
        <f>Data!P106</f>
        <v>0</v>
      </c>
      <c r="O104">
        <f>Data!Q106</f>
        <v>216.404</v>
      </c>
      <c r="P104">
        <f>Data!S106</f>
        <v>934</v>
      </c>
      <c r="Q104">
        <f>Data!T106</f>
        <v>0</v>
      </c>
      <c r="R104">
        <f>Data!U106</f>
        <v>0</v>
      </c>
      <c r="S104">
        <f>Data!V106</f>
        <v>0</v>
      </c>
      <c r="T104">
        <f>Data!W106</f>
        <v>0</v>
      </c>
      <c r="U104">
        <f>Data!X106</f>
        <v>934</v>
      </c>
      <c r="V104">
        <f>Data!Z106</f>
        <v>1.514</v>
      </c>
      <c r="W104">
        <f>Data!AB106</f>
        <v>5.6099999999999985</v>
      </c>
      <c r="X104">
        <f>Data!AC106</f>
        <v>0</v>
      </c>
      <c r="Y104">
        <f>Data!AD106</f>
        <v>0</v>
      </c>
      <c r="Z104">
        <f>Data!AE106</f>
        <v>0</v>
      </c>
      <c r="AA104">
        <f>Data!AG106</f>
        <v>0</v>
      </c>
      <c r="AB104">
        <f>Data!AI106</f>
        <v>0</v>
      </c>
      <c r="AC104">
        <v>0</v>
      </c>
      <c r="AD104">
        <f>Data!AK106</f>
        <v>0</v>
      </c>
      <c r="AE104">
        <f>Data!AL106</f>
        <v>0</v>
      </c>
      <c r="AF104">
        <f>Data!AM106</f>
        <v>216.404</v>
      </c>
      <c r="AG104">
        <f>Data!AN106</f>
        <v>0</v>
      </c>
      <c r="AH104">
        <f>Data!AO106</f>
        <v>0</v>
      </c>
      <c r="AI104">
        <f>Data!AP106</f>
        <v>0</v>
      </c>
      <c r="AJ104">
        <f>Data!AQ106</f>
        <v>0</v>
      </c>
      <c r="AK104">
        <f>Data!AR106</f>
        <v>0</v>
      </c>
      <c r="AL104">
        <f>Data!AS106</f>
        <v>0</v>
      </c>
      <c r="AM104">
        <f>Data!AT106</f>
        <v>0</v>
      </c>
      <c r="AN104">
        <f>Data!AU106</f>
        <v>0</v>
      </c>
      <c r="AO104">
        <f>Data!AV106</f>
        <v>934</v>
      </c>
      <c r="AP104">
        <f>Data!AW106</f>
        <v>0</v>
      </c>
      <c r="AQ104">
        <f>Data!AX106</f>
        <v>0</v>
      </c>
      <c r="AR104">
        <f>Data!AY106</f>
        <v>0</v>
      </c>
      <c r="AS104">
        <f>Data!AZ106</f>
        <v>0</v>
      </c>
      <c r="AT104">
        <f>Data!BA106</f>
        <v>0</v>
      </c>
      <c r="AU104">
        <f>Data!BB106</f>
        <v>0</v>
      </c>
      <c r="AV104">
        <f>Data!BC106</f>
        <v>0</v>
      </c>
      <c r="AW104">
        <f>Data!BD106</f>
        <v>0</v>
      </c>
      <c r="AX104">
        <f>Data!BE106</f>
        <v>220.5</v>
      </c>
      <c r="AY104">
        <f>Data!BF106</f>
        <v>934</v>
      </c>
      <c r="AZ104">
        <f>Data!BG106</f>
        <v>553.94299999999998</v>
      </c>
      <c r="BA104" t="str">
        <f>Data!BJ106</f>
        <v>32942_T11</v>
      </c>
      <c r="BB104" s="1" t="str">
        <f>Data!BK106</f>
        <v>Středočeský</v>
      </c>
      <c r="BC104">
        <f>Data!BL106</f>
        <v>0.6</v>
      </c>
      <c r="BD104">
        <f>Data!BM106</f>
        <v>0.80100000000000005</v>
      </c>
      <c r="BE104" t="str">
        <f>Data!BN106</f>
        <v>ČEZ Distribuce, a.s.</v>
      </c>
    </row>
    <row r="105" spans="1:57" x14ac:dyDescent="0.25">
      <c r="A105" s="1" t="s">
        <v>2</v>
      </c>
      <c r="B105" s="1" t="s">
        <v>1205</v>
      </c>
      <c r="C105" t="str">
        <f>Data!C107</f>
        <v>KJ - Horní Slavkov</v>
      </c>
      <c r="D105">
        <v>2024</v>
      </c>
      <c r="E105" s="1" t="str">
        <f>Data!E107</f>
        <v>12</v>
      </c>
      <c r="F105">
        <f>Data!G107</f>
        <v>4702.0370000000003</v>
      </c>
      <c r="G105">
        <f>Data!H107</f>
        <v>2257.3980000000001</v>
      </c>
      <c r="H105">
        <f>Data!I107</f>
        <v>2444.6390000000001</v>
      </c>
      <c r="I105">
        <f>Data!J107</f>
        <v>35.265132000000001</v>
      </c>
      <c r="J105">
        <f>Data!L107</f>
        <v>1996.1</v>
      </c>
      <c r="K105">
        <f>Data!M107</f>
        <v>18.792000000000002</v>
      </c>
      <c r="L105">
        <f>Data!N107</f>
        <v>20.350999999999885</v>
      </c>
      <c r="M105">
        <f>Data!O107</f>
        <v>0</v>
      </c>
      <c r="N105">
        <f>Data!P107</f>
        <v>0</v>
      </c>
      <c r="O105">
        <f>Data!Q107</f>
        <v>1956.9570000000001</v>
      </c>
      <c r="P105">
        <f>Data!S107</f>
        <v>7782</v>
      </c>
      <c r="Q105">
        <f>Data!T107</f>
        <v>0</v>
      </c>
      <c r="R105">
        <f>Data!U107</f>
        <v>0</v>
      </c>
      <c r="S105">
        <f>Data!V107</f>
        <v>0</v>
      </c>
      <c r="T105">
        <f>Data!W107</f>
        <v>0</v>
      </c>
      <c r="U105">
        <f>Data!X107</f>
        <v>7782</v>
      </c>
      <c r="V105">
        <f>Data!Z107</f>
        <v>3.5950000000000002</v>
      </c>
      <c r="W105">
        <f>Data!AB107</f>
        <v>42.737999999999886</v>
      </c>
      <c r="X105">
        <f>Data!AC107</f>
        <v>0</v>
      </c>
      <c r="Y105">
        <f>Data!AD107</f>
        <v>0</v>
      </c>
      <c r="Z105">
        <f>Data!AE107</f>
        <v>0</v>
      </c>
      <c r="AA105">
        <f>Data!AG107</f>
        <v>0</v>
      </c>
      <c r="AB105">
        <f>Data!AI107</f>
        <v>0</v>
      </c>
      <c r="AC105">
        <v>0</v>
      </c>
      <c r="AD105">
        <f>Data!AK107</f>
        <v>0</v>
      </c>
      <c r="AE105">
        <f>Data!AL107</f>
        <v>0</v>
      </c>
      <c r="AF105">
        <f>Data!AM107</f>
        <v>1944.3979999999999</v>
      </c>
      <c r="AG105">
        <f>Data!AN107</f>
        <v>12.56</v>
      </c>
      <c r="AH105">
        <f>Data!AO107</f>
        <v>0</v>
      </c>
      <c r="AI105">
        <f>Data!AP107</f>
        <v>0</v>
      </c>
      <c r="AJ105">
        <f>Data!AQ107</f>
        <v>0</v>
      </c>
      <c r="AK105">
        <f>Data!AR107</f>
        <v>0</v>
      </c>
      <c r="AL105">
        <f>Data!AS107</f>
        <v>0</v>
      </c>
      <c r="AM105">
        <f>Data!AT107</f>
        <v>0</v>
      </c>
      <c r="AN105">
        <f>Data!AU107</f>
        <v>0</v>
      </c>
      <c r="AO105">
        <f>Data!AV107</f>
        <v>7782</v>
      </c>
      <c r="AP105">
        <f>Data!AW107</f>
        <v>0</v>
      </c>
      <c r="AQ105">
        <f>Data!AX107</f>
        <v>0</v>
      </c>
      <c r="AR105">
        <f>Data!AY107</f>
        <v>0</v>
      </c>
      <c r="AS105">
        <f>Data!AZ107</f>
        <v>0</v>
      </c>
      <c r="AT105">
        <f>Data!BA107</f>
        <v>0</v>
      </c>
      <c r="AU105">
        <f>Data!BB107</f>
        <v>0</v>
      </c>
      <c r="AV105">
        <f>Data!BC107</f>
        <v>0</v>
      </c>
      <c r="AW105">
        <f>Data!BD107</f>
        <v>0</v>
      </c>
      <c r="AX105">
        <f>Data!BE107</f>
        <v>1996.1</v>
      </c>
      <c r="AY105">
        <f>Data!BF107</f>
        <v>7782</v>
      </c>
      <c r="AZ105">
        <f>Data!BG107</f>
        <v>4702.0370000000003</v>
      </c>
      <c r="BA105" t="str">
        <f>Data!BJ107</f>
        <v>32937_T11</v>
      </c>
      <c r="BB105" s="1" t="str">
        <f>Data!BK107</f>
        <v>Karlovarský</v>
      </c>
      <c r="BC105">
        <f>Data!BL107</f>
        <v>4</v>
      </c>
      <c r="BD105">
        <f>Data!BM107</f>
        <v>4.8</v>
      </c>
      <c r="BE105" t="str">
        <f>Data!BN107</f>
        <v>ČEZ Distribuce, a.s.</v>
      </c>
    </row>
    <row r="106" spans="1:57" x14ac:dyDescent="0.25">
      <c r="A106" s="1" t="s">
        <v>2</v>
      </c>
      <c r="B106" s="1" t="s">
        <v>1205</v>
      </c>
      <c r="C106" t="str">
        <f>Data!C108</f>
        <v>KJ - Bochov</v>
      </c>
      <c r="D106">
        <v>2024</v>
      </c>
      <c r="E106" s="1" t="str">
        <f>Data!E108</f>
        <v>12</v>
      </c>
      <c r="F106">
        <f>Data!G108</f>
        <v>176.62799999999999</v>
      </c>
      <c r="G106">
        <f>Data!H108</f>
        <v>79.98</v>
      </c>
      <c r="H106">
        <f>Data!I108</f>
        <v>96.647999999999996</v>
      </c>
      <c r="I106">
        <f>Data!J108</f>
        <v>35.268696000000006</v>
      </c>
      <c r="J106">
        <f>Data!L108</f>
        <v>68.962000000000003</v>
      </c>
      <c r="K106">
        <f>Data!M108</f>
        <v>0.35199999999999998</v>
      </c>
      <c r="L106">
        <f>Data!N108</f>
        <v>0.42499999999999716</v>
      </c>
      <c r="M106">
        <f>Data!O108</f>
        <v>0</v>
      </c>
      <c r="N106">
        <f>Data!P108</f>
        <v>0</v>
      </c>
      <c r="O106">
        <f>Data!Q108</f>
        <v>68.185000000000002</v>
      </c>
      <c r="P106">
        <f>Data!S108</f>
        <v>300</v>
      </c>
      <c r="Q106">
        <f>Data!T108</f>
        <v>0</v>
      </c>
      <c r="R106">
        <f>Data!U108</f>
        <v>0</v>
      </c>
      <c r="S106">
        <f>Data!V108</f>
        <v>0</v>
      </c>
      <c r="T106">
        <f>Data!W108</f>
        <v>0</v>
      </c>
      <c r="U106">
        <f>Data!X108</f>
        <v>300</v>
      </c>
      <c r="V106">
        <f>Data!Z108</f>
        <v>5.2999999999999999E-2</v>
      </c>
      <c r="W106">
        <f>Data!AB108</f>
        <v>0.82999999999999718</v>
      </c>
      <c r="X106">
        <f>Data!AC108</f>
        <v>0</v>
      </c>
      <c r="Y106">
        <f>Data!AD108</f>
        <v>0</v>
      </c>
      <c r="Z106">
        <f>Data!AE108</f>
        <v>0</v>
      </c>
      <c r="AA106">
        <f>Data!AG108</f>
        <v>0</v>
      </c>
      <c r="AB106">
        <f>Data!AI108</f>
        <v>0</v>
      </c>
      <c r="AC106">
        <v>0</v>
      </c>
      <c r="AD106">
        <f>Data!AK108</f>
        <v>0</v>
      </c>
      <c r="AE106">
        <f>Data!AL108</f>
        <v>0</v>
      </c>
      <c r="AF106">
        <f>Data!AM108</f>
        <v>68.185000000000002</v>
      </c>
      <c r="AG106">
        <f>Data!AN108</f>
        <v>0</v>
      </c>
      <c r="AH106">
        <f>Data!AO108</f>
        <v>0</v>
      </c>
      <c r="AI106">
        <f>Data!AP108</f>
        <v>0</v>
      </c>
      <c r="AJ106">
        <f>Data!AQ108</f>
        <v>0</v>
      </c>
      <c r="AK106">
        <f>Data!AR108</f>
        <v>0</v>
      </c>
      <c r="AL106">
        <f>Data!AS108</f>
        <v>0</v>
      </c>
      <c r="AM106">
        <f>Data!AT108</f>
        <v>0</v>
      </c>
      <c r="AN106">
        <f>Data!AU108</f>
        <v>0</v>
      </c>
      <c r="AO106">
        <f>Data!AV108</f>
        <v>300</v>
      </c>
      <c r="AP106">
        <f>Data!AW108</f>
        <v>0</v>
      </c>
      <c r="AQ106">
        <f>Data!AX108</f>
        <v>0</v>
      </c>
      <c r="AR106">
        <f>Data!AY108</f>
        <v>0</v>
      </c>
      <c r="AS106">
        <f>Data!AZ108</f>
        <v>0</v>
      </c>
      <c r="AT106">
        <f>Data!BA108</f>
        <v>0</v>
      </c>
      <c r="AU106">
        <f>Data!BB108</f>
        <v>0</v>
      </c>
      <c r="AV106">
        <f>Data!BC108</f>
        <v>0</v>
      </c>
      <c r="AW106">
        <f>Data!BD108</f>
        <v>0</v>
      </c>
      <c r="AX106">
        <f>Data!BE108</f>
        <v>68.962000000000003</v>
      </c>
      <c r="AY106">
        <f>Data!BF108</f>
        <v>300</v>
      </c>
      <c r="AZ106">
        <f>Data!BG108</f>
        <v>176.62799999999999</v>
      </c>
      <c r="BA106" t="str">
        <f>Data!BJ108</f>
        <v>32933_T11</v>
      </c>
      <c r="BB106" s="1" t="str">
        <f>Data!BK108</f>
        <v>Karlovarský</v>
      </c>
      <c r="BC106">
        <f>Data!BL108</f>
        <v>0.2</v>
      </c>
      <c r="BD106">
        <f>Data!BM108</f>
        <v>0.28599999999999998</v>
      </c>
      <c r="BE106" t="str">
        <f>Data!BN108</f>
        <v>ČEZ Distribuce, a.s.</v>
      </c>
    </row>
    <row r="107" spans="1:57" x14ac:dyDescent="0.25">
      <c r="A107" s="1" t="s">
        <v>2</v>
      </c>
      <c r="B107" s="1" t="s">
        <v>1205</v>
      </c>
      <c r="C107" t="str">
        <f>Data!C109</f>
        <v>KJ - Krásná Lípa</v>
      </c>
      <c r="D107">
        <v>2024</v>
      </c>
      <c r="E107" s="1" t="str">
        <f>Data!E109</f>
        <v>12</v>
      </c>
      <c r="F107">
        <f>Data!G109</f>
        <v>158.494</v>
      </c>
      <c r="G107">
        <f>Data!H109</f>
        <v>69.55</v>
      </c>
      <c r="H107">
        <f>Data!I109</f>
        <v>88.944000000000003</v>
      </c>
      <c r="I107">
        <f>Data!J109</f>
        <v>35.297207999999998</v>
      </c>
      <c r="J107">
        <f>Data!L109</f>
        <v>65.814999999999998</v>
      </c>
      <c r="K107">
        <f>Data!M109</f>
        <v>0.69899999999999995</v>
      </c>
      <c r="L107">
        <f>Data!N109</f>
        <v>0.89300000000000068</v>
      </c>
      <c r="M107">
        <f>Data!O109</f>
        <v>0</v>
      </c>
      <c r="N107">
        <f>Data!P109</f>
        <v>0</v>
      </c>
      <c r="O107">
        <f>Data!Q109</f>
        <v>64.222999999999999</v>
      </c>
      <c r="P107">
        <f>Data!S109</f>
        <v>303</v>
      </c>
      <c r="Q107">
        <f>Data!T109</f>
        <v>0</v>
      </c>
      <c r="R107">
        <f>Data!U109</f>
        <v>0</v>
      </c>
      <c r="S107">
        <f>Data!V109</f>
        <v>0</v>
      </c>
      <c r="T107">
        <f>Data!W109</f>
        <v>0</v>
      </c>
      <c r="U107">
        <f>Data!X109</f>
        <v>303</v>
      </c>
      <c r="V107">
        <f>Data!Z109</f>
        <v>0.1</v>
      </c>
      <c r="W107">
        <f>Data!AB109</f>
        <v>1.6920000000000006</v>
      </c>
      <c r="X107">
        <f>Data!AC109</f>
        <v>0</v>
      </c>
      <c r="Y107">
        <f>Data!AD109</f>
        <v>0</v>
      </c>
      <c r="Z107">
        <f>Data!AE109</f>
        <v>0</v>
      </c>
      <c r="AA107">
        <f>Data!AG109</f>
        <v>0</v>
      </c>
      <c r="AB107">
        <f>Data!AI109</f>
        <v>0</v>
      </c>
      <c r="AC107">
        <v>0</v>
      </c>
      <c r="AD107">
        <f>Data!AK109</f>
        <v>0</v>
      </c>
      <c r="AE107">
        <f>Data!AL109</f>
        <v>0</v>
      </c>
      <c r="AF107">
        <f>Data!AM109</f>
        <v>64.222999999999999</v>
      </c>
      <c r="AG107">
        <f>Data!AN109</f>
        <v>0</v>
      </c>
      <c r="AH107">
        <f>Data!AO109</f>
        <v>0</v>
      </c>
      <c r="AI107">
        <f>Data!AP109</f>
        <v>0</v>
      </c>
      <c r="AJ107">
        <f>Data!AQ109</f>
        <v>0</v>
      </c>
      <c r="AK107">
        <f>Data!AR109</f>
        <v>0</v>
      </c>
      <c r="AL107">
        <f>Data!AS109</f>
        <v>0</v>
      </c>
      <c r="AM107">
        <f>Data!AT109</f>
        <v>0</v>
      </c>
      <c r="AN107">
        <f>Data!AU109</f>
        <v>0</v>
      </c>
      <c r="AO107">
        <f>Data!AV109</f>
        <v>303</v>
      </c>
      <c r="AP107">
        <f>Data!AW109</f>
        <v>0</v>
      </c>
      <c r="AQ107">
        <f>Data!AX109</f>
        <v>0</v>
      </c>
      <c r="AR107">
        <f>Data!AY109</f>
        <v>0</v>
      </c>
      <c r="AS107">
        <f>Data!AZ109</f>
        <v>0</v>
      </c>
      <c r="AT107">
        <f>Data!BA109</f>
        <v>0</v>
      </c>
      <c r="AU107">
        <f>Data!BB109</f>
        <v>0</v>
      </c>
      <c r="AV107">
        <f>Data!BC109</f>
        <v>0</v>
      </c>
      <c r="AW107">
        <f>Data!BD109</f>
        <v>0</v>
      </c>
      <c r="AX107">
        <f>Data!BE109</f>
        <v>65.814999999999998</v>
      </c>
      <c r="AY107">
        <f>Data!BF109</f>
        <v>303</v>
      </c>
      <c r="AZ107">
        <f>Data!BG109</f>
        <v>158.494</v>
      </c>
      <c r="BA107" t="str">
        <f>Data!BJ109</f>
        <v>32958_T11</v>
      </c>
      <c r="BB107" s="1" t="str">
        <f>Data!BK109</f>
        <v>Ústecký</v>
      </c>
      <c r="BC107">
        <f>Data!BL109</f>
        <v>0.2</v>
      </c>
      <c r="BD107">
        <f>Data!BM109</f>
        <v>0.28000000000000003</v>
      </c>
      <c r="BE107" t="str">
        <f>Data!BN109</f>
        <v>ČEZ Distribuce, a.s.</v>
      </c>
    </row>
    <row r="108" spans="1:57" x14ac:dyDescent="0.25">
      <c r="A108" s="1" t="s">
        <v>2</v>
      </c>
      <c r="B108" s="1" t="s">
        <v>1205</v>
      </c>
      <c r="C108" t="str">
        <f>Data!C110</f>
        <v>KJ - Energocentrum Vítkovice III</v>
      </c>
      <c r="D108">
        <v>2024</v>
      </c>
      <c r="E108" s="1" t="str">
        <f>Data!E110</f>
        <v>12</v>
      </c>
      <c r="F108">
        <f>Data!G110</f>
        <v>0.55700000000000005</v>
      </c>
      <c r="G108">
        <f>Data!H110</f>
        <v>0.55700000000000005</v>
      </c>
      <c r="H108">
        <f>Data!I110</f>
        <v>0</v>
      </c>
      <c r="I108">
        <f>Data!J110</f>
        <v>35.185104000000003</v>
      </c>
      <c r="J108">
        <f>Data!L110</f>
        <v>0.21</v>
      </c>
      <c r="K108">
        <f>Data!M110</f>
        <v>-4.7119999999999997</v>
      </c>
      <c r="L108">
        <f>Data!N110</f>
        <v>4.7189999999999994</v>
      </c>
      <c r="M108">
        <f>Data!O110</f>
        <v>2.7755575615628914E-16</v>
      </c>
      <c r="N108">
        <f>Data!P110</f>
        <v>0</v>
      </c>
      <c r="O108">
        <f>Data!Q110</f>
        <v>0.20300000000000001</v>
      </c>
      <c r="P108">
        <f>Data!S110</f>
        <v>0</v>
      </c>
      <c r="Q108">
        <f>Data!T110</f>
        <v>0</v>
      </c>
      <c r="R108">
        <f>Data!U110</f>
        <v>0</v>
      </c>
      <c r="S108">
        <f>Data!V110</f>
        <v>0</v>
      </c>
      <c r="T108">
        <f>Data!W110</f>
        <v>0</v>
      </c>
      <c r="U108">
        <f>Data!X110</f>
        <v>0</v>
      </c>
      <c r="V108">
        <f>Data!Z110</f>
        <v>4.7119999999999997</v>
      </c>
      <c r="W108">
        <f>Data!AB110</f>
        <v>4.7189999999999994</v>
      </c>
      <c r="X108">
        <f>Data!AC110</f>
        <v>0</v>
      </c>
      <c r="Y108">
        <f>Data!AD110</f>
        <v>0</v>
      </c>
      <c r="Z108">
        <f>Data!AE110</f>
        <v>0</v>
      </c>
      <c r="AA108">
        <f>Data!AG110</f>
        <v>0</v>
      </c>
      <c r="AB108">
        <f>Data!AI110</f>
        <v>0</v>
      </c>
      <c r="AC108">
        <v>0</v>
      </c>
      <c r="AD108">
        <f>Data!AK110</f>
        <v>0</v>
      </c>
      <c r="AE108">
        <f>Data!AL110</f>
        <v>0</v>
      </c>
      <c r="AF108">
        <f>Data!AM110</f>
        <v>0.20300000000000001</v>
      </c>
      <c r="AG108">
        <f>Data!AN110</f>
        <v>0</v>
      </c>
      <c r="AH108">
        <f>Data!AO110</f>
        <v>0</v>
      </c>
      <c r="AI108">
        <f>Data!AP110</f>
        <v>0</v>
      </c>
      <c r="AJ108">
        <f>Data!AQ110</f>
        <v>0</v>
      </c>
      <c r="AK108">
        <f>Data!AR110</f>
        <v>0</v>
      </c>
      <c r="AL108">
        <f>Data!AS110</f>
        <v>0</v>
      </c>
      <c r="AM108">
        <f>Data!AT110</f>
        <v>0</v>
      </c>
      <c r="AN108">
        <f>Data!AU110</f>
        <v>0</v>
      </c>
      <c r="AO108">
        <f>Data!AV110</f>
        <v>0</v>
      </c>
      <c r="AP108">
        <f>Data!AW110</f>
        <v>0</v>
      </c>
      <c r="AQ108">
        <f>Data!AX110</f>
        <v>0</v>
      </c>
      <c r="AR108">
        <f>Data!AY110</f>
        <v>0</v>
      </c>
      <c r="AS108">
        <f>Data!AZ110</f>
        <v>0</v>
      </c>
      <c r="AT108">
        <f>Data!BA110</f>
        <v>0</v>
      </c>
      <c r="AU108">
        <f>Data!BB110</f>
        <v>0</v>
      </c>
      <c r="AV108">
        <f>Data!BC110</f>
        <v>0</v>
      </c>
      <c r="AW108">
        <f>Data!BD110</f>
        <v>0</v>
      </c>
      <c r="AX108">
        <f>Data!BE110</f>
        <v>0.21</v>
      </c>
      <c r="AY108">
        <f>Data!BF110</f>
        <v>0</v>
      </c>
      <c r="AZ108">
        <f>Data!BG110</f>
        <v>0.55700000000000005</v>
      </c>
      <c r="BA108" t="str">
        <f>Data!BJ110</f>
        <v>32991_T11</v>
      </c>
      <c r="BB108" s="1" t="str">
        <f>Data!BK110</f>
        <v>Moravskoslezský</v>
      </c>
      <c r="BC108">
        <f>Data!BL110</f>
        <v>1.56</v>
      </c>
      <c r="BD108">
        <f>Data!BM110</f>
        <v>1.966</v>
      </c>
      <c r="BE108" t="str">
        <f>Data!BN110</f>
        <v>ČEZ Distribuce, a.s.</v>
      </c>
    </row>
    <row r="109" spans="1:57" x14ac:dyDescent="0.25">
      <c r="A109" s="1" t="s">
        <v>2</v>
      </c>
      <c r="B109" s="1" t="s">
        <v>1205</v>
      </c>
      <c r="C109" t="str">
        <f>Data!C111</f>
        <v>KJ - Česká Třebová na Milíři</v>
      </c>
      <c r="D109">
        <v>2024</v>
      </c>
      <c r="E109" s="1" t="str">
        <f>Data!E111</f>
        <v>12</v>
      </c>
      <c r="F109">
        <f>Data!G111</f>
        <v>183.1</v>
      </c>
      <c r="G109">
        <f>Data!H111</f>
        <v>77.965000000000003</v>
      </c>
      <c r="H109">
        <f>Data!I111</f>
        <v>105.13500000000001</v>
      </c>
      <c r="I109">
        <f>Data!J111</f>
        <v>35.251200000000004</v>
      </c>
      <c r="J109">
        <f>Data!L111</f>
        <v>63.24</v>
      </c>
      <c r="K109">
        <f>Data!M111</f>
        <v>2.0649999999999999</v>
      </c>
      <c r="L109">
        <f>Data!N111</f>
        <v>2.784000000000006</v>
      </c>
      <c r="M109">
        <f>Data!O111</f>
        <v>0</v>
      </c>
      <c r="N109">
        <f>Data!P111</f>
        <v>0</v>
      </c>
      <c r="O109">
        <f>Data!Q111</f>
        <v>58.390999999999998</v>
      </c>
      <c r="P109">
        <f>Data!S111</f>
        <v>307</v>
      </c>
      <c r="Q109">
        <f>Data!T111</f>
        <v>0</v>
      </c>
      <c r="R109">
        <f>Data!U111</f>
        <v>0</v>
      </c>
      <c r="S109">
        <f>Data!V111</f>
        <v>0</v>
      </c>
      <c r="T109">
        <f>Data!W111</f>
        <v>0</v>
      </c>
      <c r="U109">
        <f>Data!X111</f>
        <v>307</v>
      </c>
      <c r="V109">
        <f>Data!Z111</f>
        <v>0.124</v>
      </c>
      <c r="W109">
        <f>Data!AB111</f>
        <v>4.9730000000000052</v>
      </c>
      <c r="X109">
        <f>Data!AC111</f>
        <v>0</v>
      </c>
      <c r="Y109">
        <f>Data!AD111</f>
        <v>0</v>
      </c>
      <c r="Z109">
        <f>Data!AE111</f>
        <v>0</v>
      </c>
      <c r="AA109">
        <f>Data!AG111</f>
        <v>0</v>
      </c>
      <c r="AB109">
        <f>Data!AI111</f>
        <v>0</v>
      </c>
      <c r="AC109">
        <v>0</v>
      </c>
      <c r="AD109">
        <f>Data!AK111</f>
        <v>0</v>
      </c>
      <c r="AE109">
        <f>Data!AL111</f>
        <v>0</v>
      </c>
      <c r="AF109">
        <f>Data!AM111</f>
        <v>58.390999999999998</v>
      </c>
      <c r="AG109">
        <f>Data!AN111</f>
        <v>0</v>
      </c>
      <c r="AH109">
        <f>Data!AO111</f>
        <v>0</v>
      </c>
      <c r="AI109">
        <f>Data!AP111</f>
        <v>0</v>
      </c>
      <c r="AJ109">
        <f>Data!AQ111</f>
        <v>0</v>
      </c>
      <c r="AK109">
        <f>Data!AR111</f>
        <v>0</v>
      </c>
      <c r="AL109">
        <f>Data!AS111</f>
        <v>0</v>
      </c>
      <c r="AM109">
        <f>Data!AT111</f>
        <v>0</v>
      </c>
      <c r="AN109">
        <f>Data!AU111</f>
        <v>0</v>
      </c>
      <c r="AO109">
        <f>Data!AV111</f>
        <v>307</v>
      </c>
      <c r="AP109">
        <f>Data!AW111</f>
        <v>0</v>
      </c>
      <c r="AQ109">
        <f>Data!AX111</f>
        <v>0</v>
      </c>
      <c r="AR109">
        <f>Data!AY111</f>
        <v>0</v>
      </c>
      <c r="AS109">
        <f>Data!AZ111</f>
        <v>0</v>
      </c>
      <c r="AT109">
        <f>Data!BA111</f>
        <v>0</v>
      </c>
      <c r="AU109">
        <f>Data!BB111</f>
        <v>0</v>
      </c>
      <c r="AV109">
        <f>Data!BC111</f>
        <v>0</v>
      </c>
      <c r="AW109">
        <f>Data!BD111</f>
        <v>0</v>
      </c>
      <c r="AX109">
        <f>Data!BE111</f>
        <v>63.24</v>
      </c>
      <c r="AY109">
        <f>Data!BF111</f>
        <v>307</v>
      </c>
      <c r="AZ109">
        <f>Data!BG111</f>
        <v>164.79</v>
      </c>
      <c r="BA109" t="str">
        <f>Data!BJ111</f>
        <v>32992_T11</v>
      </c>
      <c r="BB109" s="1" t="str">
        <f>Data!BK111</f>
        <v>Pardubický</v>
      </c>
      <c r="BC109">
        <f>Data!BL111</f>
        <v>0.2</v>
      </c>
      <c r="BD109">
        <f>Data!BM111</f>
        <v>0.28000000000000003</v>
      </c>
      <c r="BE109" t="str">
        <f>Data!BN111</f>
        <v>ČEZ Distribuce, a.s.</v>
      </c>
    </row>
    <row r="110" spans="1:57" x14ac:dyDescent="0.25">
      <c r="A110" s="1" t="s">
        <v>2</v>
      </c>
      <c r="B110" s="1" t="s">
        <v>1205</v>
      </c>
      <c r="C110" t="str">
        <f>Data!C112</f>
        <v>KJ - Jáchymov</v>
      </c>
      <c r="D110">
        <v>2024</v>
      </c>
      <c r="E110" s="1" t="str">
        <f>Data!E112</f>
        <v>12</v>
      </c>
      <c r="F110">
        <f>Data!G112</f>
        <v>501.37200000000001</v>
      </c>
      <c r="G110">
        <f>Data!H112</f>
        <v>222.846</v>
      </c>
      <c r="H110">
        <f>Data!I112</f>
        <v>278.52600000000001</v>
      </c>
      <c r="I110">
        <f>Data!J112</f>
        <v>35.251200000000004</v>
      </c>
      <c r="J110">
        <f>Data!L112</f>
        <v>173.13</v>
      </c>
      <c r="K110">
        <f>Data!M112</f>
        <v>1.458</v>
      </c>
      <c r="L110">
        <f>Data!N112</f>
        <v>1.8230000000000075</v>
      </c>
      <c r="M110">
        <f>Data!O112</f>
        <v>0</v>
      </c>
      <c r="N110">
        <f>Data!P112</f>
        <v>0</v>
      </c>
      <c r="O110">
        <f>Data!Q112</f>
        <v>169.84899999999999</v>
      </c>
      <c r="P110">
        <f>Data!S112</f>
        <v>779</v>
      </c>
      <c r="Q110">
        <f>Data!T112</f>
        <v>0</v>
      </c>
      <c r="R110">
        <f>Data!U112</f>
        <v>0</v>
      </c>
      <c r="S110">
        <f>Data!V112</f>
        <v>0</v>
      </c>
      <c r="T110">
        <f>Data!W112</f>
        <v>0</v>
      </c>
      <c r="U110">
        <f>Data!X112</f>
        <v>779</v>
      </c>
      <c r="V110">
        <f>Data!Z112</f>
        <v>1.169</v>
      </c>
      <c r="W110">
        <f>Data!AB112</f>
        <v>4.4500000000000082</v>
      </c>
      <c r="X110">
        <f>Data!AC112</f>
        <v>0</v>
      </c>
      <c r="Y110">
        <f>Data!AD112</f>
        <v>0</v>
      </c>
      <c r="Z110">
        <f>Data!AE112</f>
        <v>0</v>
      </c>
      <c r="AA110">
        <f>Data!AG112</f>
        <v>0</v>
      </c>
      <c r="AB110">
        <f>Data!AI112</f>
        <v>0</v>
      </c>
      <c r="AC110">
        <v>0</v>
      </c>
      <c r="AD110">
        <f>Data!AK112</f>
        <v>0</v>
      </c>
      <c r="AE110">
        <f>Data!AL112</f>
        <v>0</v>
      </c>
      <c r="AF110">
        <f>Data!AM112</f>
        <v>169.84899999999999</v>
      </c>
      <c r="AG110">
        <f>Data!AN112</f>
        <v>0</v>
      </c>
      <c r="AH110">
        <f>Data!AO112</f>
        <v>0</v>
      </c>
      <c r="AI110">
        <f>Data!AP112</f>
        <v>0</v>
      </c>
      <c r="AJ110">
        <f>Data!AQ112</f>
        <v>0</v>
      </c>
      <c r="AK110">
        <f>Data!AR112</f>
        <v>0</v>
      </c>
      <c r="AL110">
        <f>Data!AS112</f>
        <v>0</v>
      </c>
      <c r="AM110">
        <f>Data!AT112</f>
        <v>0</v>
      </c>
      <c r="AN110">
        <f>Data!AU112</f>
        <v>0</v>
      </c>
      <c r="AO110">
        <f>Data!AV112</f>
        <v>779</v>
      </c>
      <c r="AP110">
        <f>Data!AW112</f>
        <v>0</v>
      </c>
      <c r="AQ110">
        <f>Data!AX112</f>
        <v>0</v>
      </c>
      <c r="AR110">
        <f>Data!AY112</f>
        <v>0</v>
      </c>
      <c r="AS110">
        <f>Data!AZ112</f>
        <v>0</v>
      </c>
      <c r="AT110">
        <f>Data!BA112</f>
        <v>0</v>
      </c>
      <c r="AU110">
        <f>Data!BB112</f>
        <v>0</v>
      </c>
      <c r="AV110">
        <f>Data!BC112</f>
        <v>0</v>
      </c>
      <c r="AW110">
        <f>Data!BD112</f>
        <v>0</v>
      </c>
      <c r="AX110">
        <f>Data!BE112</f>
        <v>173.13</v>
      </c>
      <c r="AY110">
        <f>Data!BF112</f>
        <v>779</v>
      </c>
      <c r="AZ110">
        <f>Data!BG112</f>
        <v>451.23500000000001</v>
      </c>
      <c r="BA110" t="str">
        <f>Data!BJ112</f>
        <v>33004_T11</v>
      </c>
      <c r="BB110" s="1" t="str">
        <f>Data!BK112</f>
        <v>Karlovarský</v>
      </c>
      <c r="BC110">
        <f>Data!BL112</f>
        <v>0.6</v>
      </c>
      <c r="BD110">
        <f>Data!BM112</f>
        <v>0.748</v>
      </c>
      <c r="BE110" t="str">
        <f>Data!BN112</f>
        <v>ČEZ Distribuce, a.s.</v>
      </c>
    </row>
    <row r="111" spans="1:57" x14ac:dyDescent="0.25">
      <c r="A111" s="1" t="s">
        <v>2</v>
      </c>
      <c r="B111" s="1" t="s">
        <v>1205</v>
      </c>
      <c r="C111" t="str">
        <f>Data!C113</f>
        <v>KJ - Příbor</v>
      </c>
      <c r="D111">
        <v>2024</v>
      </c>
      <c r="E111" s="1" t="str">
        <f>Data!E113</f>
        <v>12</v>
      </c>
      <c r="F111">
        <f>Data!G113</f>
        <v>566.31500000000005</v>
      </c>
      <c r="G111">
        <f>Data!H113</f>
        <v>259.34500000000003</v>
      </c>
      <c r="H111">
        <f>Data!I113</f>
        <v>306.97000000000003</v>
      </c>
      <c r="I111">
        <f>Data!J113</f>
        <v>35.251200000000004</v>
      </c>
      <c r="J111">
        <f>Data!L113</f>
        <v>199.48</v>
      </c>
      <c r="K111">
        <f>Data!M113</f>
        <v>1.73</v>
      </c>
      <c r="L111">
        <f>Data!N113</f>
        <v>2.046999999999997</v>
      </c>
      <c r="M111">
        <f>Data!O113</f>
        <v>0</v>
      </c>
      <c r="N111">
        <f>Data!P113</f>
        <v>0</v>
      </c>
      <c r="O111">
        <f>Data!Q113</f>
        <v>195.703</v>
      </c>
      <c r="P111">
        <f>Data!S113</f>
        <v>850</v>
      </c>
      <c r="Q111">
        <f>Data!T113</f>
        <v>0</v>
      </c>
      <c r="R111">
        <f>Data!U113</f>
        <v>0</v>
      </c>
      <c r="S111">
        <f>Data!V113</f>
        <v>0</v>
      </c>
      <c r="T111">
        <f>Data!W113</f>
        <v>0</v>
      </c>
      <c r="U111">
        <f>Data!X113</f>
        <v>850</v>
      </c>
      <c r="V111">
        <f>Data!Z113</f>
        <v>1.161</v>
      </c>
      <c r="W111">
        <f>Data!AB113</f>
        <v>4.9379999999999971</v>
      </c>
      <c r="X111">
        <f>Data!AC113</f>
        <v>0</v>
      </c>
      <c r="Y111">
        <f>Data!AD113</f>
        <v>0</v>
      </c>
      <c r="Z111">
        <f>Data!AE113</f>
        <v>0</v>
      </c>
      <c r="AA111">
        <f>Data!AG113</f>
        <v>0</v>
      </c>
      <c r="AB111">
        <f>Data!AI113</f>
        <v>0</v>
      </c>
      <c r="AC111">
        <v>0</v>
      </c>
      <c r="AD111">
        <f>Data!AK113</f>
        <v>0</v>
      </c>
      <c r="AE111">
        <f>Data!AL113</f>
        <v>0</v>
      </c>
      <c r="AF111">
        <f>Data!AM113</f>
        <v>195.703</v>
      </c>
      <c r="AG111">
        <f>Data!AN113</f>
        <v>0</v>
      </c>
      <c r="AH111">
        <f>Data!AO113</f>
        <v>0</v>
      </c>
      <c r="AI111">
        <f>Data!AP113</f>
        <v>0</v>
      </c>
      <c r="AJ111">
        <f>Data!AQ113</f>
        <v>0</v>
      </c>
      <c r="AK111">
        <f>Data!AR113</f>
        <v>0</v>
      </c>
      <c r="AL111">
        <f>Data!AS113</f>
        <v>0</v>
      </c>
      <c r="AM111">
        <f>Data!AT113</f>
        <v>0</v>
      </c>
      <c r="AN111">
        <f>Data!AU113</f>
        <v>0</v>
      </c>
      <c r="AO111">
        <f>Data!AV113</f>
        <v>850</v>
      </c>
      <c r="AP111">
        <f>Data!AW113</f>
        <v>0</v>
      </c>
      <c r="AQ111">
        <f>Data!AX113</f>
        <v>0</v>
      </c>
      <c r="AR111">
        <f>Data!AY113</f>
        <v>0</v>
      </c>
      <c r="AS111">
        <f>Data!AZ113</f>
        <v>0</v>
      </c>
      <c r="AT111">
        <f>Data!BA113</f>
        <v>0</v>
      </c>
      <c r="AU111">
        <f>Data!BB113</f>
        <v>0</v>
      </c>
      <c r="AV111">
        <f>Data!BC113</f>
        <v>0</v>
      </c>
      <c r="AW111">
        <f>Data!BD113</f>
        <v>0</v>
      </c>
      <c r="AX111">
        <f>Data!BE113</f>
        <v>199.48</v>
      </c>
      <c r="AY111">
        <f>Data!BF113</f>
        <v>850</v>
      </c>
      <c r="AZ111">
        <f>Data!BG113</f>
        <v>509.68299999999999</v>
      </c>
      <c r="BA111" t="str">
        <f>Data!BJ113</f>
        <v>33016_T11</v>
      </c>
      <c r="BB111" s="1" t="str">
        <f>Data!BK113</f>
        <v>Moravskoslezský</v>
      </c>
      <c r="BC111">
        <f>Data!BL113</f>
        <v>0.6</v>
      </c>
      <c r="BD111">
        <f>Data!BM113</f>
        <v>0.80100000000000005</v>
      </c>
      <c r="BE111" t="str">
        <f>Data!BN113</f>
        <v>ČEZ Distribuce, a.s.</v>
      </c>
    </row>
    <row r="112" spans="1:57" x14ac:dyDescent="0.25">
      <c r="A112" s="1" t="s">
        <v>2</v>
      </c>
      <c r="B112" s="1" t="s">
        <v>1205</v>
      </c>
      <c r="C112" t="str">
        <f>Data!C114</f>
        <v>KJ - Rakovník</v>
      </c>
      <c r="D112">
        <v>2024</v>
      </c>
      <c r="E112" s="1" t="str">
        <f>Data!E114</f>
        <v>12</v>
      </c>
      <c r="F112">
        <f>Data!G114</f>
        <v>883.33</v>
      </c>
      <c r="G112">
        <f>Data!H114</f>
        <v>409.1</v>
      </c>
      <c r="H112">
        <f>Data!I114</f>
        <v>474.23</v>
      </c>
      <c r="I112">
        <f>Data!J114</f>
        <v>35.29</v>
      </c>
      <c r="J112">
        <f>Data!L114</f>
        <v>360.88</v>
      </c>
      <c r="K112">
        <f>Data!M114</f>
        <v>2.637</v>
      </c>
      <c r="L112">
        <f>Data!N114</f>
        <v>3.0570000000000164</v>
      </c>
      <c r="M112">
        <f>Data!O114</f>
        <v>0</v>
      </c>
      <c r="N112">
        <f>Data!P114</f>
        <v>0</v>
      </c>
      <c r="O112">
        <f>Data!Q114</f>
        <v>355.18599999999998</v>
      </c>
      <c r="P112">
        <f>Data!S114</f>
        <v>1506</v>
      </c>
      <c r="Q112">
        <f>Data!T114</f>
        <v>0</v>
      </c>
      <c r="R112">
        <f>Data!U114</f>
        <v>0</v>
      </c>
      <c r="S112">
        <f>Data!V114</f>
        <v>0</v>
      </c>
      <c r="T112">
        <f>Data!W114</f>
        <v>0</v>
      </c>
      <c r="U112">
        <f>Data!X114</f>
        <v>1506</v>
      </c>
      <c r="V112">
        <f>Data!Z114</f>
        <v>1.4810000000000001</v>
      </c>
      <c r="W112">
        <f>Data!AB114</f>
        <v>7.1750000000000167</v>
      </c>
      <c r="X112">
        <f>Data!AC114</f>
        <v>0</v>
      </c>
      <c r="Y112">
        <f>Data!AD114</f>
        <v>0</v>
      </c>
      <c r="Z112">
        <f>Data!AE114</f>
        <v>0</v>
      </c>
      <c r="AA112">
        <f>Data!AG114</f>
        <v>0</v>
      </c>
      <c r="AB112">
        <f>Data!AI114</f>
        <v>0</v>
      </c>
      <c r="AC112">
        <v>0</v>
      </c>
      <c r="AD112">
        <f>Data!AK114</f>
        <v>0</v>
      </c>
      <c r="AE112">
        <f>Data!AL114</f>
        <v>0</v>
      </c>
      <c r="AF112">
        <f>Data!AM114</f>
        <v>355.18599999999998</v>
      </c>
      <c r="AG112">
        <f>Data!AN114</f>
        <v>0</v>
      </c>
      <c r="AH112">
        <f>Data!AO114</f>
        <v>0</v>
      </c>
      <c r="AI112">
        <f>Data!AP114</f>
        <v>0</v>
      </c>
      <c r="AJ112">
        <f>Data!AQ114</f>
        <v>0</v>
      </c>
      <c r="AK112">
        <f>Data!AR114</f>
        <v>0</v>
      </c>
      <c r="AL112">
        <f>Data!AS114</f>
        <v>0</v>
      </c>
      <c r="AM112">
        <f>Data!AT114</f>
        <v>0</v>
      </c>
      <c r="AN112">
        <f>Data!AU114</f>
        <v>0</v>
      </c>
      <c r="AO112">
        <f>Data!AV114</f>
        <v>1506</v>
      </c>
      <c r="AP112">
        <f>Data!AW114</f>
        <v>0</v>
      </c>
      <c r="AQ112">
        <f>Data!AX114</f>
        <v>0</v>
      </c>
      <c r="AR112">
        <f>Data!AY114</f>
        <v>0</v>
      </c>
      <c r="AS112">
        <f>Data!AZ114</f>
        <v>0</v>
      </c>
      <c r="AT112">
        <f>Data!BA114</f>
        <v>0</v>
      </c>
      <c r="AU112">
        <f>Data!BB114</f>
        <v>0</v>
      </c>
      <c r="AV112">
        <f>Data!BC114</f>
        <v>0</v>
      </c>
      <c r="AW112">
        <f>Data!BD114</f>
        <v>0</v>
      </c>
      <c r="AX112">
        <f>Data!BE114</f>
        <v>360.88</v>
      </c>
      <c r="AY112">
        <f>Data!BF114</f>
        <v>1506</v>
      </c>
      <c r="AZ112">
        <f>Data!BG114</f>
        <v>883.33</v>
      </c>
      <c r="BA112" t="str">
        <f>Data!BJ114</f>
        <v>33049_T11</v>
      </c>
      <c r="BB112" s="1" t="str">
        <f>Data!BK114</f>
        <v>Středočeský</v>
      </c>
      <c r="BC112">
        <f>Data!BL114</f>
        <v>0.999</v>
      </c>
      <c r="BD112">
        <f>Data!BM114</f>
        <v>1.268</v>
      </c>
      <c r="BE112" t="str">
        <f>Data!BN114</f>
        <v>ČEZ Distribuce, a.s.</v>
      </c>
    </row>
    <row r="113" spans="1:57" x14ac:dyDescent="0.25">
      <c r="A113" s="1" t="s">
        <v>2</v>
      </c>
      <c r="B113" s="1" t="s">
        <v>1205</v>
      </c>
      <c r="C113" t="str">
        <f>Data!C115</f>
        <v>KJ - Šumerk K3</v>
      </c>
      <c r="D113">
        <v>2024</v>
      </c>
      <c r="E113" s="1" t="str">
        <f>Data!E115</f>
        <v>12</v>
      </c>
      <c r="F113">
        <f>Data!G115</f>
        <v>923.88</v>
      </c>
      <c r="G113">
        <f>Data!H115</f>
        <v>425.762</v>
      </c>
      <c r="H113">
        <f>Data!I115</f>
        <v>498.11799999999999</v>
      </c>
      <c r="I113">
        <f>Data!J115</f>
        <v>35.185752000000001</v>
      </c>
      <c r="J113">
        <f>Data!L115</f>
        <v>373</v>
      </c>
      <c r="K113">
        <f>Data!M115</f>
        <v>3.5590000000000002</v>
      </c>
      <c r="L113">
        <f>Data!N115</f>
        <v>4.1629999999999541</v>
      </c>
      <c r="M113">
        <f>Data!O115</f>
        <v>0</v>
      </c>
      <c r="N113">
        <f>Data!P115</f>
        <v>0</v>
      </c>
      <c r="O113">
        <f>Data!Q115</f>
        <v>365.27800000000002</v>
      </c>
      <c r="P113">
        <f>Data!S115</f>
        <v>1571</v>
      </c>
      <c r="Q113">
        <f>Data!T115</f>
        <v>0</v>
      </c>
      <c r="R113">
        <f>Data!U115</f>
        <v>0</v>
      </c>
      <c r="S113">
        <f>Data!V115</f>
        <v>0</v>
      </c>
      <c r="T113">
        <f>Data!W115</f>
        <v>0</v>
      </c>
      <c r="U113">
        <f>Data!X115</f>
        <v>1571</v>
      </c>
      <c r="V113">
        <f>Data!Z115</f>
        <v>1.7210000000000001</v>
      </c>
      <c r="W113">
        <f>Data!AB115</f>
        <v>9.4429999999999552</v>
      </c>
      <c r="X113">
        <f>Data!AC115</f>
        <v>0</v>
      </c>
      <c r="Y113">
        <f>Data!AD115</f>
        <v>0</v>
      </c>
      <c r="Z113">
        <f>Data!AE115</f>
        <v>0</v>
      </c>
      <c r="AA113">
        <f>Data!AG115</f>
        <v>0</v>
      </c>
      <c r="AB113">
        <f>Data!AI115</f>
        <v>0</v>
      </c>
      <c r="AC113">
        <v>0</v>
      </c>
      <c r="AD113">
        <f>Data!AK115</f>
        <v>0</v>
      </c>
      <c r="AE113">
        <f>Data!AL115</f>
        <v>0</v>
      </c>
      <c r="AF113">
        <f>Data!AM115</f>
        <v>365.27800000000002</v>
      </c>
      <c r="AG113">
        <f>Data!AN115</f>
        <v>0</v>
      </c>
      <c r="AH113">
        <f>Data!AO115</f>
        <v>0</v>
      </c>
      <c r="AI113">
        <f>Data!AP115</f>
        <v>0</v>
      </c>
      <c r="AJ113">
        <f>Data!AQ115</f>
        <v>0</v>
      </c>
      <c r="AK113">
        <f>Data!AR115</f>
        <v>0</v>
      </c>
      <c r="AL113">
        <f>Data!AS115</f>
        <v>0</v>
      </c>
      <c r="AM113">
        <f>Data!AT115</f>
        <v>0</v>
      </c>
      <c r="AN113">
        <f>Data!AU115</f>
        <v>0</v>
      </c>
      <c r="AO113">
        <f>Data!AV115</f>
        <v>1571</v>
      </c>
      <c r="AP113">
        <f>Data!AW115</f>
        <v>0</v>
      </c>
      <c r="AQ113">
        <f>Data!AX115</f>
        <v>0</v>
      </c>
      <c r="AR113">
        <f>Data!AY115</f>
        <v>0</v>
      </c>
      <c r="AS113">
        <f>Data!AZ115</f>
        <v>0</v>
      </c>
      <c r="AT113">
        <f>Data!BA115</f>
        <v>0</v>
      </c>
      <c r="AU113">
        <f>Data!BB115</f>
        <v>0</v>
      </c>
      <c r="AV113">
        <f>Data!BC115</f>
        <v>0</v>
      </c>
      <c r="AW113">
        <f>Data!BD115</f>
        <v>0</v>
      </c>
      <c r="AX113">
        <f>Data!BE115</f>
        <v>373</v>
      </c>
      <c r="AY113">
        <f>Data!BF115</f>
        <v>1571</v>
      </c>
      <c r="AZ113">
        <f>Data!BG115</f>
        <v>923.88</v>
      </c>
      <c r="BA113" t="str">
        <f>Data!BJ115</f>
        <v>33050_T11</v>
      </c>
      <c r="BB113" s="1" t="str">
        <f>Data!BK115</f>
        <v>Olomoucký</v>
      </c>
      <c r="BC113">
        <f>Data!BL115</f>
        <v>0.999</v>
      </c>
      <c r="BD113">
        <f>Data!BM115</f>
        <v>1.268</v>
      </c>
      <c r="BE113" t="str">
        <f>Data!BN115</f>
        <v>ČEZ Distribuce, a.s.</v>
      </c>
    </row>
    <row r="114" spans="1:57" x14ac:dyDescent="0.25">
      <c r="A114" s="1" t="s">
        <v>2</v>
      </c>
      <c r="B114" s="1" t="s">
        <v>1205</v>
      </c>
      <c r="C114" t="str">
        <f>Data!C116</f>
        <v>KJ - Tanvald ul. Vítězná</v>
      </c>
      <c r="D114">
        <v>2024</v>
      </c>
      <c r="E114" s="1" t="str">
        <f>Data!E116</f>
        <v>12</v>
      </c>
      <c r="F114">
        <f>Data!G116</f>
        <v>209.10300000000001</v>
      </c>
      <c r="G114">
        <f>Data!H116</f>
        <v>84.975999999999999</v>
      </c>
      <c r="H114">
        <f>Data!I116</f>
        <v>124.127</v>
      </c>
      <c r="I114">
        <f>Data!J116</f>
        <v>35.296560000000007</v>
      </c>
      <c r="J114">
        <f>Data!L116</f>
        <v>76.635999999999996</v>
      </c>
      <c r="K114">
        <f>Data!M116</f>
        <v>0.91</v>
      </c>
      <c r="L114">
        <f>Data!N116</f>
        <v>1.3289999999999935</v>
      </c>
      <c r="M114">
        <f>Data!O116</f>
        <v>0</v>
      </c>
      <c r="N114">
        <f>Data!P116</f>
        <v>0</v>
      </c>
      <c r="O114">
        <f>Data!Q116</f>
        <v>74.397000000000006</v>
      </c>
      <c r="P114">
        <f>Data!S116</f>
        <v>403</v>
      </c>
      <c r="Q114">
        <f>Data!T116</f>
        <v>0</v>
      </c>
      <c r="R114">
        <f>Data!U116</f>
        <v>0</v>
      </c>
      <c r="S114">
        <f>Data!V116</f>
        <v>0</v>
      </c>
      <c r="T114">
        <f>Data!W116</f>
        <v>0</v>
      </c>
      <c r="U114">
        <f>Data!X116</f>
        <v>403</v>
      </c>
      <c r="V114">
        <f>Data!Z116</f>
        <v>5.6000000000000001E-2</v>
      </c>
      <c r="W114">
        <f>Data!AB116</f>
        <v>2.2949999999999937</v>
      </c>
      <c r="X114">
        <f>Data!AC116</f>
        <v>0</v>
      </c>
      <c r="Y114">
        <f>Data!AD116</f>
        <v>0</v>
      </c>
      <c r="Z114">
        <f>Data!AE116</f>
        <v>0</v>
      </c>
      <c r="AA114">
        <f>Data!AG116</f>
        <v>0</v>
      </c>
      <c r="AB114">
        <f>Data!AI116</f>
        <v>0</v>
      </c>
      <c r="AC114">
        <v>0</v>
      </c>
      <c r="AD114">
        <f>Data!AK116</f>
        <v>0</v>
      </c>
      <c r="AE114">
        <f>Data!AL116</f>
        <v>0</v>
      </c>
      <c r="AF114">
        <f>Data!AM116</f>
        <v>74.397000000000006</v>
      </c>
      <c r="AG114">
        <f>Data!AN116</f>
        <v>0</v>
      </c>
      <c r="AH114">
        <f>Data!AO116</f>
        <v>0</v>
      </c>
      <c r="AI114">
        <f>Data!AP116</f>
        <v>0</v>
      </c>
      <c r="AJ114">
        <f>Data!AQ116</f>
        <v>0</v>
      </c>
      <c r="AK114">
        <f>Data!AR116</f>
        <v>0</v>
      </c>
      <c r="AL114">
        <f>Data!AS116</f>
        <v>0</v>
      </c>
      <c r="AM114">
        <f>Data!AT116</f>
        <v>0</v>
      </c>
      <c r="AN114">
        <f>Data!AU116</f>
        <v>0</v>
      </c>
      <c r="AO114">
        <f>Data!AV116</f>
        <v>403</v>
      </c>
      <c r="AP114">
        <f>Data!AW116</f>
        <v>0</v>
      </c>
      <c r="AQ114">
        <f>Data!AX116</f>
        <v>0</v>
      </c>
      <c r="AR114">
        <f>Data!AY116</f>
        <v>0</v>
      </c>
      <c r="AS114">
        <f>Data!AZ116</f>
        <v>0</v>
      </c>
      <c r="AT114">
        <f>Data!BA116</f>
        <v>0</v>
      </c>
      <c r="AU114">
        <f>Data!BB116</f>
        <v>0</v>
      </c>
      <c r="AV114">
        <f>Data!BC116</f>
        <v>0</v>
      </c>
      <c r="AW114">
        <f>Data!BD116</f>
        <v>0</v>
      </c>
      <c r="AX114">
        <f>Data!BE116</f>
        <v>76.635999999999996</v>
      </c>
      <c r="AY114">
        <f>Data!BF116</f>
        <v>403</v>
      </c>
      <c r="AZ114">
        <f>Data!BG116</f>
        <v>209.10300000000001</v>
      </c>
      <c r="BA114" t="str">
        <f>Data!BJ116</f>
        <v>33093_T11</v>
      </c>
      <c r="BB114" s="1" t="str">
        <f>Data!BK116</f>
        <v>Liberecký</v>
      </c>
      <c r="BC114">
        <f>Data!BL116</f>
        <v>0.2</v>
      </c>
      <c r="BD114">
        <f>Data!BM116</f>
        <v>0.3</v>
      </c>
      <c r="BE114" t="str">
        <f>Data!BN116</f>
        <v>ČEZ Distribuce, a.s.</v>
      </c>
    </row>
    <row r="115" spans="1:57" x14ac:dyDescent="0.25">
      <c r="A115" s="1" t="s">
        <v>2</v>
      </c>
      <c r="B115" s="1" t="s">
        <v>1205</v>
      </c>
      <c r="C115" t="str">
        <f>Data!C117</f>
        <v>KJ - Řež ÚJV</v>
      </c>
      <c r="D115">
        <v>2024</v>
      </c>
      <c r="E115" s="1" t="str">
        <f>Data!E117</f>
        <v>12</v>
      </c>
      <c r="F115">
        <f>Data!G117</f>
        <v>896.56600000000003</v>
      </c>
      <c r="G115">
        <f>Data!H117</f>
        <v>409.404</v>
      </c>
      <c r="H115">
        <f>Data!I117</f>
        <v>487.16199999999998</v>
      </c>
      <c r="I115">
        <f>Data!J117</f>
        <v>35.251200000000004</v>
      </c>
      <c r="J115">
        <f>Data!L117</f>
        <v>312.81</v>
      </c>
      <c r="K115">
        <f>Data!M117</f>
        <v>2.5710000000000002</v>
      </c>
      <c r="L115">
        <f>Data!N117</f>
        <v>3.0589999999999691</v>
      </c>
      <c r="M115">
        <f>Data!O117</f>
        <v>0</v>
      </c>
      <c r="N115">
        <f>Data!P117</f>
        <v>0</v>
      </c>
      <c r="O115">
        <f>Data!Q117</f>
        <v>307.18</v>
      </c>
      <c r="P115">
        <f>Data!S117</f>
        <v>1340</v>
      </c>
      <c r="Q115">
        <f>Data!T117</f>
        <v>0</v>
      </c>
      <c r="R115">
        <f>Data!U117</f>
        <v>0</v>
      </c>
      <c r="S115">
        <f>Data!V117</f>
        <v>0</v>
      </c>
      <c r="T115">
        <f>Data!W117</f>
        <v>0</v>
      </c>
      <c r="U115">
        <f>Data!X117</f>
        <v>1340</v>
      </c>
      <c r="V115">
        <f>Data!Z117</f>
        <v>1.23</v>
      </c>
      <c r="W115">
        <f>Data!AB117</f>
        <v>6.8599999999999692</v>
      </c>
      <c r="X115">
        <f>Data!AC117</f>
        <v>0</v>
      </c>
      <c r="Y115">
        <f>Data!AD117</f>
        <v>0</v>
      </c>
      <c r="Z115">
        <f>Data!AE117</f>
        <v>0</v>
      </c>
      <c r="AA115">
        <f>Data!AG117</f>
        <v>0</v>
      </c>
      <c r="AB115">
        <f>Data!AI117</f>
        <v>0</v>
      </c>
      <c r="AC115">
        <v>0</v>
      </c>
      <c r="AD115">
        <f>Data!AK117</f>
        <v>0</v>
      </c>
      <c r="AE115">
        <f>Data!AL117</f>
        <v>0</v>
      </c>
      <c r="AF115">
        <f>Data!AM117</f>
        <v>307.18</v>
      </c>
      <c r="AG115">
        <f>Data!AN117</f>
        <v>0</v>
      </c>
      <c r="AH115">
        <f>Data!AO117</f>
        <v>0</v>
      </c>
      <c r="AI115">
        <f>Data!AP117</f>
        <v>0</v>
      </c>
      <c r="AJ115">
        <f>Data!AQ117</f>
        <v>0</v>
      </c>
      <c r="AK115">
        <f>Data!AR117</f>
        <v>0</v>
      </c>
      <c r="AL115">
        <f>Data!AS117</f>
        <v>0</v>
      </c>
      <c r="AM115">
        <f>Data!AT117</f>
        <v>0</v>
      </c>
      <c r="AN115">
        <f>Data!AU117</f>
        <v>0</v>
      </c>
      <c r="AO115">
        <f>Data!AV117</f>
        <v>1340</v>
      </c>
      <c r="AP115">
        <f>Data!AW117</f>
        <v>0</v>
      </c>
      <c r="AQ115">
        <f>Data!AX117</f>
        <v>0</v>
      </c>
      <c r="AR115">
        <f>Data!AY117</f>
        <v>0</v>
      </c>
      <c r="AS115">
        <f>Data!AZ117</f>
        <v>0</v>
      </c>
      <c r="AT115">
        <f>Data!BA117</f>
        <v>0</v>
      </c>
      <c r="AU115">
        <f>Data!BB117</f>
        <v>0</v>
      </c>
      <c r="AV115">
        <f>Data!BC117</f>
        <v>0</v>
      </c>
      <c r="AW115">
        <f>Data!BD117</f>
        <v>0</v>
      </c>
      <c r="AX115">
        <f>Data!BE117</f>
        <v>312.81</v>
      </c>
      <c r="AY115">
        <f>Data!BF117</f>
        <v>1340</v>
      </c>
      <c r="AZ115">
        <f>Data!BG117</f>
        <v>806.91</v>
      </c>
      <c r="BA115" t="str">
        <f>Data!BJ117</f>
        <v>33114_T11</v>
      </c>
      <c r="BB115" s="1" t="str">
        <f>Data!BK117</f>
        <v>Středočeský</v>
      </c>
      <c r="BC115">
        <f>Data!BL117</f>
        <v>0.999</v>
      </c>
      <c r="BD115">
        <f>Data!BM117</f>
        <v>1.268</v>
      </c>
      <c r="BE115" t="str">
        <f>Data!BN117</f>
        <v>ČEZ Distribuce, a.s.</v>
      </c>
    </row>
    <row r="116" spans="1:57" x14ac:dyDescent="0.25">
      <c r="A116" s="1" t="s">
        <v>2</v>
      </c>
      <c r="B116" s="1" t="s">
        <v>1205</v>
      </c>
      <c r="C116" t="str">
        <f>Data!C118</f>
        <v>KJ - Kdyně</v>
      </c>
      <c r="D116">
        <v>2024</v>
      </c>
      <c r="E116" s="1" t="str">
        <f>Data!E118</f>
        <v>12</v>
      </c>
      <c r="F116">
        <f>Data!G118</f>
        <v>625.34900000000005</v>
      </c>
      <c r="G116">
        <f>Data!H118</f>
        <v>291.95499999999998</v>
      </c>
      <c r="H116">
        <f>Data!I118</f>
        <v>333.39400000000001</v>
      </c>
      <c r="I116">
        <f>Data!J118</f>
        <v>35.282303999999996</v>
      </c>
      <c r="J116">
        <f>Data!L118</f>
        <v>249.82</v>
      </c>
      <c r="K116">
        <f>Data!M118</f>
        <v>3.2650000000000001</v>
      </c>
      <c r="L116">
        <f>Data!N118</f>
        <v>3.7290000000000134</v>
      </c>
      <c r="M116">
        <f>Data!O118</f>
        <v>0</v>
      </c>
      <c r="N116">
        <f>Data!P118</f>
        <v>0</v>
      </c>
      <c r="O116">
        <f>Data!Q118</f>
        <v>242.82599999999999</v>
      </c>
      <c r="P116">
        <f>Data!S118</f>
        <v>1027</v>
      </c>
      <c r="Q116">
        <f>Data!T118</f>
        <v>0</v>
      </c>
      <c r="R116">
        <f>Data!U118</f>
        <v>0</v>
      </c>
      <c r="S116">
        <f>Data!V118</f>
        <v>0</v>
      </c>
      <c r="T116">
        <f>Data!W118</f>
        <v>0</v>
      </c>
      <c r="U116">
        <f>Data!X118</f>
        <v>1027</v>
      </c>
      <c r="V116">
        <f>Data!Z118</f>
        <v>10.224</v>
      </c>
      <c r="W116">
        <f>Data!AB118</f>
        <v>17.218000000000014</v>
      </c>
      <c r="X116">
        <f>Data!AC118</f>
        <v>0</v>
      </c>
      <c r="Y116">
        <f>Data!AD118</f>
        <v>0</v>
      </c>
      <c r="Z116">
        <f>Data!AE118</f>
        <v>0</v>
      </c>
      <c r="AA116">
        <f>Data!AG118</f>
        <v>0</v>
      </c>
      <c r="AB116">
        <f>Data!AI118</f>
        <v>0</v>
      </c>
      <c r="AC116">
        <v>0</v>
      </c>
      <c r="AD116">
        <f>Data!AK118</f>
        <v>0</v>
      </c>
      <c r="AE116">
        <f>Data!AL118</f>
        <v>0</v>
      </c>
      <c r="AF116">
        <f>Data!AM118</f>
        <v>242.82599999999999</v>
      </c>
      <c r="AG116">
        <f>Data!AN118</f>
        <v>0</v>
      </c>
      <c r="AH116">
        <f>Data!AO118</f>
        <v>0</v>
      </c>
      <c r="AI116">
        <f>Data!AP118</f>
        <v>0</v>
      </c>
      <c r="AJ116">
        <f>Data!AQ118</f>
        <v>0</v>
      </c>
      <c r="AK116">
        <f>Data!AR118</f>
        <v>0</v>
      </c>
      <c r="AL116">
        <f>Data!AS118</f>
        <v>0</v>
      </c>
      <c r="AM116">
        <f>Data!AT118</f>
        <v>0</v>
      </c>
      <c r="AN116">
        <f>Data!AU118</f>
        <v>0</v>
      </c>
      <c r="AO116">
        <f>Data!AV118</f>
        <v>1027</v>
      </c>
      <c r="AP116">
        <f>Data!AW118</f>
        <v>0</v>
      </c>
      <c r="AQ116">
        <f>Data!AX118</f>
        <v>0</v>
      </c>
      <c r="AR116">
        <f>Data!AY118</f>
        <v>0</v>
      </c>
      <c r="AS116">
        <f>Data!AZ118</f>
        <v>0</v>
      </c>
      <c r="AT116">
        <f>Data!BA118</f>
        <v>0</v>
      </c>
      <c r="AU116">
        <f>Data!BB118</f>
        <v>0</v>
      </c>
      <c r="AV116">
        <f>Data!BC118</f>
        <v>0</v>
      </c>
      <c r="AW116">
        <f>Data!BD118</f>
        <v>0</v>
      </c>
      <c r="AX116">
        <f>Data!BE118</f>
        <v>249.82</v>
      </c>
      <c r="AY116">
        <f>Data!BF118</f>
        <v>1027</v>
      </c>
      <c r="AZ116">
        <f>Data!BG118</f>
        <v>625.34900000000005</v>
      </c>
      <c r="BA116" t="str">
        <f>Data!BJ118</f>
        <v>33134_T11</v>
      </c>
      <c r="BB116" s="1" t="str">
        <f>Data!BK118</f>
        <v>Plzeňský</v>
      </c>
      <c r="BC116">
        <f>Data!BL118</f>
        <v>0.999</v>
      </c>
      <c r="BD116">
        <f>Data!BM118</f>
        <v>1.2070000000000001</v>
      </c>
      <c r="BE116" t="str">
        <f>Data!BN118</f>
        <v>ČEZ Distribuce, a.s.</v>
      </c>
    </row>
    <row r="117" spans="1:57" x14ac:dyDescent="0.25">
      <c r="A117" s="1" t="s">
        <v>2</v>
      </c>
      <c r="B117" s="1" t="s">
        <v>1205</v>
      </c>
      <c r="C117" t="str">
        <f>Data!C119</f>
        <v>KJ - ŠumerkK2</v>
      </c>
      <c r="D117">
        <v>2024</v>
      </c>
      <c r="E117" s="1" t="str">
        <f>Data!E119</f>
        <v>12</v>
      </c>
      <c r="F117">
        <f>Data!G119</f>
        <v>554.23400000000004</v>
      </c>
      <c r="G117">
        <f>Data!H119</f>
        <v>256.12200000000001</v>
      </c>
      <c r="H117">
        <f>Data!I119</f>
        <v>298.11200000000002</v>
      </c>
      <c r="I117">
        <f>Data!J119</f>
        <v>35.185752000000001</v>
      </c>
      <c r="J117">
        <f>Data!L119</f>
        <v>223.14</v>
      </c>
      <c r="K117">
        <f>Data!M119</f>
        <v>1.6140000000000001</v>
      </c>
      <c r="L117">
        <f>Data!N119</f>
        <v>1.8779999999999859</v>
      </c>
      <c r="M117">
        <f>Data!O119</f>
        <v>0</v>
      </c>
      <c r="N117">
        <f>Data!P119</f>
        <v>0</v>
      </c>
      <c r="O117">
        <f>Data!Q119</f>
        <v>219.648</v>
      </c>
      <c r="P117">
        <f>Data!S119</f>
        <v>935</v>
      </c>
      <c r="Q117">
        <f>Data!T119</f>
        <v>0</v>
      </c>
      <c r="R117">
        <f>Data!U119</f>
        <v>0</v>
      </c>
      <c r="S117">
        <f>Data!V119</f>
        <v>0</v>
      </c>
      <c r="T117">
        <f>Data!W119</f>
        <v>0</v>
      </c>
      <c r="U117">
        <f>Data!X119</f>
        <v>935</v>
      </c>
      <c r="V117">
        <f>Data!Z119</f>
        <v>1.5189999999999999</v>
      </c>
      <c r="W117">
        <f>Data!AB119</f>
        <v>5.0109999999999859</v>
      </c>
      <c r="X117">
        <f>Data!AC119</f>
        <v>0</v>
      </c>
      <c r="Y117">
        <f>Data!AD119</f>
        <v>0</v>
      </c>
      <c r="Z117">
        <f>Data!AE119</f>
        <v>0</v>
      </c>
      <c r="AA117">
        <f>Data!AG119</f>
        <v>0</v>
      </c>
      <c r="AB117">
        <f>Data!AI119</f>
        <v>0</v>
      </c>
      <c r="AC117">
        <v>0</v>
      </c>
      <c r="AD117">
        <f>Data!AK119</f>
        <v>0</v>
      </c>
      <c r="AE117">
        <f>Data!AL119</f>
        <v>0</v>
      </c>
      <c r="AF117">
        <f>Data!AM119</f>
        <v>219.648</v>
      </c>
      <c r="AG117">
        <f>Data!AN119</f>
        <v>0</v>
      </c>
      <c r="AH117">
        <f>Data!AO119</f>
        <v>0</v>
      </c>
      <c r="AI117">
        <f>Data!AP119</f>
        <v>0</v>
      </c>
      <c r="AJ117">
        <f>Data!AQ119</f>
        <v>0</v>
      </c>
      <c r="AK117">
        <f>Data!AR119</f>
        <v>0</v>
      </c>
      <c r="AL117">
        <f>Data!AS119</f>
        <v>0</v>
      </c>
      <c r="AM117">
        <f>Data!AT119</f>
        <v>0</v>
      </c>
      <c r="AN117">
        <f>Data!AU119</f>
        <v>0</v>
      </c>
      <c r="AO117">
        <f>Data!AV119</f>
        <v>935</v>
      </c>
      <c r="AP117">
        <f>Data!AW119</f>
        <v>0</v>
      </c>
      <c r="AQ117">
        <f>Data!AX119</f>
        <v>0</v>
      </c>
      <c r="AR117">
        <f>Data!AY119</f>
        <v>0</v>
      </c>
      <c r="AS117">
        <f>Data!AZ119</f>
        <v>0</v>
      </c>
      <c r="AT117">
        <f>Data!BA119</f>
        <v>0</v>
      </c>
      <c r="AU117">
        <f>Data!BB119</f>
        <v>0</v>
      </c>
      <c r="AV117">
        <f>Data!BC119</f>
        <v>0</v>
      </c>
      <c r="AW117">
        <f>Data!BD119</f>
        <v>0</v>
      </c>
      <c r="AX117">
        <f>Data!BE119</f>
        <v>223.14</v>
      </c>
      <c r="AY117">
        <f>Data!BF119</f>
        <v>935</v>
      </c>
      <c r="AZ117">
        <f>Data!BG119</f>
        <v>554.23400000000004</v>
      </c>
      <c r="BA117" t="str">
        <f>Data!BJ119</f>
        <v>33150_T11</v>
      </c>
      <c r="BB117" s="1" t="str">
        <f>Data!BK119</f>
        <v>Olomoucký</v>
      </c>
      <c r="BC117">
        <f>Data!BL119</f>
        <v>0.999</v>
      </c>
      <c r="BD117">
        <f>Data!BM119</f>
        <v>1.268</v>
      </c>
      <c r="BE117" t="str">
        <f>Data!BN119</f>
        <v>ČEZ Distribuce, a.s.</v>
      </c>
    </row>
    <row r="118" spans="1:57" x14ac:dyDescent="0.25">
      <c r="A118" s="1" t="s">
        <v>2</v>
      </c>
      <c r="B118" s="1" t="s">
        <v>1205</v>
      </c>
      <c r="C118" t="str">
        <f>Data!C120</f>
        <v>KJ - Helvikovice</v>
      </c>
      <c r="D118">
        <v>2024</v>
      </c>
      <c r="E118" s="1" t="str">
        <f>Data!E120</f>
        <v>12</v>
      </c>
      <c r="F118">
        <f>Data!G120</f>
        <v>190.113</v>
      </c>
      <c r="G118">
        <f>Data!H120</f>
        <v>78.989000000000004</v>
      </c>
      <c r="H118">
        <f>Data!I120</f>
        <v>111.124</v>
      </c>
      <c r="I118">
        <f>Data!J120</f>
        <v>35.305956000000009</v>
      </c>
      <c r="J118">
        <f>Data!L120</f>
        <v>68.12</v>
      </c>
      <c r="K118">
        <f>Data!M120</f>
        <v>1.381</v>
      </c>
      <c r="L118">
        <f>Data!N120</f>
        <v>1.9429999999999978</v>
      </c>
      <c r="M118">
        <f>Data!O120</f>
        <v>0</v>
      </c>
      <c r="N118">
        <f>Data!P120</f>
        <v>0</v>
      </c>
      <c r="O118">
        <f>Data!Q120</f>
        <v>64.796000000000006</v>
      </c>
      <c r="P118">
        <f>Data!S120</f>
        <v>345</v>
      </c>
      <c r="Q118">
        <f>Data!T120</f>
        <v>0</v>
      </c>
      <c r="R118">
        <f>Data!U120</f>
        <v>0</v>
      </c>
      <c r="S118">
        <f>Data!V120</f>
        <v>0</v>
      </c>
      <c r="T118">
        <f>Data!W120</f>
        <v>0</v>
      </c>
      <c r="U118">
        <f>Data!X120</f>
        <v>345</v>
      </c>
      <c r="V118">
        <f>Data!Z120</f>
        <v>0.82899999999999996</v>
      </c>
      <c r="W118">
        <f>Data!AB120</f>
        <v>4.1529999999999978</v>
      </c>
      <c r="X118">
        <f>Data!AC120</f>
        <v>0</v>
      </c>
      <c r="Y118">
        <f>Data!AD120</f>
        <v>0</v>
      </c>
      <c r="Z118">
        <f>Data!AE120</f>
        <v>0</v>
      </c>
      <c r="AA118">
        <f>Data!AG120</f>
        <v>0</v>
      </c>
      <c r="AB118">
        <f>Data!AI120</f>
        <v>0</v>
      </c>
      <c r="AC118">
        <v>0</v>
      </c>
      <c r="AD118">
        <f>Data!AK120</f>
        <v>0</v>
      </c>
      <c r="AE118">
        <f>Data!AL120</f>
        <v>0</v>
      </c>
      <c r="AF118">
        <f>Data!AM120</f>
        <v>64.796000000000006</v>
      </c>
      <c r="AG118">
        <f>Data!AN120</f>
        <v>0</v>
      </c>
      <c r="AH118">
        <f>Data!AO120</f>
        <v>0</v>
      </c>
      <c r="AI118">
        <f>Data!AP120</f>
        <v>0</v>
      </c>
      <c r="AJ118">
        <f>Data!AQ120</f>
        <v>0</v>
      </c>
      <c r="AK118">
        <f>Data!AR120</f>
        <v>0</v>
      </c>
      <c r="AL118">
        <f>Data!AS120</f>
        <v>0</v>
      </c>
      <c r="AM118">
        <f>Data!AT120</f>
        <v>0</v>
      </c>
      <c r="AN118">
        <f>Data!AU120</f>
        <v>0</v>
      </c>
      <c r="AO118">
        <f>Data!AV120</f>
        <v>345</v>
      </c>
      <c r="AP118">
        <f>Data!AW120</f>
        <v>0</v>
      </c>
      <c r="AQ118">
        <f>Data!AX120</f>
        <v>0</v>
      </c>
      <c r="AR118">
        <f>Data!AY120</f>
        <v>0</v>
      </c>
      <c r="AS118">
        <f>Data!AZ120</f>
        <v>0</v>
      </c>
      <c r="AT118">
        <f>Data!BA120</f>
        <v>0</v>
      </c>
      <c r="AU118">
        <f>Data!BB120</f>
        <v>0</v>
      </c>
      <c r="AV118">
        <f>Data!BC120</f>
        <v>0</v>
      </c>
      <c r="AW118">
        <f>Data!BD120</f>
        <v>0</v>
      </c>
      <c r="AX118">
        <f>Data!BE120</f>
        <v>68.12</v>
      </c>
      <c r="AY118">
        <f>Data!BF120</f>
        <v>345</v>
      </c>
      <c r="AZ118">
        <f>Data!BG120</f>
        <v>190.113</v>
      </c>
      <c r="BA118" t="str">
        <f>Data!BJ120</f>
        <v>33287_T11</v>
      </c>
      <c r="BB118" s="1" t="str">
        <f>Data!BK120</f>
        <v>Pardubický</v>
      </c>
      <c r="BC118">
        <f>Data!BL120</f>
        <v>0.2</v>
      </c>
      <c r="BD118">
        <f>Data!BM120</f>
        <v>0.3</v>
      </c>
      <c r="BE118" t="str">
        <f>Data!BN120</f>
        <v>ČEZ Distribuce, a.s.</v>
      </c>
    </row>
    <row r="119" spans="1:57" x14ac:dyDescent="0.25">
      <c r="A119" s="1" t="s">
        <v>2</v>
      </c>
      <c r="B119" s="1" t="s">
        <v>1205</v>
      </c>
      <c r="C119" t="str">
        <f>Data!C121</f>
        <v>KJ - Mondelez Opava</v>
      </c>
      <c r="D119">
        <v>2024</v>
      </c>
      <c r="E119" s="1" t="str">
        <f>Data!E121</f>
        <v>12</v>
      </c>
      <c r="F119">
        <f>Data!G121</f>
        <v>534.91499999999996</v>
      </c>
      <c r="G119">
        <f>Data!H121</f>
        <v>251.52</v>
      </c>
      <c r="H119">
        <f>Data!I121</f>
        <v>283.39499999999998</v>
      </c>
      <c r="I119">
        <f>Data!J121</f>
        <v>35.251200000000004</v>
      </c>
      <c r="J119">
        <f>Data!L121</f>
        <v>198.46</v>
      </c>
      <c r="K119">
        <f>Data!M121</f>
        <v>1.427</v>
      </c>
      <c r="L119">
        <f>Data!N121</f>
        <v>1.6080000000000041</v>
      </c>
      <c r="M119">
        <f>Data!O121</f>
        <v>0</v>
      </c>
      <c r="N119">
        <f>Data!P121</f>
        <v>0</v>
      </c>
      <c r="O119">
        <f>Data!Q121</f>
        <v>195.42500000000001</v>
      </c>
      <c r="P119">
        <f>Data!S121</f>
        <v>805</v>
      </c>
      <c r="Q119">
        <f>Data!T121</f>
        <v>0</v>
      </c>
      <c r="R119">
        <f>Data!U121</f>
        <v>0</v>
      </c>
      <c r="S119">
        <f>Data!V121</f>
        <v>0</v>
      </c>
      <c r="T119">
        <f>Data!W121</f>
        <v>0</v>
      </c>
      <c r="U119">
        <f>Data!X121</f>
        <v>805</v>
      </c>
      <c r="V119">
        <f>Data!Z121</f>
        <v>2.6989999999999998</v>
      </c>
      <c r="W119">
        <f>Data!AB121</f>
        <v>5.7340000000000035</v>
      </c>
      <c r="X119">
        <f>Data!AC121</f>
        <v>0</v>
      </c>
      <c r="Y119">
        <f>Data!AD121</f>
        <v>0</v>
      </c>
      <c r="Z119">
        <f>Data!AE121</f>
        <v>0</v>
      </c>
      <c r="AA119">
        <f>Data!AG121</f>
        <v>0</v>
      </c>
      <c r="AB119">
        <f>Data!AI121</f>
        <v>0</v>
      </c>
      <c r="AC119">
        <v>0</v>
      </c>
      <c r="AD119">
        <f>Data!AK121</f>
        <v>0</v>
      </c>
      <c r="AE119">
        <f>Data!AL121</f>
        <v>0</v>
      </c>
      <c r="AF119">
        <f>Data!AM121</f>
        <v>195.42500000000001</v>
      </c>
      <c r="AG119">
        <f>Data!AN121</f>
        <v>0</v>
      </c>
      <c r="AH119">
        <f>Data!AO121</f>
        <v>0</v>
      </c>
      <c r="AI119">
        <f>Data!AP121</f>
        <v>0</v>
      </c>
      <c r="AJ119">
        <f>Data!AQ121</f>
        <v>0</v>
      </c>
      <c r="AK119">
        <f>Data!AR121</f>
        <v>0</v>
      </c>
      <c r="AL119">
        <f>Data!AS121</f>
        <v>0</v>
      </c>
      <c r="AM119">
        <f>Data!AT121</f>
        <v>0</v>
      </c>
      <c r="AN119">
        <f>Data!AU121</f>
        <v>0</v>
      </c>
      <c r="AO119">
        <f>Data!AV121</f>
        <v>805</v>
      </c>
      <c r="AP119">
        <f>Data!AW121</f>
        <v>0</v>
      </c>
      <c r="AQ119">
        <f>Data!AX121</f>
        <v>0</v>
      </c>
      <c r="AR119">
        <f>Data!AY121</f>
        <v>0</v>
      </c>
      <c r="AS119">
        <f>Data!AZ121</f>
        <v>0</v>
      </c>
      <c r="AT119">
        <f>Data!BA121</f>
        <v>0</v>
      </c>
      <c r="AU119">
        <f>Data!BB121</f>
        <v>0</v>
      </c>
      <c r="AV119">
        <f>Data!BC121</f>
        <v>0</v>
      </c>
      <c r="AW119">
        <f>Data!BD121</f>
        <v>0</v>
      </c>
      <c r="AX119">
        <f>Data!BE121</f>
        <v>198.46</v>
      </c>
      <c r="AY119">
        <f>Data!BF121</f>
        <v>805</v>
      </c>
      <c r="AZ119">
        <f>Data!BG121</f>
        <v>481.42399999999998</v>
      </c>
      <c r="BA119" t="str">
        <f>Data!BJ121</f>
        <v>33336_T11</v>
      </c>
      <c r="BB119" s="1" t="str">
        <f>Data!BK121</f>
        <v>Moravskoslezský</v>
      </c>
      <c r="BC119">
        <f>Data!BL121</f>
        <v>0.999</v>
      </c>
      <c r="BD119">
        <f>Data!BM121</f>
        <v>1.2070000000000001</v>
      </c>
      <c r="BE119" t="str">
        <f>Data!BN121</f>
        <v>ČEZ Distribuce, a.s.</v>
      </c>
    </row>
    <row r="120" spans="1:57" x14ac:dyDescent="0.25">
      <c r="A120" s="1" t="s">
        <v>2</v>
      </c>
      <c r="B120" s="1" t="s">
        <v>1205</v>
      </c>
      <c r="C120" t="str">
        <f>Data!C122</f>
        <v>KJ - Veselí nad Lužnicí</v>
      </c>
      <c r="D120">
        <v>2024</v>
      </c>
      <c r="E120" s="1" t="str">
        <f>Data!E122</f>
        <v>12</v>
      </c>
      <c r="F120">
        <f>Data!G122</f>
        <v>907.48400000000004</v>
      </c>
      <c r="G120">
        <f>Data!H122</f>
        <v>413.84199999999998</v>
      </c>
      <c r="H120">
        <f>Data!I122</f>
        <v>493.642</v>
      </c>
      <c r="I120">
        <f>Data!J122</f>
        <v>34.570799999999998</v>
      </c>
      <c r="J120">
        <f>Data!L122</f>
        <v>337.2</v>
      </c>
      <c r="K120">
        <f>Data!M122</f>
        <v>2.7480000000000002</v>
      </c>
      <c r="L120">
        <f>Data!N122</f>
        <v>3.27800000000002</v>
      </c>
      <c r="M120">
        <f>Data!O122</f>
        <v>0</v>
      </c>
      <c r="N120">
        <f>Data!P122</f>
        <v>0</v>
      </c>
      <c r="O120">
        <f>Data!Q122</f>
        <v>331.17399999999998</v>
      </c>
      <c r="P120">
        <f>Data!S122</f>
        <v>1448</v>
      </c>
      <c r="Q120">
        <f>Data!T122</f>
        <v>0</v>
      </c>
      <c r="R120">
        <f>Data!U122</f>
        <v>0</v>
      </c>
      <c r="S120">
        <f>Data!V122</f>
        <v>0</v>
      </c>
      <c r="T120">
        <f>Data!W122</f>
        <v>0</v>
      </c>
      <c r="U120">
        <f>Data!X122</f>
        <v>1448</v>
      </c>
      <c r="V120">
        <f>Data!Z122</f>
        <v>1.018</v>
      </c>
      <c r="W120">
        <f>Data!AB122</f>
        <v>7.04400000000002</v>
      </c>
      <c r="X120">
        <f>Data!AC122</f>
        <v>0</v>
      </c>
      <c r="Y120">
        <f>Data!AD122</f>
        <v>0</v>
      </c>
      <c r="Z120">
        <f>Data!AE122</f>
        <v>0</v>
      </c>
      <c r="AA120">
        <f>Data!AG122</f>
        <v>0</v>
      </c>
      <c r="AB120">
        <f>Data!AI122</f>
        <v>0</v>
      </c>
      <c r="AC120">
        <v>0</v>
      </c>
      <c r="AD120">
        <f>Data!AK122</f>
        <v>0</v>
      </c>
      <c r="AE120">
        <f>Data!AL122</f>
        <v>0</v>
      </c>
      <c r="AF120">
        <f>Data!AM122</f>
        <v>331.17399999999998</v>
      </c>
      <c r="AG120">
        <f>Data!AN122</f>
        <v>0</v>
      </c>
      <c r="AH120">
        <f>Data!AO122</f>
        <v>0</v>
      </c>
      <c r="AI120">
        <f>Data!AP122</f>
        <v>0</v>
      </c>
      <c r="AJ120">
        <f>Data!AQ122</f>
        <v>0</v>
      </c>
      <c r="AK120">
        <f>Data!AR122</f>
        <v>0</v>
      </c>
      <c r="AL120">
        <f>Data!AS122</f>
        <v>0</v>
      </c>
      <c r="AM120">
        <f>Data!AT122</f>
        <v>0</v>
      </c>
      <c r="AN120">
        <f>Data!AU122</f>
        <v>0</v>
      </c>
      <c r="AO120">
        <f>Data!AV122</f>
        <v>0</v>
      </c>
      <c r="AP120">
        <f>Data!AW122</f>
        <v>0</v>
      </c>
      <c r="AQ120">
        <f>Data!AX122</f>
        <v>0</v>
      </c>
      <c r="AR120">
        <f>Data!AY122</f>
        <v>0</v>
      </c>
      <c r="AS120">
        <f>Data!AZ122</f>
        <v>0</v>
      </c>
      <c r="AT120">
        <f>Data!BA122</f>
        <v>0</v>
      </c>
      <c r="AU120">
        <f>Data!BB122</f>
        <v>1448</v>
      </c>
      <c r="AV120">
        <f>Data!BC122</f>
        <v>0</v>
      </c>
      <c r="AW120">
        <f>Data!BD122</f>
        <v>0</v>
      </c>
      <c r="AX120">
        <f>Data!BE122</f>
        <v>337.2</v>
      </c>
      <c r="AY120">
        <f>Data!BF122</f>
        <v>1448</v>
      </c>
      <c r="AZ120">
        <f>Data!BG122</f>
        <v>816.73500000000001</v>
      </c>
      <c r="BA120" t="str">
        <f>Data!BJ122</f>
        <v>33346_T11</v>
      </c>
      <c r="BB120" s="1" t="str">
        <f>Data!BK122</f>
        <v>Jihočeský</v>
      </c>
      <c r="BC120">
        <f>Data!BL122</f>
        <v>0.8</v>
      </c>
      <c r="BD120">
        <f>Data!BM122</f>
        <v>0.94499999999999995</v>
      </c>
      <c r="BE120" t="str">
        <f>Data!BN122</f>
        <v>EG.D, a.s.</v>
      </c>
    </row>
    <row r="121" spans="1:57" x14ac:dyDescent="0.25">
      <c r="A121" s="1" t="s">
        <v>2</v>
      </c>
      <c r="B121" s="1" t="s">
        <v>1205</v>
      </c>
      <c r="C121" t="str">
        <f>Data!C123</f>
        <v>KJ - Luby ul. Tovární</v>
      </c>
      <c r="D121">
        <v>2024</v>
      </c>
      <c r="E121" s="1" t="str">
        <f>Data!E123</f>
        <v>12</v>
      </c>
      <c r="F121">
        <f>Data!G123</f>
        <v>191.73400000000001</v>
      </c>
      <c r="G121">
        <f>Data!H123</f>
        <v>82.150999999999996</v>
      </c>
      <c r="H121">
        <f>Data!I123</f>
        <v>109.583</v>
      </c>
      <c r="I121">
        <f>Data!J123</f>
        <v>35.268696000000006</v>
      </c>
      <c r="J121">
        <f>Data!L123</f>
        <v>71.010000000000005</v>
      </c>
      <c r="K121">
        <f>Data!M123</f>
        <v>0.34499999999999997</v>
      </c>
      <c r="L121">
        <f>Data!N123</f>
        <v>0.46100000000001273</v>
      </c>
      <c r="M121">
        <f>Data!O123</f>
        <v>0</v>
      </c>
      <c r="N121">
        <f>Data!P123</f>
        <v>0</v>
      </c>
      <c r="O121">
        <f>Data!Q123</f>
        <v>70.203999999999994</v>
      </c>
      <c r="P121">
        <f>Data!S123</f>
        <v>341</v>
      </c>
      <c r="Q121">
        <f>Data!T123</f>
        <v>0</v>
      </c>
      <c r="R121">
        <f>Data!U123</f>
        <v>0</v>
      </c>
      <c r="S121">
        <f>Data!V123</f>
        <v>0</v>
      </c>
      <c r="T121">
        <f>Data!W123</f>
        <v>0</v>
      </c>
      <c r="U121">
        <f>Data!X123</f>
        <v>341</v>
      </c>
      <c r="V121">
        <f>Data!Z123</f>
        <v>4.2000000000000003E-2</v>
      </c>
      <c r="W121">
        <f>Data!AB123</f>
        <v>0.84800000000001274</v>
      </c>
      <c r="X121">
        <f>Data!AC123</f>
        <v>0</v>
      </c>
      <c r="Y121">
        <f>Data!AD123</f>
        <v>0</v>
      </c>
      <c r="Z121">
        <f>Data!AE123</f>
        <v>0</v>
      </c>
      <c r="AA121">
        <f>Data!AG123</f>
        <v>0</v>
      </c>
      <c r="AB121">
        <f>Data!AI123</f>
        <v>0</v>
      </c>
      <c r="AC121">
        <v>0</v>
      </c>
      <c r="AD121">
        <f>Data!AK123</f>
        <v>0</v>
      </c>
      <c r="AE121">
        <f>Data!AL123</f>
        <v>0</v>
      </c>
      <c r="AF121">
        <f>Data!AM123</f>
        <v>70.203999999999994</v>
      </c>
      <c r="AG121">
        <f>Data!AN123</f>
        <v>0</v>
      </c>
      <c r="AH121">
        <f>Data!AO123</f>
        <v>0</v>
      </c>
      <c r="AI121">
        <f>Data!AP123</f>
        <v>0</v>
      </c>
      <c r="AJ121">
        <f>Data!AQ123</f>
        <v>0</v>
      </c>
      <c r="AK121">
        <f>Data!AR123</f>
        <v>0</v>
      </c>
      <c r="AL121">
        <f>Data!AS123</f>
        <v>0</v>
      </c>
      <c r="AM121">
        <f>Data!AT123</f>
        <v>0</v>
      </c>
      <c r="AN121">
        <f>Data!AU123</f>
        <v>0</v>
      </c>
      <c r="AO121">
        <f>Data!AV123</f>
        <v>341</v>
      </c>
      <c r="AP121">
        <f>Data!AW123</f>
        <v>0</v>
      </c>
      <c r="AQ121">
        <f>Data!AX123</f>
        <v>0</v>
      </c>
      <c r="AR121">
        <f>Data!AY123</f>
        <v>0</v>
      </c>
      <c r="AS121">
        <f>Data!AZ123</f>
        <v>0</v>
      </c>
      <c r="AT121">
        <f>Data!BA123</f>
        <v>0</v>
      </c>
      <c r="AU121">
        <f>Data!BB123</f>
        <v>0</v>
      </c>
      <c r="AV121">
        <f>Data!BC123</f>
        <v>0</v>
      </c>
      <c r="AW121">
        <f>Data!BD123</f>
        <v>0</v>
      </c>
      <c r="AX121">
        <f>Data!BE123</f>
        <v>71.010000000000005</v>
      </c>
      <c r="AY121">
        <f>Data!BF123</f>
        <v>341</v>
      </c>
      <c r="AZ121">
        <f>Data!BG123</f>
        <v>191.73400000000001</v>
      </c>
      <c r="BA121" t="str">
        <f>Data!BJ123</f>
        <v>33347_T11</v>
      </c>
      <c r="BB121" s="1" t="str">
        <f>Data!BK123</f>
        <v>Karlovarský</v>
      </c>
      <c r="BC121">
        <f>Data!BL123</f>
        <v>0.2</v>
      </c>
      <c r="BD121">
        <f>Data!BM123</f>
        <v>0.28599999999999998</v>
      </c>
      <c r="BE121" t="str">
        <f>Data!BN123</f>
        <v>ČEZ Distribuce, a.s.</v>
      </c>
    </row>
    <row r="122" spans="1:57" x14ac:dyDescent="0.25">
      <c r="A122" s="1" t="s">
        <v>2</v>
      </c>
      <c r="B122" s="1" t="s">
        <v>1205</v>
      </c>
      <c r="C122" t="str">
        <f>Data!C124</f>
        <v>KJ - Luby U Pily</v>
      </c>
      <c r="D122">
        <v>2024</v>
      </c>
      <c r="E122" s="1" t="str">
        <f>Data!E124</f>
        <v>12</v>
      </c>
      <c r="F122">
        <f>Data!G124</f>
        <v>189.24199999999999</v>
      </c>
      <c r="G122">
        <f>Data!H124</f>
        <v>85.641999999999996</v>
      </c>
      <c r="H122">
        <f>Data!I124</f>
        <v>103.6</v>
      </c>
      <c r="I122">
        <f>Data!J124</f>
        <v>35.268048</v>
      </c>
      <c r="J122">
        <f>Data!L124</f>
        <v>73.94</v>
      </c>
      <c r="K122">
        <f>Data!M124</f>
        <v>0.34799999999999998</v>
      </c>
      <c r="L122">
        <f>Data!N124</f>
        <v>0.42199999999999704</v>
      </c>
      <c r="M122">
        <f>Data!O124</f>
        <v>0</v>
      </c>
      <c r="N122">
        <f>Data!P124</f>
        <v>0</v>
      </c>
      <c r="O122">
        <f>Data!Q124</f>
        <v>73.17</v>
      </c>
      <c r="P122">
        <f>Data!S124</f>
        <v>322</v>
      </c>
      <c r="Q122">
        <f>Data!T124</f>
        <v>0</v>
      </c>
      <c r="R122">
        <f>Data!U124</f>
        <v>0</v>
      </c>
      <c r="S122">
        <f>Data!V124</f>
        <v>0</v>
      </c>
      <c r="T122">
        <f>Data!W124</f>
        <v>0</v>
      </c>
      <c r="U122">
        <f>Data!X124</f>
        <v>322</v>
      </c>
      <c r="V122">
        <f>Data!Z124</f>
        <v>5.3999999999999999E-2</v>
      </c>
      <c r="W122">
        <f>Data!AB124</f>
        <v>0.82399999999999707</v>
      </c>
      <c r="X122">
        <f>Data!AC124</f>
        <v>0</v>
      </c>
      <c r="Y122">
        <f>Data!AD124</f>
        <v>0</v>
      </c>
      <c r="Z122">
        <f>Data!AE124</f>
        <v>0</v>
      </c>
      <c r="AA122">
        <f>Data!AG124</f>
        <v>0</v>
      </c>
      <c r="AB122">
        <f>Data!AI124</f>
        <v>0</v>
      </c>
      <c r="AC122">
        <v>0</v>
      </c>
      <c r="AD122">
        <f>Data!AK124</f>
        <v>0</v>
      </c>
      <c r="AE122">
        <f>Data!AL124</f>
        <v>0</v>
      </c>
      <c r="AF122">
        <f>Data!AM124</f>
        <v>73.17</v>
      </c>
      <c r="AG122">
        <f>Data!AN124</f>
        <v>0</v>
      </c>
      <c r="AH122">
        <f>Data!AO124</f>
        <v>0</v>
      </c>
      <c r="AI122">
        <f>Data!AP124</f>
        <v>0</v>
      </c>
      <c r="AJ122">
        <f>Data!AQ124</f>
        <v>0</v>
      </c>
      <c r="AK122">
        <f>Data!AR124</f>
        <v>0</v>
      </c>
      <c r="AL122">
        <f>Data!AS124</f>
        <v>0</v>
      </c>
      <c r="AM122">
        <f>Data!AT124</f>
        <v>0</v>
      </c>
      <c r="AN122">
        <f>Data!AU124</f>
        <v>0</v>
      </c>
      <c r="AO122">
        <f>Data!AV124</f>
        <v>322</v>
      </c>
      <c r="AP122">
        <f>Data!AW124</f>
        <v>0</v>
      </c>
      <c r="AQ122">
        <f>Data!AX124</f>
        <v>0</v>
      </c>
      <c r="AR122">
        <f>Data!AY124</f>
        <v>0</v>
      </c>
      <c r="AS122">
        <f>Data!AZ124</f>
        <v>0</v>
      </c>
      <c r="AT122">
        <f>Data!BA124</f>
        <v>0</v>
      </c>
      <c r="AU122">
        <f>Data!BB124</f>
        <v>0</v>
      </c>
      <c r="AV122">
        <f>Data!BC124</f>
        <v>0</v>
      </c>
      <c r="AW122">
        <f>Data!BD124</f>
        <v>0</v>
      </c>
      <c r="AX122">
        <f>Data!BE124</f>
        <v>73.94</v>
      </c>
      <c r="AY122">
        <f>Data!BF124</f>
        <v>322</v>
      </c>
      <c r="AZ122">
        <f>Data!BG124</f>
        <v>189.24199999999999</v>
      </c>
      <c r="BA122" t="str">
        <f>Data!BJ124</f>
        <v>33379_T11</v>
      </c>
      <c r="BB122" s="1" t="str">
        <f>Data!BK124</f>
        <v>Karlovarský</v>
      </c>
      <c r="BC122">
        <f>Data!BL124</f>
        <v>0.2</v>
      </c>
      <c r="BD122">
        <f>Data!BM124</f>
        <v>0.28599999999999998</v>
      </c>
      <c r="BE122" t="str">
        <f>Data!BN124</f>
        <v>ČEZ Distribuce, a.s.</v>
      </c>
    </row>
    <row r="123" spans="1:57" x14ac:dyDescent="0.25">
      <c r="A123" s="1" t="s">
        <v>2</v>
      </c>
      <c r="B123" s="1" t="s">
        <v>1205</v>
      </c>
      <c r="C123" t="str">
        <f>Data!C125</f>
        <v>KJ - Rýmařov</v>
      </c>
      <c r="D123">
        <v>2024</v>
      </c>
      <c r="E123" s="1" t="str">
        <f>Data!E125</f>
        <v>12</v>
      </c>
      <c r="F123">
        <f>Data!G125</f>
        <v>935.20100000000002</v>
      </c>
      <c r="G123">
        <f>Data!H125</f>
        <v>424.58100000000002</v>
      </c>
      <c r="H123">
        <f>Data!I125</f>
        <v>510.62</v>
      </c>
      <c r="I123">
        <f>Data!J125</f>
        <v>35.195796000000001</v>
      </c>
      <c r="J123">
        <f>Data!L125</f>
        <v>380.18</v>
      </c>
      <c r="K123">
        <f>Data!M125</f>
        <v>2.7330000000000001</v>
      </c>
      <c r="L123">
        <f>Data!N125</f>
        <v>3.2880000000000109</v>
      </c>
      <c r="M123">
        <f>Data!O125</f>
        <v>0</v>
      </c>
      <c r="N123">
        <f>Data!P125</f>
        <v>0</v>
      </c>
      <c r="O123">
        <f>Data!Q125</f>
        <v>374.15899999999999</v>
      </c>
      <c r="P123">
        <f>Data!S125</f>
        <v>1646</v>
      </c>
      <c r="Q123">
        <f>Data!T125</f>
        <v>0</v>
      </c>
      <c r="R123">
        <f>Data!U125</f>
        <v>0</v>
      </c>
      <c r="S123">
        <f>Data!V125</f>
        <v>0</v>
      </c>
      <c r="T123">
        <f>Data!W125</f>
        <v>0</v>
      </c>
      <c r="U123">
        <f>Data!X125</f>
        <v>1646</v>
      </c>
      <c r="V123">
        <f>Data!Z125</f>
        <v>0.64500000000000002</v>
      </c>
      <c r="W123">
        <f>Data!AB125</f>
        <v>6.666000000000011</v>
      </c>
      <c r="X123">
        <f>Data!AC125</f>
        <v>0</v>
      </c>
      <c r="Y123">
        <f>Data!AD125</f>
        <v>0</v>
      </c>
      <c r="Z123">
        <f>Data!AE125</f>
        <v>0</v>
      </c>
      <c r="AA123">
        <f>Data!AG125</f>
        <v>0</v>
      </c>
      <c r="AB123">
        <f>Data!AI125</f>
        <v>0</v>
      </c>
      <c r="AC123">
        <v>0</v>
      </c>
      <c r="AD123">
        <f>Data!AK125</f>
        <v>0</v>
      </c>
      <c r="AE123">
        <f>Data!AL125</f>
        <v>0</v>
      </c>
      <c r="AF123">
        <f>Data!AM125</f>
        <v>374.15899999999999</v>
      </c>
      <c r="AG123">
        <f>Data!AN125</f>
        <v>0</v>
      </c>
      <c r="AH123">
        <f>Data!AO125</f>
        <v>0</v>
      </c>
      <c r="AI123">
        <f>Data!AP125</f>
        <v>0</v>
      </c>
      <c r="AJ123">
        <f>Data!AQ125</f>
        <v>0</v>
      </c>
      <c r="AK123">
        <f>Data!AR125</f>
        <v>0</v>
      </c>
      <c r="AL123">
        <f>Data!AS125</f>
        <v>0</v>
      </c>
      <c r="AM123">
        <f>Data!AT125</f>
        <v>0</v>
      </c>
      <c r="AN123">
        <f>Data!AU125</f>
        <v>0</v>
      </c>
      <c r="AO123">
        <f>Data!AV125</f>
        <v>1646</v>
      </c>
      <c r="AP123">
        <f>Data!AW125</f>
        <v>0</v>
      </c>
      <c r="AQ123">
        <f>Data!AX125</f>
        <v>0</v>
      </c>
      <c r="AR123">
        <f>Data!AY125</f>
        <v>0</v>
      </c>
      <c r="AS123">
        <f>Data!AZ125</f>
        <v>0</v>
      </c>
      <c r="AT123">
        <f>Data!BA125</f>
        <v>0</v>
      </c>
      <c r="AU123">
        <f>Data!BB125</f>
        <v>0</v>
      </c>
      <c r="AV123">
        <f>Data!BC125</f>
        <v>0</v>
      </c>
      <c r="AW123">
        <f>Data!BD125</f>
        <v>0</v>
      </c>
      <c r="AX123">
        <f>Data!BE125</f>
        <v>380.18</v>
      </c>
      <c r="AY123">
        <f>Data!BF125</f>
        <v>1646</v>
      </c>
      <c r="AZ123">
        <f>Data!BG125</f>
        <v>935.20100000000002</v>
      </c>
      <c r="BA123" t="str">
        <f>Data!BJ125</f>
        <v>33380_T11</v>
      </c>
      <c r="BB123" s="1" t="str">
        <f>Data!BK125</f>
        <v>Moravskoslezský</v>
      </c>
      <c r="BC123">
        <f>Data!BL125</f>
        <v>0.999</v>
      </c>
      <c r="BD123">
        <f>Data!BM125</f>
        <v>1.2689999999999999</v>
      </c>
      <c r="BE123" t="str">
        <f>Data!BN125</f>
        <v>ČEZ Distribuce, a.s.</v>
      </c>
    </row>
    <row r="124" spans="1:57" x14ac:dyDescent="0.25">
      <c r="A124" s="1" t="s">
        <v>2</v>
      </c>
      <c r="B124" s="1" t="s">
        <v>1205</v>
      </c>
      <c r="C124" t="str">
        <f>Data!C126</f>
        <v>KJ- Modelárna Třinec</v>
      </c>
      <c r="D124">
        <v>2024</v>
      </c>
      <c r="E124" s="1" t="str">
        <f>Data!E126</f>
        <v>12</v>
      </c>
      <c r="F124">
        <f>Data!G126</f>
        <v>140.21100000000001</v>
      </c>
      <c r="G124">
        <f>Data!H126</f>
        <v>58.024999999999999</v>
      </c>
      <c r="H124">
        <f>Data!I126</f>
        <v>82.186000000000007</v>
      </c>
      <c r="I124">
        <f>Data!J126</f>
        <v>35.251200000000004</v>
      </c>
      <c r="J124">
        <f>Data!L126</f>
        <v>45.302999999999997</v>
      </c>
      <c r="K124">
        <f>Data!M126</f>
        <v>0.28599999999999998</v>
      </c>
      <c r="L124">
        <f>Data!N126</f>
        <v>0.40599999999999881</v>
      </c>
      <c r="M124">
        <f>Data!O126</f>
        <v>0</v>
      </c>
      <c r="N124">
        <f>Data!P126</f>
        <v>0</v>
      </c>
      <c r="O124">
        <f>Data!Q126</f>
        <v>44.610999999999997</v>
      </c>
      <c r="P124">
        <f>Data!S126</f>
        <v>231</v>
      </c>
      <c r="Q124">
        <f>Data!T126</f>
        <v>0</v>
      </c>
      <c r="R124">
        <f>Data!U126</f>
        <v>0</v>
      </c>
      <c r="S124">
        <f>Data!V126</f>
        <v>0</v>
      </c>
      <c r="T124">
        <f>Data!W126</f>
        <v>0</v>
      </c>
      <c r="U124">
        <f>Data!X126</f>
        <v>231</v>
      </c>
      <c r="V124">
        <f>Data!Z126</f>
        <v>0.20699999999999999</v>
      </c>
      <c r="W124">
        <f>Data!AB126</f>
        <v>0.8989999999999988</v>
      </c>
      <c r="X124">
        <f>Data!AC126</f>
        <v>0</v>
      </c>
      <c r="Y124">
        <f>Data!AD126</f>
        <v>0</v>
      </c>
      <c r="Z124">
        <f>Data!AE126</f>
        <v>0</v>
      </c>
      <c r="AA124">
        <f>Data!AG126</f>
        <v>0</v>
      </c>
      <c r="AB124">
        <f>Data!AI126</f>
        <v>0</v>
      </c>
      <c r="AC124">
        <v>0</v>
      </c>
      <c r="AD124">
        <f>Data!AK126</f>
        <v>0</v>
      </c>
      <c r="AE124">
        <f>Data!AL126</f>
        <v>0</v>
      </c>
      <c r="AF124">
        <f>Data!AM126</f>
        <v>44.610999999999997</v>
      </c>
      <c r="AG124">
        <f>Data!AN126</f>
        <v>0</v>
      </c>
      <c r="AH124">
        <f>Data!AO126</f>
        <v>0</v>
      </c>
      <c r="AI124">
        <f>Data!AP126</f>
        <v>0</v>
      </c>
      <c r="AJ124">
        <f>Data!AQ126</f>
        <v>0</v>
      </c>
      <c r="AK124">
        <f>Data!AR126</f>
        <v>0</v>
      </c>
      <c r="AL124">
        <f>Data!AS126</f>
        <v>0</v>
      </c>
      <c r="AM124">
        <f>Data!AT126</f>
        <v>0</v>
      </c>
      <c r="AN124">
        <f>Data!AU126</f>
        <v>0</v>
      </c>
      <c r="AO124">
        <f>Data!AV126</f>
        <v>231</v>
      </c>
      <c r="AP124">
        <f>Data!AW126</f>
        <v>0</v>
      </c>
      <c r="AQ124">
        <f>Data!AX126</f>
        <v>0</v>
      </c>
      <c r="AR124">
        <f>Data!AY126</f>
        <v>0</v>
      </c>
      <c r="AS124">
        <f>Data!AZ126</f>
        <v>0</v>
      </c>
      <c r="AT124">
        <f>Data!BA126</f>
        <v>0</v>
      </c>
      <c r="AU124">
        <f>Data!BB126</f>
        <v>0</v>
      </c>
      <c r="AV124">
        <f>Data!BC126</f>
        <v>0</v>
      </c>
      <c r="AW124">
        <f>Data!BD126</f>
        <v>0</v>
      </c>
      <c r="AX124">
        <f>Data!BE126</f>
        <v>45.302999999999997</v>
      </c>
      <c r="AY124">
        <f>Data!BF126</f>
        <v>231</v>
      </c>
      <c r="AZ124">
        <f>Data!BG126</f>
        <v>126.19</v>
      </c>
      <c r="BA124" t="str">
        <f>Data!BJ126</f>
        <v>33468_T11</v>
      </c>
      <c r="BB124" s="1" t="str">
        <f>Data!BK126</f>
        <v>Moravskoslezský</v>
      </c>
      <c r="BC124">
        <f>Data!BL126</f>
        <v>0.184</v>
      </c>
      <c r="BD124">
        <f>Data!BM126</f>
        <v>0.27800000000000002</v>
      </c>
      <c r="BE124" t="str">
        <f>Data!BN126</f>
        <v>ČEZ Distribuce, a.s.</v>
      </c>
    </row>
    <row r="125" spans="1:57" x14ac:dyDescent="0.25">
      <c r="A125" s="1" t="s">
        <v>2</v>
      </c>
      <c r="B125" s="1" t="s">
        <v>1205</v>
      </c>
      <c r="C125" t="str">
        <f>Data!C127</f>
        <v>KJ - Jablonec – Boženy Němcové</v>
      </c>
      <c r="D125">
        <v>2024</v>
      </c>
      <c r="E125" s="1" t="str">
        <f>Data!E127</f>
        <v>12</v>
      </c>
      <c r="F125">
        <f>Data!G127</f>
        <v>356.46300000000002</v>
      </c>
      <c r="G125">
        <f>Data!H127</f>
        <v>144.74600000000001</v>
      </c>
      <c r="H125">
        <f>Data!I127</f>
        <v>211.71700000000001</v>
      </c>
      <c r="I125">
        <f>Data!J127</f>
        <v>35.296236</v>
      </c>
      <c r="J125">
        <f>Data!L127</f>
        <v>130.089</v>
      </c>
      <c r="K125">
        <f>Data!M127</f>
        <v>3.8079999999999998</v>
      </c>
      <c r="L125">
        <f>Data!N127</f>
        <v>5.5690000000000026</v>
      </c>
      <c r="M125">
        <f>Data!O127</f>
        <v>0</v>
      </c>
      <c r="N125">
        <f>Data!P127</f>
        <v>0</v>
      </c>
      <c r="O125">
        <f>Data!Q127</f>
        <v>120.712</v>
      </c>
      <c r="P125">
        <f>Data!S127</f>
        <v>685</v>
      </c>
      <c r="Q125">
        <f>Data!T127</f>
        <v>0</v>
      </c>
      <c r="R125">
        <f>Data!U127</f>
        <v>0</v>
      </c>
      <c r="S125">
        <f>Data!V127</f>
        <v>0</v>
      </c>
      <c r="T125">
        <f>Data!W127</f>
        <v>0</v>
      </c>
      <c r="U125">
        <f>Data!X127</f>
        <v>685</v>
      </c>
      <c r="V125">
        <f>Data!Z127</f>
        <v>0.121</v>
      </c>
      <c r="W125">
        <f>Data!AB127</f>
        <v>9.4980000000000029</v>
      </c>
      <c r="X125">
        <f>Data!AC127</f>
        <v>0</v>
      </c>
      <c r="Y125">
        <f>Data!AD127</f>
        <v>0</v>
      </c>
      <c r="Z125">
        <f>Data!AE127</f>
        <v>0</v>
      </c>
      <c r="AA125">
        <f>Data!AG127</f>
        <v>0</v>
      </c>
      <c r="AB125">
        <f>Data!AI127</f>
        <v>0</v>
      </c>
      <c r="AC125">
        <v>0</v>
      </c>
      <c r="AD125">
        <f>Data!AK127</f>
        <v>0</v>
      </c>
      <c r="AE125">
        <f>Data!AL127</f>
        <v>0</v>
      </c>
      <c r="AF125">
        <f>Data!AM127</f>
        <v>120.712</v>
      </c>
      <c r="AG125">
        <f>Data!AN127</f>
        <v>0</v>
      </c>
      <c r="AH125">
        <f>Data!AO127</f>
        <v>0</v>
      </c>
      <c r="AI125">
        <f>Data!AP127</f>
        <v>0</v>
      </c>
      <c r="AJ125">
        <f>Data!AQ127</f>
        <v>0</v>
      </c>
      <c r="AK125">
        <f>Data!AR127</f>
        <v>0</v>
      </c>
      <c r="AL125">
        <f>Data!AS127</f>
        <v>0</v>
      </c>
      <c r="AM125">
        <f>Data!AT127</f>
        <v>0</v>
      </c>
      <c r="AN125">
        <f>Data!AU127</f>
        <v>0</v>
      </c>
      <c r="AO125">
        <f>Data!AV127</f>
        <v>685</v>
      </c>
      <c r="AP125">
        <f>Data!AW127</f>
        <v>0</v>
      </c>
      <c r="AQ125">
        <f>Data!AX127</f>
        <v>0</v>
      </c>
      <c r="AR125">
        <f>Data!AY127</f>
        <v>0</v>
      </c>
      <c r="AS125">
        <f>Data!AZ127</f>
        <v>0</v>
      </c>
      <c r="AT125">
        <f>Data!BA127</f>
        <v>0</v>
      </c>
      <c r="AU125">
        <f>Data!BB127</f>
        <v>0</v>
      </c>
      <c r="AV125">
        <f>Data!BC127</f>
        <v>0</v>
      </c>
      <c r="AW125">
        <f>Data!BD127</f>
        <v>0</v>
      </c>
      <c r="AX125">
        <f>Data!BE127</f>
        <v>130.089</v>
      </c>
      <c r="AY125">
        <f>Data!BF127</f>
        <v>685</v>
      </c>
      <c r="AZ125">
        <f>Data!BG127</f>
        <v>356.46300000000002</v>
      </c>
      <c r="BA125" t="str">
        <f>Data!BJ127</f>
        <v>33469_T11</v>
      </c>
      <c r="BB125" s="1" t="str">
        <f>Data!BK127</f>
        <v>Liberecký</v>
      </c>
      <c r="BC125">
        <f>Data!BL127</f>
        <v>0.4</v>
      </c>
      <c r="BD125">
        <f>Data!BM127</f>
        <v>0.6</v>
      </c>
      <c r="BE125" t="str">
        <f>Data!BN127</f>
        <v>ČEZ Distribuce, a.s.</v>
      </c>
    </row>
    <row r="126" spans="1:57" x14ac:dyDescent="0.25">
      <c r="A126" s="1" t="s">
        <v>2</v>
      </c>
      <c r="B126" s="1" t="s">
        <v>1205</v>
      </c>
      <c r="C126" t="str">
        <f>Data!C128</f>
        <v>KJ - Jablonec – Josefa Hory</v>
      </c>
      <c r="D126">
        <v>2024</v>
      </c>
      <c r="E126" s="1" t="str">
        <f>Data!E128</f>
        <v>12</v>
      </c>
      <c r="F126">
        <f>Data!G128</f>
        <v>221.03800000000001</v>
      </c>
      <c r="G126">
        <f>Data!H128</f>
        <v>95.400999999999996</v>
      </c>
      <c r="H126">
        <f>Data!I128</f>
        <v>125.637</v>
      </c>
      <c r="I126">
        <f>Data!J128</f>
        <v>35.295999999999999</v>
      </c>
      <c r="J126">
        <f>Data!L128</f>
        <v>77.198999999999998</v>
      </c>
      <c r="K126">
        <f>Data!M128</f>
        <v>0.94399999999999995</v>
      </c>
      <c r="L126">
        <f>Data!N128</f>
        <v>1.2430000000000001</v>
      </c>
      <c r="M126">
        <f>Data!O128</f>
        <v>0</v>
      </c>
      <c r="N126">
        <f>Data!P128</f>
        <v>0</v>
      </c>
      <c r="O126">
        <f>Data!Q128</f>
        <v>75.013000000000005</v>
      </c>
      <c r="P126">
        <f>Data!S128</f>
        <v>366</v>
      </c>
      <c r="Q126">
        <f>Data!T128</f>
        <v>0</v>
      </c>
      <c r="R126">
        <f>Data!U128</f>
        <v>0</v>
      </c>
      <c r="S126">
        <f>Data!V128</f>
        <v>0</v>
      </c>
      <c r="T126">
        <f>Data!W128</f>
        <v>0</v>
      </c>
      <c r="U126">
        <f>Data!X128</f>
        <v>366</v>
      </c>
      <c r="V126">
        <f>Data!Z128</f>
        <v>7.1999999999999995E-2</v>
      </c>
      <c r="W126">
        <f>Data!AB128</f>
        <v>2.2589999999999999</v>
      </c>
      <c r="X126">
        <f>Data!AC128</f>
        <v>0</v>
      </c>
      <c r="Y126">
        <f>Data!AD128</f>
        <v>0</v>
      </c>
      <c r="Z126">
        <f>Data!AE128</f>
        <v>0</v>
      </c>
      <c r="AA126">
        <f>Data!AG128</f>
        <v>0</v>
      </c>
      <c r="AB126">
        <f>Data!AI128</f>
        <v>0</v>
      </c>
      <c r="AC126">
        <v>0</v>
      </c>
      <c r="AD126">
        <f>Data!AK128</f>
        <v>0</v>
      </c>
      <c r="AE126">
        <f>Data!AL128</f>
        <v>0</v>
      </c>
      <c r="AF126">
        <f>Data!AM128</f>
        <v>75.013000000000005</v>
      </c>
      <c r="AG126">
        <f>Data!AN128</f>
        <v>0</v>
      </c>
      <c r="AH126">
        <f>Data!AO128</f>
        <v>0</v>
      </c>
      <c r="AI126">
        <f>Data!AP128</f>
        <v>0</v>
      </c>
      <c r="AJ126">
        <f>Data!AQ128</f>
        <v>0</v>
      </c>
      <c r="AK126">
        <f>Data!AR128</f>
        <v>0</v>
      </c>
      <c r="AL126">
        <f>Data!AS128</f>
        <v>0</v>
      </c>
      <c r="AM126">
        <f>Data!AT128</f>
        <v>0</v>
      </c>
      <c r="AN126">
        <f>Data!AU128</f>
        <v>0</v>
      </c>
      <c r="AO126">
        <f>Data!AV128</f>
        <v>366</v>
      </c>
      <c r="AP126">
        <f>Data!AW128</f>
        <v>0</v>
      </c>
      <c r="AQ126">
        <f>Data!AX128</f>
        <v>0</v>
      </c>
      <c r="AR126">
        <f>Data!AY128</f>
        <v>0</v>
      </c>
      <c r="AS126">
        <f>Data!AZ128</f>
        <v>0</v>
      </c>
      <c r="AT126">
        <f>Data!BA128</f>
        <v>0</v>
      </c>
      <c r="AU126">
        <f>Data!BB128</f>
        <v>0</v>
      </c>
      <c r="AV126">
        <f>Data!BC128</f>
        <v>0</v>
      </c>
      <c r="AW126">
        <f>Data!BD128</f>
        <v>0</v>
      </c>
      <c r="AX126">
        <f>Data!BE128</f>
        <v>77.198999999999998</v>
      </c>
      <c r="AY126">
        <f>Data!BF128</f>
        <v>366</v>
      </c>
      <c r="AZ126">
        <f>Data!BG128</f>
        <v>221.03800000000001</v>
      </c>
      <c r="BA126" t="str">
        <f>Data!BJ128</f>
        <v>33470_T11</v>
      </c>
      <c r="BB126" s="1" t="str">
        <f>Data!BK128</f>
        <v>Liberecký</v>
      </c>
      <c r="BC126">
        <f>Data!BL128</f>
        <v>0.2</v>
      </c>
      <c r="BD126">
        <f>Data!BM128</f>
        <v>0.28000000000000003</v>
      </c>
      <c r="BE126" t="str">
        <f>Data!BN128</f>
        <v>ČEZ Distribuce, a.s.</v>
      </c>
    </row>
    <row r="127" spans="1:57" x14ac:dyDescent="0.25">
      <c r="A127" s="1" t="s">
        <v>2</v>
      </c>
      <c r="B127" s="1" t="s">
        <v>1205</v>
      </c>
      <c r="C127" t="str">
        <f>Data!C129</f>
        <v>KJ - Jablonec – Liberecká</v>
      </c>
      <c r="D127">
        <v>2024</v>
      </c>
      <c r="E127" s="1" t="str">
        <f>Data!E129</f>
        <v>12</v>
      </c>
      <c r="F127">
        <f>Data!G129</f>
        <v>917.73199999999997</v>
      </c>
      <c r="G127">
        <f>Data!H129</f>
        <v>406.25299999999999</v>
      </c>
      <c r="H127">
        <f>Data!I129</f>
        <v>511.47899999999998</v>
      </c>
      <c r="I127">
        <f>Data!J129</f>
        <v>35.296236</v>
      </c>
      <c r="J127">
        <f>Data!L129</f>
        <v>363.6</v>
      </c>
      <c r="K127">
        <f>Data!M129</f>
        <v>3.51</v>
      </c>
      <c r="L127">
        <f>Data!N129</f>
        <v>4.4190000000000396</v>
      </c>
      <c r="M127">
        <f>Data!O129</f>
        <v>0</v>
      </c>
      <c r="N127">
        <f>Data!P129</f>
        <v>0</v>
      </c>
      <c r="O127">
        <f>Data!Q129</f>
        <v>355.67099999999999</v>
      </c>
      <c r="P127">
        <f>Data!S129</f>
        <v>1648</v>
      </c>
      <c r="Q127">
        <f>Data!T129</f>
        <v>0</v>
      </c>
      <c r="R127">
        <f>Data!U129</f>
        <v>0</v>
      </c>
      <c r="S127">
        <f>Data!V129</f>
        <v>0</v>
      </c>
      <c r="T127">
        <f>Data!W129</f>
        <v>0</v>
      </c>
      <c r="U127">
        <f>Data!X129</f>
        <v>1648</v>
      </c>
      <c r="V127">
        <f>Data!Z129</f>
        <v>4.609</v>
      </c>
      <c r="W127">
        <f>Data!AB129</f>
        <v>12.538000000000039</v>
      </c>
      <c r="X127">
        <f>Data!AC129</f>
        <v>0</v>
      </c>
      <c r="Y127">
        <f>Data!AD129</f>
        <v>0</v>
      </c>
      <c r="Z127">
        <f>Data!AE129</f>
        <v>0</v>
      </c>
      <c r="AA127">
        <f>Data!AG129</f>
        <v>0</v>
      </c>
      <c r="AB127">
        <f>Data!AI129</f>
        <v>0</v>
      </c>
      <c r="AC127">
        <v>0</v>
      </c>
      <c r="AD127">
        <f>Data!AK129</f>
        <v>0</v>
      </c>
      <c r="AE127">
        <f>Data!AL129</f>
        <v>0</v>
      </c>
      <c r="AF127">
        <f>Data!AM129</f>
        <v>355.67099999999999</v>
      </c>
      <c r="AG127">
        <f>Data!AN129</f>
        <v>0</v>
      </c>
      <c r="AH127">
        <f>Data!AO129</f>
        <v>0</v>
      </c>
      <c r="AI127">
        <f>Data!AP129</f>
        <v>0</v>
      </c>
      <c r="AJ127">
        <f>Data!AQ129</f>
        <v>0</v>
      </c>
      <c r="AK127">
        <f>Data!AR129</f>
        <v>0</v>
      </c>
      <c r="AL127">
        <f>Data!AS129</f>
        <v>0</v>
      </c>
      <c r="AM127">
        <f>Data!AT129</f>
        <v>0</v>
      </c>
      <c r="AN127">
        <f>Data!AU129</f>
        <v>0</v>
      </c>
      <c r="AO127">
        <f>Data!AV129</f>
        <v>1648</v>
      </c>
      <c r="AP127">
        <f>Data!AW129</f>
        <v>0</v>
      </c>
      <c r="AQ127">
        <f>Data!AX129</f>
        <v>0</v>
      </c>
      <c r="AR127">
        <f>Data!AY129</f>
        <v>0</v>
      </c>
      <c r="AS127">
        <f>Data!AZ129</f>
        <v>0</v>
      </c>
      <c r="AT127">
        <f>Data!BA129</f>
        <v>0</v>
      </c>
      <c r="AU127">
        <f>Data!BB129</f>
        <v>0</v>
      </c>
      <c r="AV127">
        <f>Data!BC129</f>
        <v>0</v>
      </c>
      <c r="AW127">
        <f>Data!BD129</f>
        <v>0</v>
      </c>
      <c r="AX127">
        <f>Data!BE129</f>
        <v>363.6</v>
      </c>
      <c r="AY127">
        <f>Data!BF129</f>
        <v>1648</v>
      </c>
      <c r="AZ127">
        <f>Data!BG129</f>
        <v>917.73199999999997</v>
      </c>
      <c r="BA127" t="str">
        <f>Data!BJ129</f>
        <v>33443_T11</v>
      </c>
      <c r="BB127" s="1" t="str">
        <f>Data!BK129</f>
        <v>Liberecký</v>
      </c>
      <c r="BC127">
        <f>Data!BL129</f>
        <v>0.999</v>
      </c>
      <c r="BD127">
        <f>Data!BM129</f>
        <v>1.268</v>
      </c>
      <c r="BE127" t="str">
        <f>Data!BN129</f>
        <v>ČEZ Distribuce, a.s.</v>
      </c>
    </row>
    <row r="128" spans="1:57" x14ac:dyDescent="0.25">
      <c r="A128" s="1" t="s">
        <v>2</v>
      </c>
      <c r="B128" s="1" t="s">
        <v>1205</v>
      </c>
      <c r="C128" t="str">
        <f>Data!C130</f>
        <v>KJ - Hanušovice</v>
      </c>
      <c r="D128">
        <v>2024</v>
      </c>
      <c r="E128" s="1" t="str">
        <f>Data!E130</f>
        <v>12</v>
      </c>
      <c r="F128">
        <f>Data!G130</f>
        <v>166.089</v>
      </c>
      <c r="G128">
        <f>Data!H130</f>
        <v>69.432000000000002</v>
      </c>
      <c r="H128">
        <f>Data!I130</f>
        <v>96.656999999999996</v>
      </c>
      <c r="I128">
        <f>Data!J130</f>
        <v>34.667999999999999</v>
      </c>
      <c r="J128">
        <f>Data!L130</f>
        <v>63.052999999999997</v>
      </c>
      <c r="K128">
        <f>Data!M130</f>
        <v>1.946</v>
      </c>
      <c r="L128">
        <f>Data!N130</f>
        <v>2.7089999999999961</v>
      </c>
      <c r="M128">
        <f>Data!O130</f>
        <v>0</v>
      </c>
      <c r="N128">
        <f>Data!P130</f>
        <v>0</v>
      </c>
      <c r="O128">
        <f>Data!Q130</f>
        <v>58.398000000000003</v>
      </c>
      <c r="P128">
        <f>Data!S130</f>
        <v>316</v>
      </c>
      <c r="Q128">
        <f>Data!T130</f>
        <v>0</v>
      </c>
      <c r="R128">
        <f>Data!U130</f>
        <v>0</v>
      </c>
      <c r="S128">
        <f>Data!V130</f>
        <v>0</v>
      </c>
      <c r="T128">
        <f>Data!W130</f>
        <v>0</v>
      </c>
      <c r="U128">
        <f>Data!X130</f>
        <v>316</v>
      </c>
      <c r="V128">
        <f>Data!Z130</f>
        <v>0.10199999999999999</v>
      </c>
      <c r="W128">
        <f>Data!AB130</f>
        <v>4.7569999999999961</v>
      </c>
      <c r="X128">
        <f>Data!AC130</f>
        <v>0</v>
      </c>
      <c r="Y128">
        <f>Data!AD130</f>
        <v>0</v>
      </c>
      <c r="Z128">
        <f>Data!AE130</f>
        <v>0</v>
      </c>
      <c r="AA128">
        <f>Data!AG130</f>
        <v>0</v>
      </c>
      <c r="AB128">
        <f>Data!AI130</f>
        <v>0</v>
      </c>
      <c r="AC128">
        <v>0</v>
      </c>
      <c r="AD128">
        <f>Data!AK130</f>
        <v>0</v>
      </c>
      <c r="AE128">
        <f>Data!AL130</f>
        <v>0</v>
      </c>
      <c r="AF128">
        <f>Data!AM130</f>
        <v>58.398000000000003</v>
      </c>
      <c r="AG128">
        <f>Data!AN130</f>
        <v>0</v>
      </c>
      <c r="AH128">
        <f>Data!AO130</f>
        <v>0</v>
      </c>
      <c r="AI128">
        <f>Data!AP130</f>
        <v>0</v>
      </c>
      <c r="AJ128">
        <f>Data!AQ130</f>
        <v>0</v>
      </c>
      <c r="AK128">
        <f>Data!AR130</f>
        <v>0</v>
      </c>
      <c r="AL128">
        <f>Data!AS130</f>
        <v>0</v>
      </c>
      <c r="AM128">
        <f>Data!AT130</f>
        <v>0</v>
      </c>
      <c r="AN128">
        <f>Data!AU130</f>
        <v>0</v>
      </c>
      <c r="AO128">
        <f>Data!AV130</f>
        <v>316</v>
      </c>
      <c r="AP128">
        <f>Data!AW130</f>
        <v>0</v>
      </c>
      <c r="AQ128">
        <f>Data!AX130</f>
        <v>0</v>
      </c>
      <c r="AR128">
        <f>Data!AY130</f>
        <v>0</v>
      </c>
      <c r="AS128">
        <f>Data!AZ130</f>
        <v>0</v>
      </c>
      <c r="AT128">
        <f>Data!BA130</f>
        <v>0</v>
      </c>
      <c r="AU128">
        <f>Data!BB130</f>
        <v>0</v>
      </c>
      <c r="AV128">
        <f>Data!BC130</f>
        <v>0</v>
      </c>
      <c r="AW128">
        <f>Data!BD130</f>
        <v>0</v>
      </c>
      <c r="AX128">
        <f>Data!BE130</f>
        <v>63.052999999999997</v>
      </c>
      <c r="AY128">
        <f>Data!BF130</f>
        <v>316</v>
      </c>
      <c r="AZ128">
        <f>Data!BG130</f>
        <v>166.089</v>
      </c>
      <c r="BA128" t="str">
        <f>Data!BJ130</f>
        <v>33471_T11</v>
      </c>
      <c r="BB128" s="1" t="str">
        <f>Data!BK130</f>
        <v>Olomoucký</v>
      </c>
      <c r="BC128">
        <f>Data!BL130</f>
        <v>0.2</v>
      </c>
      <c r="BD128">
        <f>Data!BM130</f>
        <v>0.28399999999999997</v>
      </c>
      <c r="BE128" t="str">
        <f>Data!BN130</f>
        <v>ČEZ Distribuce, a.s.</v>
      </c>
    </row>
    <row r="129" spans="1:57" x14ac:dyDescent="0.25">
      <c r="A129" s="1" t="s">
        <v>2</v>
      </c>
      <c r="B129" s="1" t="s">
        <v>1205</v>
      </c>
      <c r="C129" t="str">
        <f>Data!C131</f>
        <v>KJ - Jablonec - Březová</v>
      </c>
      <c r="D129">
        <v>2024</v>
      </c>
      <c r="E129" s="1" t="str">
        <f>Data!E131</f>
        <v>12</v>
      </c>
      <c r="F129">
        <f>Data!G131</f>
        <v>946.75199999999995</v>
      </c>
      <c r="G129">
        <f>Data!H131</f>
        <v>433.62</v>
      </c>
      <c r="H129">
        <f>Data!I131</f>
        <v>513.13199999999995</v>
      </c>
      <c r="I129">
        <f>Data!J131</f>
        <v>35.296560000000007</v>
      </c>
      <c r="J129">
        <f>Data!L131</f>
        <v>381.21</v>
      </c>
      <c r="K129">
        <f>Data!M131</f>
        <v>5.8209999999999997</v>
      </c>
      <c r="L129">
        <f>Data!N131</f>
        <v>6.8889999999999532</v>
      </c>
      <c r="M129">
        <f>Data!O131</f>
        <v>0</v>
      </c>
      <c r="N129">
        <f>Data!P131</f>
        <v>0</v>
      </c>
      <c r="O129">
        <f>Data!Q131</f>
        <v>368.5</v>
      </c>
      <c r="P129">
        <f>Data!S131</f>
        <v>1624</v>
      </c>
      <c r="Q129">
        <f>Data!T131</f>
        <v>0</v>
      </c>
      <c r="R129">
        <f>Data!U131</f>
        <v>0</v>
      </c>
      <c r="S129">
        <f>Data!V131</f>
        <v>0</v>
      </c>
      <c r="T129">
        <f>Data!W131</f>
        <v>0</v>
      </c>
      <c r="U129">
        <f>Data!X131</f>
        <v>1624</v>
      </c>
      <c r="V129">
        <f>Data!Z131</f>
        <v>6.0750000000000002</v>
      </c>
      <c r="W129">
        <f>Data!AB131</f>
        <v>18.784999999999954</v>
      </c>
      <c r="X129">
        <f>Data!AC131</f>
        <v>0</v>
      </c>
      <c r="Y129">
        <f>Data!AD131</f>
        <v>0</v>
      </c>
      <c r="Z129">
        <f>Data!AE131</f>
        <v>0</v>
      </c>
      <c r="AA129">
        <f>Data!AG131</f>
        <v>0</v>
      </c>
      <c r="AB129">
        <f>Data!AI131</f>
        <v>0</v>
      </c>
      <c r="AC129">
        <v>0</v>
      </c>
      <c r="AD129">
        <f>Data!AK131</f>
        <v>0</v>
      </c>
      <c r="AE129">
        <f>Data!AL131</f>
        <v>0</v>
      </c>
      <c r="AF129">
        <f>Data!AM131</f>
        <v>368.5</v>
      </c>
      <c r="AG129">
        <f>Data!AN131</f>
        <v>0</v>
      </c>
      <c r="AH129">
        <f>Data!AO131</f>
        <v>0</v>
      </c>
      <c r="AI129">
        <f>Data!AP131</f>
        <v>0</v>
      </c>
      <c r="AJ129">
        <f>Data!AQ131</f>
        <v>0</v>
      </c>
      <c r="AK129">
        <f>Data!AR131</f>
        <v>0</v>
      </c>
      <c r="AL129">
        <f>Data!AS131</f>
        <v>0</v>
      </c>
      <c r="AM129">
        <f>Data!AT131</f>
        <v>0</v>
      </c>
      <c r="AN129">
        <f>Data!AU131</f>
        <v>0</v>
      </c>
      <c r="AO129">
        <f>Data!AV131</f>
        <v>1624</v>
      </c>
      <c r="AP129">
        <f>Data!AW131</f>
        <v>0</v>
      </c>
      <c r="AQ129">
        <f>Data!AX131</f>
        <v>0</v>
      </c>
      <c r="AR129">
        <f>Data!AY131</f>
        <v>0</v>
      </c>
      <c r="AS129">
        <f>Data!AZ131</f>
        <v>0</v>
      </c>
      <c r="AT129">
        <f>Data!BA131</f>
        <v>0</v>
      </c>
      <c r="AU129">
        <f>Data!BB131</f>
        <v>0</v>
      </c>
      <c r="AV129">
        <f>Data!BC131</f>
        <v>0</v>
      </c>
      <c r="AW129">
        <f>Data!BD131</f>
        <v>0</v>
      </c>
      <c r="AX129">
        <f>Data!BE131</f>
        <v>381.21</v>
      </c>
      <c r="AY129">
        <f>Data!BF131</f>
        <v>1624</v>
      </c>
      <c r="AZ129">
        <f>Data!BG131</f>
        <v>946.75199999999995</v>
      </c>
      <c r="BA129" t="str">
        <f>Data!BJ131</f>
        <v>33510_T11</v>
      </c>
      <c r="BB129" s="1" t="str">
        <f>Data!BK131</f>
        <v>Liberecký</v>
      </c>
      <c r="BC129">
        <f>Data!BL131</f>
        <v>0.999</v>
      </c>
      <c r="BD129">
        <f>Data!BM131</f>
        <v>1.268</v>
      </c>
      <c r="BE129" t="str">
        <f>Data!BN131</f>
        <v>ČEZ Distribuce, a.s.</v>
      </c>
    </row>
    <row r="130" spans="1:57" x14ac:dyDescent="0.25">
      <c r="A130" s="1" t="s">
        <v>2</v>
      </c>
      <c r="B130" s="1" t="s">
        <v>1205</v>
      </c>
      <c r="C130" t="str">
        <f>Data!C132</f>
        <v>KJ - nemocnice Pelhřimov</v>
      </c>
      <c r="D130">
        <v>2024</v>
      </c>
      <c r="E130" s="1" t="str">
        <f>Data!E132</f>
        <v>12</v>
      </c>
      <c r="F130">
        <f>Data!G132</f>
        <v>954.80799999999999</v>
      </c>
      <c r="G130">
        <f>Data!H132</f>
        <v>441.74400000000003</v>
      </c>
      <c r="H130">
        <f>Data!I132</f>
        <v>513.06399999999996</v>
      </c>
      <c r="I130">
        <f>Data!J132</f>
        <v>35.254440000000002</v>
      </c>
      <c r="J130">
        <f>Data!L132</f>
        <v>395.1</v>
      </c>
      <c r="K130">
        <f>Data!M132</f>
        <v>2.5640000000000001</v>
      </c>
      <c r="L130">
        <f>Data!N132</f>
        <v>2.9769999999999754</v>
      </c>
      <c r="M130">
        <f>Data!O132</f>
        <v>0</v>
      </c>
      <c r="N130">
        <f>Data!P132</f>
        <v>0</v>
      </c>
      <c r="O130">
        <f>Data!Q132</f>
        <v>389.55900000000003</v>
      </c>
      <c r="P130">
        <f>Data!S132</f>
        <v>1652</v>
      </c>
      <c r="Q130">
        <f>Data!T132</f>
        <v>0</v>
      </c>
      <c r="R130">
        <f>Data!U132</f>
        <v>0</v>
      </c>
      <c r="S130">
        <f>Data!V132</f>
        <v>0</v>
      </c>
      <c r="T130">
        <f>Data!W132</f>
        <v>0</v>
      </c>
      <c r="U130">
        <f>Data!X132</f>
        <v>1652</v>
      </c>
      <c r="V130">
        <f>Data!Z132</f>
        <v>1.1120000000000001</v>
      </c>
      <c r="W130">
        <f>Data!AB132</f>
        <v>6.6529999999999756</v>
      </c>
      <c r="X130">
        <f>Data!AC132</f>
        <v>0</v>
      </c>
      <c r="Y130">
        <f>Data!AD132</f>
        <v>0</v>
      </c>
      <c r="Z130">
        <f>Data!AE132</f>
        <v>0</v>
      </c>
      <c r="AA130">
        <f>Data!AG132</f>
        <v>0</v>
      </c>
      <c r="AB130">
        <f>Data!AI132</f>
        <v>0</v>
      </c>
      <c r="AC130">
        <v>0</v>
      </c>
      <c r="AD130">
        <f>Data!AK132</f>
        <v>0</v>
      </c>
      <c r="AE130">
        <f>Data!AL132</f>
        <v>0</v>
      </c>
      <c r="AF130">
        <f>Data!AM132</f>
        <v>389.55900000000003</v>
      </c>
      <c r="AG130">
        <f>Data!AN132</f>
        <v>0</v>
      </c>
      <c r="AH130">
        <f>Data!AO132</f>
        <v>0</v>
      </c>
      <c r="AI130">
        <f>Data!AP132</f>
        <v>0</v>
      </c>
      <c r="AJ130">
        <f>Data!AQ132</f>
        <v>0</v>
      </c>
      <c r="AK130">
        <f>Data!AR132</f>
        <v>0</v>
      </c>
      <c r="AL130">
        <f>Data!AS132</f>
        <v>0</v>
      </c>
      <c r="AM130">
        <f>Data!AT132</f>
        <v>0</v>
      </c>
      <c r="AN130">
        <f>Data!AU132</f>
        <v>0</v>
      </c>
      <c r="AO130">
        <f>Data!AV132</f>
        <v>0</v>
      </c>
      <c r="AP130">
        <f>Data!AW132</f>
        <v>0</v>
      </c>
      <c r="AQ130">
        <f>Data!AX132</f>
        <v>0</v>
      </c>
      <c r="AR130">
        <f>Data!AY132</f>
        <v>0</v>
      </c>
      <c r="AS130">
        <f>Data!AZ132</f>
        <v>0</v>
      </c>
      <c r="AT130">
        <f>Data!BA132</f>
        <v>0</v>
      </c>
      <c r="AU130">
        <f>Data!BB132</f>
        <v>1652</v>
      </c>
      <c r="AV130">
        <f>Data!BC132</f>
        <v>0</v>
      </c>
      <c r="AW130">
        <f>Data!BD132</f>
        <v>0</v>
      </c>
      <c r="AX130">
        <f>Data!BE132</f>
        <v>395.1</v>
      </c>
      <c r="AY130">
        <f>Data!BF132</f>
        <v>1652</v>
      </c>
      <c r="AZ130">
        <f>Data!BG132</f>
        <v>954.80799999999999</v>
      </c>
      <c r="BA130" t="str">
        <f>Data!BJ132</f>
        <v>33593_T11</v>
      </c>
      <c r="BB130" s="1" t="str">
        <f>Data!BK132</f>
        <v>Vysočina</v>
      </c>
      <c r="BC130">
        <f>Data!BL132</f>
        <v>0.999</v>
      </c>
      <c r="BD130">
        <f>Data!BM132</f>
        <v>1.268</v>
      </c>
      <c r="BE130" t="str">
        <f>Data!BN132</f>
        <v>EG.D, a.s.</v>
      </c>
    </row>
    <row r="131" spans="1:57" x14ac:dyDescent="0.25">
      <c r="A131" s="1" t="s">
        <v>2</v>
      </c>
      <c r="B131" s="1" t="s">
        <v>1205</v>
      </c>
      <c r="C131" t="str">
        <f>Data!C133</f>
        <v>KJ - nemocnice HB</v>
      </c>
      <c r="D131">
        <v>2024</v>
      </c>
      <c r="E131" s="1" t="str">
        <f>Data!E133</f>
        <v>12</v>
      </c>
      <c r="F131">
        <f>Data!G133</f>
        <v>942.64800000000002</v>
      </c>
      <c r="G131">
        <f>Data!H133</f>
        <v>427.55500000000001</v>
      </c>
      <c r="H131">
        <f>Data!I133</f>
        <v>515.09299999999996</v>
      </c>
      <c r="I131">
        <f>Data!J133</f>
        <v>35.303688000000001</v>
      </c>
      <c r="J131">
        <f>Data!L133</f>
        <v>387.82</v>
      </c>
      <c r="K131">
        <f>Data!M133</f>
        <v>2.1579999999999999</v>
      </c>
      <c r="L131">
        <f>Data!N133</f>
        <v>2.5989999999999895</v>
      </c>
      <c r="M131">
        <f>Data!O133</f>
        <v>0</v>
      </c>
      <c r="N131">
        <f>Data!P133</f>
        <v>0</v>
      </c>
      <c r="O131">
        <f>Data!Q133</f>
        <v>383.06299999999999</v>
      </c>
      <c r="P131">
        <f>Data!S133</f>
        <v>1682</v>
      </c>
      <c r="Q131">
        <f>Data!T133</f>
        <v>0</v>
      </c>
      <c r="R131">
        <f>Data!U133</f>
        <v>0</v>
      </c>
      <c r="S131">
        <f>Data!V133</f>
        <v>0</v>
      </c>
      <c r="T131">
        <f>Data!W133</f>
        <v>0</v>
      </c>
      <c r="U131">
        <f>Data!X133</f>
        <v>1682</v>
      </c>
      <c r="V131">
        <f>Data!Z133</f>
        <v>0.98499999999999999</v>
      </c>
      <c r="W131">
        <f>Data!AB133</f>
        <v>5.7419999999999893</v>
      </c>
      <c r="X131">
        <f>Data!AC133</f>
        <v>0</v>
      </c>
      <c r="Y131">
        <f>Data!AD133</f>
        <v>0</v>
      </c>
      <c r="Z131">
        <f>Data!AE133</f>
        <v>0</v>
      </c>
      <c r="AA131">
        <f>Data!AG133</f>
        <v>0</v>
      </c>
      <c r="AB131">
        <f>Data!AI133</f>
        <v>0</v>
      </c>
      <c r="AC131">
        <v>0</v>
      </c>
      <c r="AD131">
        <f>Data!AK133</f>
        <v>0</v>
      </c>
      <c r="AE131">
        <f>Data!AL133</f>
        <v>0</v>
      </c>
      <c r="AF131">
        <f>Data!AM133</f>
        <v>383.06299999999999</v>
      </c>
      <c r="AG131">
        <f>Data!AN133</f>
        <v>0</v>
      </c>
      <c r="AH131">
        <f>Data!AO133</f>
        <v>0</v>
      </c>
      <c r="AI131">
        <f>Data!AP133</f>
        <v>0</v>
      </c>
      <c r="AJ131">
        <f>Data!AQ133</f>
        <v>0</v>
      </c>
      <c r="AK131">
        <f>Data!AR133</f>
        <v>0</v>
      </c>
      <c r="AL131">
        <f>Data!AS133</f>
        <v>0</v>
      </c>
      <c r="AM131">
        <f>Data!AT133</f>
        <v>0</v>
      </c>
      <c r="AN131">
        <f>Data!AU133</f>
        <v>0</v>
      </c>
      <c r="AO131">
        <f>Data!AV133</f>
        <v>1682</v>
      </c>
      <c r="AP131">
        <f>Data!AW133</f>
        <v>0</v>
      </c>
      <c r="AQ131">
        <f>Data!AX133</f>
        <v>0</v>
      </c>
      <c r="AR131">
        <f>Data!AY133</f>
        <v>0</v>
      </c>
      <c r="AS131">
        <f>Data!AZ133</f>
        <v>0</v>
      </c>
      <c r="AT131">
        <f>Data!BA133</f>
        <v>0</v>
      </c>
      <c r="AU131">
        <f>Data!BB133</f>
        <v>0</v>
      </c>
      <c r="AV131">
        <f>Data!BC133</f>
        <v>0</v>
      </c>
      <c r="AW131">
        <f>Data!BD133</f>
        <v>0</v>
      </c>
      <c r="AX131">
        <f>Data!BE133</f>
        <v>387.82</v>
      </c>
      <c r="AY131">
        <f>Data!BF133</f>
        <v>1682</v>
      </c>
      <c r="AZ131">
        <f>Data!BG133</f>
        <v>942.64800000000002</v>
      </c>
      <c r="BA131" t="str">
        <f>Data!BJ133</f>
        <v>33594_T11</v>
      </c>
      <c r="BB131" s="1" t="str">
        <f>Data!BK133</f>
        <v>Vysočina</v>
      </c>
      <c r="BC131">
        <f>Data!BL133</f>
        <v>0.999</v>
      </c>
      <c r="BD131">
        <f>Data!BM133</f>
        <v>1.268</v>
      </c>
      <c r="BE131" t="str">
        <f>Data!BN133</f>
        <v>ČEZ Distribuce, a.s.</v>
      </c>
    </row>
    <row r="132" spans="1:57" x14ac:dyDescent="0.25">
      <c r="A132" s="1" t="s">
        <v>2</v>
      </c>
      <c r="B132" s="1" t="s">
        <v>1205</v>
      </c>
      <c r="C132" t="str">
        <f>Data!C134</f>
        <v>KJ - Česká Třebová ul. Semanínská</v>
      </c>
      <c r="D132">
        <v>2024</v>
      </c>
      <c r="E132" s="1" t="str">
        <f>Data!E134</f>
        <v>12</v>
      </c>
      <c r="F132">
        <f>Data!G134</f>
        <v>283.27199999999999</v>
      </c>
      <c r="G132">
        <f>Data!H134</f>
        <v>117.86799999999999</v>
      </c>
      <c r="H132">
        <f>Data!I134</f>
        <v>165.404</v>
      </c>
      <c r="I132">
        <f>Data!J134</f>
        <v>35.251200000000004</v>
      </c>
      <c r="J132">
        <f>Data!L134</f>
        <v>96.4</v>
      </c>
      <c r="K132">
        <f>Data!M134</f>
        <v>1.266</v>
      </c>
      <c r="L132">
        <f>Data!N134</f>
        <v>1.7759999999999962</v>
      </c>
      <c r="M132">
        <f>Data!O134</f>
        <v>0</v>
      </c>
      <c r="N132">
        <f>Data!P134</f>
        <v>0</v>
      </c>
      <c r="O132">
        <f>Data!Q134</f>
        <v>93.358000000000004</v>
      </c>
      <c r="P132">
        <f>Data!S134</f>
        <v>487</v>
      </c>
      <c r="Q132">
        <f>Data!T134</f>
        <v>0</v>
      </c>
      <c r="R132">
        <f>Data!U134</f>
        <v>0</v>
      </c>
      <c r="S132">
        <f>Data!V134</f>
        <v>0</v>
      </c>
      <c r="T132">
        <f>Data!W134</f>
        <v>0</v>
      </c>
      <c r="U132">
        <f>Data!X134</f>
        <v>487</v>
      </c>
      <c r="V132">
        <f>Data!Z134</f>
        <v>4.9000000000000002E-2</v>
      </c>
      <c r="W132">
        <f>Data!AB134</f>
        <v>3.0909999999999962</v>
      </c>
      <c r="X132">
        <f>Data!AC134</f>
        <v>0</v>
      </c>
      <c r="Y132">
        <f>Data!AD134</f>
        <v>0</v>
      </c>
      <c r="Z132">
        <f>Data!AE134</f>
        <v>0</v>
      </c>
      <c r="AA132">
        <f>Data!AG134</f>
        <v>0</v>
      </c>
      <c r="AB132">
        <f>Data!AI134</f>
        <v>0</v>
      </c>
      <c r="AC132">
        <v>0</v>
      </c>
      <c r="AD132">
        <f>Data!AK134</f>
        <v>0</v>
      </c>
      <c r="AE132">
        <f>Data!AL134</f>
        <v>0</v>
      </c>
      <c r="AF132">
        <f>Data!AM134</f>
        <v>93.358000000000004</v>
      </c>
      <c r="AG132">
        <f>Data!AN134</f>
        <v>0</v>
      </c>
      <c r="AH132">
        <f>Data!AO134</f>
        <v>0</v>
      </c>
      <c r="AI132">
        <f>Data!AP134</f>
        <v>0</v>
      </c>
      <c r="AJ132">
        <f>Data!AQ134</f>
        <v>0</v>
      </c>
      <c r="AK132">
        <f>Data!AR134</f>
        <v>0</v>
      </c>
      <c r="AL132">
        <f>Data!AS134</f>
        <v>0</v>
      </c>
      <c r="AM132">
        <f>Data!AT134</f>
        <v>0</v>
      </c>
      <c r="AN132">
        <f>Data!AU134</f>
        <v>0</v>
      </c>
      <c r="AO132">
        <f>Data!AV134</f>
        <v>487</v>
      </c>
      <c r="AP132">
        <f>Data!AW134</f>
        <v>0</v>
      </c>
      <c r="AQ132">
        <f>Data!AX134</f>
        <v>0</v>
      </c>
      <c r="AR132">
        <f>Data!AY134</f>
        <v>0</v>
      </c>
      <c r="AS132">
        <f>Data!AZ134</f>
        <v>0</v>
      </c>
      <c r="AT132">
        <f>Data!BA134</f>
        <v>0</v>
      </c>
      <c r="AU132">
        <f>Data!BB134</f>
        <v>0</v>
      </c>
      <c r="AV132">
        <f>Data!BC134</f>
        <v>0</v>
      </c>
      <c r="AW132">
        <f>Data!BD134</f>
        <v>0</v>
      </c>
      <c r="AX132">
        <f>Data!BE134</f>
        <v>96.4</v>
      </c>
      <c r="AY132">
        <f>Data!BF134</f>
        <v>487</v>
      </c>
      <c r="AZ132">
        <f>Data!BG134</f>
        <v>254.94499999999999</v>
      </c>
      <c r="BA132" t="str">
        <f>Data!BJ134</f>
        <v>33595_T11</v>
      </c>
      <c r="BB132" s="1" t="str">
        <f>Data!BK134</f>
        <v>Pardubický</v>
      </c>
      <c r="BC132">
        <f>Data!BL134</f>
        <v>0.2</v>
      </c>
      <c r="BD132">
        <f>Data!BM134</f>
        <v>0.28000000000000003</v>
      </c>
      <c r="BE132" t="str">
        <f>Data!BN134</f>
        <v>ČEZ Distribuce, a.s.</v>
      </c>
    </row>
    <row r="133" spans="1:57" x14ac:dyDescent="0.25">
      <c r="A133" s="1" t="s">
        <v>2</v>
      </c>
      <c r="B133" s="1" t="s">
        <v>1205</v>
      </c>
      <c r="C133" t="str">
        <f>Data!C135</f>
        <v>KJ - FRUTA Kunovice</v>
      </c>
      <c r="D133">
        <v>2024</v>
      </c>
      <c r="E133" s="1" t="str">
        <f>Data!E135</f>
        <v>12</v>
      </c>
      <c r="F133">
        <f>Data!G135</f>
        <v>134.642</v>
      </c>
      <c r="G133">
        <f>Data!H135</f>
        <v>56.219000000000001</v>
      </c>
      <c r="H133">
        <f>Data!I135</f>
        <v>78.423000000000002</v>
      </c>
      <c r="I133">
        <f>Data!J135</f>
        <v>35.305999999999997</v>
      </c>
      <c r="J133">
        <f>Data!L135</f>
        <v>45.8</v>
      </c>
      <c r="K133">
        <f>Data!M135</f>
        <v>0.85199999999999998</v>
      </c>
      <c r="L133">
        <f>Data!N135</f>
        <v>1.1880000000000024</v>
      </c>
      <c r="M133">
        <f>Data!O135</f>
        <v>0</v>
      </c>
      <c r="N133">
        <f>Data!P135</f>
        <v>0</v>
      </c>
      <c r="O133">
        <f>Data!Q135</f>
        <v>43.76</v>
      </c>
      <c r="P133">
        <f>Data!S135</f>
        <v>230</v>
      </c>
      <c r="Q133">
        <f>Data!T135</f>
        <v>0</v>
      </c>
      <c r="R133">
        <f>Data!U135</f>
        <v>0</v>
      </c>
      <c r="S133">
        <f>Data!V135</f>
        <v>0</v>
      </c>
      <c r="T133">
        <f>Data!W135</f>
        <v>0</v>
      </c>
      <c r="U133">
        <f>Data!X135</f>
        <v>230</v>
      </c>
      <c r="V133">
        <f>Data!Z135</f>
        <v>0.13200000000000001</v>
      </c>
      <c r="W133">
        <f>Data!AB135</f>
        <v>2.1720000000000024</v>
      </c>
      <c r="X133">
        <f>Data!AC135</f>
        <v>0</v>
      </c>
      <c r="Y133">
        <f>Data!AD135</f>
        <v>0</v>
      </c>
      <c r="Z133">
        <f>Data!AE135</f>
        <v>0</v>
      </c>
      <c r="AA133">
        <f>Data!AG135</f>
        <v>0</v>
      </c>
      <c r="AB133">
        <f>Data!AI135</f>
        <v>0</v>
      </c>
      <c r="AC133">
        <v>0</v>
      </c>
      <c r="AD133">
        <f>Data!AK135</f>
        <v>0</v>
      </c>
      <c r="AE133">
        <f>Data!AL135</f>
        <v>0</v>
      </c>
      <c r="AF133">
        <f>Data!AM135</f>
        <v>2.7839999999999998</v>
      </c>
      <c r="AG133">
        <f>Data!AN135</f>
        <v>0</v>
      </c>
      <c r="AH133">
        <f>Data!AO135</f>
        <v>40.976999999999997</v>
      </c>
      <c r="AI133">
        <f>Data!AP135</f>
        <v>0</v>
      </c>
      <c r="AJ133">
        <f>Data!AQ135</f>
        <v>0</v>
      </c>
      <c r="AK133">
        <f>Data!AR135</f>
        <v>0</v>
      </c>
      <c r="AL133">
        <f>Data!AS135</f>
        <v>0</v>
      </c>
      <c r="AM133">
        <f>Data!AT135</f>
        <v>0</v>
      </c>
      <c r="AN133">
        <f>Data!AU135</f>
        <v>0</v>
      </c>
      <c r="AO133">
        <f>Data!AV135</f>
        <v>230</v>
      </c>
      <c r="AP133">
        <f>Data!AW135</f>
        <v>0</v>
      </c>
      <c r="AQ133">
        <f>Data!AX135</f>
        <v>0</v>
      </c>
      <c r="AR133">
        <f>Data!AY135</f>
        <v>0</v>
      </c>
      <c r="AS133">
        <f>Data!AZ135</f>
        <v>0</v>
      </c>
      <c r="AT133">
        <f>Data!BA135</f>
        <v>0</v>
      </c>
      <c r="AU133">
        <f>Data!BB135</f>
        <v>0</v>
      </c>
      <c r="AV133">
        <f>Data!BC135</f>
        <v>0</v>
      </c>
      <c r="AW133">
        <f>Data!BD135</f>
        <v>0</v>
      </c>
      <c r="AX133">
        <f>Data!BE135</f>
        <v>45.8</v>
      </c>
      <c r="AY133">
        <f>Data!BF135</f>
        <v>230</v>
      </c>
      <c r="AZ133">
        <f>Data!BG135</f>
        <v>134.642</v>
      </c>
      <c r="BA133" t="str">
        <f>Data!BJ135</f>
        <v>33624_T11</v>
      </c>
      <c r="BB133" s="1" t="str">
        <f>Data!BK135</f>
        <v>Zlínský</v>
      </c>
      <c r="BC133">
        <f>Data!BL135</f>
        <v>0.2</v>
      </c>
      <c r="BD133">
        <f>Data!BM135</f>
        <v>0.28000000000000003</v>
      </c>
      <c r="BE133" t="str">
        <f>Data!BN135</f>
        <v>EG.D, a.s.</v>
      </c>
    </row>
    <row r="134" spans="1:57" x14ac:dyDescent="0.25">
      <c r="A134" s="1" t="s">
        <v>2</v>
      </c>
      <c r="B134" s="1" t="s">
        <v>1205</v>
      </c>
      <c r="C134" t="str">
        <f>Data!C136</f>
        <v>KJ - Špindlerův mlýn</v>
      </c>
      <c r="D134">
        <v>2024</v>
      </c>
      <c r="E134" s="1" t="str">
        <f>Data!E136</f>
        <v>12</v>
      </c>
      <c r="F134">
        <f>Data!G136</f>
        <v>210.86500000000001</v>
      </c>
      <c r="G134">
        <f>Data!H136</f>
        <v>86.216999999999999</v>
      </c>
      <c r="H134">
        <f>Data!I136</f>
        <v>124.648</v>
      </c>
      <c r="I134">
        <f>Data!J136</f>
        <v>35.304336000000006</v>
      </c>
      <c r="J134">
        <f>Data!L136</f>
        <v>78.197999999999993</v>
      </c>
      <c r="K134">
        <f>Data!M136</f>
        <v>1.1890000000000001</v>
      </c>
      <c r="L134">
        <f>Data!N136</f>
        <v>1.7179999999999893</v>
      </c>
      <c r="M134">
        <f>Data!O136</f>
        <v>0</v>
      </c>
      <c r="N134">
        <f>Data!P136</f>
        <v>0</v>
      </c>
      <c r="O134">
        <f>Data!Q136</f>
        <v>75.290999999999997</v>
      </c>
      <c r="P134">
        <f>Data!S136</f>
        <v>407</v>
      </c>
      <c r="Q134">
        <f>Data!T136</f>
        <v>0</v>
      </c>
      <c r="R134">
        <f>Data!U136</f>
        <v>0</v>
      </c>
      <c r="S134">
        <f>Data!V136</f>
        <v>0</v>
      </c>
      <c r="T134">
        <f>Data!W136</f>
        <v>0</v>
      </c>
      <c r="U134">
        <f>Data!X136</f>
        <v>407</v>
      </c>
      <c r="V134">
        <f>Data!Z136</f>
        <v>59.186999999999998</v>
      </c>
      <c r="W134">
        <f>Data!AB136</f>
        <v>62.093999999999987</v>
      </c>
      <c r="X134">
        <f>Data!AC136</f>
        <v>0</v>
      </c>
      <c r="Y134">
        <f>Data!AD136</f>
        <v>0</v>
      </c>
      <c r="Z134">
        <f>Data!AE136</f>
        <v>0</v>
      </c>
      <c r="AA134">
        <f>Data!AG136</f>
        <v>0</v>
      </c>
      <c r="AB134">
        <f>Data!AI136</f>
        <v>0</v>
      </c>
      <c r="AC134">
        <v>0</v>
      </c>
      <c r="AD134">
        <f>Data!AK136</f>
        <v>0</v>
      </c>
      <c r="AE134">
        <f>Data!AL136</f>
        <v>0</v>
      </c>
      <c r="AF134">
        <f>Data!AM136</f>
        <v>1.21</v>
      </c>
      <c r="AG134">
        <f>Data!AN136</f>
        <v>0</v>
      </c>
      <c r="AH134">
        <f>Data!AO136</f>
        <v>0</v>
      </c>
      <c r="AI134">
        <f>Data!AP136</f>
        <v>0</v>
      </c>
      <c r="AJ134">
        <f>Data!AQ136</f>
        <v>0</v>
      </c>
      <c r="AK134">
        <f>Data!AR136</f>
        <v>0</v>
      </c>
      <c r="AL134">
        <f>Data!AS136</f>
        <v>74.081000000000003</v>
      </c>
      <c r="AM134">
        <f>Data!AT136</f>
        <v>0</v>
      </c>
      <c r="AN134">
        <f>Data!AU136</f>
        <v>0</v>
      </c>
      <c r="AO134">
        <f>Data!AV136</f>
        <v>407</v>
      </c>
      <c r="AP134">
        <f>Data!AW136</f>
        <v>0</v>
      </c>
      <c r="AQ134">
        <f>Data!AX136</f>
        <v>0</v>
      </c>
      <c r="AR134">
        <f>Data!AY136</f>
        <v>0</v>
      </c>
      <c r="AS134">
        <f>Data!AZ136</f>
        <v>0</v>
      </c>
      <c r="AT134">
        <f>Data!BA136</f>
        <v>0</v>
      </c>
      <c r="AU134">
        <f>Data!BB136</f>
        <v>0</v>
      </c>
      <c r="AV134">
        <f>Data!BC136</f>
        <v>0</v>
      </c>
      <c r="AW134">
        <f>Data!BD136</f>
        <v>0</v>
      </c>
      <c r="AX134">
        <f>Data!BE136</f>
        <v>78.197999999999993</v>
      </c>
      <c r="AY134">
        <f>Data!BF136</f>
        <v>407</v>
      </c>
      <c r="AZ134">
        <f>Data!BG136</f>
        <v>210.86500000000001</v>
      </c>
      <c r="BA134" t="str">
        <f>Data!BJ136</f>
        <v>33657_T11</v>
      </c>
      <c r="BB134" s="1" t="str">
        <f>Data!BK136</f>
        <v>Královéhradecký</v>
      </c>
      <c r="BC134">
        <f>Data!BL136</f>
        <v>0.189</v>
      </c>
      <c r="BD134">
        <f>Data!BM136</f>
        <v>0.28299999999999997</v>
      </c>
      <c r="BE134" t="str">
        <f>Data!BN136</f>
        <v>ČEZ Distribuce, a.s.</v>
      </c>
    </row>
    <row r="135" spans="1:57" x14ac:dyDescent="0.25">
      <c r="A135" s="1" t="s">
        <v>2</v>
      </c>
      <c r="B135" s="1" t="s">
        <v>1205</v>
      </c>
      <c r="C135" t="str">
        <f>Data!C137</f>
        <v>KJ - Lysá nad Labem</v>
      </c>
      <c r="D135">
        <v>2024</v>
      </c>
      <c r="E135" s="1" t="str">
        <f>Data!E137</f>
        <v>12</v>
      </c>
      <c r="F135">
        <f>Data!G137</f>
        <v>797.63400000000001</v>
      </c>
      <c r="G135">
        <f>Data!H137</f>
        <v>351.34699999999998</v>
      </c>
      <c r="H135">
        <f>Data!I137</f>
        <v>446.28699999999998</v>
      </c>
      <c r="I135">
        <f>Data!J137</f>
        <v>35.290079999999996</v>
      </c>
      <c r="J135">
        <f>Data!L137</f>
        <v>326.935</v>
      </c>
      <c r="K135">
        <f>Data!M137</f>
        <v>5.6719999999999997</v>
      </c>
      <c r="L135">
        <f>Data!N137</f>
        <v>7.2049999999999841</v>
      </c>
      <c r="M135">
        <f>Data!O137</f>
        <v>0</v>
      </c>
      <c r="N135">
        <f>Data!P137</f>
        <v>0</v>
      </c>
      <c r="O135">
        <f>Data!Q137</f>
        <v>314.05799999999999</v>
      </c>
      <c r="P135">
        <f>Data!S137</f>
        <v>1495</v>
      </c>
      <c r="Q135">
        <f>Data!T137</f>
        <v>0</v>
      </c>
      <c r="R135">
        <f>Data!U137</f>
        <v>0</v>
      </c>
      <c r="S135">
        <f>Data!V137</f>
        <v>0</v>
      </c>
      <c r="T135">
        <f>Data!W137</f>
        <v>0</v>
      </c>
      <c r="U135">
        <f>Data!X137</f>
        <v>1495</v>
      </c>
      <c r="V135">
        <f>Data!Z137</f>
        <v>1.03</v>
      </c>
      <c r="W135">
        <f>Data!AB137</f>
        <v>13.906999999999984</v>
      </c>
      <c r="X135">
        <f>Data!AC137</f>
        <v>0</v>
      </c>
      <c r="Y135">
        <f>Data!AD137</f>
        <v>0</v>
      </c>
      <c r="Z135">
        <f>Data!AE137</f>
        <v>0</v>
      </c>
      <c r="AA135">
        <f>Data!AG137</f>
        <v>0</v>
      </c>
      <c r="AB135">
        <f>Data!AI137</f>
        <v>0</v>
      </c>
      <c r="AC135">
        <v>0</v>
      </c>
      <c r="AD135">
        <f>Data!AK137</f>
        <v>0</v>
      </c>
      <c r="AE135">
        <f>Data!AL137</f>
        <v>0</v>
      </c>
      <c r="AF135">
        <f>Data!AM137</f>
        <v>314.05799999999999</v>
      </c>
      <c r="AG135">
        <f>Data!AN137</f>
        <v>0</v>
      </c>
      <c r="AH135">
        <f>Data!AO137</f>
        <v>0</v>
      </c>
      <c r="AI135">
        <f>Data!AP137</f>
        <v>0</v>
      </c>
      <c r="AJ135">
        <f>Data!AQ137</f>
        <v>0</v>
      </c>
      <c r="AK135">
        <f>Data!AR137</f>
        <v>0</v>
      </c>
      <c r="AL135">
        <f>Data!AS137</f>
        <v>0</v>
      </c>
      <c r="AM135">
        <f>Data!AT137</f>
        <v>0</v>
      </c>
      <c r="AN135">
        <f>Data!AU137</f>
        <v>0</v>
      </c>
      <c r="AO135">
        <f>Data!AV137</f>
        <v>1495</v>
      </c>
      <c r="AP135">
        <f>Data!AW137</f>
        <v>0</v>
      </c>
      <c r="AQ135">
        <f>Data!AX137</f>
        <v>0</v>
      </c>
      <c r="AR135">
        <f>Data!AY137</f>
        <v>0</v>
      </c>
      <c r="AS135">
        <f>Data!AZ137</f>
        <v>0</v>
      </c>
      <c r="AT135">
        <f>Data!BA137</f>
        <v>0</v>
      </c>
      <c r="AU135">
        <f>Data!BB137</f>
        <v>0</v>
      </c>
      <c r="AV135">
        <f>Data!BC137</f>
        <v>0</v>
      </c>
      <c r="AW135">
        <f>Data!BD137</f>
        <v>0</v>
      </c>
      <c r="AX135">
        <f>Data!BE137</f>
        <v>326.935</v>
      </c>
      <c r="AY135">
        <f>Data!BF137</f>
        <v>1495</v>
      </c>
      <c r="AZ135">
        <f>Data!BG137</f>
        <v>797.63400000000001</v>
      </c>
      <c r="BA135" t="str">
        <f>Data!BJ137</f>
        <v>33658_T11</v>
      </c>
      <c r="BB135" s="1" t="str">
        <f>Data!BK137</f>
        <v>Středočeský</v>
      </c>
      <c r="BC135">
        <f>Data!BL137</f>
        <v>0.8</v>
      </c>
      <c r="BD135">
        <f>Data!BM137</f>
        <v>0.99299999999999999</v>
      </c>
      <c r="BE135" t="str">
        <f>Data!BN137</f>
        <v>ČEZ Distribuce, a.s.</v>
      </c>
    </row>
    <row r="136" spans="1:57" x14ac:dyDescent="0.25">
      <c r="A136" s="1" t="s">
        <v>2</v>
      </c>
      <c r="B136" s="1" t="s">
        <v>1205</v>
      </c>
      <c r="C136" t="str">
        <f>Data!C138</f>
        <v>KJ - JOB AIR TECHNIC</v>
      </c>
      <c r="D136">
        <v>2024</v>
      </c>
      <c r="E136" s="1" t="str">
        <f>Data!E138</f>
        <v>12</v>
      </c>
      <c r="F136">
        <f>Data!G138</f>
        <v>216.67500000000001</v>
      </c>
      <c r="G136">
        <f>Data!H138</f>
        <v>83.894999999999996</v>
      </c>
      <c r="H136">
        <f>Data!I138</f>
        <v>132.78</v>
      </c>
      <c r="I136">
        <f>Data!J138</f>
        <v>35.251200000000004</v>
      </c>
      <c r="J136">
        <f>Data!L138</f>
        <v>70.203999999999994</v>
      </c>
      <c r="K136">
        <f>Data!M138</f>
        <v>17.666</v>
      </c>
      <c r="L136">
        <f>Data!N138</f>
        <v>27.959999999999997</v>
      </c>
      <c r="M136">
        <f>Data!O138</f>
        <v>0</v>
      </c>
      <c r="N136">
        <f>Data!P138</f>
        <v>0</v>
      </c>
      <c r="O136">
        <f>Data!Q138</f>
        <v>24.577999999999999</v>
      </c>
      <c r="P136">
        <f>Data!S138</f>
        <v>400</v>
      </c>
      <c r="Q136">
        <f>Data!T138</f>
        <v>0</v>
      </c>
      <c r="R136">
        <f>Data!U138</f>
        <v>0</v>
      </c>
      <c r="S136">
        <f>Data!V138</f>
        <v>0</v>
      </c>
      <c r="T136">
        <f>Data!W138</f>
        <v>0</v>
      </c>
      <c r="U136">
        <f>Data!X138</f>
        <v>400</v>
      </c>
      <c r="V136">
        <f>Data!Z138</f>
        <v>0</v>
      </c>
      <c r="W136">
        <f>Data!AB138</f>
        <v>45.625999999999998</v>
      </c>
      <c r="X136">
        <f>Data!AC138</f>
        <v>0</v>
      </c>
      <c r="Y136">
        <f>Data!AD138</f>
        <v>0</v>
      </c>
      <c r="Z136">
        <f>Data!AE138</f>
        <v>0</v>
      </c>
      <c r="AA136">
        <f>Data!AG138</f>
        <v>0</v>
      </c>
      <c r="AB136">
        <f>Data!AI138</f>
        <v>0</v>
      </c>
      <c r="AC136">
        <v>0</v>
      </c>
      <c r="AD136">
        <f>Data!AK138</f>
        <v>0</v>
      </c>
      <c r="AE136">
        <f>Data!AL138</f>
        <v>0</v>
      </c>
      <c r="AF136">
        <f>Data!AM138</f>
        <v>24.577999999999999</v>
      </c>
      <c r="AG136">
        <f>Data!AN138</f>
        <v>0</v>
      </c>
      <c r="AH136">
        <f>Data!AO138</f>
        <v>0</v>
      </c>
      <c r="AI136">
        <f>Data!AP138</f>
        <v>0</v>
      </c>
      <c r="AJ136">
        <f>Data!AQ138</f>
        <v>0</v>
      </c>
      <c r="AK136">
        <f>Data!AR138</f>
        <v>0</v>
      </c>
      <c r="AL136">
        <f>Data!AS138</f>
        <v>0</v>
      </c>
      <c r="AM136">
        <f>Data!AT138</f>
        <v>0</v>
      </c>
      <c r="AN136">
        <f>Data!AU138</f>
        <v>0</v>
      </c>
      <c r="AO136">
        <f>Data!AV138</f>
        <v>400</v>
      </c>
      <c r="AP136">
        <f>Data!AW138</f>
        <v>0</v>
      </c>
      <c r="AQ136">
        <f>Data!AX138</f>
        <v>0</v>
      </c>
      <c r="AR136">
        <f>Data!AY138</f>
        <v>0</v>
      </c>
      <c r="AS136">
        <f>Data!AZ138</f>
        <v>0</v>
      </c>
      <c r="AT136">
        <f>Data!BA138</f>
        <v>0</v>
      </c>
      <c r="AU136">
        <f>Data!BB138</f>
        <v>0</v>
      </c>
      <c r="AV136">
        <f>Data!BC138</f>
        <v>0</v>
      </c>
      <c r="AW136">
        <f>Data!BD138</f>
        <v>0</v>
      </c>
      <c r="AX136">
        <f>Data!BE138</f>
        <v>70.203999999999994</v>
      </c>
      <c r="AY136">
        <f>Data!BF138</f>
        <v>400</v>
      </c>
      <c r="AZ136">
        <f>Data!BG138</f>
        <v>195.00800000000001</v>
      </c>
      <c r="BA136" t="str">
        <f>Data!BJ138</f>
        <v>33739_T11</v>
      </c>
      <c r="BB136" s="1" t="str">
        <f>Data!BK138</f>
        <v>Moravskoslezský</v>
      </c>
      <c r="BC136">
        <f>Data!BL138</f>
        <v>0.2</v>
      </c>
      <c r="BD136">
        <f>Data!BM138</f>
        <v>0.3</v>
      </c>
      <c r="BE136" t="str">
        <f>Data!BN138</f>
        <v>ČEZ Distribuce, a.s.</v>
      </c>
    </row>
    <row r="137" spans="1:57" x14ac:dyDescent="0.25">
      <c r="A137" s="1" t="s">
        <v>2</v>
      </c>
      <c r="B137" s="1" t="s">
        <v>1205</v>
      </c>
      <c r="C137" t="str">
        <f>Data!C139</f>
        <v>KJ - Prostějov Anglická</v>
      </c>
      <c r="D137">
        <v>2024</v>
      </c>
      <c r="E137" s="1" t="str">
        <f>Data!E139</f>
        <v>12</v>
      </c>
      <c r="F137">
        <f>Data!G139</f>
        <v>335.334</v>
      </c>
      <c r="G137">
        <f>Data!H139</f>
        <v>139.37100000000001</v>
      </c>
      <c r="H137">
        <f>Data!I139</f>
        <v>195.96299999999999</v>
      </c>
      <c r="I137">
        <f>Data!J139</f>
        <v>35.295999999999999</v>
      </c>
      <c r="J137">
        <f>Data!L139</f>
        <v>129.994</v>
      </c>
      <c r="K137">
        <f>Data!M139</f>
        <v>5.024</v>
      </c>
      <c r="L137">
        <f>Data!N139</f>
        <v>7.0630000000000024</v>
      </c>
      <c r="M137">
        <f>Data!O139</f>
        <v>0</v>
      </c>
      <c r="N137">
        <f>Data!P139</f>
        <v>0</v>
      </c>
      <c r="O137">
        <f>Data!Q139</f>
        <v>117.907</v>
      </c>
      <c r="P137">
        <f>Data!S139</f>
        <v>658</v>
      </c>
      <c r="Q137">
        <f>Data!T139</f>
        <v>0</v>
      </c>
      <c r="R137">
        <f>Data!U139</f>
        <v>0</v>
      </c>
      <c r="S137">
        <f>Data!V139</f>
        <v>0</v>
      </c>
      <c r="T137">
        <f>Data!W139</f>
        <v>0</v>
      </c>
      <c r="U137">
        <f>Data!X139</f>
        <v>658</v>
      </c>
      <c r="V137">
        <f>Data!Z139</f>
        <v>3.29</v>
      </c>
      <c r="W137">
        <f>Data!AB139</f>
        <v>15.377000000000002</v>
      </c>
      <c r="X137">
        <f>Data!AC139</f>
        <v>0</v>
      </c>
      <c r="Y137">
        <f>Data!AD139</f>
        <v>0</v>
      </c>
      <c r="Z137">
        <f>Data!AE139</f>
        <v>0</v>
      </c>
      <c r="AA137">
        <f>Data!AG139</f>
        <v>0</v>
      </c>
      <c r="AB137">
        <f>Data!AI139</f>
        <v>0</v>
      </c>
      <c r="AC137">
        <v>0</v>
      </c>
      <c r="AD137">
        <f>Data!AK139</f>
        <v>0</v>
      </c>
      <c r="AE137">
        <f>Data!AL139</f>
        <v>0</v>
      </c>
      <c r="AF137">
        <f>Data!AM139</f>
        <v>117.907</v>
      </c>
      <c r="AG137">
        <f>Data!AN139</f>
        <v>0</v>
      </c>
      <c r="AH137">
        <f>Data!AO139</f>
        <v>0</v>
      </c>
      <c r="AI137">
        <f>Data!AP139</f>
        <v>0</v>
      </c>
      <c r="AJ137">
        <f>Data!AQ139</f>
        <v>0</v>
      </c>
      <c r="AK137">
        <f>Data!AR139</f>
        <v>0</v>
      </c>
      <c r="AL137">
        <f>Data!AS139</f>
        <v>0</v>
      </c>
      <c r="AM137">
        <f>Data!AT139</f>
        <v>0</v>
      </c>
      <c r="AN137">
        <f>Data!AU139</f>
        <v>0</v>
      </c>
      <c r="AO137">
        <f>Data!AV139</f>
        <v>658</v>
      </c>
      <c r="AP137">
        <f>Data!AW139</f>
        <v>0</v>
      </c>
      <c r="AQ137">
        <f>Data!AX139</f>
        <v>0</v>
      </c>
      <c r="AR137">
        <f>Data!AY139</f>
        <v>0</v>
      </c>
      <c r="AS137">
        <f>Data!AZ139</f>
        <v>0</v>
      </c>
      <c r="AT137">
        <f>Data!BA139</f>
        <v>0</v>
      </c>
      <c r="AU137">
        <f>Data!BB139</f>
        <v>0</v>
      </c>
      <c r="AV137">
        <f>Data!BC139</f>
        <v>0</v>
      </c>
      <c r="AW137">
        <f>Data!BD139</f>
        <v>0</v>
      </c>
      <c r="AX137">
        <f>Data!BE139</f>
        <v>129.994</v>
      </c>
      <c r="AY137">
        <f>Data!BF139</f>
        <v>658</v>
      </c>
      <c r="AZ137">
        <f>Data!BG139</f>
        <v>335.334</v>
      </c>
      <c r="BA137" t="str">
        <f>Data!BJ139</f>
        <v>33859_T11</v>
      </c>
      <c r="BB137" s="1" t="str">
        <f>Data!BK139</f>
        <v>Olomoucký</v>
      </c>
      <c r="BC137">
        <f>Data!BL139</f>
        <v>0.32600000000000001</v>
      </c>
      <c r="BD137">
        <f>Data!BM139</f>
        <v>0.46500000000000002</v>
      </c>
      <c r="BE137" t="str">
        <f>Data!BN139</f>
        <v>EG.D, a.s.</v>
      </c>
    </row>
    <row r="138" spans="1:57" x14ac:dyDescent="0.25">
      <c r="A138" s="1" t="s">
        <v>2</v>
      </c>
      <c r="B138" s="1" t="s">
        <v>1205</v>
      </c>
      <c r="C138" t="str">
        <f>Data!C140</f>
        <v>KJ - Police nad Metují</v>
      </c>
      <c r="D138">
        <v>2024</v>
      </c>
      <c r="E138" s="1" t="str">
        <f>Data!E140</f>
        <v>12</v>
      </c>
      <c r="F138">
        <f>Data!G140</f>
        <v>307.53899999999999</v>
      </c>
      <c r="G138">
        <f>Data!H140</f>
        <v>138.52799999999999</v>
      </c>
      <c r="H138">
        <f>Data!I140</f>
        <v>169.011</v>
      </c>
      <c r="I138">
        <f>Data!J140</f>
        <v>35.30304000000001</v>
      </c>
      <c r="J138">
        <f>Data!L140</f>
        <v>127.044</v>
      </c>
      <c r="K138">
        <f>Data!M140</f>
        <v>0.85</v>
      </c>
      <c r="L138">
        <f>Data!N140</f>
        <v>1.0370000000000061</v>
      </c>
      <c r="M138">
        <f>Data!O140</f>
        <v>0</v>
      </c>
      <c r="N138">
        <f>Data!P140</f>
        <v>0</v>
      </c>
      <c r="O138">
        <f>Data!Q140</f>
        <v>125.157</v>
      </c>
      <c r="P138">
        <f>Data!S140</f>
        <v>558</v>
      </c>
      <c r="Q138">
        <f>Data!T140</f>
        <v>0</v>
      </c>
      <c r="R138">
        <f>Data!U140</f>
        <v>0</v>
      </c>
      <c r="S138">
        <f>Data!V140</f>
        <v>0</v>
      </c>
      <c r="T138">
        <f>Data!W140</f>
        <v>0</v>
      </c>
      <c r="U138">
        <f>Data!X140</f>
        <v>558</v>
      </c>
      <c r="V138">
        <f>Data!Z140</f>
        <v>0.871</v>
      </c>
      <c r="W138">
        <f>Data!AB140</f>
        <v>2.7580000000000062</v>
      </c>
      <c r="X138">
        <f>Data!AC140</f>
        <v>0</v>
      </c>
      <c r="Y138">
        <f>Data!AD140</f>
        <v>0</v>
      </c>
      <c r="Z138">
        <f>Data!AE140</f>
        <v>0</v>
      </c>
      <c r="AA138">
        <f>Data!AG140</f>
        <v>0</v>
      </c>
      <c r="AB138">
        <f>Data!AI140</f>
        <v>0</v>
      </c>
      <c r="AC138">
        <v>0</v>
      </c>
      <c r="AD138">
        <f>Data!AK140</f>
        <v>0</v>
      </c>
      <c r="AE138">
        <f>Data!AL140</f>
        <v>0</v>
      </c>
      <c r="AF138">
        <f>Data!AM140</f>
        <v>125.157</v>
      </c>
      <c r="AG138">
        <f>Data!AN140</f>
        <v>0</v>
      </c>
      <c r="AH138">
        <f>Data!AO140</f>
        <v>0</v>
      </c>
      <c r="AI138">
        <f>Data!AP140</f>
        <v>0</v>
      </c>
      <c r="AJ138">
        <f>Data!AQ140</f>
        <v>0</v>
      </c>
      <c r="AK138">
        <f>Data!AR140</f>
        <v>0</v>
      </c>
      <c r="AL138">
        <f>Data!AS140</f>
        <v>0</v>
      </c>
      <c r="AM138">
        <f>Data!AT140</f>
        <v>0</v>
      </c>
      <c r="AN138">
        <f>Data!AU140</f>
        <v>0</v>
      </c>
      <c r="AO138">
        <f>Data!AV140</f>
        <v>558</v>
      </c>
      <c r="AP138">
        <f>Data!AW140</f>
        <v>0</v>
      </c>
      <c r="AQ138">
        <f>Data!AX140</f>
        <v>0</v>
      </c>
      <c r="AR138">
        <f>Data!AY140</f>
        <v>0</v>
      </c>
      <c r="AS138">
        <f>Data!AZ140</f>
        <v>0</v>
      </c>
      <c r="AT138">
        <f>Data!BA140</f>
        <v>0</v>
      </c>
      <c r="AU138">
        <f>Data!BB140</f>
        <v>0</v>
      </c>
      <c r="AV138">
        <f>Data!BC140</f>
        <v>0</v>
      </c>
      <c r="AW138">
        <f>Data!BD140</f>
        <v>0</v>
      </c>
      <c r="AX138">
        <f>Data!BE140</f>
        <v>127.044</v>
      </c>
      <c r="AY138">
        <f>Data!BF140</f>
        <v>558</v>
      </c>
      <c r="AZ138">
        <f>Data!BG140</f>
        <v>307.53899999999999</v>
      </c>
      <c r="BA138" t="str">
        <f>Data!BJ140</f>
        <v>33982_T11</v>
      </c>
      <c r="BB138" s="1" t="str">
        <f>Data!BK140</f>
        <v>Královéhradecký</v>
      </c>
      <c r="BC138">
        <f>Data!BL140</f>
        <v>0.4</v>
      </c>
      <c r="BD138">
        <f>Data!BM140</f>
        <v>0.47799999999999998</v>
      </c>
      <c r="BE138" t="str">
        <f>Data!BN140</f>
        <v>ČEZ Distribuce, a.s.</v>
      </c>
    </row>
    <row r="139" spans="1:57" x14ac:dyDescent="0.25">
      <c r="A139" s="1" t="s">
        <v>2</v>
      </c>
      <c r="B139" s="1" t="s">
        <v>1205</v>
      </c>
      <c r="C139" t="str">
        <f>Data!C141</f>
        <v>KJ - Poděbrady</v>
      </c>
      <c r="D139">
        <v>2024</v>
      </c>
      <c r="E139" s="1" t="str">
        <f>Data!E141</f>
        <v>12</v>
      </c>
      <c r="F139">
        <f>Data!G141</f>
        <v>362.76900000000001</v>
      </c>
      <c r="G139">
        <f>Data!H141</f>
        <v>167.42699999999999</v>
      </c>
      <c r="H139">
        <f>Data!I141</f>
        <v>195.34200000000001</v>
      </c>
      <c r="I139">
        <f>Data!J141</f>
        <v>35.289755999999997</v>
      </c>
      <c r="J139">
        <f>Data!L141</f>
        <v>155.22900000000001</v>
      </c>
      <c r="K139">
        <f>Data!M141</f>
        <v>2.141</v>
      </c>
      <c r="L139">
        <f>Data!N141</f>
        <v>2.4970000000000141</v>
      </c>
      <c r="M139">
        <f>Data!O141</f>
        <v>0</v>
      </c>
      <c r="N139">
        <f>Data!P141</f>
        <v>0</v>
      </c>
      <c r="O139">
        <f>Data!Q141</f>
        <v>150.59100000000001</v>
      </c>
      <c r="P139">
        <f>Data!S141</f>
        <v>652</v>
      </c>
      <c r="Q139">
        <f>Data!T141</f>
        <v>0</v>
      </c>
      <c r="R139">
        <f>Data!U141</f>
        <v>0</v>
      </c>
      <c r="S139">
        <f>Data!V141</f>
        <v>0</v>
      </c>
      <c r="T139">
        <f>Data!W141</f>
        <v>0</v>
      </c>
      <c r="U139">
        <f>Data!X141</f>
        <v>652</v>
      </c>
      <c r="V139">
        <f>Data!Z141</f>
        <v>0.93700000000000006</v>
      </c>
      <c r="W139">
        <f>Data!AB141</f>
        <v>5.5750000000000144</v>
      </c>
      <c r="X139">
        <f>Data!AC141</f>
        <v>0</v>
      </c>
      <c r="Y139">
        <f>Data!AD141</f>
        <v>0</v>
      </c>
      <c r="Z139">
        <f>Data!AE141</f>
        <v>0</v>
      </c>
      <c r="AA139">
        <f>Data!AG141</f>
        <v>0</v>
      </c>
      <c r="AB139">
        <f>Data!AI141</f>
        <v>0</v>
      </c>
      <c r="AC139">
        <v>0</v>
      </c>
      <c r="AD139">
        <f>Data!AK141</f>
        <v>0</v>
      </c>
      <c r="AE139">
        <f>Data!AL141</f>
        <v>0</v>
      </c>
      <c r="AF139">
        <f>Data!AM141</f>
        <v>150.59100000000001</v>
      </c>
      <c r="AG139">
        <f>Data!AN141</f>
        <v>0</v>
      </c>
      <c r="AH139">
        <f>Data!AO141</f>
        <v>0</v>
      </c>
      <c r="AI139">
        <f>Data!AP141</f>
        <v>0</v>
      </c>
      <c r="AJ139">
        <f>Data!AQ141</f>
        <v>0</v>
      </c>
      <c r="AK139">
        <f>Data!AR141</f>
        <v>0</v>
      </c>
      <c r="AL139">
        <f>Data!AS141</f>
        <v>0</v>
      </c>
      <c r="AM139">
        <f>Data!AT141</f>
        <v>0</v>
      </c>
      <c r="AN139">
        <f>Data!AU141</f>
        <v>0</v>
      </c>
      <c r="AO139">
        <f>Data!AV141</f>
        <v>652</v>
      </c>
      <c r="AP139">
        <f>Data!AW141</f>
        <v>0</v>
      </c>
      <c r="AQ139">
        <f>Data!AX141</f>
        <v>0</v>
      </c>
      <c r="AR139">
        <f>Data!AY141</f>
        <v>0</v>
      </c>
      <c r="AS139">
        <f>Data!AZ141</f>
        <v>0</v>
      </c>
      <c r="AT139">
        <f>Data!BA141</f>
        <v>0</v>
      </c>
      <c r="AU139">
        <f>Data!BB141</f>
        <v>0</v>
      </c>
      <c r="AV139">
        <f>Data!BC141</f>
        <v>0</v>
      </c>
      <c r="AW139">
        <f>Data!BD141</f>
        <v>0</v>
      </c>
      <c r="AX139">
        <f>Data!BE141</f>
        <v>155.22900000000001</v>
      </c>
      <c r="AY139">
        <f>Data!BF141</f>
        <v>652</v>
      </c>
      <c r="AZ139">
        <f>Data!BG141</f>
        <v>362.76900000000001</v>
      </c>
      <c r="BA139" t="str">
        <f>Data!BJ141</f>
        <v>34102_T11</v>
      </c>
      <c r="BB139" s="1" t="str">
        <f>Data!BK141</f>
        <v>Středočeský</v>
      </c>
      <c r="BC139">
        <f>Data!BL141</f>
        <v>0.4</v>
      </c>
      <c r="BD139">
        <f>Data!BM141</f>
        <v>0.47799999999999998</v>
      </c>
      <c r="BE139" t="str">
        <f>Data!BN141</f>
        <v>ČEZ Distribuce, a.s.</v>
      </c>
    </row>
    <row r="140" spans="1:57" x14ac:dyDescent="0.25">
      <c r="A140" s="1" t="s">
        <v>2</v>
      </c>
      <c r="B140" s="1" t="s">
        <v>1205</v>
      </c>
      <c r="C140" t="str">
        <f>Data!C142</f>
        <v>KJ - Heřmanův Městec V Lukách</v>
      </c>
      <c r="D140">
        <v>2024</v>
      </c>
      <c r="E140" s="1" t="str">
        <f>Data!E142</f>
        <v>12</v>
      </c>
      <c r="F140">
        <f>Data!G142</f>
        <v>129.09399999999999</v>
      </c>
      <c r="G140">
        <f>Data!H142</f>
        <v>56.844000000000001</v>
      </c>
      <c r="H140">
        <f>Data!I142</f>
        <v>72.25</v>
      </c>
      <c r="I140">
        <f>Data!J142</f>
        <v>35.303688000000001</v>
      </c>
      <c r="J140">
        <f>Data!L142</f>
        <v>48.081000000000003</v>
      </c>
      <c r="K140">
        <f>Data!M142</f>
        <v>0.27700000000000002</v>
      </c>
      <c r="L140">
        <f>Data!N142</f>
        <v>0.35300000000000153</v>
      </c>
      <c r="M140">
        <f>Data!O142</f>
        <v>0</v>
      </c>
      <c r="N140">
        <f>Data!P142</f>
        <v>0</v>
      </c>
      <c r="O140">
        <f>Data!Q142</f>
        <v>47.451000000000001</v>
      </c>
      <c r="P140">
        <f>Data!S142</f>
        <v>220</v>
      </c>
      <c r="Q140">
        <f>Data!T142</f>
        <v>0</v>
      </c>
      <c r="R140">
        <f>Data!U142</f>
        <v>0</v>
      </c>
      <c r="S140">
        <f>Data!V142</f>
        <v>0</v>
      </c>
      <c r="T140">
        <f>Data!W142</f>
        <v>0</v>
      </c>
      <c r="U140">
        <f>Data!X142</f>
        <v>220</v>
      </c>
      <c r="V140">
        <f>Data!Z142</f>
        <v>0.08</v>
      </c>
      <c r="W140">
        <f>Data!AB142</f>
        <v>0.71000000000000152</v>
      </c>
      <c r="X140">
        <f>Data!AC142</f>
        <v>0</v>
      </c>
      <c r="Y140">
        <f>Data!AD142</f>
        <v>0</v>
      </c>
      <c r="Z140">
        <f>Data!AE142</f>
        <v>0</v>
      </c>
      <c r="AA140">
        <f>Data!AG142</f>
        <v>0</v>
      </c>
      <c r="AB140">
        <f>Data!AI142</f>
        <v>0</v>
      </c>
      <c r="AC140">
        <v>0</v>
      </c>
      <c r="AD140">
        <f>Data!AK142</f>
        <v>0</v>
      </c>
      <c r="AE140">
        <f>Data!AL142</f>
        <v>0</v>
      </c>
      <c r="AF140">
        <f>Data!AM142</f>
        <v>47.451000000000001</v>
      </c>
      <c r="AG140">
        <f>Data!AN142</f>
        <v>0</v>
      </c>
      <c r="AH140">
        <f>Data!AO142</f>
        <v>0</v>
      </c>
      <c r="AI140">
        <f>Data!AP142</f>
        <v>0</v>
      </c>
      <c r="AJ140">
        <f>Data!AQ142</f>
        <v>0</v>
      </c>
      <c r="AK140">
        <f>Data!AR142</f>
        <v>0</v>
      </c>
      <c r="AL140">
        <f>Data!AS142</f>
        <v>0</v>
      </c>
      <c r="AM140">
        <f>Data!AT142</f>
        <v>0</v>
      </c>
      <c r="AN140">
        <f>Data!AU142</f>
        <v>0</v>
      </c>
      <c r="AO140">
        <f>Data!AV142</f>
        <v>220</v>
      </c>
      <c r="AP140">
        <f>Data!AW142</f>
        <v>0</v>
      </c>
      <c r="AQ140">
        <f>Data!AX142</f>
        <v>0</v>
      </c>
      <c r="AR140">
        <f>Data!AY142</f>
        <v>0</v>
      </c>
      <c r="AS140">
        <f>Data!AZ142</f>
        <v>0</v>
      </c>
      <c r="AT140">
        <f>Data!BA142</f>
        <v>0</v>
      </c>
      <c r="AU140">
        <f>Data!BB142</f>
        <v>0</v>
      </c>
      <c r="AV140">
        <f>Data!BC142</f>
        <v>0</v>
      </c>
      <c r="AW140">
        <f>Data!BD142</f>
        <v>0</v>
      </c>
      <c r="AX140">
        <f>Data!BE142</f>
        <v>48.081000000000003</v>
      </c>
      <c r="AY140">
        <f>Data!BF142</f>
        <v>220</v>
      </c>
      <c r="AZ140">
        <f>Data!BG142</f>
        <v>129.09399999999999</v>
      </c>
      <c r="BA140" t="str">
        <f>Data!BJ142</f>
        <v>34619_T11</v>
      </c>
      <c r="BB140" s="1" t="str">
        <f>Data!BK142</f>
        <v>Pardubický</v>
      </c>
      <c r="BC140">
        <f>Data!BL142</f>
        <v>0.2</v>
      </c>
      <c r="BD140">
        <f>Data!BM142</f>
        <v>0.28000000000000003</v>
      </c>
      <c r="BE140" t="str">
        <f>Data!BN142</f>
        <v>ČEZ Distribuce, a.s.</v>
      </c>
    </row>
    <row r="141" spans="1:57" x14ac:dyDescent="0.25">
      <c r="A141" s="1" t="s">
        <v>2</v>
      </c>
      <c r="B141" s="1" t="s">
        <v>1205</v>
      </c>
      <c r="C141" t="str">
        <f>Data!C143</f>
        <v>KJ - Heřmanův Městec U Bažantnice</v>
      </c>
      <c r="D141">
        <v>2024</v>
      </c>
      <c r="E141" s="1" t="str">
        <f>Data!E143</f>
        <v>12</v>
      </c>
      <c r="F141">
        <f>Data!G143</f>
        <v>141.56899999999999</v>
      </c>
      <c r="G141">
        <f>Data!H143</f>
        <v>61.786999999999999</v>
      </c>
      <c r="H141">
        <f>Data!I143</f>
        <v>79.781999999999996</v>
      </c>
      <c r="I141">
        <f>Data!J143</f>
        <v>35.304012</v>
      </c>
      <c r="J141">
        <f>Data!L143</f>
        <v>52.491</v>
      </c>
      <c r="K141">
        <f>Data!M143</f>
        <v>0.36299999999999999</v>
      </c>
      <c r="L141">
        <f>Data!N143</f>
        <v>0.46900000000000119</v>
      </c>
      <c r="M141">
        <f>Data!O143</f>
        <v>0</v>
      </c>
      <c r="N141">
        <f>Data!P143</f>
        <v>0</v>
      </c>
      <c r="O141">
        <f>Data!Q143</f>
        <v>51.658999999999999</v>
      </c>
      <c r="P141">
        <f>Data!S143</f>
        <v>244</v>
      </c>
      <c r="Q141">
        <f>Data!T143</f>
        <v>0</v>
      </c>
      <c r="R141">
        <f>Data!U143</f>
        <v>0</v>
      </c>
      <c r="S141">
        <f>Data!V143</f>
        <v>0</v>
      </c>
      <c r="T141">
        <f>Data!W143</f>
        <v>0</v>
      </c>
      <c r="U141">
        <f>Data!X143</f>
        <v>244</v>
      </c>
      <c r="V141">
        <f>Data!Z143</f>
        <v>0.255</v>
      </c>
      <c r="W141">
        <f>Data!AB143</f>
        <v>1.0870000000000011</v>
      </c>
      <c r="X141">
        <f>Data!AC143</f>
        <v>0</v>
      </c>
      <c r="Y141">
        <f>Data!AD143</f>
        <v>0</v>
      </c>
      <c r="Z141">
        <f>Data!AE143</f>
        <v>0</v>
      </c>
      <c r="AA141">
        <f>Data!AG143</f>
        <v>0</v>
      </c>
      <c r="AB141">
        <f>Data!AI143</f>
        <v>0</v>
      </c>
      <c r="AC141">
        <v>0</v>
      </c>
      <c r="AD141">
        <f>Data!AK143</f>
        <v>0</v>
      </c>
      <c r="AE141">
        <f>Data!AL143</f>
        <v>0</v>
      </c>
      <c r="AF141">
        <f>Data!AM143</f>
        <v>51.658999999999999</v>
      </c>
      <c r="AG141">
        <f>Data!AN143</f>
        <v>0</v>
      </c>
      <c r="AH141">
        <f>Data!AO143</f>
        <v>0</v>
      </c>
      <c r="AI141">
        <f>Data!AP143</f>
        <v>0</v>
      </c>
      <c r="AJ141">
        <f>Data!AQ143</f>
        <v>0</v>
      </c>
      <c r="AK141">
        <f>Data!AR143</f>
        <v>0</v>
      </c>
      <c r="AL141">
        <f>Data!AS143</f>
        <v>0</v>
      </c>
      <c r="AM141">
        <f>Data!AT143</f>
        <v>0</v>
      </c>
      <c r="AN141">
        <f>Data!AU143</f>
        <v>0</v>
      </c>
      <c r="AO141">
        <f>Data!AV143</f>
        <v>244</v>
      </c>
      <c r="AP141">
        <f>Data!AW143</f>
        <v>0</v>
      </c>
      <c r="AQ141">
        <f>Data!AX143</f>
        <v>0</v>
      </c>
      <c r="AR141">
        <f>Data!AY143</f>
        <v>0</v>
      </c>
      <c r="AS141">
        <f>Data!AZ143</f>
        <v>0</v>
      </c>
      <c r="AT141">
        <f>Data!BA143</f>
        <v>0</v>
      </c>
      <c r="AU141">
        <f>Data!BB143</f>
        <v>0</v>
      </c>
      <c r="AV141">
        <f>Data!BC143</f>
        <v>0</v>
      </c>
      <c r="AW141">
        <f>Data!BD143</f>
        <v>0</v>
      </c>
      <c r="AX141">
        <f>Data!BE143</f>
        <v>52.491</v>
      </c>
      <c r="AY141">
        <f>Data!BF143</f>
        <v>244</v>
      </c>
      <c r="AZ141">
        <f>Data!BG143</f>
        <v>141.56899999999999</v>
      </c>
      <c r="BA141" t="str">
        <f>Data!BJ143</f>
        <v>34620_T11</v>
      </c>
      <c r="BB141" s="1" t="str">
        <f>Data!BK143</f>
        <v>Pardubický</v>
      </c>
      <c r="BC141">
        <f>Data!BL143</f>
        <v>0.2</v>
      </c>
      <c r="BD141">
        <f>Data!BM143</f>
        <v>0.28000000000000003</v>
      </c>
      <c r="BE141" t="str">
        <f>Data!BN143</f>
        <v>ČEZ Distribuce, a.s.</v>
      </c>
    </row>
    <row r="142" spans="1:57" x14ac:dyDescent="0.25">
      <c r="A142" s="1" t="s">
        <v>2</v>
      </c>
      <c r="B142" s="1" t="s">
        <v>1205</v>
      </c>
      <c r="C142" t="str">
        <f>Data!C144</f>
        <v>KJ - Nové Zákupy</v>
      </c>
      <c r="D142">
        <v>2024</v>
      </c>
      <c r="E142" s="1" t="str">
        <f>Data!E144</f>
        <v>12</v>
      </c>
      <c r="F142">
        <f>Data!G144</f>
        <v>183.172</v>
      </c>
      <c r="G142">
        <f>Data!H144</f>
        <v>75.137</v>
      </c>
      <c r="H142">
        <f>Data!I144</f>
        <v>108.035</v>
      </c>
      <c r="I142">
        <f>Data!J144</f>
        <v>34.570799999999998</v>
      </c>
      <c r="J142">
        <f>Data!L144</f>
        <v>63.366</v>
      </c>
      <c r="K142">
        <f>Data!M144</f>
        <v>0.81499999999999995</v>
      </c>
      <c r="L142">
        <f>Data!N144</f>
        <v>1.1730000000000018</v>
      </c>
      <c r="M142">
        <f>Data!O144</f>
        <v>0</v>
      </c>
      <c r="N142">
        <f>Data!P144</f>
        <v>0</v>
      </c>
      <c r="O142">
        <f>Data!Q144</f>
        <v>61.378</v>
      </c>
      <c r="P142">
        <f>Data!S144</f>
        <v>328</v>
      </c>
      <c r="Q142">
        <f>Data!T144</f>
        <v>0</v>
      </c>
      <c r="R142">
        <f>Data!U144</f>
        <v>0</v>
      </c>
      <c r="S142">
        <f>Data!V144</f>
        <v>0</v>
      </c>
      <c r="T142">
        <f>Data!W144</f>
        <v>0</v>
      </c>
      <c r="U142">
        <f>Data!X144</f>
        <v>328</v>
      </c>
      <c r="V142">
        <f>Data!Z144</f>
        <v>0.03</v>
      </c>
      <c r="W142">
        <f>Data!AB144</f>
        <v>2.0180000000000016</v>
      </c>
      <c r="X142">
        <f>Data!AC144</f>
        <v>0</v>
      </c>
      <c r="Y142">
        <f>Data!AD144</f>
        <v>0</v>
      </c>
      <c r="Z142">
        <f>Data!AE144</f>
        <v>0</v>
      </c>
      <c r="AA142">
        <f>Data!AG144</f>
        <v>0</v>
      </c>
      <c r="AB142">
        <f>Data!AI144</f>
        <v>0</v>
      </c>
      <c r="AC142">
        <v>0</v>
      </c>
      <c r="AD142">
        <f>Data!AK144</f>
        <v>0</v>
      </c>
      <c r="AE142">
        <f>Data!AL144</f>
        <v>0</v>
      </c>
      <c r="AF142">
        <f>Data!AM144</f>
        <v>61.378</v>
      </c>
      <c r="AG142">
        <f>Data!AN144</f>
        <v>0</v>
      </c>
      <c r="AH142">
        <f>Data!AO144</f>
        <v>0</v>
      </c>
      <c r="AI142">
        <f>Data!AP144</f>
        <v>0</v>
      </c>
      <c r="AJ142">
        <f>Data!AQ144</f>
        <v>0</v>
      </c>
      <c r="AK142">
        <f>Data!AR144</f>
        <v>0</v>
      </c>
      <c r="AL142">
        <f>Data!AS144</f>
        <v>0</v>
      </c>
      <c r="AM142">
        <f>Data!AT144</f>
        <v>0</v>
      </c>
      <c r="AN142">
        <f>Data!AU144</f>
        <v>0</v>
      </c>
      <c r="AO142">
        <f>Data!AV144</f>
        <v>328</v>
      </c>
      <c r="AP142">
        <f>Data!AW144</f>
        <v>0</v>
      </c>
      <c r="AQ142">
        <f>Data!AX144</f>
        <v>0</v>
      </c>
      <c r="AR142">
        <f>Data!AY144</f>
        <v>0</v>
      </c>
      <c r="AS142">
        <f>Data!AZ144</f>
        <v>0</v>
      </c>
      <c r="AT142">
        <f>Data!BA144</f>
        <v>0</v>
      </c>
      <c r="AU142">
        <f>Data!BB144</f>
        <v>0</v>
      </c>
      <c r="AV142">
        <f>Data!BC144</f>
        <v>0</v>
      </c>
      <c r="AW142">
        <f>Data!BD144</f>
        <v>0</v>
      </c>
      <c r="AX142">
        <f>Data!BE144</f>
        <v>63.366</v>
      </c>
      <c r="AY142">
        <f>Data!BF144</f>
        <v>328</v>
      </c>
      <c r="AZ142">
        <f>Data!BG144</f>
        <v>164.85499999999999</v>
      </c>
      <c r="BA142" t="str">
        <f>Data!BJ144</f>
        <v>34621_T11</v>
      </c>
      <c r="BB142" s="1" t="str">
        <f>Data!BK144</f>
        <v>Liberecký</v>
      </c>
      <c r="BC142">
        <f>Data!BL144</f>
        <v>0.2</v>
      </c>
      <c r="BD142">
        <f>Data!BM144</f>
        <v>0.3</v>
      </c>
      <c r="BE142" t="str">
        <f>Data!BN144</f>
        <v>ČEZ Distribuce, a.s.</v>
      </c>
    </row>
    <row r="143" spans="1:57" x14ac:dyDescent="0.25">
      <c r="A143" s="1" t="s">
        <v>2</v>
      </c>
      <c r="B143" s="1" t="s">
        <v>1205</v>
      </c>
      <c r="C143" t="str">
        <f>Data!C145</f>
        <v>KJ - Klatovy</v>
      </c>
      <c r="D143">
        <v>2024</v>
      </c>
      <c r="E143" s="1" t="str">
        <f>Data!E145</f>
        <v>12</v>
      </c>
      <c r="F143">
        <f>Data!G145</f>
        <v>807.41499999999996</v>
      </c>
      <c r="G143">
        <f>Data!H145</f>
        <v>383.44400000000002</v>
      </c>
      <c r="H143">
        <f>Data!I145</f>
        <v>423.971</v>
      </c>
      <c r="I143">
        <f>Data!J145</f>
        <v>35.265132000000001</v>
      </c>
      <c r="J143">
        <f>Data!L145</f>
        <v>346.44</v>
      </c>
      <c r="K143">
        <f>Data!M145</f>
        <v>3.1549999999999998</v>
      </c>
      <c r="L143">
        <f>Data!N145</f>
        <v>3.4870000000000232</v>
      </c>
      <c r="M143">
        <f>Data!O145</f>
        <v>0</v>
      </c>
      <c r="N143">
        <f>Data!P145</f>
        <v>0</v>
      </c>
      <c r="O143">
        <f>Data!Q145</f>
        <v>339.798</v>
      </c>
      <c r="P143">
        <f>Data!S145</f>
        <v>1379</v>
      </c>
      <c r="Q143">
        <f>Data!T145</f>
        <v>0</v>
      </c>
      <c r="R143">
        <f>Data!U145</f>
        <v>0</v>
      </c>
      <c r="S143">
        <f>Data!V145</f>
        <v>0</v>
      </c>
      <c r="T143">
        <f>Data!W145</f>
        <v>0</v>
      </c>
      <c r="U143">
        <f>Data!X145</f>
        <v>1379</v>
      </c>
      <c r="V143">
        <f>Data!Z145</f>
        <v>0.90800000000000003</v>
      </c>
      <c r="W143">
        <f>Data!AB145</f>
        <v>7.5500000000000229</v>
      </c>
      <c r="X143">
        <f>Data!AC145</f>
        <v>0</v>
      </c>
      <c r="Y143">
        <f>Data!AD145</f>
        <v>0</v>
      </c>
      <c r="Z143">
        <f>Data!AE145</f>
        <v>0</v>
      </c>
      <c r="AA143">
        <f>Data!AG145</f>
        <v>0</v>
      </c>
      <c r="AB143">
        <f>Data!AI145</f>
        <v>0</v>
      </c>
      <c r="AC143">
        <v>0</v>
      </c>
      <c r="AD143">
        <f>Data!AK145</f>
        <v>0</v>
      </c>
      <c r="AE143">
        <f>Data!AL145</f>
        <v>0</v>
      </c>
      <c r="AF143">
        <f>Data!AM145</f>
        <v>339.798</v>
      </c>
      <c r="AG143">
        <f>Data!AN145</f>
        <v>0</v>
      </c>
      <c r="AH143">
        <f>Data!AO145</f>
        <v>0</v>
      </c>
      <c r="AI143">
        <f>Data!AP145</f>
        <v>0</v>
      </c>
      <c r="AJ143">
        <f>Data!AQ145</f>
        <v>0</v>
      </c>
      <c r="AK143">
        <f>Data!AR145</f>
        <v>0</v>
      </c>
      <c r="AL143">
        <f>Data!AS145</f>
        <v>0</v>
      </c>
      <c r="AM143">
        <f>Data!AT145</f>
        <v>0</v>
      </c>
      <c r="AN143">
        <f>Data!AU145</f>
        <v>0</v>
      </c>
      <c r="AO143">
        <f>Data!AV145</f>
        <v>1379</v>
      </c>
      <c r="AP143">
        <f>Data!AW145</f>
        <v>0</v>
      </c>
      <c r="AQ143">
        <f>Data!AX145</f>
        <v>0</v>
      </c>
      <c r="AR143">
        <f>Data!AY145</f>
        <v>0</v>
      </c>
      <c r="AS143">
        <f>Data!AZ145</f>
        <v>0</v>
      </c>
      <c r="AT143">
        <f>Data!BA145</f>
        <v>0</v>
      </c>
      <c r="AU143">
        <f>Data!BB145</f>
        <v>0</v>
      </c>
      <c r="AV143">
        <f>Data!BC145</f>
        <v>0</v>
      </c>
      <c r="AW143">
        <f>Data!BD145</f>
        <v>0</v>
      </c>
      <c r="AX143">
        <f>Data!BE145</f>
        <v>346.44</v>
      </c>
      <c r="AY143">
        <f>Data!BF145</f>
        <v>1379</v>
      </c>
      <c r="AZ143">
        <f>Data!BG145</f>
        <v>807.41499999999996</v>
      </c>
      <c r="BA143" t="str">
        <f>Data!BJ145</f>
        <v>34634_T11</v>
      </c>
      <c r="BB143" s="1" t="str">
        <f>Data!BK145</f>
        <v>Plzeňský</v>
      </c>
      <c r="BC143">
        <f>Data!BL145</f>
        <v>0.8</v>
      </c>
      <c r="BD143">
        <f>Data!BM145</f>
        <v>0.99299999999999999</v>
      </c>
      <c r="BE143" t="str">
        <f>Data!BN145</f>
        <v>ČEZ Distribuce, a.s.</v>
      </c>
    </row>
    <row r="144" spans="1:57" x14ac:dyDescent="0.25">
      <c r="A144" s="1" t="s">
        <v>2</v>
      </c>
      <c r="B144" s="1" t="s">
        <v>1205</v>
      </c>
      <c r="C144" t="str">
        <f>Data!C146</f>
        <v>KJ - Jihlava SAPELI</v>
      </c>
      <c r="D144">
        <v>2024</v>
      </c>
      <c r="E144" s="1" t="str">
        <f>Data!E146</f>
        <v>12</v>
      </c>
      <c r="F144">
        <f>Data!G146</f>
        <v>99.703999999999994</v>
      </c>
      <c r="G144">
        <f>Data!H146</f>
        <v>42.453000000000003</v>
      </c>
      <c r="H144">
        <f>Data!I146</f>
        <v>57.250999999999998</v>
      </c>
      <c r="I144">
        <f>Data!J146</f>
        <v>35.251200000000004</v>
      </c>
      <c r="J144">
        <f>Data!L146</f>
        <v>33.985999999999997</v>
      </c>
      <c r="K144">
        <f>Data!M146</f>
        <v>0.66900000000000004</v>
      </c>
      <c r="L144">
        <f>Data!N146</f>
        <v>0.90299999999999869</v>
      </c>
      <c r="M144">
        <f>Data!O146</f>
        <v>0</v>
      </c>
      <c r="N144">
        <f>Data!P146</f>
        <v>0</v>
      </c>
      <c r="O144">
        <f>Data!Q146</f>
        <v>32.414000000000001</v>
      </c>
      <c r="P144">
        <f>Data!S146</f>
        <v>165</v>
      </c>
      <c r="Q144">
        <f>Data!T146</f>
        <v>0</v>
      </c>
      <c r="R144">
        <f>Data!U146</f>
        <v>0</v>
      </c>
      <c r="S144">
        <f>Data!V146</f>
        <v>0</v>
      </c>
      <c r="T144">
        <f>Data!W146</f>
        <v>0</v>
      </c>
      <c r="U144">
        <f>Data!X146</f>
        <v>165</v>
      </c>
      <c r="V144">
        <f>Data!Z146</f>
        <v>114.584</v>
      </c>
      <c r="W144">
        <f>Data!AB146</f>
        <v>116.15600000000001</v>
      </c>
      <c r="X144">
        <f>Data!AC146</f>
        <v>0</v>
      </c>
      <c r="Y144">
        <f>Data!AD146</f>
        <v>0</v>
      </c>
      <c r="Z144">
        <f>Data!AE146</f>
        <v>0</v>
      </c>
      <c r="AA144">
        <f>Data!AG146</f>
        <v>0</v>
      </c>
      <c r="AB144">
        <f>Data!AI146</f>
        <v>0</v>
      </c>
      <c r="AC144">
        <v>0</v>
      </c>
      <c r="AD144">
        <f>Data!AK146</f>
        <v>0</v>
      </c>
      <c r="AE144">
        <f>Data!AL146</f>
        <v>0</v>
      </c>
      <c r="AF144">
        <f>Data!AM146</f>
        <v>7.1260000000000003</v>
      </c>
      <c r="AG144">
        <f>Data!AN146</f>
        <v>0</v>
      </c>
      <c r="AH144">
        <f>Data!AO146</f>
        <v>0</v>
      </c>
      <c r="AI144">
        <f>Data!AP146</f>
        <v>0</v>
      </c>
      <c r="AJ144">
        <f>Data!AQ146</f>
        <v>0</v>
      </c>
      <c r="AK144">
        <f>Data!AR146</f>
        <v>0</v>
      </c>
      <c r="AL144">
        <f>Data!AS146</f>
        <v>25.288</v>
      </c>
      <c r="AM144">
        <f>Data!AT146</f>
        <v>0</v>
      </c>
      <c r="AN144">
        <f>Data!AU146</f>
        <v>0</v>
      </c>
      <c r="AO144">
        <f>Data!AV146</f>
        <v>165</v>
      </c>
      <c r="AP144">
        <f>Data!AW146</f>
        <v>0</v>
      </c>
      <c r="AQ144">
        <f>Data!AX146</f>
        <v>0</v>
      </c>
      <c r="AR144">
        <f>Data!AY146</f>
        <v>0</v>
      </c>
      <c r="AS144">
        <f>Data!AZ146</f>
        <v>0</v>
      </c>
      <c r="AT144">
        <f>Data!BA146</f>
        <v>0</v>
      </c>
      <c r="AU144">
        <f>Data!BB146</f>
        <v>0</v>
      </c>
      <c r="AV144">
        <f>Data!BC146</f>
        <v>0</v>
      </c>
      <c r="AW144">
        <f>Data!BD146</f>
        <v>0</v>
      </c>
      <c r="AX144">
        <f>Data!BE146</f>
        <v>33.985999999999997</v>
      </c>
      <c r="AY144">
        <f>Data!BF146</f>
        <v>165</v>
      </c>
      <c r="AZ144">
        <f>Data!BG146</f>
        <v>89.733999999999995</v>
      </c>
      <c r="BA144" t="str">
        <f>Data!BJ146</f>
        <v>34942_T11</v>
      </c>
      <c r="BB144" s="1" t="str">
        <f>Data!BK146</f>
        <v>Vysočina</v>
      </c>
      <c r="BC144">
        <f>Data!BL146</f>
        <v>0.2</v>
      </c>
      <c r="BD144">
        <f>Data!BM146</f>
        <v>0.28000000000000003</v>
      </c>
      <c r="BE144" t="str">
        <f>Data!BN146</f>
        <v>EG.D, a.s.</v>
      </c>
    </row>
    <row r="145" spans="1:57" x14ac:dyDescent="0.25">
      <c r="A145" s="1" t="s">
        <v>2</v>
      </c>
      <c r="B145" s="1" t="s">
        <v>1205</v>
      </c>
      <c r="C145" t="str">
        <f>Data!C147</f>
        <v>KJ - Rokycany, na Pátku</v>
      </c>
      <c r="D145">
        <v>2024</v>
      </c>
      <c r="E145" s="1" t="str">
        <f>Data!E147</f>
        <v>12</v>
      </c>
      <c r="F145">
        <f>Data!G147</f>
        <v>342.10599999999999</v>
      </c>
      <c r="G145">
        <f>Data!H147</f>
        <v>160.86000000000001</v>
      </c>
      <c r="H145">
        <f>Data!I147</f>
        <v>181.24600000000001</v>
      </c>
      <c r="I145">
        <f>Data!J147</f>
        <v>35.268999999999998</v>
      </c>
      <c r="J145">
        <f>Data!L147</f>
        <v>141.018</v>
      </c>
      <c r="K145">
        <f>Data!M147</f>
        <v>3.3839999999999999</v>
      </c>
      <c r="L145">
        <f>Data!N147</f>
        <v>3.8130000000000166</v>
      </c>
      <c r="M145">
        <f>Data!O147</f>
        <v>0</v>
      </c>
      <c r="N145">
        <f>Data!P147</f>
        <v>0</v>
      </c>
      <c r="O145">
        <f>Data!Q147</f>
        <v>133.821</v>
      </c>
      <c r="P145">
        <f>Data!S147</f>
        <v>572</v>
      </c>
      <c r="Q145">
        <f>Data!T147</f>
        <v>0</v>
      </c>
      <c r="R145">
        <f>Data!U147</f>
        <v>0</v>
      </c>
      <c r="S145">
        <f>Data!V147</f>
        <v>0</v>
      </c>
      <c r="T145">
        <f>Data!W147</f>
        <v>0</v>
      </c>
      <c r="U145">
        <f>Data!X147</f>
        <v>572</v>
      </c>
      <c r="V145">
        <f>Data!Z147</f>
        <v>0.89100000000000001</v>
      </c>
      <c r="W145">
        <f>Data!AB147</f>
        <v>8.088000000000017</v>
      </c>
      <c r="X145">
        <f>Data!AC147</f>
        <v>0</v>
      </c>
      <c r="Y145">
        <f>Data!AD147</f>
        <v>0</v>
      </c>
      <c r="Z145">
        <f>Data!AE147</f>
        <v>0</v>
      </c>
      <c r="AA145">
        <f>Data!AG147</f>
        <v>0</v>
      </c>
      <c r="AB145">
        <f>Data!AI147</f>
        <v>0</v>
      </c>
      <c r="AC145">
        <v>0</v>
      </c>
      <c r="AD145">
        <f>Data!AK147</f>
        <v>0</v>
      </c>
      <c r="AE145">
        <f>Data!AL147</f>
        <v>0</v>
      </c>
      <c r="AF145">
        <f>Data!AM147</f>
        <v>133.821</v>
      </c>
      <c r="AG145">
        <f>Data!AN147</f>
        <v>0</v>
      </c>
      <c r="AH145">
        <f>Data!AO147</f>
        <v>0</v>
      </c>
      <c r="AI145">
        <f>Data!AP147</f>
        <v>0</v>
      </c>
      <c r="AJ145">
        <f>Data!AQ147</f>
        <v>0</v>
      </c>
      <c r="AK145">
        <f>Data!AR147</f>
        <v>0</v>
      </c>
      <c r="AL145">
        <f>Data!AS147</f>
        <v>0</v>
      </c>
      <c r="AM145">
        <f>Data!AT147</f>
        <v>0</v>
      </c>
      <c r="AN145">
        <f>Data!AU147</f>
        <v>0</v>
      </c>
      <c r="AO145">
        <f>Data!AV147</f>
        <v>572</v>
      </c>
      <c r="AP145">
        <f>Data!AW147</f>
        <v>0</v>
      </c>
      <c r="AQ145">
        <f>Data!AX147</f>
        <v>0</v>
      </c>
      <c r="AR145">
        <f>Data!AY147</f>
        <v>0</v>
      </c>
      <c r="AS145">
        <f>Data!AZ147</f>
        <v>0</v>
      </c>
      <c r="AT145">
        <f>Data!BA147</f>
        <v>0</v>
      </c>
      <c r="AU145">
        <f>Data!BB147</f>
        <v>0</v>
      </c>
      <c r="AV145">
        <f>Data!BC147</f>
        <v>0</v>
      </c>
      <c r="AW145">
        <f>Data!BD147</f>
        <v>0</v>
      </c>
      <c r="AX145">
        <f>Data!BE147</f>
        <v>141.018</v>
      </c>
      <c r="AY145">
        <f>Data!BF147</f>
        <v>572</v>
      </c>
      <c r="AZ145">
        <f>Data!BG147</f>
        <v>342.10599999999999</v>
      </c>
      <c r="BA145" t="str">
        <f>Data!BJ147</f>
        <v>35161_T11</v>
      </c>
      <c r="BB145" s="1" t="str">
        <f>Data!BK147</f>
        <v>Plzeňský</v>
      </c>
      <c r="BC145">
        <f>Data!BL147</f>
        <v>0.4</v>
      </c>
      <c r="BD145">
        <f>Data!BM147</f>
        <v>0.47799999999999998</v>
      </c>
      <c r="BE145" t="str">
        <f>Data!BN147</f>
        <v>ČEZ Distribuce, a.s.</v>
      </c>
    </row>
    <row r="146" spans="1:57" x14ac:dyDescent="0.25">
      <c r="A146" s="1" t="s">
        <v>2</v>
      </c>
      <c r="B146" s="1" t="s">
        <v>1205</v>
      </c>
      <c r="C146" t="str">
        <f>Data!C148</f>
        <v>KJ - COLORLAK</v>
      </c>
      <c r="D146">
        <v>2024</v>
      </c>
      <c r="E146" s="1" t="str">
        <f>Data!E148</f>
        <v>12</v>
      </c>
      <c r="F146">
        <f>Data!G148</f>
        <v>210.98500000000001</v>
      </c>
      <c r="G146">
        <f>Data!H148</f>
        <v>97.512</v>
      </c>
      <c r="H146">
        <f>Data!I148</f>
        <v>113.473</v>
      </c>
      <c r="I146">
        <f>Data!J148</f>
        <v>35.251200000000004</v>
      </c>
      <c r="J146">
        <f>Data!L148</f>
        <v>77.34</v>
      </c>
      <c r="K146">
        <f>Data!M148</f>
        <v>0.55700000000000005</v>
      </c>
      <c r="L146">
        <f>Data!N148</f>
        <v>0.64799999999999613</v>
      </c>
      <c r="M146">
        <f>Data!O148</f>
        <v>0</v>
      </c>
      <c r="N146">
        <f>Data!P148</f>
        <v>0</v>
      </c>
      <c r="O146">
        <f>Data!Q148</f>
        <v>76.135000000000005</v>
      </c>
      <c r="P146">
        <f>Data!S148</f>
        <v>324</v>
      </c>
      <c r="Q146">
        <f>Data!T148</f>
        <v>0</v>
      </c>
      <c r="R146">
        <f>Data!U148</f>
        <v>0</v>
      </c>
      <c r="S146">
        <f>Data!V148</f>
        <v>0</v>
      </c>
      <c r="T146">
        <f>Data!W148</f>
        <v>0</v>
      </c>
      <c r="U146">
        <f>Data!X148</f>
        <v>324</v>
      </c>
      <c r="V146">
        <f>Data!Z148</f>
        <v>1.425</v>
      </c>
      <c r="W146">
        <f>Data!AB148</f>
        <v>2.6299999999999963</v>
      </c>
      <c r="X146">
        <f>Data!AC148</f>
        <v>0</v>
      </c>
      <c r="Y146">
        <f>Data!AD148</f>
        <v>0</v>
      </c>
      <c r="Z146">
        <f>Data!AE148</f>
        <v>0</v>
      </c>
      <c r="AA146">
        <f>Data!AG148</f>
        <v>0</v>
      </c>
      <c r="AB146">
        <f>Data!AI148</f>
        <v>0</v>
      </c>
      <c r="AC146">
        <v>0</v>
      </c>
      <c r="AD146">
        <f>Data!AK148</f>
        <v>0</v>
      </c>
      <c r="AE146">
        <f>Data!AL148</f>
        <v>0</v>
      </c>
      <c r="AF146">
        <f>Data!AM148</f>
        <v>76.135000000000005</v>
      </c>
      <c r="AG146">
        <f>Data!AN148</f>
        <v>0</v>
      </c>
      <c r="AH146">
        <f>Data!AO148</f>
        <v>0</v>
      </c>
      <c r="AI146">
        <f>Data!AP148</f>
        <v>0</v>
      </c>
      <c r="AJ146">
        <f>Data!AQ148</f>
        <v>0</v>
      </c>
      <c r="AK146">
        <f>Data!AR148</f>
        <v>0</v>
      </c>
      <c r="AL146">
        <f>Data!AS148</f>
        <v>0</v>
      </c>
      <c r="AM146">
        <f>Data!AT148</f>
        <v>0</v>
      </c>
      <c r="AN146">
        <f>Data!AU148</f>
        <v>0</v>
      </c>
      <c r="AO146">
        <f>Data!AV148</f>
        <v>324</v>
      </c>
      <c r="AP146">
        <f>Data!AW148</f>
        <v>0</v>
      </c>
      <c r="AQ146">
        <f>Data!AX148</f>
        <v>0</v>
      </c>
      <c r="AR146">
        <f>Data!AY148</f>
        <v>0</v>
      </c>
      <c r="AS146">
        <f>Data!AZ148</f>
        <v>0</v>
      </c>
      <c r="AT146">
        <f>Data!BA148</f>
        <v>0</v>
      </c>
      <c r="AU146">
        <f>Data!BB148</f>
        <v>0</v>
      </c>
      <c r="AV146">
        <f>Data!BC148</f>
        <v>0</v>
      </c>
      <c r="AW146">
        <f>Data!BD148</f>
        <v>0</v>
      </c>
      <c r="AX146">
        <f>Data!BE148</f>
        <v>77.34</v>
      </c>
      <c r="AY146">
        <f>Data!BF148</f>
        <v>324</v>
      </c>
      <c r="AZ146">
        <f>Data!BG148</f>
        <v>189.886</v>
      </c>
      <c r="BA146" t="str">
        <f>Data!BJ148</f>
        <v>35423_T11</v>
      </c>
      <c r="BB146" s="1" t="str">
        <f>Data!BK148</f>
        <v>Zlínský</v>
      </c>
      <c r="BC146">
        <f>Data!BL148</f>
        <v>0.4</v>
      </c>
      <c r="BD146">
        <f>Data!BM148</f>
        <v>0.47799999999999998</v>
      </c>
      <c r="BE146" t="str">
        <f>Data!BN148</f>
        <v>EG.D, a.s.</v>
      </c>
    </row>
    <row r="147" spans="1:57" x14ac:dyDescent="0.25">
      <c r="A147" s="1" t="s">
        <v>2</v>
      </c>
      <c r="B147" s="1" t="s">
        <v>1205</v>
      </c>
      <c r="C147" t="str">
        <f>Data!C149</f>
        <v>KJ - Horaždovice ul. Okružní</v>
      </c>
      <c r="D147">
        <v>2024</v>
      </c>
      <c r="E147" s="1" t="str">
        <f>Data!E149</f>
        <v>12</v>
      </c>
      <c r="F147">
        <f>Data!G149</f>
        <v>697.06</v>
      </c>
      <c r="G147">
        <f>Data!H149</f>
        <v>304.75200000000001</v>
      </c>
      <c r="H147">
        <f>Data!I149</f>
        <v>392.30799999999999</v>
      </c>
      <c r="I147">
        <f>Data!J149</f>
        <v>35.251200000000004</v>
      </c>
      <c r="J147">
        <f>Data!L149</f>
        <v>258.94</v>
      </c>
      <c r="K147">
        <f>Data!M149</f>
        <v>3.8330000000000002</v>
      </c>
      <c r="L147">
        <f>Data!N149</f>
        <v>4.9329999999999927</v>
      </c>
      <c r="M147">
        <f>Data!O149</f>
        <v>0</v>
      </c>
      <c r="N147">
        <f>Data!P149</f>
        <v>0</v>
      </c>
      <c r="O147">
        <f>Data!Q149</f>
        <v>250.17400000000001</v>
      </c>
      <c r="P147">
        <f>Data!S149</f>
        <v>1200</v>
      </c>
      <c r="Q147">
        <f>Data!T149</f>
        <v>0</v>
      </c>
      <c r="R147">
        <f>Data!U149</f>
        <v>0</v>
      </c>
      <c r="S147">
        <f>Data!V149</f>
        <v>0</v>
      </c>
      <c r="T147">
        <f>Data!W149</f>
        <v>0</v>
      </c>
      <c r="U147">
        <f>Data!X149</f>
        <v>1200</v>
      </c>
      <c r="V147">
        <f>Data!Z149</f>
        <v>1.302</v>
      </c>
      <c r="W147">
        <f>Data!AB149</f>
        <v>10.067999999999993</v>
      </c>
      <c r="X147">
        <f>Data!AC149</f>
        <v>0</v>
      </c>
      <c r="Y147">
        <f>Data!AD149</f>
        <v>0</v>
      </c>
      <c r="Z147">
        <f>Data!AE149</f>
        <v>0</v>
      </c>
      <c r="AA147">
        <f>Data!AG149</f>
        <v>0</v>
      </c>
      <c r="AB147">
        <f>Data!AI149</f>
        <v>0</v>
      </c>
      <c r="AC147">
        <v>0</v>
      </c>
      <c r="AD147">
        <f>Data!AK149</f>
        <v>0</v>
      </c>
      <c r="AE147">
        <f>Data!AL149</f>
        <v>0</v>
      </c>
      <c r="AF147">
        <f>Data!AM149</f>
        <v>250.17400000000001</v>
      </c>
      <c r="AG147">
        <f>Data!AN149</f>
        <v>0</v>
      </c>
      <c r="AH147">
        <f>Data!AO149</f>
        <v>0</v>
      </c>
      <c r="AI147">
        <f>Data!AP149</f>
        <v>0</v>
      </c>
      <c r="AJ147">
        <f>Data!AQ149</f>
        <v>0</v>
      </c>
      <c r="AK147">
        <f>Data!AR149</f>
        <v>0</v>
      </c>
      <c r="AL147">
        <f>Data!AS149</f>
        <v>0</v>
      </c>
      <c r="AM147">
        <f>Data!AT149</f>
        <v>0</v>
      </c>
      <c r="AN147">
        <f>Data!AU149</f>
        <v>0</v>
      </c>
      <c r="AO147">
        <f>Data!AV149</f>
        <v>0</v>
      </c>
      <c r="AP147">
        <f>Data!AW149</f>
        <v>0</v>
      </c>
      <c r="AQ147">
        <f>Data!AX149</f>
        <v>0</v>
      </c>
      <c r="AR147">
        <f>Data!AY149</f>
        <v>0</v>
      </c>
      <c r="AS147">
        <f>Data!AZ149</f>
        <v>0</v>
      </c>
      <c r="AT147">
        <f>Data!BA149</f>
        <v>0</v>
      </c>
      <c r="AU147">
        <f>Data!BB149</f>
        <v>1200</v>
      </c>
      <c r="AV147">
        <f>Data!BC149</f>
        <v>0</v>
      </c>
      <c r="AW147">
        <f>Data!BD149</f>
        <v>0</v>
      </c>
      <c r="AX147">
        <f>Data!BE149</f>
        <v>258.94</v>
      </c>
      <c r="AY147">
        <f>Data!BF149</f>
        <v>1200</v>
      </c>
      <c r="AZ147">
        <f>Data!BG149</f>
        <v>627.35400000000004</v>
      </c>
      <c r="BA147" t="str">
        <f>Data!BJ149</f>
        <v>35818_T11</v>
      </c>
      <c r="BB147" s="1" t="str">
        <f>Data!BK149</f>
        <v>Plzeňský</v>
      </c>
      <c r="BC147">
        <f>Data!BL149</f>
        <v>0.8</v>
      </c>
      <c r="BD147">
        <f>Data!BM149</f>
        <v>0.99299999999999999</v>
      </c>
      <c r="BE147" t="str">
        <f>Data!BN149</f>
        <v>ČEZ Distribuce, a.s.</v>
      </c>
    </row>
    <row r="148" spans="1:57" x14ac:dyDescent="0.25">
      <c r="A148" s="1" t="s">
        <v>2</v>
      </c>
      <c r="B148" s="1" t="s">
        <v>1205</v>
      </c>
      <c r="C148" t="str">
        <f>Data!C150</f>
        <v>KJ - Kraslice Soukenická</v>
      </c>
      <c r="D148">
        <v>2024</v>
      </c>
      <c r="E148" s="1" t="str">
        <f>Data!E150</f>
        <v>12</v>
      </c>
      <c r="F148">
        <f>Data!G150</f>
        <v>211.48500000000001</v>
      </c>
      <c r="G148">
        <f>Data!H150</f>
        <v>87.936999999999998</v>
      </c>
      <c r="H148">
        <f>Data!I150</f>
        <v>123.548</v>
      </c>
      <c r="I148">
        <f>Data!J150</f>
        <v>35.251200000000004</v>
      </c>
      <c r="J148">
        <f>Data!L150</f>
        <v>72.165000000000006</v>
      </c>
      <c r="K148">
        <f>Data!M150</f>
        <v>1.091</v>
      </c>
      <c r="L148">
        <f>Data!N150</f>
        <v>1.5330000000000155</v>
      </c>
      <c r="M148">
        <f>Data!O150</f>
        <v>0</v>
      </c>
      <c r="N148">
        <f>Data!P150</f>
        <v>0</v>
      </c>
      <c r="O148">
        <f>Data!Q150</f>
        <v>69.540999999999997</v>
      </c>
      <c r="P148">
        <f>Data!S150</f>
        <v>365</v>
      </c>
      <c r="Q148">
        <f>Data!T150</f>
        <v>0</v>
      </c>
      <c r="R148">
        <f>Data!U150</f>
        <v>0</v>
      </c>
      <c r="S148">
        <f>Data!V150</f>
        <v>0</v>
      </c>
      <c r="T148">
        <f>Data!W150</f>
        <v>0</v>
      </c>
      <c r="U148">
        <f>Data!X150</f>
        <v>365</v>
      </c>
      <c r="V148">
        <f>Data!Z150</f>
        <v>1.2999999999999999E-2</v>
      </c>
      <c r="W148">
        <f>Data!AB150</f>
        <v>2.6370000000000156</v>
      </c>
      <c r="X148">
        <f>Data!AC150</f>
        <v>0</v>
      </c>
      <c r="Y148">
        <f>Data!AD150</f>
        <v>0</v>
      </c>
      <c r="Z148">
        <f>Data!AE150</f>
        <v>0</v>
      </c>
      <c r="AA148">
        <f>Data!AG150</f>
        <v>0</v>
      </c>
      <c r="AB148">
        <f>Data!AI150</f>
        <v>0</v>
      </c>
      <c r="AC148">
        <v>0</v>
      </c>
      <c r="AD148">
        <f>Data!AK150</f>
        <v>0</v>
      </c>
      <c r="AE148">
        <f>Data!AL150</f>
        <v>0</v>
      </c>
      <c r="AF148">
        <f>Data!AM150</f>
        <v>69.540999999999997</v>
      </c>
      <c r="AG148">
        <f>Data!AN150</f>
        <v>0</v>
      </c>
      <c r="AH148">
        <f>Data!AO150</f>
        <v>0</v>
      </c>
      <c r="AI148">
        <f>Data!AP150</f>
        <v>0</v>
      </c>
      <c r="AJ148">
        <f>Data!AQ150</f>
        <v>0</v>
      </c>
      <c r="AK148">
        <f>Data!AR150</f>
        <v>0</v>
      </c>
      <c r="AL148">
        <f>Data!AS150</f>
        <v>0</v>
      </c>
      <c r="AM148">
        <f>Data!AT150</f>
        <v>0</v>
      </c>
      <c r="AN148">
        <f>Data!AU150</f>
        <v>0</v>
      </c>
      <c r="AO148">
        <f>Data!AV150</f>
        <v>365</v>
      </c>
      <c r="AP148">
        <f>Data!AW150</f>
        <v>0</v>
      </c>
      <c r="AQ148">
        <f>Data!AX150</f>
        <v>0</v>
      </c>
      <c r="AR148">
        <f>Data!AY150</f>
        <v>0</v>
      </c>
      <c r="AS148">
        <f>Data!AZ150</f>
        <v>0</v>
      </c>
      <c r="AT148">
        <f>Data!BA150</f>
        <v>0</v>
      </c>
      <c r="AU148">
        <f>Data!BB150</f>
        <v>0</v>
      </c>
      <c r="AV148">
        <f>Data!BC150</f>
        <v>0</v>
      </c>
      <c r="AW148">
        <f>Data!BD150</f>
        <v>0</v>
      </c>
      <c r="AX148">
        <f>Data!BE150</f>
        <v>72.165000000000006</v>
      </c>
      <c r="AY148">
        <f>Data!BF150</f>
        <v>365</v>
      </c>
      <c r="AZ148">
        <f>Data!BG150</f>
        <v>190.33699999999999</v>
      </c>
      <c r="BA148" t="str">
        <f>Data!BJ150</f>
        <v>35788_T11</v>
      </c>
      <c r="BB148" s="1" t="str">
        <f>Data!BK150</f>
        <v>Karlovarský</v>
      </c>
      <c r="BC148">
        <f>Data!BL150</f>
        <v>0.2</v>
      </c>
      <c r="BD148">
        <f>Data!BM150</f>
        <v>0.28000000000000003</v>
      </c>
      <c r="BE148" t="str">
        <f>Data!BN150</f>
        <v>ČEZ Distribuce, a.s.</v>
      </c>
    </row>
    <row r="149" spans="1:57" x14ac:dyDescent="0.25">
      <c r="A149" s="1" t="s">
        <v>2</v>
      </c>
      <c r="B149" s="1" t="s">
        <v>1205</v>
      </c>
      <c r="C149" t="str">
        <f>Data!C151</f>
        <v>KJ - Horažďovice ul. Sportovní</v>
      </c>
      <c r="D149">
        <v>2024</v>
      </c>
      <c r="E149" s="1" t="str">
        <f>Data!E151</f>
        <v>12</v>
      </c>
      <c r="F149">
        <f>Data!G151</f>
        <v>98.495999999999995</v>
      </c>
      <c r="G149">
        <f>Data!H151</f>
        <v>43.226999999999997</v>
      </c>
      <c r="H149">
        <f>Data!I151</f>
        <v>55.268999999999998</v>
      </c>
      <c r="I149">
        <f>Data!J151</f>
        <v>35.265999999999998</v>
      </c>
      <c r="J149">
        <f>Data!L151</f>
        <v>35.195</v>
      </c>
      <c r="K149">
        <f>Data!M151</f>
        <v>0.33700000000000002</v>
      </c>
      <c r="L149">
        <f>Data!N151</f>
        <v>0.42999999999999972</v>
      </c>
      <c r="M149">
        <f>Data!O151</f>
        <v>0</v>
      </c>
      <c r="N149">
        <f>Data!P151</f>
        <v>0</v>
      </c>
      <c r="O149">
        <f>Data!Q151</f>
        <v>34.427999999999997</v>
      </c>
      <c r="P149">
        <f>Data!S151</f>
        <v>162</v>
      </c>
      <c r="Q149">
        <f>Data!T151</f>
        <v>0</v>
      </c>
      <c r="R149">
        <f>Data!U151</f>
        <v>0</v>
      </c>
      <c r="S149">
        <f>Data!V151</f>
        <v>0</v>
      </c>
      <c r="T149">
        <f>Data!W151</f>
        <v>0</v>
      </c>
      <c r="U149">
        <f>Data!X151</f>
        <v>162</v>
      </c>
      <c r="V149">
        <f>Data!Z151</f>
        <v>22.672999999999998</v>
      </c>
      <c r="W149">
        <f>Data!AB151</f>
        <v>23.439999999999998</v>
      </c>
      <c r="X149">
        <f>Data!AC151</f>
        <v>0</v>
      </c>
      <c r="Y149">
        <f>Data!AD151</f>
        <v>0</v>
      </c>
      <c r="Z149">
        <f>Data!AE151</f>
        <v>0</v>
      </c>
      <c r="AA149">
        <f>Data!AG151</f>
        <v>0</v>
      </c>
      <c r="AB149">
        <f>Data!AI151</f>
        <v>0</v>
      </c>
      <c r="AC149">
        <v>0</v>
      </c>
      <c r="AD149">
        <f>Data!AK151</f>
        <v>0</v>
      </c>
      <c r="AE149">
        <f>Data!AL151</f>
        <v>0</v>
      </c>
      <c r="AF149">
        <f>Data!AM151</f>
        <v>18.207999999999998</v>
      </c>
      <c r="AG149">
        <f>Data!AN151</f>
        <v>0</v>
      </c>
      <c r="AH149">
        <f>Data!AO151</f>
        <v>0</v>
      </c>
      <c r="AI149">
        <f>Data!AP151</f>
        <v>0</v>
      </c>
      <c r="AJ149">
        <f>Data!AQ151</f>
        <v>0</v>
      </c>
      <c r="AK149">
        <f>Data!AR151</f>
        <v>0</v>
      </c>
      <c r="AL149">
        <f>Data!AS151</f>
        <v>16.221</v>
      </c>
      <c r="AM149">
        <f>Data!AT151</f>
        <v>0</v>
      </c>
      <c r="AN149">
        <f>Data!AU151</f>
        <v>0</v>
      </c>
      <c r="AO149">
        <f>Data!AV151</f>
        <v>162</v>
      </c>
      <c r="AP149">
        <f>Data!AW151</f>
        <v>0</v>
      </c>
      <c r="AQ149">
        <f>Data!AX151</f>
        <v>0</v>
      </c>
      <c r="AR149">
        <f>Data!AY151</f>
        <v>0</v>
      </c>
      <c r="AS149">
        <f>Data!AZ151</f>
        <v>0</v>
      </c>
      <c r="AT149">
        <f>Data!BA151</f>
        <v>0</v>
      </c>
      <c r="AU149">
        <f>Data!BB151</f>
        <v>0</v>
      </c>
      <c r="AV149">
        <f>Data!BC151</f>
        <v>0</v>
      </c>
      <c r="AW149">
        <f>Data!BD151</f>
        <v>0</v>
      </c>
      <c r="AX149">
        <f>Data!BE151</f>
        <v>35.195</v>
      </c>
      <c r="AY149">
        <f>Data!BF151</f>
        <v>162</v>
      </c>
      <c r="AZ149">
        <f>Data!BG151</f>
        <v>98.495999999999995</v>
      </c>
      <c r="BA149" t="str">
        <f>Data!BJ151</f>
        <v>01515_T11</v>
      </c>
      <c r="BB149" s="1" t="str">
        <f>Data!BK151</f>
        <v>Plzeňský</v>
      </c>
      <c r="BC149">
        <f>Data!BL151</f>
        <v>0.1275</v>
      </c>
      <c r="BD149">
        <f>Data!BM151</f>
        <v>0.221</v>
      </c>
      <c r="BE149" t="str">
        <f>Data!BN151</f>
        <v>ČEZ Distribuce, a.s.</v>
      </c>
    </row>
    <row r="150" spans="1:57" x14ac:dyDescent="0.25">
      <c r="A150" s="1" t="s">
        <v>2</v>
      </c>
      <c r="B150" s="1" t="s">
        <v>1205</v>
      </c>
      <c r="C150" t="str">
        <f>Data!C152</f>
        <v>KJ - Veselí nad Lužnicí Blatské sídliště</v>
      </c>
      <c r="D150">
        <v>2024</v>
      </c>
      <c r="E150" s="1" t="str">
        <f>Data!E152</f>
        <v>12</v>
      </c>
      <c r="F150">
        <f>Data!G152</f>
        <v>667.44100000000003</v>
      </c>
      <c r="G150">
        <f>Data!H152</f>
        <v>293.37200000000001</v>
      </c>
      <c r="H150">
        <f>Data!I152</f>
        <v>374.06900000000002</v>
      </c>
      <c r="I150">
        <f>Data!J152</f>
        <v>34.570799999999998</v>
      </c>
      <c r="J150">
        <f>Data!L152</f>
        <v>247.7</v>
      </c>
      <c r="K150">
        <f>Data!M152</f>
        <v>3.7930000000000001</v>
      </c>
      <c r="L150">
        <f>Data!N152</f>
        <v>4.8369999999999891</v>
      </c>
      <c r="M150">
        <f>Data!O152</f>
        <v>0</v>
      </c>
      <c r="N150">
        <f>Data!P152</f>
        <v>0</v>
      </c>
      <c r="O150">
        <f>Data!Q152</f>
        <v>239.07</v>
      </c>
      <c r="P150">
        <f>Data!S152</f>
        <v>1137</v>
      </c>
      <c r="Q150">
        <f>Data!T152</f>
        <v>0</v>
      </c>
      <c r="R150">
        <f>Data!U152</f>
        <v>0</v>
      </c>
      <c r="S150">
        <f>Data!V152</f>
        <v>0</v>
      </c>
      <c r="T150">
        <f>Data!W152</f>
        <v>0</v>
      </c>
      <c r="U150">
        <f>Data!X152</f>
        <v>1137</v>
      </c>
      <c r="V150">
        <f>Data!Z152</f>
        <v>1.0109999999999999</v>
      </c>
      <c r="W150">
        <f>Data!AB152</f>
        <v>9.6409999999999876</v>
      </c>
      <c r="X150">
        <f>Data!AC152</f>
        <v>0</v>
      </c>
      <c r="Y150">
        <f>Data!AD152</f>
        <v>0</v>
      </c>
      <c r="Z150">
        <f>Data!AE152</f>
        <v>0</v>
      </c>
      <c r="AA150">
        <f>Data!AG152</f>
        <v>0</v>
      </c>
      <c r="AB150">
        <f>Data!AI152</f>
        <v>0</v>
      </c>
      <c r="AC150">
        <v>0</v>
      </c>
      <c r="AD150">
        <f>Data!AK152</f>
        <v>0</v>
      </c>
      <c r="AE150">
        <f>Data!AL152</f>
        <v>0</v>
      </c>
      <c r="AF150">
        <f>Data!AM152</f>
        <v>239.07</v>
      </c>
      <c r="AG150">
        <f>Data!AN152</f>
        <v>0</v>
      </c>
      <c r="AH150">
        <f>Data!AO152</f>
        <v>0</v>
      </c>
      <c r="AI150">
        <f>Data!AP152</f>
        <v>0</v>
      </c>
      <c r="AJ150">
        <f>Data!AQ152</f>
        <v>0</v>
      </c>
      <c r="AK150">
        <f>Data!AR152</f>
        <v>0</v>
      </c>
      <c r="AL150">
        <f>Data!AS152</f>
        <v>0</v>
      </c>
      <c r="AM150">
        <f>Data!AT152</f>
        <v>0</v>
      </c>
      <c r="AN150">
        <f>Data!AU152</f>
        <v>0</v>
      </c>
      <c r="AO150">
        <f>Data!AV152</f>
        <v>0</v>
      </c>
      <c r="AP150">
        <f>Data!AW152</f>
        <v>0</v>
      </c>
      <c r="AQ150">
        <f>Data!AX152</f>
        <v>0</v>
      </c>
      <c r="AR150">
        <f>Data!AY152</f>
        <v>0</v>
      </c>
      <c r="AS150">
        <f>Data!AZ152</f>
        <v>0</v>
      </c>
      <c r="AT150">
        <f>Data!BA152</f>
        <v>0</v>
      </c>
      <c r="AU150">
        <f>Data!BB152</f>
        <v>1137</v>
      </c>
      <c r="AV150">
        <f>Data!BC152</f>
        <v>0</v>
      </c>
      <c r="AW150">
        <f>Data!BD152</f>
        <v>0</v>
      </c>
      <c r="AX150">
        <f>Data!BE152</f>
        <v>247.7</v>
      </c>
      <c r="AY150">
        <f>Data!BF152</f>
        <v>1137</v>
      </c>
      <c r="AZ150">
        <f>Data!BG152</f>
        <v>600.69600000000003</v>
      </c>
      <c r="BA150" t="str">
        <f>Data!BJ152</f>
        <v>36067_T11</v>
      </c>
      <c r="BB150" s="1" t="str">
        <f>Data!BK152</f>
        <v>Jihočeský</v>
      </c>
      <c r="BC150">
        <f>Data!BL152</f>
        <v>0.8</v>
      </c>
      <c r="BD150">
        <f>Data!BM152</f>
        <v>0.99299999999999999</v>
      </c>
      <c r="BE150" t="str">
        <f>Data!BN152</f>
        <v>EG.D, a.s.</v>
      </c>
    </row>
    <row r="151" spans="1:57" x14ac:dyDescent="0.25">
      <c r="A151" s="1" t="s">
        <v>2</v>
      </c>
      <c r="B151" s="1" t="s">
        <v>1205</v>
      </c>
      <c r="C151" t="str">
        <f>Data!C153</f>
        <v>KJ - Česká Třebová bazén</v>
      </c>
      <c r="D151">
        <v>2024</v>
      </c>
      <c r="E151" s="1" t="str">
        <f>Data!E153</f>
        <v>12</v>
      </c>
      <c r="F151">
        <f>Data!G153</f>
        <v>167.87700000000001</v>
      </c>
      <c r="G151">
        <f>Data!H153</f>
        <v>67.950999999999993</v>
      </c>
      <c r="H151">
        <f>Data!I153</f>
        <v>99.926000000000002</v>
      </c>
      <c r="I151">
        <f>Data!J153</f>
        <v>35.304000000000002</v>
      </c>
      <c r="J151">
        <f>Data!L153</f>
        <v>59.878999999999998</v>
      </c>
      <c r="K151">
        <f>Data!M153</f>
        <v>11.779</v>
      </c>
      <c r="L151">
        <f>Data!N153</f>
        <v>17.321999999999996</v>
      </c>
      <c r="M151">
        <f>Data!O153</f>
        <v>0</v>
      </c>
      <c r="N151">
        <f>Data!P153</f>
        <v>0</v>
      </c>
      <c r="O151">
        <f>Data!Q153</f>
        <v>30.777999999999999</v>
      </c>
      <c r="P151">
        <f>Data!S153</f>
        <v>317</v>
      </c>
      <c r="Q151">
        <f>Data!T153</f>
        <v>0</v>
      </c>
      <c r="R151">
        <f>Data!U153</f>
        <v>0</v>
      </c>
      <c r="S151">
        <f>Data!V153</f>
        <v>0</v>
      </c>
      <c r="T151">
        <f>Data!W153</f>
        <v>0</v>
      </c>
      <c r="U151">
        <f>Data!X153</f>
        <v>317</v>
      </c>
      <c r="V151">
        <f>Data!Z153</f>
        <v>11.515000000000001</v>
      </c>
      <c r="W151">
        <f>Data!AB153</f>
        <v>40.616</v>
      </c>
      <c r="X151">
        <f>Data!AC153</f>
        <v>0</v>
      </c>
      <c r="Y151">
        <f>Data!AD153</f>
        <v>0</v>
      </c>
      <c r="Z151">
        <f>Data!AE153</f>
        <v>0</v>
      </c>
      <c r="AA151">
        <f>Data!AG153</f>
        <v>0</v>
      </c>
      <c r="AB151">
        <f>Data!AI153</f>
        <v>0</v>
      </c>
      <c r="AC151">
        <v>0</v>
      </c>
      <c r="AD151">
        <f>Data!AK153</f>
        <v>0</v>
      </c>
      <c r="AE151">
        <f>Data!AL153</f>
        <v>0</v>
      </c>
      <c r="AF151">
        <f>Data!AM153</f>
        <v>30.777999999999999</v>
      </c>
      <c r="AG151">
        <f>Data!AN153</f>
        <v>0</v>
      </c>
      <c r="AH151">
        <f>Data!AO153</f>
        <v>0</v>
      </c>
      <c r="AI151">
        <f>Data!AP153</f>
        <v>0</v>
      </c>
      <c r="AJ151">
        <f>Data!AQ153</f>
        <v>0</v>
      </c>
      <c r="AK151">
        <f>Data!AR153</f>
        <v>0</v>
      </c>
      <c r="AL151">
        <f>Data!AS153</f>
        <v>0</v>
      </c>
      <c r="AM151">
        <f>Data!AT153</f>
        <v>0</v>
      </c>
      <c r="AN151">
        <f>Data!AU153</f>
        <v>0</v>
      </c>
      <c r="AO151">
        <f>Data!AV153</f>
        <v>317</v>
      </c>
      <c r="AP151">
        <f>Data!AW153</f>
        <v>0</v>
      </c>
      <c r="AQ151">
        <f>Data!AX153</f>
        <v>0</v>
      </c>
      <c r="AR151">
        <f>Data!AY153</f>
        <v>0</v>
      </c>
      <c r="AS151">
        <f>Data!AZ153</f>
        <v>0</v>
      </c>
      <c r="AT151">
        <f>Data!BA153</f>
        <v>0</v>
      </c>
      <c r="AU151">
        <f>Data!BB153</f>
        <v>0</v>
      </c>
      <c r="AV151">
        <f>Data!BC153</f>
        <v>0</v>
      </c>
      <c r="AW151">
        <f>Data!BD153</f>
        <v>0</v>
      </c>
      <c r="AX151">
        <f>Data!BE153</f>
        <v>59.878999999999998</v>
      </c>
      <c r="AY151">
        <f>Data!BF153</f>
        <v>317</v>
      </c>
      <c r="AZ151">
        <f>Data!BG153</f>
        <v>167.87700000000001</v>
      </c>
      <c r="BA151" t="str">
        <f>Data!BJ153</f>
        <v>36068_T11</v>
      </c>
      <c r="BB151" s="1" t="str">
        <f>Data!BK153</f>
        <v>Pardubický</v>
      </c>
      <c r="BC151">
        <f>Data!BL153</f>
        <v>0.1275</v>
      </c>
      <c r="BD151">
        <f>Data!BM153</f>
        <v>0.221</v>
      </c>
      <c r="BE151" t="str">
        <f>Data!BN153</f>
        <v>ČEZ Distribuce, a.s.</v>
      </c>
    </row>
    <row r="152" spans="1:57" x14ac:dyDescent="0.25">
      <c r="A152" s="1" t="s">
        <v>2</v>
      </c>
      <c r="B152" s="1" t="s">
        <v>1205</v>
      </c>
      <c r="C152" t="str">
        <f>Data!C154</f>
        <v>KJ - Broumov Energo</v>
      </c>
      <c r="D152">
        <v>2024</v>
      </c>
      <c r="E152" s="1" t="str">
        <f>Data!E154</f>
        <v>12</v>
      </c>
      <c r="F152">
        <f>Data!G154</f>
        <v>127.506</v>
      </c>
      <c r="G152">
        <f>Data!H154</f>
        <v>53.131</v>
      </c>
      <c r="H152">
        <f>Data!I154</f>
        <v>74.375</v>
      </c>
      <c r="I152">
        <f>Data!J154</f>
        <v>35.304012</v>
      </c>
      <c r="J152">
        <f>Data!L154</f>
        <v>45.243000000000002</v>
      </c>
      <c r="K152">
        <f>Data!M154</f>
        <v>0.38800000000000001</v>
      </c>
      <c r="L152">
        <f>Data!N154</f>
        <v>0.54200000000000159</v>
      </c>
      <c r="M152">
        <f>Data!O154</f>
        <v>0</v>
      </c>
      <c r="N152">
        <f>Data!P154</f>
        <v>0</v>
      </c>
      <c r="O152">
        <f>Data!Q154</f>
        <v>44.313000000000002</v>
      </c>
      <c r="P152">
        <f>Data!S154</f>
        <v>228</v>
      </c>
      <c r="Q152">
        <f>Data!T154</f>
        <v>0</v>
      </c>
      <c r="R152">
        <f>Data!U154</f>
        <v>0</v>
      </c>
      <c r="S152">
        <f>Data!V154</f>
        <v>0</v>
      </c>
      <c r="T152">
        <f>Data!W154</f>
        <v>0</v>
      </c>
      <c r="U152">
        <f>Data!X154</f>
        <v>228</v>
      </c>
      <c r="V152">
        <f>Data!Z154</f>
        <v>8.4000000000000005E-2</v>
      </c>
      <c r="W152">
        <f>Data!AB154</f>
        <v>1.0140000000000016</v>
      </c>
      <c r="X152">
        <f>Data!AC154</f>
        <v>0</v>
      </c>
      <c r="Y152">
        <f>Data!AD154</f>
        <v>0</v>
      </c>
      <c r="Z152">
        <f>Data!AE154</f>
        <v>0</v>
      </c>
      <c r="AA152">
        <f>Data!AG154</f>
        <v>0</v>
      </c>
      <c r="AB152">
        <f>Data!AI154</f>
        <v>0</v>
      </c>
      <c r="AC152">
        <v>0</v>
      </c>
      <c r="AD152">
        <f>Data!AK154</f>
        <v>0</v>
      </c>
      <c r="AE152">
        <f>Data!AL154</f>
        <v>0</v>
      </c>
      <c r="AF152">
        <f>Data!AM154</f>
        <v>44.313000000000002</v>
      </c>
      <c r="AG152">
        <f>Data!AN154</f>
        <v>0</v>
      </c>
      <c r="AH152">
        <f>Data!AO154</f>
        <v>0</v>
      </c>
      <c r="AI152">
        <f>Data!AP154</f>
        <v>0</v>
      </c>
      <c r="AJ152">
        <f>Data!AQ154</f>
        <v>0</v>
      </c>
      <c r="AK152">
        <f>Data!AR154</f>
        <v>0</v>
      </c>
      <c r="AL152">
        <f>Data!AS154</f>
        <v>0</v>
      </c>
      <c r="AM152">
        <f>Data!AT154</f>
        <v>0</v>
      </c>
      <c r="AN152">
        <f>Data!AU154</f>
        <v>0</v>
      </c>
      <c r="AO152">
        <f>Data!AV154</f>
        <v>228</v>
      </c>
      <c r="AP152">
        <f>Data!AW154</f>
        <v>0</v>
      </c>
      <c r="AQ152">
        <f>Data!AX154</f>
        <v>0</v>
      </c>
      <c r="AR152">
        <f>Data!AY154</f>
        <v>0</v>
      </c>
      <c r="AS152">
        <f>Data!AZ154</f>
        <v>0</v>
      </c>
      <c r="AT152">
        <f>Data!BA154</f>
        <v>0</v>
      </c>
      <c r="AU152">
        <f>Data!BB154</f>
        <v>0</v>
      </c>
      <c r="AV152">
        <f>Data!BC154</f>
        <v>0</v>
      </c>
      <c r="AW152">
        <f>Data!BD154</f>
        <v>0</v>
      </c>
      <c r="AX152">
        <f>Data!BE154</f>
        <v>45.243000000000002</v>
      </c>
      <c r="AY152">
        <f>Data!BF154</f>
        <v>228</v>
      </c>
      <c r="AZ152">
        <f>Data!BG154</f>
        <v>127.506</v>
      </c>
      <c r="BA152" t="str">
        <f>Data!BJ154</f>
        <v>36069_T11</v>
      </c>
      <c r="BB152" s="1" t="str">
        <f>Data!BK154</f>
        <v>Královéhradecký</v>
      </c>
      <c r="BC152">
        <f>Data!BL154</f>
        <v>0.104</v>
      </c>
      <c r="BD152">
        <f>Data!BM154</f>
        <v>0.156</v>
      </c>
      <c r="BE152" t="str">
        <f>Data!BN154</f>
        <v>ČEZ Distribuce, a.s.</v>
      </c>
    </row>
    <row r="153" spans="1:57" x14ac:dyDescent="0.25">
      <c r="A153" s="1" t="s">
        <v>2</v>
      </c>
      <c r="B153" s="1" t="s">
        <v>1205</v>
      </c>
      <c r="C153" t="str">
        <f>Data!C155</f>
        <v>KJ - TEPLICE NAD METUJÍ</v>
      </c>
      <c r="D153">
        <v>2024</v>
      </c>
      <c r="E153" s="1" t="str">
        <f>Data!E155</f>
        <v>12</v>
      </c>
      <c r="F153">
        <f>Data!G155</f>
        <v>207.65600000000001</v>
      </c>
      <c r="G153">
        <f>Data!H155</f>
        <v>90.031999999999996</v>
      </c>
      <c r="H153">
        <f>Data!I155</f>
        <v>117.624</v>
      </c>
      <c r="I153">
        <f>Data!J155</f>
        <v>35.251200000000004</v>
      </c>
      <c r="J153">
        <f>Data!L155</f>
        <v>70.376000000000005</v>
      </c>
      <c r="K153">
        <f>Data!M155</f>
        <v>0.25600000000000001</v>
      </c>
      <c r="L153">
        <f>Data!N155</f>
        <v>0.33500000000000796</v>
      </c>
      <c r="M153">
        <f>Data!O155</f>
        <v>0</v>
      </c>
      <c r="N153">
        <f>Data!P155</f>
        <v>0</v>
      </c>
      <c r="O153">
        <f>Data!Q155</f>
        <v>69.784999999999997</v>
      </c>
      <c r="P153">
        <f>Data!S155</f>
        <v>331</v>
      </c>
      <c r="Q153">
        <f>Data!T155</f>
        <v>0</v>
      </c>
      <c r="R153">
        <f>Data!U155</f>
        <v>0</v>
      </c>
      <c r="S153">
        <f>Data!V155</f>
        <v>0</v>
      </c>
      <c r="T153">
        <f>Data!W155</f>
        <v>0</v>
      </c>
      <c r="U153">
        <f>Data!X155</f>
        <v>331</v>
      </c>
      <c r="V153">
        <f>Data!Z155</f>
        <v>7.1999999999999995E-2</v>
      </c>
      <c r="W153">
        <f>Data!AB155</f>
        <v>0.66300000000000792</v>
      </c>
      <c r="X153">
        <f>Data!AC155</f>
        <v>0</v>
      </c>
      <c r="Y153">
        <f>Data!AD155</f>
        <v>0</v>
      </c>
      <c r="Z153">
        <f>Data!AE155</f>
        <v>0</v>
      </c>
      <c r="AA153">
        <f>Data!AG155</f>
        <v>0</v>
      </c>
      <c r="AB153">
        <f>Data!AI155</f>
        <v>0</v>
      </c>
      <c r="AC153">
        <v>0</v>
      </c>
      <c r="AD153">
        <f>Data!AK155</f>
        <v>0</v>
      </c>
      <c r="AE153">
        <f>Data!AL155</f>
        <v>0</v>
      </c>
      <c r="AF153">
        <f>Data!AM155</f>
        <v>69.784999999999997</v>
      </c>
      <c r="AG153">
        <f>Data!AN155</f>
        <v>0</v>
      </c>
      <c r="AH153">
        <f>Data!AO155</f>
        <v>0</v>
      </c>
      <c r="AI153">
        <f>Data!AP155</f>
        <v>0</v>
      </c>
      <c r="AJ153">
        <f>Data!AQ155</f>
        <v>0</v>
      </c>
      <c r="AK153">
        <f>Data!AR155</f>
        <v>0</v>
      </c>
      <c r="AL153">
        <f>Data!AS155</f>
        <v>0</v>
      </c>
      <c r="AM153">
        <f>Data!AT155</f>
        <v>0</v>
      </c>
      <c r="AN153">
        <f>Data!AU155</f>
        <v>0</v>
      </c>
      <c r="AO153">
        <f>Data!AV155</f>
        <v>331</v>
      </c>
      <c r="AP153">
        <f>Data!AW155</f>
        <v>0</v>
      </c>
      <c r="AQ153">
        <f>Data!AX155</f>
        <v>0</v>
      </c>
      <c r="AR153">
        <f>Data!AY155</f>
        <v>0</v>
      </c>
      <c r="AS153">
        <f>Data!AZ155</f>
        <v>0</v>
      </c>
      <c r="AT153">
        <f>Data!BA155</f>
        <v>0</v>
      </c>
      <c r="AU153">
        <f>Data!BB155</f>
        <v>0</v>
      </c>
      <c r="AV153">
        <f>Data!BC155</f>
        <v>0</v>
      </c>
      <c r="AW153">
        <f>Data!BD155</f>
        <v>0</v>
      </c>
      <c r="AX153">
        <f>Data!BE155</f>
        <v>70.376000000000005</v>
      </c>
      <c r="AY153">
        <f>Data!BF155</f>
        <v>331</v>
      </c>
      <c r="AZ153">
        <f>Data!BG155</f>
        <v>186.89</v>
      </c>
      <c r="BA153" t="str">
        <f>Data!BJ155</f>
        <v>36344_T11</v>
      </c>
      <c r="BB153" s="1" t="str">
        <f>Data!BK155</f>
        <v>Královéhradecký</v>
      </c>
      <c r="BC153">
        <f>Data!BL155</f>
        <v>0.2</v>
      </c>
      <c r="BD153">
        <f>Data!BM155</f>
        <v>0.28000000000000003</v>
      </c>
      <c r="BE153" t="str">
        <f>Data!BN155</f>
        <v>ČEZ Distribuce, a.s.</v>
      </c>
    </row>
    <row r="154" spans="1:57" x14ac:dyDescent="0.25">
      <c r="A154" s="1" t="s">
        <v>2</v>
      </c>
      <c r="B154" s="1" t="s">
        <v>1205</v>
      </c>
      <c r="C154" t="str">
        <f>Data!C156</f>
        <v>KJ - PROSTĚJOV BENEŠOVA</v>
      </c>
      <c r="D154">
        <v>2024</v>
      </c>
      <c r="E154" s="1" t="str">
        <f>Data!E156</f>
        <v>12</v>
      </c>
      <c r="F154">
        <f>Data!G156</f>
        <v>395.18700000000001</v>
      </c>
      <c r="G154">
        <f>Data!H156</f>
        <v>154.679</v>
      </c>
      <c r="H154">
        <f>Data!I156</f>
        <v>240.50800000000001</v>
      </c>
      <c r="I154">
        <f>Data!J156</f>
        <v>35.298000000000002</v>
      </c>
      <c r="J154">
        <f>Data!L156</f>
        <v>137.023</v>
      </c>
      <c r="K154">
        <f>Data!M156</f>
        <v>4.335</v>
      </c>
      <c r="L154">
        <f>Data!N156</f>
        <v>6.7409999999999997</v>
      </c>
      <c r="M154">
        <f>Data!O156</f>
        <v>0</v>
      </c>
      <c r="N154">
        <f>Data!P156</f>
        <v>0</v>
      </c>
      <c r="O154">
        <f>Data!Q156</f>
        <v>125.947</v>
      </c>
      <c r="P154">
        <f>Data!S156</f>
        <v>767</v>
      </c>
      <c r="Q154">
        <f>Data!T156</f>
        <v>0</v>
      </c>
      <c r="R154">
        <f>Data!U156</f>
        <v>0</v>
      </c>
      <c r="S154">
        <f>Data!V156</f>
        <v>0</v>
      </c>
      <c r="T154">
        <f>Data!W156</f>
        <v>0</v>
      </c>
      <c r="U154">
        <f>Data!X156</f>
        <v>767</v>
      </c>
      <c r="V154">
        <f>Data!Z156</f>
        <v>1.9830000000000001</v>
      </c>
      <c r="W154">
        <f>Data!AB156</f>
        <v>13.058999999999999</v>
      </c>
      <c r="X154">
        <f>Data!AC156</f>
        <v>0</v>
      </c>
      <c r="Y154">
        <f>Data!AD156</f>
        <v>0</v>
      </c>
      <c r="Z154">
        <f>Data!AE156</f>
        <v>0</v>
      </c>
      <c r="AA154">
        <f>Data!AG156</f>
        <v>0</v>
      </c>
      <c r="AB154">
        <f>Data!AI156</f>
        <v>0</v>
      </c>
      <c r="AC154">
        <v>0</v>
      </c>
      <c r="AD154">
        <f>Data!AK156</f>
        <v>0</v>
      </c>
      <c r="AE154">
        <f>Data!AL156</f>
        <v>0</v>
      </c>
      <c r="AF154">
        <f>Data!AM156</f>
        <v>125.947</v>
      </c>
      <c r="AG154">
        <f>Data!AN156</f>
        <v>0</v>
      </c>
      <c r="AH154">
        <f>Data!AO156</f>
        <v>0</v>
      </c>
      <c r="AI154">
        <f>Data!AP156</f>
        <v>0</v>
      </c>
      <c r="AJ154">
        <f>Data!AQ156</f>
        <v>0</v>
      </c>
      <c r="AK154">
        <f>Data!AR156</f>
        <v>0</v>
      </c>
      <c r="AL154">
        <f>Data!AS156</f>
        <v>0</v>
      </c>
      <c r="AM154">
        <f>Data!AT156</f>
        <v>0</v>
      </c>
      <c r="AN154">
        <f>Data!AU156</f>
        <v>0</v>
      </c>
      <c r="AO154">
        <f>Data!AV156</f>
        <v>767</v>
      </c>
      <c r="AP154">
        <f>Data!AW156</f>
        <v>0</v>
      </c>
      <c r="AQ154">
        <f>Data!AX156</f>
        <v>0</v>
      </c>
      <c r="AR154">
        <f>Data!AY156</f>
        <v>0</v>
      </c>
      <c r="AS154">
        <f>Data!AZ156</f>
        <v>0</v>
      </c>
      <c r="AT154">
        <f>Data!BA156</f>
        <v>0</v>
      </c>
      <c r="AU154">
        <f>Data!BB156</f>
        <v>0</v>
      </c>
      <c r="AV154">
        <f>Data!BC156</f>
        <v>0</v>
      </c>
      <c r="AW154">
        <f>Data!BD156</f>
        <v>0</v>
      </c>
      <c r="AX154">
        <f>Data!BE156</f>
        <v>137.023</v>
      </c>
      <c r="AY154">
        <f>Data!BF156</f>
        <v>767</v>
      </c>
      <c r="AZ154">
        <f>Data!BG156</f>
        <v>395.18700000000001</v>
      </c>
      <c r="BA154" t="str">
        <f>Data!BJ156</f>
        <v>36345_T11</v>
      </c>
      <c r="BB154" s="1" t="str">
        <f>Data!BK156</f>
        <v>Olomoucký</v>
      </c>
      <c r="BC154">
        <f>Data!BL156</f>
        <v>0.32600000000000001</v>
      </c>
      <c r="BD154">
        <f>Data!BM156</f>
        <v>0.46500000000000002</v>
      </c>
      <c r="BE154" t="str">
        <f>Data!BN156</f>
        <v>EG.D, a.s.</v>
      </c>
    </row>
    <row r="155" spans="1:57" x14ac:dyDescent="0.25">
      <c r="A155" s="1" t="s">
        <v>2</v>
      </c>
      <c r="B155" s="1" t="s">
        <v>1205</v>
      </c>
      <c r="C155" t="str">
        <f>Data!C157</f>
        <v>KJ - Ústí nad Orlicí, poříční</v>
      </c>
      <c r="D155">
        <v>2024</v>
      </c>
      <c r="E155" s="1" t="str">
        <f>Data!E157</f>
        <v>12</v>
      </c>
      <c r="F155">
        <f>Data!G157</f>
        <v>181.49199999999999</v>
      </c>
      <c r="G155">
        <f>Data!H157</f>
        <v>78.022999999999996</v>
      </c>
      <c r="H155">
        <f>Data!I157</f>
        <v>103.46899999999999</v>
      </c>
      <c r="I155">
        <f>Data!J157</f>
        <v>35.304012</v>
      </c>
      <c r="J155">
        <f>Data!L157</f>
        <v>67.447000000000003</v>
      </c>
      <c r="K155">
        <f>Data!M157</f>
        <v>0.51600000000000001</v>
      </c>
      <c r="L155">
        <f>Data!N157</f>
        <v>0.6839999999999975</v>
      </c>
      <c r="M155">
        <f>Data!O157</f>
        <v>0</v>
      </c>
      <c r="N155">
        <f>Data!P157</f>
        <v>0</v>
      </c>
      <c r="O155">
        <f>Data!Q157</f>
        <v>66.247</v>
      </c>
      <c r="P155">
        <f>Data!S157</f>
        <v>322</v>
      </c>
      <c r="Q155">
        <f>Data!T157</f>
        <v>0</v>
      </c>
      <c r="R155">
        <f>Data!U157</f>
        <v>0</v>
      </c>
      <c r="S155">
        <f>Data!V157</f>
        <v>0</v>
      </c>
      <c r="T155">
        <f>Data!W157</f>
        <v>0</v>
      </c>
      <c r="U155">
        <f>Data!X157</f>
        <v>322</v>
      </c>
      <c r="V155">
        <f>Data!Z157</f>
        <v>8.5999999999999993E-2</v>
      </c>
      <c r="W155">
        <f>Data!AB157</f>
        <v>1.2859999999999976</v>
      </c>
      <c r="X155">
        <f>Data!AC157</f>
        <v>0</v>
      </c>
      <c r="Y155">
        <f>Data!AD157</f>
        <v>0</v>
      </c>
      <c r="Z155">
        <f>Data!AE157</f>
        <v>0</v>
      </c>
      <c r="AA155">
        <f>Data!AG157</f>
        <v>0</v>
      </c>
      <c r="AB155">
        <f>Data!AI157</f>
        <v>0</v>
      </c>
      <c r="AC155">
        <v>1</v>
      </c>
      <c r="AD155">
        <f>Data!AK157</f>
        <v>0</v>
      </c>
      <c r="AE155">
        <f>Data!AL157</f>
        <v>0</v>
      </c>
      <c r="AF155">
        <f>Data!AM157</f>
        <v>66.247</v>
      </c>
      <c r="AG155">
        <f>Data!AN157</f>
        <v>0</v>
      </c>
      <c r="AH155">
        <f>Data!AO157</f>
        <v>0</v>
      </c>
      <c r="AI155">
        <f>Data!AP157</f>
        <v>0</v>
      </c>
      <c r="AJ155">
        <f>Data!AQ157</f>
        <v>0</v>
      </c>
      <c r="AK155">
        <f>Data!AR157</f>
        <v>0</v>
      </c>
      <c r="AL155">
        <f>Data!AS157</f>
        <v>0</v>
      </c>
      <c r="AM155">
        <f>Data!AT157</f>
        <v>0</v>
      </c>
      <c r="AN155">
        <f>Data!AU157</f>
        <v>0</v>
      </c>
      <c r="AO155">
        <f>Data!AV157</f>
        <v>322</v>
      </c>
      <c r="AP155">
        <f>Data!AW157</f>
        <v>0</v>
      </c>
      <c r="AQ155">
        <f>Data!AX157</f>
        <v>0</v>
      </c>
      <c r="AR155">
        <f>Data!AY157</f>
        <v>0</v>
      </c>
      <c r="AS155">
        <f>Data!AZ157</f>
        <v>0</v>
      </c>
      <c r="AT155">
        <f>Data!BA157</f>
        <v>0</v>
      </c>
      <c r="AU155">
        <f>Data!BB157</f>
        <v>0</v>
      </c>
      <c r="AV155">
        <f>Data!BC157</f>
        <v>0</v>
      </c>
      <c r="AW155">
        <f>Data!BD157</f>
        <v>0</v>
      </c>
      <c r="AX155">
        <f>Data!BE157</f>
        <v>67.447000000000003</v>
      </c>
      <c r="AY155">
        <f>Data!BF157</f>
        <v>322</v>
      </c>
      <c r="AZ155">
        <f>Data!BG157</f>
        <v>181.49199999999999</v>
      </c>
      <c r="BA155" t="str">
        <f>Data!BJ157</f>
        <v>37157_T11</v>
      </c>
      <c r="BB155" s="1" t="str">
        <f>Data!BK157</f>
        <v>Pardubický</v>
      </c>
      <c r="BC155">
        <f>Data!BL157</f>
        <v>0.16400000000000001</v>
      </c>
      <c r="BD155">
        <f>Data!BM157</f>
        <v>0.24199999999999999</v>
      </c>
      <c r="BE155" t="str">
        <f>Data!BN157</f>
        <v>ČEZ Distribuce, a.s.</v>
      </c>
    </row>
    <row r="156" spans="1:57" x14ac:dyDescent="0.25">
      <c r="A156" s="1" t="s">
        <v>2</v>
      </c>
      <c r="B156" s="1" t="s">
        <v>1205</v>
      </c>
      <c r="C156" t="str">
        <f>Data!C158</f>
        <v>KJ - Kroměříž Sladovny</v>
      </c>
      <c r="D156">
        <v>2024</v>
      </c>
      <c r="E156" s="1" t="str">
        <f>Data!E158</f>
        <v>12</v>
      </c>
      <c r="F156">
        <f>Data!G158</f>
        <v>931.78700000000003</v>
      </c>
      <c r="G156">
        <f>Data!H158</f>
        <v>411.798</v>
      </c>
      <c r="H156">
        <f>Data!I158</f>
        <v>519.98900000000003</v>
      </c>
      <c r="I156">
        <f>Data!J158</f>
        <v>35.299800000000005</v>
      </c>
      <c r="J156">
        <f>Data!L158</f>
        <v>377.93</v>
      </c>
      <c r="K156">
        <f>Data!M158</f>
        <v>5.5640000000000001</v>
      </c>
      <c r="L156">
        <f>Data!N158</f>
        <v>7.0249999999999773</v>
      </c>
      <c r="M156">
        <f>Data!O158</f>
        <v>0</v>
      </c>
      <c r="N156">
        <f>Data!P158</f>
        <v>0</v>
      </c>
      <c r="O156">
        <f>Data!Q158</f>
        <v>365.34100000000001</v>
      </c>
      <c r="P156">
        <f>Data!S158</f>
        <v>1718</v>
      </c>
      <c r="Q156">
        <f>Data!T158</f>
        <v>0</v>
      </c>
      <c r="R156">
        <f>Data!U158</f>
        <v>0</v>
      </c>
      <c r="S156">
        <f>Data!V158</f>
        <v>0</v>
      </c>
      <c r="T156">
        <f>Data!W158</f>
        <v>0</v>
      </c>
      <c r="U156">
        <f>Data!X158</f>
        <v>1718</v>
      </c>
      <c r="V156">
        <f>Data!Z158</f>
        <v>1.91</v>
      </c>
      <c r="W156">
        <f>Data!AB158</f>
        <v>14.498999999999977</v>
      </c>
      <c r="X156">
        <f>Data!AC158</f>
        <v>0</v>
      </c>
      <c r="Y156">
        <f>Data!AD158</f>
        <v>0</v>
      </c>
      <c r="Z156">
        <f>Data!AE158</f>
        <v>0</v>
      </c>
      <c r="AA156">
        <f>Data!AG158</f>
        <v>0</v>
      </c>
      <c r="AB156">
        <f>Data!AI158</f>
        <v>0</v>
      </c>
      <c r="AC156">
        <v>2</v>
      </c>
      <c r="AD156">
        <f>Data!AK158</f>
        <v>0</v>
      </c>
      <c r="AE156">
        <f>Data!AL158</f>
        <v>0</v>
      </c>
      <c r="AF156">
        <f>Data!AM158</f>
        <v>365.34100000000001</v>
      </c>
      <c r="AG156">
        <f>Data!AN158</f>
        <v>0</v>
      </c>
      <c r="AH156">
        <f>Data!AO158</f>
        <v>0</v>
      </c>
      <c r="AI156">
        <f>Data!AP158</f>
        <v>0</v>
      </c>
      <c r="AJ156">
        <f>Data!AQ158</f>
        <v>0</v>
      </c>
      <c r="AK156">
        <f>Data!AR158</f>
        <v>0</v>
      </c>
      <c r="AL156">
        <f>Data!AS158</f>
        <v>0</v>
      </c>
      <c r="AM156">
        <f>Data!AT158</f>
        <v>0</v>
      </c>
      <c r="AN156">
        <f>Data!AU158</f>
        <v>0</v>
      </c>
      <c r="AO156">
        <f>Data!AV158</f>
        <v>1718</v>
      </c>
      <c r="AP156">
        <f>Data!AW158</f>
        <v>0</v>
      </c>
      <c r="AQ156">
        <f>Data!AX158</f>
        <v>0</v>
      </c>
      <c r="AR156">
        <f>Data!AY158</f>
        <v>0</v>
      </c>
      <c r="AS156">
        <f>Data!AZ158</f>
        <v>0</v>
      </c>
      <c r="AT156">
        <f>Data!BA158</f>
        <v>0</v>
      </c>
      <c r="AU156">
        <f>Data!BB158</f>
        <v>0</v>
      </c>
      <c r="AV156">
        <f>Data!BC158</f>
        <v>0</v>
      </c>
      <c r="AW156">
        <f>Data!BD158</f>
        <v>0</v>
      </c>
      <c r="AX156">
        <f>Data!BE158</f>
        <v>377.93</v>
      </c>
      <c r="AY156">
        <f>Data!BF158</f>
        <v>1718</v>
      </c>
      <c r="AZ156">
        <f>Data!BG158</f>
        <v>931.78700000000003</v>
      </c>
      <c r="BA156" t="str">
        <f>Data!BJ158</f>
        <v>36911_T11</v>
      </c>
      <c r="BB156" s="1" t="str">
        <f>Data!BK158</f>
        <v>Zlínský</v>
      </c>
      <c r="BC156">
        <f>Data!BL158</f>
        <v>0.999</v>
      </c>
      <c r="BD156">
        <f>Data!BM158</f>
        <v>1.268</v>
      </c>
      <c r="BE156" t="str">
        <f>Data!BN158</f>
        <v>EG.D, a.s.</v>
      </c>
    </row>
    <row r="157" spans="1:57" x14ac:dyDescent="0.25">
      <c r="A157" s="1" t="s">
        <v>2</v>
      </c>
      <c r="B157" s="1" t="s">
        <v>1205</v>
      </c>
      <c r="C157" t="str">
        <f>Data!C159</f>
        <v>KJ - RAKOVNÍK V JAMCE</v>
      </c>
      <c r="D157">
        <v>2024</v>
      </c>
      <c r="E157" s="1" t="str">
        <f>Data!E159</f>
        <v>12</v>
      </c>
      <c r="F157">
        <f>Data!G159</f>
        <v>428.40600000000001</v>
      </c>
      <c r="G157">
        <f>Data!H159</f>
        <v>187.095</v>
      </c>
      <c r="H157">
        <f>Data!I159</f>
        <v>241.31100000000001</v>
      </c>
      <c r="I157">
        <f>Data!J159</f>
        <v>35.289108000000006</v>
      </c>
      <c r="J157">
        <f>Data!L159</f>
        <v>173.15600000000001</v>
      </c>
      <c r="K157">
        <f>Data!M159</f>
        <v>2.0489999999999999</v>
      </c>
      <c r="L157">
        <f>Data!N159</f>
        <v>2.6430000000000007</v>
      </c>
      <c r="M157">
        <f>Data!O159</f>
        <v>0</v>
      </c>
      <c r="N157">
        <f>Data!P159</f>
        <v>0</v>
      </c>
      <c r="O157">
        <f>Data!Q159</f>
        <v>168.464</v>
      </c>
      <c r="P157">
        <f>Data!S159</f>
        <v>804</v>
      </c>
      <c r="Q157">
        <f>Data!T159</f>
        <v>0</v>
      </c>
      <c r="R157">
        <f>Data!U159</f>
        <v>0</v>
      </c>
      <c r="S157">
        <f>Data!V159</f>
        <v>0</v>
      </c>
      <c r="T157">
        <f>Data!W159</f>
        <v>0</v>
      </c>
      <c r="U157">
        <f>Data!X159</f>
        <v>804</v>
      </c>
      <c r="V157">
        <f>Data!Z159</f>
        <v>0.92800000000000005</v>
      </c>
      <c r="W157">
        <f>Data!AB159</f>
        <v>5.62</v>
      </c>
      <c r="X157">
        <f>Data!AC159</f>
        <v>0</v>
      </c>
      <c r="Y157">
        <f>Data!AD159</f>
        <v>0</v>
      </c>
      <c r="Z157">
        <f>Data!AE159</f>
        <v>0</v>
      </c>
      <c r="AA157">
        <f>Data!AG159</f>
        <v>0</v>
      </c>
      <c r="AB157">
        <f>Data!AI159</f>
        <v>0</v>
      </c>
      <c r="AC157">
        <v>3</v>
      </c>
      <c r="AD157">
        <f>Data!AK159</f>
        <v>0</v>
      </c>
      <c r="AE157">
        <f>Data!AL159</f>
        <v>0</v>
      </c>
      <c r="AF157">
        <f>Data!AM159</f>
        <v>168.464</v>
      </c>
      <c r="AG157">
        <f>Data!AN159</f>
        <v>0</v>
      </c>
      <c r="AH157">
        <f>Data!AO159</f>
        <v>0</v>
      </c>
      <c r="AI157">
        <f>Data!AP159</f>
        <v>0</v>
      </c>
      <c r="AJ157">
        <f>Data!AQ159</f>
        <v>0</v>
      </c>
      <c r="AK157">
        <f>Data!AR159</f>
        <v>0</v>
      </c>
      <c r="AL157">
        <f>Data!AS159</f>
        <v>0</v>
      </c>
      <c r="AM157">
        <f>Data!AT159</f>
        <v>0</v>
      </c>
      <c r="AN157">
        <f>Data!AU159</f>
        <v>0</v>
      </c>
      <c r="AO157">
        <f>Data!AV159</f>
        <v>804</v>
      </c>
      <c r="AP157">
        <f>Data!AW159</f>
        <v>0</v>
      </c>
      <c r="AQ157">
        <f>Data!AX159</f>
        <v>0</v>
      </c>
      <c r="AR157">
        <f>Data!AY159</f>
        <v>0</v>
      </c>
      <c r="AS157">
        <f>Data!AZ159</f>
        <v>0</v>
      </c>
      <c r="AT157">
        <f>Data!BA159</f>
        <v>0</v>
      </c>
      <c r="AU157">
        <f>Data!BB159</f>
        <v>0</v>
      </c>
      <c r="AV157">
        <f>Data!BC159</f>
        <v>0</v>
      </c>
      <c r="AW157">
        <f>Data!BD159</f>
        <v>0</v>
      </c>
      <c r="AX157">
        <f>Data!BE159</f>
        <v>173.15600000000001</v>
      </c>
      <c r="AY157">
        <f>Data!BF159</f>
        <v>804</v>
      </c>
      <c r="AZ157">
        <f>Data!BG159</f>
        <v>428.40600000000001</v>
      </c>
      <c r="BA157" t="str">
        <f>Data!BJ159</f>
        <v>37158_T11</v>
      </c>
      <c r="BB157" s="1" t="str">
        <f>Data!BK159</f>
        <v>Středočeský</v>
      </c>
      <c r="BC157">
        <f>Data!BL159</f>
        <v>0.6</v>
      </c>
      <c r="BD157">
        <f>Data!BM159</f>
        <v>0.748</v>
      </c>
      <c r="BE157" t="str">
        <f>Data!BN159</f>
        <v>ČEZ Distribuce, a.s.</v>
      </c>
    </row>
    <row r="158" spans="1:57" x14ac:dyDescent="0.25">
      <c r="A158" s="1" t="s">
        <v>2</v>
      </c>
      <c r="B158" s="1" t="s">
        <v>1205</v>
      </c>
      <c r="C158" t="str">
        <f>Data!C160</f>
        <v>KJ - MOŠNOV</v>
      </c>
      <c r="D158">
        <v>2024</v>
      </c>
      <c r="E158" s="1" t="str">
        <f>Data!E160</f>
        <v>12</v>
      </c>
      <c r="F158">
        <f>Data!G160</f>
        <v>216.339</v>
      </c>
      <c r="G158">
        <f>Data!H160</f>
        <v>83.765000000000001</v>
      </c>
      <c r="H158">
        <f>Data!I160</f>
        <v>132.57400000000001</v>
      </c>
      <c r="I158">
        <f>Data!J160</f>
        <v>35.195999999999998</v>
      </c>
      <c r="J158">
        <f>Data!L160</f>
        <v>70.203999999999994</v>
      </c>
      <c r="K158">
        <f>Data!M160</f>
        <v>17.666</v>
      </c>
      <c r="L158">
        <f>Data!N160</f>
        <v>27.959999999999997</v>
      </c>
      <c r="M158">
        <f>Data!O160</f>
        <v>0</v>
      </c>
      <c r="N158">
        <f>Data!P160</f>
        <v>0</v>
      </c>
      <c r="O158">
        <f>Data!Q160</f>
        <v>24.577999999999999</v>
      </c>
      <c r="P158">
        <f>Data!S160</f>
        <v>400</v>
      </c>
      <c r="Q158">
        <f>Data!T160</f>
        <v>0</v>
      </c>
      <c r="R158">
        <f>Data!U160</f>
        <v>0</v>
      </c>
      <c r="S158">
        <f>Data!V160</f>
        <v>0</v>
      </c>
      <c r="T158">
        <f>Data!W160</f>
        <v>0</v>
      </c>
      <c r="U158">
        <f>Data!X160</f>
        <v>400</v>
      </c>
      <c r="V158">
        <f>Data!Z160</f>
        <v>0</v>
      </c>
      <c r="W158">
        <f>Data!AB160</f>
        <v>45.625999999999998</v>
      </c>
      <c r="X158">
        <f>Data!AC160</f>
        <v>0</v>
      </c>
      <c r="Y158">
        <f>Data!AD160</f>
        <v>0</v>
      </c>
      <c r="Z158">
        <f>Data!AE160</f>
        <v>0</v>
      </c>
      <c r="AA158">
        <f>Data!AG160</f>
        <v>0</v>
      </c>
      <c r="AB158">
        <f>Data!AI160</f>
        <v>0</v>
      </c>
      <c r="AC158">
        <v>4</v>
      </c>
      <c r="AD158">
        <f>Data!AK160</f>
        <v>0</v>
      </c>
      <c r="AE158">
        <f>Data!AL160</f>
        <v>0</v>
      </c>
      <c r="AF158">
        <f>Data!AM160</f>
        <v>24.577999999999999</v>
      </c>
      <c r="AG158">
        <f>Data!AN160</f>
        <v>0</v>
      </c>
      <c r="AH158">
        <f>Data!AO160</f>
        <v>0</v>
      </c>
      <c r="AI158">
        <f>Data!AP160</f>
        <v>0</v>
      </c>
      <c r="AJ158">
        <f>Data!AQ160</f>
        <v>0</v>
      </c>
      <c r="AK158">
        <f>Data!AR160</f>
        <v>0</v>
      </c>
      <c r="AL158">
        <f>Data!AS160</f>
        <v>0</v>
      </c>
      <c r="AM158">
        <f>Data!AT160</f>
        <v>0</v>
      </c>
      <c r="AN158">
        <f>Data!AU160</f>
        <v>0</v>
      </c>
      <c r="AO158">
        <f>Data!AV160</f>
        <v>400</v>
      </c>
      <c r="AP158">
        <f>Data!AW160</f>
        <v>0</v>
      </c>
      <c r="AQ158">
        <f>Data!AX160</f>
        <v>0</v>
      </c>
      <c r="AR158">
        <f>Data!AY160</f>
        <v>0</v>
      </c>
      <c r="AS158">
        <f>Data!AZ160</f>
        <v>0</v>
      </c>
      <c r="AT158">
        <f>Data!BA160</f>
        <v>0</v>
      </c>
      <c r="AU158">
        <f>Data!BB160</f>
        <v>0</v>
      </c>
      <c r="AV158">
        <f>Data!BC160</f>
        <v>0</v>
      </c>
      <c r="AW158">
        <f>Data!BD160</f>
        <v>0</v>
      </c>
      <c r="AX158">
        <f>Data!BE160</f>
        <v>70.203999999999994</v>
      </c>
      <c r="AY158">
        <f>Data!BF160</f>
        <v>400</v>
      </c>
      <c r="AZ158">
        <f>Data!BG160</f>
        <v>216.339</v>
      </c>
      <c r="BA158" t="str">
        <f>Data!BJ160</f>
        <v>32877_T11</v>
      </c>
      <c r="BB158" s="1" t="str">
        <f>Data!BK160</f>
        <v>Moravskoslezský</v>
      </c>
      <c r="BC158">
        <f>Data!BL160</f>
        <v>0.10299999999999999</v>
      </c>
      <c r="BD158">
        <f>Data!BM160</f>
        <v>0.14699999999999999</v>
      </c>
      <c r="BE158" t="str">
        <f>Data!BN160</f>
        <v>ČEZ Distribuce, a.s.</v>
      </c>
    </row>
    <row r="159" spans="1:57" x14ac:dyDescent="0.25">
      <c r="A159" s="1" t="s">
        <v>2</v>
      </c>
      <c r="B159" s="1" t="s">
        <v>1205</v>
      </c>
      <c r="C159" t="str">
        <f>Data!C161</f>
        <v>KJ - PŘÍBOR NERUDOVA</v>
      </c>
      <c r="D159">
        <v>2024</v>
      </c>
      <c r="E159" s="1" t="str">
        <f>Data!E161</f>
        <v>12</v>
      </c>
      <c r="F159">
        <f>Data!G161</f>
        <v>557.73099999999999</v>
      </c>
      <c r="G159">
        <f>Data!H161</f>
        <v>260.08499999999998</v>
      </c>
      <c r="H159">
        <f>Data!I161</f>
        <v>297.64600000000002</v>
      </c>
      <c r="I159">
        <f>Data!J161</f>
        <v>35.251200000000004</v>
      </c>
      <c r="J159">
        <f>Data!L161</f>
        <v>201.946</v>
      </c>
      <c r="K159">
        <f>Data!M161</f>
        <v>1.9239999999999999</v>
      </c>
      <c r="L159">
        <f>Data!N161</f>
        <v>2.2019999999999982</v>
      </c>
      <c r="M159">
        <f>Data!O161</f>
        <v>0</v>
      </c>
      <c r="N159">
        <f>Data!P161</f>
        <v>0</v>
      </c>
      <c r="O159">
        <f>Data!Q161</f>
        <v>197.82</v>
      </c>
      <c r="P159">
        <f>Data!S161</f>
        <v>832</v>
      </c>
      <c r="Q159">
        <f>Data!T161</f>
        <v>0</v>
      </c>
      <c r="R159">
        <f>Data!U161</f>
        <v>0</v>
      </c>
      <c r="S159">
        <f>Data!V161</f>
        <v>0</v>
      </c>
      <c r="T159">
        <f>Data!W161</f>
        <v>0</v>
      </c>
      <c r="U159">
        <f>Data!X161</f>
        <v>832</v>
      </c>
      <c r="V159">
        <f>Data!Z161</f>
        <v>0.84599999999999997</v>
      </c>
      <c r="W159">
        <f>Data!AB161</f>
        <v>4.9719999999999978</v>
      </c>
      <c r="X159">
        <f>Data!AC161</f>
        <v>0</v>
      </c>
      <c r="Y159">
        <f>Data!AD161</f>
        <v>0</v>
      </c>
      <c r="Z159">
        <f>Data!AE161</f>
        <v>0</v>
      </c>
      <c r="AA159">
        <f>Data!AG161</f>
        <v>0</v>
      </c>
      <c r="AB159">
        <f>Data!AI161</f>
        <v>0</v>
      </c>
      <c r="AC159">
        <v>5</v>
      </c>
      <c r="AD159">
        <f>Data!AK161</f>
        <v>0</v>
      </c>
      <c r="AE159">
        <f>Data!AL161</f>
        <v>0</v>
      </c>
      <c r="AF159">
        <f>Data!AM161</f>
        <v>197.82</v>
      </c>
      <c r="AG159">
        <f>Data!AN161</f>
        <v>0</v>
      </c>
      <c r="AH159">
        <f>Data!AO161</f>
        <v>0</v>
      </c>
      <c r="AI159">
        <f>Data!AP161</f>
        <v>0</v>
      </c>
      <c r="AJ159">
        <f>Data!AQ161</f>
        <v>0</v>
      </c>
      <c r="AK159">
        <f>Data!AR161</f>
        <v>0</v>
      </c>
      <c r="AL159">
        <f>Data!AS161</f>
        <v>0</v>
      </c>
      <c r="AM159">
        <f>Data!AT161</f>
        <v>0</v>
      </c>
      <c r="AN159">
        <f>Data!AU161</f>
        <v>0</v>
      </c>
      <c r="AO159">
        <f>Data!AV161</f>
        <v>832</v>
      </c>
      <c r="AP159">
        <f>Data!AW161</f>
        <v>0</v>
      </c>
      <c r="AQ159">
        <f>Data!AX161</f>
        <v>0</v>
      </c>
      <c r="AR159">
        <f>Data!AY161</f>
        <v>0</v>
      </c>
      <c r="AS159">
        <f>Data!AZ161</f>
        <v>0</v>
      </c>
      <c r="AT159">
        <f>Data!BA161</f>
        <v>0</v>
      </c>
      <c r="AU159">
        <f>Data!BB161</f>
        <v>0</v>
      </c>
      <c r="AV159">
        <f>Data!BC161</f>
        <v>0</v>
      </c>
      <c r="AW159">
        <f>Data!BD161</f>
        <v>0</v>
      </c>
      <c r="AX159">
        <f>Data!BE161</f>
        <v>201.946</v>
      </c>
      <c r="AY159">
        <f>Data!BF161</f>
        <v>832</v>
      </c>
      <c r="AZ159">
        <f>Data!BG161</f>
        <v>501.95800000000003</v>
      </c>
      <c r="BA159" t="str">
        <f>Data!BJ161</f>
        <v>36831_T11</v>
      </c>
      <c r="BB159" s="1" t="str">
        <f>Data!BK161</f>
        <v>Moravskoslezský</v>
      </c>
      <c r="BC159">
        <f>Data!BL161</f>
        <v>0.6</v>
      </c>
      <c r="BD159">
        <f>Data!BM161</f>
        <v>0.748</v>
      </c>
      <c r="BE159" t="str">
        <f>Data!BN161</f>
        <v>ČEZ Distribuce, a.s.</v>
      </c>
    </row>
    <row r="160" spans="1:57" x14ac:dyDescent="0.25">
      <c r="A160" s="1" t="s">
        <v>2</v>
      </c>
      <c r="B160" s="1" t="s">
        <v>1205</v>
      </c>
      <c r="C160" t="str">
        <f>Data!C162</f>
        <v>KJ - BROUMOV OLIVĚTÍN</v>
      </c>
      <c r="D160">
        <v>2024</v>
      </c>
      <c r="E160" s="1" t="str">
        <f>Data!E162</f>
        <v>12</v>
      </c>
      <c r="F160">
        <f>Data!G162</f>
        <v>124.241</v>
      </c>
      <c r="G160">
        <f>Data!H162</f>
        <v>51.484000000000002</v>
      </c>
      <c r="H160">
        <f>Data!I162</f>
        <v>72.757000000000005</v>
      </c>
      <c r="I160">
        <f>Data!J162</f>
        <v>35.304012</v>
      </c>
      <c r="J160">
        <f>Data!L162</f>
        <v>43.44</v>
      </c>
      <c r="K160">
        <f>Data!M162</f>
        <v>0.45500000000000002</v>
      </c>
      <c r="L160">
        <f>Data!N162</f>
        <v>0.64199999999999591</v>
      </c>
      <c r="M160">
        <f>Data!O162</f>
        <v>0</v>
      </c>
      <c r="N160">
        <f>Data!P162</f>
        <v>0</v>
      </c>
      <c r="O160">
        <f>Data!Q162</f>
        <v>42.343000000000004</v>
      </c>
      <c r="P160">
        <f>Data!S162</f>
        <v>221</v>
      </c>
      <c r="Q160">
        <f>Data!T162</f>
        <v>0</v>
      </c>
      <c r="R160">
        <f>Data!U162</f>
        <v>0</v>
      </c>
      <c r="S160">
        <f>Data!V162</f>
        <v>0</v>
      </c>
      <c r="T160">
        <f>Data!W162</f>
        <v>0</v>
      </c>
      <c r="U160">
        <f>Data!X162</f>
        <v>221</v>
      </c>
      <c r="V160">
        <f>Data!Z162</f>
        <v>0.23400000000000001</v>
      </c>
      <c r="W160">
        <f>Data!AB162</f>
        <v>1.330999999999996</v>
      </c>
      <c r="X160">
        <f>Data!AC162</f>
        <v>0</v>
      </c>
      <c r="Y160">
        <f>Data!AD162</f>
        <v>0</v>
      </c>
      <c r="Z160">
        <f>Data!AE162</f>
        <v>0</v>
      </c>
      <c r="AA160">
        <f>Data!AG162</f>
        <v>0</v>
      </c>
      <c r="AB160">
        <f>Data!AI162</f>
        <v>0</v>
      </c>
      <c r="AC160">
        <v>6</v>
      </c>
      <c r="AD160">
        <f>Data!AK162</f>
        <v>0</v>
      </c>
      <c r="AE160">
        <f>Data!AL162</f>
        <v>0</v>
      </c>
      <c r="AF160">
        <f>Data!AM162</f>
        <v>42.343000000000004</v>
      </c>
      <c r="AG160">
        <f>Data!AN162</f>
        <v>0</v>
      </c>
      <c r="AH160">
        <f>Data!AO162</f>
        <v>0</v>
      </c>
      <c r="AI160">
        <f>Data!AP162</f>
        <v>0</v>
      </c>
      <c r="AJ160">
        <f>Data!AQ162</f>
        <v>0</v>
      </c>
      <c r="AK160">
        <f>Data!AR162</f>
        <v>0</v>
      </c>
      <c r="AL160">
        <f>Data!AS162</f>
        <v>0</v>
      </c>
      <c r="AM160">
        <f>Data!AT162</f>
        <v>0</v>
      </c>
      <c r="AN160">
        <f>Data!AU162</f>
        <v>0</v>
      </c>
      <c r="AO160">
        <f>Data!AV162</f>
        <v>221</v>
      </c>
      <c r="AP160">
        <f>Data!AW162</f>
        <v>0</v>
      </c>
      <c r="AQ160">
        <f>Data!AX162</f>
        <v>0</v>
      </c>
      <c r="AR160">
        <f>Data!AY162</f>
        <v>0</v>
      </c>
      <c r="AS160">
        <f>Data!AZ162</f>
        <v>0</v>
      </c>
      <c r="AT160">
        <f>Data!BA162</f>
        <v>0</v>
      </c>
      <c r="AU160">
        <f>Data!BB162</f>
        <v>0</v>
      </c>
      <c r="AV160">
        <f>Data!BC162</f>
        <v>0</v>
      </c>
      <c r="AW160">
        <f>Data!BD162</f>
        <v>0</v>
      </c>
      <c r="AX160">
        <f>Data!BE162</f>
        <v>43.44</v>
      </c>
      <c r="AY160">
        <f>Data!BF162</f>
        <v>221</v>
      </c>
      <c r="AZ160">
        <f>Data!BG162</f>
        <v>124.241</v>
      </c>
      <c r="BA160" t="str">
        <f>Data!BJ162</f>
        <v>37237_T11</v>
      </c>
      <c r="BB160" s="1" t="str">
        <f>Data!BK162</f>
        <v>Královéhradecký</v>
      </c>
      <c r="BC160">
        <f>Data!BL162</f>
        <v>0.104</v>
      </c>
      <c r="BD160">
        <f>Data!BM162</f>
        <v>0.156</v>
      </c>
      <c r="BE160" t="str">
        <f>Data!BN162</f>
        <v>ČEZ Distribuce, a.s.</v>
      </c>
    </row>
    <row r="161" spans="5:54" x14ac:dyDescent="0.25">
      <c r="E161" s="1"/>
      <c r="BB161" s="1"/>
    </row>
    <row r="162" spans="5:54" x14ac:dyDescent="0.25">
      <c r="E162" s="1"/>
      <c r="BB162" s="1"/>
    </row>
    <row r="163" spans="5:54" x14ac:dyDescent="0.25">
      <c r="E163" s="1"/>
      <c r="BB163" s="1"/>
    </row>
    <row r="164" spans="5:54" x14ac:dyDescent="0.25">
      <c r="E164" s="1"/>
      <c r="BB164" s="1"/>
    </row>
    <row r="165" spans="5:54" x14ac:dyDescent="0.25">
      <c r="E165" s="1"/>
      <c r="BB165" s="1"/>
    </row>
    <row r="166" spans="5:54" x14ac:dyDescent="0.25">
      <c r="E166" s="1"/>
      <c r="BB166" s="1"/>
    </row>
    <row r="167" spans="5:54" x14ac:dyDescent="0.25">
      <c r="E167" s="1"/>
      <c r="BB167" s="1"/>
    </row>
    <row r="168" spans="5:54" x14ac:dyDescent="0.25">
      <c r="E168" s="1"/>
      <c r="BB168" s="1"/>
    </row>
    <row r="169" spans="5:54" x14ac:dyDescent="0.25">
      <c r="E169" s="1"/>
      <c r="BB169" s="1"/>
    </row>
    <row r="170" spans="5:54" x14ac:dyDescent="0.25">
      <c r="E170" s="1"/>
      <c r="BB170" s="1"/>
    </row>
    <row r="171" spans="5:54" x14ac:dyDescent="0.25">
      <c r="E171" s="1"/>
      <c r="BB171" s="1"/>
    </row>
    <row r="172" spans="5:54" x14ac:dyDescent="0.25">
      <c r="E172" s="1"/>
      <c r="BB172" s="1"/>
    </row>
    <row r="173" spans="5:54" x14ac:dyDescent="0.25">
      <c r="E173" s="1"/>
      <c r="BB173" s="1"/>
    </row>
    <row r="174" spans="5:54" x14ac:dyDescent="0.25">
      <c r="E174" s="1"/>
      <c r="BB174" s="1"/>
    </row>
    <row r="175" spans="5:54" x14ac:dyDescent="0.25">
      <c r="E175" s="1"/>
      <c r="BB175" s="1"/>
    </row>
    <row r="176" spans="5:54" x14ac:dyDescent="0.25">
      <c r="E176" s="1"/>
      <c r="BB176" s="1"/>
    </row>
    <row r="177" spans="5:54" x14ac:dyDescent="0.25">
      <c r="E177" s="1"/>
      <c r="BB177" s="1"/>
    </row>
    <row r="178" spans="5:54" x14ac:dyDescent="0.25">
      <c r="E178" s="1"/>
      <c r="BB178" s="1"/>
    </row>
    <row r="179" spans="5:54" x14ac:dyDescent="0.25">
      <c r="E179" s="1"/>
      <c r="BB179" s="1"/>
    </row>
    <row r="180" spans="5:54" x14ac:dyDescent="0.25">
      <c r="E180" s="1"/>
      <c r="BB180" s="1"/>
    </row>
    <row r="181" spans="5:54" x14ac:dyDescent="0.25">
      <c r="E181" s="1"/>
      <c r="BB181" s="1"/>
    </row>
    <row r="182" spans="5:54" x14ac:dyDescent="0.25">
      <c r="E182" s="1"/>
      <c r="BB182" s="1"/>
    </row>
    <row r="183" spans="5:54" x14ac:dyDescent="0.25">
      <c r="E183" s="1"/>
      <c r="BB183" s="1"/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/>
  <dimension ref="A1:TG174"/>
  <sheetViews>
    <sheetView zoomScaleNormal="100" workbookViewId="0">
      <selection activeCell="N34" sqref="N34"/>
    </sheetView>
  </sheetViews>
  <sheetFormatPr defaultColWidth="8.85546875" defaultRowHeight="15" x14ac:dyDescent="0.25"/>
  <cols>
    <col min="1" max="1" width="11.42578125" bestFit="1" customWidth="1"/>
    <col min="2" max="2" width="24.42578125" bestFit="1" customWidth="1"/>
    <col min="3" max="3" width="25.28515625" bestFit="1" customWidth="1"/>
    <col min="4" max="4" width="5.7109375" customWidth="1"/>
    <col min="5" max="5" width="6.85546875" customWidth="1"/>
    <col min="6" max="6" width="27.42578125" bestFit="1" customWidth="1"/>
    <col min="7" max="7" width="10.7109375" customWidth="1"/>
    <col min="8" max="8" width="2.7109375" customWidth="1" collapsed="1"/>
    <col min="9" max="9" width="6.85546875" customWidth="1"/>
    <col min="10" max="10" width="36.85546875" bestFit="1" customWidth="1"/>
    <col min="11" max="11" width="10.7109375" bestFit="1" customWidth="1"/>
    <col min="12" max="12" width="2.7109375" customWidth="1"/>
    <col min="13" max="13" width="6.85546875" customWidth="1"/>
    <col min="14" max="14" width="35.85546875" bestFit="1" customWidth="1"/>
    <col min="15" max="15" width="8.42578125" bestFit="1" customWidth="1"/>
    <col min="16" max="16" width="2.7109375" customWidth="1"/>
    <col min="17" max="17" width="6.85546875" customWidth="1"/>
    <col min="18" max="18" width="51.42578125" bestFit="1" customWidth="1"/>
    <col min="19" max="19" width="8.42578125" bestFit="1" customWidth="1"/>
    <col min="20" max="20" width="2.7109375" customWidth="1"/>
    <col min="21" max="21" width="6.85546875" customWidth="1"/>
    <col min="22" max="22" width="32.7109375" bestFit="1" customWidth="1"/>
    <col min="23" max="23" width="38.42578125" bestFit="1" customWidth="1"/>
    <col min="24" max="24" width="2.7109375" customWidth="1" collapsed="1"/>
    <col min="25" max="25" width="6.85546875" customWidth="1"/>
    <col min="26" max="26" width="37.42578125" bestFit="1" customWidth="1"/>
    <col min="27" max="27" width="10.7109375" bestFit="1" customWidth="1"/>
    <col min="28" max="28" width="2.7109375" customWidth="1"/>
    <col min="29" max="29" width="23.28515625" bestFit="1" customWidth="1"/>
    <col min="30" max="30" width="27.7109375" bestFit="1" customWidth="1"/>
    <col min="31" max="31" width="19.42578125" bestFit="1" customWidth="1"/>
    <col min="32" max="32" width="2.7109375" customWidth="1"/>
    <col min="33" max="33" width="6.85546875" customWidth="1"/>
    <col min="34" max="34" width="29.85546875" bestFit="1" customWidth="1"/>
    <col min="35" max="35" width="6.140625" bestFit="1" customWidth="1"/>
    <col min="36" max="36" width="23.85546875" bestFit="1" customWidth="1"/>
    <col min="37" max="37" width="18" bestFit="1" customWidth="1"/>
    <col min="38" max="38" width="26.42578125" bestFit="1" customWidth="1"/>
    <col min="39" max="39" width="13.42578125" bestFit="1" customWidth="1"/>
    <col min="40" max="40" width="15.85546875" bestFit="1" customWidth="1"/>
    <col min="41" max="41" width="20.85546875" bestFit="1" customWidth="1"/>
    <col min="42" max="42" width="27.42578125" bestFit="1" customWidth="1"/>
    <col min="43" max="43" width="23.85546875" bestFit="1" customWidth="1"/>
    <col min="44" max="44" width="18" bestFit="1" customWidth="1"/>
    <col min="45" max="45" width="26.42578125" bestFit="1" customWidth="1"/>
    <col min="46" max="46" width="13.42578125" bestFit="1" customWidth="1"/>
    <col min="47" max="47" width="15.85546875" bestFit="1" customWidth="1"/>
    <col min="48" max="48" width="20.85546875" bestFit="1" customWidth="1"/>
    <col min="49" max="49" width="27.42578125" bestFit="1" customWidth="1"/>
    <col min="50" max="50" width="23.85546875" bestFit="1" customWidth="1"/>
    <col min="51" max="51" width="18" bestFit="1" customWidth="1"/>
    <col min="52" max="52" width="26.42578125" bestFit="1" customWidth="1"/>
    <col min="53" max="53" width="13.42578125" bestFit="1" customWidth="1"/>
    <col min="54" max="54" width="15.85546875" bestFit="1" customWidth="1"/>
    <col min="55" max="55" width="20.85546875" bestFit="1" customWidth="1"/>
    <col min="56" max="56" width="27.42578125" bestFit="1" customWidth="1"/>
    <col min="57" max="57" width="23.85546875" bestFit="1" customWidth="1"/>
    <col min="58" max="58" width="18" bestFit="1" customWidth="1"/>
    <col min="59" max="59" width="26.42578125" bestFit="1" customWidth="1"/>
    <col min="60" max="60" width="13.42578125" bestFit="1" customWidth="1"/>
    <col min="61" max="61" width="15.85546875" bestFit="1" customWidth="1"/>
    <col min="62" max="62" width="20.85546875" bestFit="1" customWidth="1"/>
    <col min="63" max="63" width="27.42578125" bestFit="1" customWidth="1"/>
    <col min="64" max="64" width="23.85546875" bestFit="1" customWidth="1"/>
    <col min="65" max="65" width="18" bestFit="1" customWidth="1"/>
    <col min="66" max="66" width="26.42578125" bestFit="1" customWidth="1"/>
    <col min="67" max="67" width="13.42578125" bestFit="1" customWidth="1"/>
    <col min="68" max="68" width="15.85546875" bestFit="1" customWidth="1"/>
    <col min="69" max="69" width="20.85546875" bestFit="1" customWidth="1"/>
    <col min="70" max="70" width="27.42578125" bestFit="1" customWidth="1"/>
    <col min="71" max="71" width="23.85546875" bestFit="1" customWidth="1"/>
    <col min="72" max="72" width="18" bestFit="1" customWidth="1"/>
    <col min="73" max="73" width="26.42578125" bestFit="1" customWidth="1"/>
    <col min="74" max="74" width="13.42578125" bestFit="1" customWidth="1"/>
    <col min="75" max="75" width="15.85546875" bestFit="1" customWidth="1"/>
    <col min="76" max="76" width="20.85546875" bestFit="1" customWidth="1"/>
    <col min="77" max="77" width="27.42578125" bestFit="1" customWidth="1"/>
    <col min="78" max="78" width="23.85546875" bestFit="1" customWidth="1"/>
    <col min="79" max="79" width="18" bestFit="1" customWidth="1"/>
    <col min="80" max="80" width="26.42578125" bestFit="1" customWidth="1"/>
    <col min="81" max="81" width="13.42578125" bestFit="1" customWidth="1"/>
    <col min="82" max="82" width="15.85546875" bestFit="1" customWidth="1"/>
    <col min="83" max="83" width="20.85546875" bestFit="1" customWidth="1"/>
    <col min="84" max="84" width="27.42578125" bestFit="1" customWidth="1"/>
    <col min="85" max="85" width="23.85546875" bestFit="1" customWidth="1"/>
    <col min="86" max="86" width="18" bestFit="1" customWidth="1"/>
    <col min="87" max="87" width="26.42578125" bestFit="1" customWidth="1"/>
    <col min="88" max="88" width="13.42578125" bestFit="1" customWidth="1"/>
    <col min="89" max="89" width="15.85546875" bestFit="1" customWidth="1"/>
    <col min="90" max="90" width="20.85546875" bestFit="1" customWidth="1"/>
    <col min="91" max="91" width="27.42578125" bestFit="1" customWidth="1"/>
    <col min="92" max="92" width="23.85546875" bestFit="1" customWidth="1"/>
    <col min="93" max="93" width="18" bestFit="1" customWidth="1"/>
    <col min="94" max="94" width="26.42578125" bestFit="1" customWidth="1"/>
    <col min="95" max="95" width="13.42578125" bestFit="1" customWidth="1"/>
    <col min="96" max="96" width="15.85546875" bestFit="1" customWidth="1"/>
    <col min="97" max="97" width="20.85546875" bestFit="1" customWidth="1"/>
    <col min="98" max="98" width="27.42578125" bestFit="1" customWidth="1"/>
    <col min="99" max="99" width="23.85546875" bestFit="1" customWidth="1"/>
    <col min="100" max="100" width="18" bestFit="1" customWidth="1"/>
    <col min="101" max="101" width="26.42578125" bestFit="1" customWidth="1"/>
    <col min="102" max="102" width="13.42578125" bestFit="1" customWidth="1"/>
    <col min="103" max="103" width="15.85546875" bestFit="1" customWidth="1"/>
    <col min="104" max="104" width="20.85546875" bestFit="1" customWidth="1"/>
    <col min="105" max="105" width="27.42578125" bestFit="1" customWidth="1"/>
    <col min="106" max="106" width="23.85546875" bestFit="1" customWidth="1"/>
    <col min="107" max="107" width="18" bestFit="1" customWidth="1"/>
    <col min="108" max="108" width="26.42578125" bestFit="1" customWidth="1"/>
    <col min="109" max="109" width="10.7109375" bestFit="1" customWidth="1"/>
    <col min="110" max="110" width="22.85546875" bestFit="1" customWidth="1"/>
    <col min="111" max="111" width="8" customWidth="1"/>
    <col min="112" max="112" width="29.7109375" bestFit="1" customWidth="1"/>
    <col min="113" max="113" width="5" customWidth="1"/>
    <col min="114" max="114" width="29.7109375" bestFit="1" customWidth="1"/>
    <col min="115" max="115" width="6" customWidth="1"/>
    <col min="116" max="116" width="31.7109375" bestFit="1" customWidth="1"/>
    <col min="117" max="117" width="2" customWidth="1"/>
    <col min="118" max="118" width="31.7109375" bestFit="1" customWidth="1"/>
    <col min="119" max="119" width="6" customWidth="1"/>
    <col min="120" max="120" width="31.7109375" bestFit="1" customWidth="1"/>
    <col min="121" max="121" width="2" customWidth="1"/>
    <col min="122" max="122" width="31.7109375" bestFit="1" customWidth="1"/>
    <col min="123" max="123" width="2" customWidth="1"/>
    <col min="124" max="124" width="31.28515625" bestFit="1" customWidth="1"/>
    <col min="125" max="125" width="2" customWidth="1"/>
    <col min="126" max="126" width="31.28515625" bestFit="1" customWidth="1"/>
    <col min="127" max="127" width="2" customWidth="1"/>
    <col min="128" max="128" width="36.85546875" bestFit="1" customWidth="1"/>
    <col min="129" max="129" width="2" customWidth="1"/>
    <col min="130" max="130" width="36.85546875" bestFit="1" customWidth="1"/>
    <col min="131" max="131" width="8" customWidth="1"/>
    <col min="132" max="132" width="28.140625" bestFit="1" customWidth="1"/>
    <col min="133" max="133" width="5" customWidth="1"/>
    <col min="134" max="134" width="28.140625" bestFit="1" customWidth="1"/>
    <col min="135" max="135" width="22.85546875" bestFit="1" customWidth="1"/>
    <col min="136" max="137" width="29.7109375" bestFit="1" customWidth="1"/>
    <col min="138" max="141" width="31.7109375" bestFit="1" customWidth="1"/>
    <col min="142" max="143" width="31.28515625" bestFit="1" customWidth="1"/>
    <col min="144" max="145" width="36.85546875" bestFit="1" customWidth="1"/>
    <col min="146" max="147" width="28.140625" bestFit="1" customWidth="1"/>
    <col min="148" max="148" width="22.85546875" bestFit="1" customWidth="1"/>
    <col min="149" max="150" width="29.7109375" bestFit="1" customWidth="1"/>
    <col min="151" max="154" width="31.7109375" bestFit="1" customWidth="1"/>
    <col min="155" max="156" width="31.28515625" bestFit="1" customWidth="1"/>
    <col min="157" max="158" width="36.85546875" bestFit="1" customWidth="1"/>
    <col min="159" max="160" width="28.140625" bestFit="1" customWidth="1"/>
    <col min="161" max="161" width="22.85546875" bestFit="1" customWidth="1"/>
    <col min="162" max="163" width="29.7109375" bestFit="1" customWidth="1"/>
    <col min="164" max="167" width="31.7109375" bestFit="1" customWidth="1"/>
    <col min="168" max="169" width="31.28515625" bestFit="1" customWidth="1"/>
    <col min="170" max="171" width="36.85546875" bestFit="1" customWidth="1"/>
    <col min="172" max="173" width="28.140625" bestFit="1" customWidth="1"/>
    <col min="174" max="174" width="22.85546875" bestFit="1" customWidth="1"/>
    <col min="175" max="176" width="29.7109375" bestFit="1" customWidth="1"/>
    <col min="177" max="180" width="31.7109375" bestFit="1" customWidth="1"/>
    <col min="181" max="182" width="31.28515625" bestFit="1" customWidth="1"/>
    <col min="183" max="184" width="36.85546875" bestFit="1" customWidth="1"/>
    <col min="185" max="186" width="28.140625" bestFit="1" customWidth="1"/>
    <col min="187" max="187" width="22.85546875" bestFit="1" customWidth="1"/>
    <col min="188" max="189" width="29.7109375" bestFit="1" customWidth="1"/>
    <col min="190" max="193" width="31.7109375" bestFit="1" customWidth="1"/>
    <col min="194" max="195" width="31.28515625" bestFit="1" customWidth="1"/>
    <col min="196" max="197" width="36.85546875" bestFit="1" customWidth="1"/>
    <col min="198" max="199" width="28.140625" bestFit="1" customWidth="1"/>
    <col min="200" max="200" width="22.85546875" bestFit="1" customWidth="1"/>
    <col min="201" max="202" width="29.7109375" bestFit="1" customWidth="1"/>
    <col min="203" max="206" width="31.7109375" bestFit="1" customWidth="1"/>
    <col min="207" max="208" width="31.28515625" bestFit="1" customWidth="1"/>
    <col min="209" max="210" width="36.85546875" bestFit="1" customWidth="1"/>
    <col min="211" max="212" width="28.140625" bestFit="1" customWidth="1"/>
    <col min="213" max="213" width="22.85546875" bestFit="1" customWidth="1"/>
    <col min="214" max="215" width="29.7109375" bestFit="1" customWidth="1"/>
    <col min="216" max="219" width="31.7109375" bestFit="1" customWidth="1"/>
    <col min="220" max="221" width="31.28515625" bestFit="1" customWidth="1"/>
    <col min="222" max="223" width="36.85546875" bestFit="1" customWidth="1"/>
    <col min="224" max="225" width="28.140625" bestFit="1" customWidth="1"/>
    <col min="226" max="226" width="22.85546875" bestFit="1" customWidth="1"/>
    <col min="227" max="228" width="29.7109375" bestFit="1" customWidth="1"/>
    <col min="229" max="232" width="31.7109375" bestFit="1" customWidth="1"/>
    <col min="233" max="234" width="31.28515625" bestFit="1" customWidth="1"/>
    <col min="235" max="236" width="36.85546875" bestFit="1" customWidth="1"/>
    <col min="237" max="238" width="28.140625" bestFit="1" customWidth="1"/>
    <col min="239" max="239" width="22.85546875" bestFit="1" customWidth="1"/>
    <col min="240" max="241" width="29.7109375" bestFit="1" customWidth="1"/>
    <col min="242" max="245" width="31.7109375" bestFit="1" customWidth="1"/>
    <col min="246" max="247" width="31.28515625" bestFit="1" customWidth="1"/>
    <col min="248" max="249" width="36.85546875" bestFit="1" customWidth="1"/>
    <col min="250" max="251" width="28.140625" bestFit="1" customWidth="1"/>
    <col min="252" max="252" width="22.85546875" bestFit="1" customWidth="1"/>
    <col min="253" max="254" width="29.7109375" bestFit="1" customWidth="1"/>
    <col min="255" max="258" width="31.7109375" bestFit="1" customWidth="1"/>
    <col min="259" max="260" width="31.28515625" bestFit="1" customWidth="1"/>
    <col min="261" max="262" width="36.85546875" bestFit="1" customWidth="1"/>
    <col min="263" max="264" width="28.140625" bestFit="1" customWidth="1"/>
    <col min="265" max="265" width="22.85546875" bestFit="1" customWidth="1"/>
    <col min="266" max="267" width="29.7109375" bestFit="1" customWidth="1"/>
    <col min="268" max="271" width="31.7109375" bestFit="1" customWidth="1"/>
    <col min="272" max="273" width="31.28515625" bestFit="1" customWidth="1"/>
    <col min="274" max="275" width="36.85546875" bestFit="1" customWidth="1"/>
    <col min="276" max="277" width="28.140625" bestFit="1" customWidth="1"/>
    <col min="278" max="278" width="8" customWidth="1"/>
    <col min="279" max="279" width="29.7109375" bestFit="1" customWidth="1"/>
    <col min="280" max="280" width="5" customWidth="1"/>
    <col min="281" max="281" width="29.7109375" bestFit="1" customWidth="1"/>
    <col min="282" max="282" width="6" customWidth="1"/>
    <col min="283" max="283" width="31.7109375" bestFit="1" customWidth="1"/>
    <col min="284" max="284" width="2" customWidth="1"/>
    <col min="285" max="285" width="31.7109375" bestFit="1" customWidth="1"/>
    <col min="286" max="286" width="6" customWidth="1"/>
    <col min="287" max="287" width="31.7109375" bestFit="1" customWidth="1"/>
    <col min="288" max="288" width="2" customWidth="1"/>
    <col min="289" max="289" width="31.7109375" bestFit="1" customWidth="1"/>
    <col min="290" max="290" width="2" customWidth="1"/>
    <col min="291" max="291" width="31.28515625" bestFit="1" customWidth="1"/>
    <col min="292" max="292" width="2" customWidth="1"/>
    <col min="293" max="293" width="31.28515625" bestFit="1" customWidth="1"/>
    <col min="294" max="294" width="2" customWidth="1"/>
    <col min="295" max="295" width="36.85546875" bestFit="1" customWidth="1"/>
    <col min="296" max="296" width="2" customWidth="1"/>
    <col min="297" max="297" width="36.85546875" bestFit="1" customWidth="1"/>
    <col min="298" max="298" width="8" customWidth="1"/>
    <col min="299" max="299" width="28.140625" bestFit="1" customWidth="1"/>
    <col min="300" max="300" width="5" customWidth="1"/>
    <col min="301" max="301" width="28.140625" bestFit="1" customWidth="1"/>
    <col min="302" max="302" width="6" customWidth="1"/>
    <col min="303" max="303" width="20.7109375" bestFit="1" customWidth="1"/>
    <col min="304" max="304" width="2" customWidth="1"/>
    <col min="305" max="305" width="20.7109375" bestFit="1" customWidth="1"/>
    <col min="306" max="306" width="8" customWidth="1"/>
    <col min="307" max="307" width="27.42578125" bestFit="1" customWidth="1"/>
    <col min="308" max="308" width="5" customWidth="1"/>
    <col min="309" max="309" width="27.42578125" bestFit="1" customWidth="1"/>
    <col min="310" max="310" width="6" customWidth="1"/>
    <col min="311" max="311" width="29.7109375" bestFit="1" customWidth="1"/>
    <col min="312" max="312" width="2" customWidth="1"/>
    <col min="313" max="313" width="29.7109375" bestFit="1" customWidth="1"/>
    <col min="314" max="314" width="2" customWidth="1"/>
    <col min="315" max="315" width="29.7109375" bestFit="1" customWidth="1"/>
    <col min="316" max="316" width="2" customWidth="1"/>
    <col min="317" max="317" width="20" bestFit="1" customWidth="1"/>
    <col min="318" max="318" width="2" customWidth="1"/>
    <col min="319" max="319" width="20" bestFit="1" customWidth="1"/>
    <col min="320" max="320" width="2" customWidth="1"/>
    <col min="321" max="321" width="35.85546875" bestFit="1" customWidth="1"/>
    <col min="322" max="322" width="2" customWidth="1"/>
    <col min="323" max="323" width="35.85546875" bestFit="1" customWidth="1"/>
    <col min="324" max="324" width="8" customWidth="1"/>
    <col min="325" max="325" width="34" bestFit="1" customWidth="1"/>
    <col min="326" max="326" width="5" customWidth="1"/>
    <col min="327" max="327" width="34" bestFit="1" customWidth="1"/>
    <col min="328" max="328" width="2" customWidth="1"/>
    <col min="329" max="329" width="34.28515625" bestFit="1" customWidth="1"/>
    <col min="330" max="330" width="2" customWidth="1"/>
    <col min="331" max="331" width="34.28515625" bestFit="1" customWidth="1"/>
    <col min="332" max="332" width="2" customWidth="1"/>
    <col min="333" max="333" width="24.42578125" bestFit="1" customWidth="1"/>
    <col min="334" max="334" width="2" customWidth="1"/>
    <col min="335" max="335" width="24.42578125" bestFit="1" customWidth="1"/>
    <col min="336" max="336" width="2" customWidth="1"/>
    <col min="337" max="337" width="28.140625" bestFit="1" customWidth="1"/>
    <col min="338" max="338" width="2" customWidth="1"/>
    <col min="339" max="339" width="28.140625" bestFit="1" customWidth="1"/>
    <col min="340" max="340" width="2" customWidth="1"/>
    <col min="341" max="341" width="24.42578125" bestFit="1" customWidth="1"/>
    <col min="342" max="342" width="2" customWidth="1"/>
    <col min="343" max="343" width="24.42578125" bestFit="1" customWidth="1"/>
    <col min="344" max="344" width="2" customWidth="1"/>
    <col min="345" max="345" width="37.7109375" bestFit="1" customWidth="1"/>
    <col min="346" max="346" width="2" customWidth="1"/>
    <col min="347" max="347" width="37.7109375" bestFit="1" customWidth="1"/>
    <col min="348" max="348" width="2" customWidth="1"/>
    <col min="349" max="349" width="51.42578125" bestFit="1" customWidth="1"/>
    <col min="350" max="350" width="2" customWidth="1"/>
    <col min="351" max="351" width="51.42578125" bestFit="1" customWidth="1"/>
    <col min="352" max="352" width="2" customWidth="1"/>
    <col min="353" max="353" width="27.85546875" bestFit="1" customWidth="1"/>
    <col min="354" max="354" width="2" customWidth="1"/>
    <col min="355" max="355" width="27.85546875" bestFit="1" customWidth="1"/>
    <col min="356" max="356" width="2" customWidth="1"/>
    <col min="357" max="357" width="23.42578125" bestFit="1" customWidth="1"/>
    <col min="358" max="358" width="2" customWidth="1"/>
    <col min="359" max="359" width="23.42578125" bestFit="1" customWidth="1"/>
    <col min="360" max="360" width="38.42578125" bestFit="1" customWidth="1"/>
    <col min="361" max="361" width="16.42578125" bestFit="1" customWidth="1"/>
    <col min="362" max="362" width="2" customWidth="1"/>
    <col min="363" max="363" width="32.7109375" bestFit="1" customWidth="1"/>
    <col min="364" max="364" width="6" customWidth="1"/>
    <col min="365" max="365" width="30.85546875" bestFit="1" customWidth="1"/>
    <col min="366" max="366" width="16.42578125" bestFit="1" customWidth="1"/>
    <col min="367" max="367" width="32.7109375" bestFit="1" customWidth="1"/>
    <col min="368" max="368" width="30.85546875" bestFit="1" customWidth="1"/>
    <col min="369" max="369" width="16.42578125" bestFit="1" customWidth="1"/>
    <col min="370" max="370" width="32.7109375" bestFit="1" customWidth="1"/>
    <col min="371" max="371" width="30.85546875" bestFit="1" customWidth="1"/>
    <col min="372" max="372" width="16.42578125" bestFit="1" customWidth="1"/>
    <col min="373" max="373" width="32.7109375" bestFit="1" customWidth="1"/>
    <col min="374" max="374" width="30.85546875" bestFit="1" customWidth="1"/>
    <col min="375" max="375" width="16.42578125" bestFit="1" customWidth="1"/>
    <col min="376" max="376" width="32.7109375" bestFit="1" customWidth="1"/>
    <col min="377" max="377" width="30.85546875" bestFit="1" customWidth="1"/>
    <col min="378" max="378" width="16.42578125" bestFit="1" customWidth="1"/>
    <col min="379" max="379" width="32.7109375" bestFit="1" customWidth="1"/>
    <col min="380" max="380" width="30.85546875" bestFit="1" customWidth="1"/>
    <col min="381" max="381" width="16.42578125" bestFit="1" customWidth="1"/>
    <col min="382" max="382" width="32.7109375" bestFit="1" customWidth="1"/>
    <col min="383" max="383" width="30.85546875" bestFit="1" customWidth="1"/>
    <col min="384" max="384" width="16.42578125" bestFit="1" customWidth="1"/>
    <col min="385" max="385" width="32.7109375" bestFit="1" customWidth="1"/>
    <col min="386" max="386" width="30.85546875" bestFit="1" customWidth="1"/>
    <col min="387" max="387" width="16.42578125" bestFit="1" customWidth="1"/>
    <col min="388" max="388" width="32.7109375" bestFit="1" customWidth="1"/>
    <col min="389" max="389" width="30.85546875" bestFit="1" customWidth="1"/>
    <col min="390" max="390" width="16.42578125" bestFit="1" customWidth="1"/>
    <col min="391" max="391" width="32.7109375" bestFit="1" customWidth="1"/>
    <col min="392" max="392" width="30.85546875" bestFit="1" customWidth="1"/>
    <col min="393" max="393" width="10.7109375" bestFit="1" customWidth="1"/>
    <col min="394" max="394" width="27" bestFit="1" customWidth="1"/>
    <col min="395" max="395" width="8" customWidth="1"/>
    <col min="396" max="396" width="26.42578125" bestFit="1" customWidth="1"/>
    <col min="397" max="397" width="5" customWidth="1"/>
    <col min="398" max="398" width="37.42578125" bestFit="1" customWidth="1"/>
    <col min="399" max="399" width="8" customWidth="1"/>
    <col min="400" max="400" width="25.85546875" bestFit="1" customWidth="1"/>
    <col min="401" max="401" width="5.7109375" customWidth="1"/>
    <col min="402" max="402" width="34.42578125" bestFit="1" customWidth="1"/>
    <col min="403" max="403" width="27" bestFit="1" customWidth="1"/>
    <col min="404" max="404" width="26.42578125" bestFit="1" customWidth="1"/>
    <col min="405" max="405" width="37.42578125" bestFit="1" customWidth="1"/>
    <col min="406" max="406" width="25.85546875" bestFit="1" customWidth="1"/>
    <col min="407" max="407" width="34.42578125" bestFit="1" customWidth="1"/>
    <col min="408" max="408" width="27" bestFit="1" customWidth="1"/>
    <col min="409" max="409" width="26.42578125" bestFit="1" customWidth="1"/>
    <col min="410" max="410" width="37.42578125" bestFit="1" customWidth="1"/>
    <col min="411" max="411" width="25.85546875" bestFit="1" customWidth="1"/>
    <col min="412" max="412" width="34.42578125" bestFit="1" customWidth="1"/>
    <col min="413" max="413" width="27" bestFit="1" customWidth="1"/>
    <col min="414" max="414" width="26.42578125" bestFit="1" customWidth="1"/>
    <col min="415" max="415" width="37.42578125" bestFit="1" customWidth="1"/>
    <col min="416" max="416" width="25.85546875" bestFit="1" customWidth="1"/>
    <col min="417" max="417" width="34.42578125" bestFit="1" customWidth="1"/>
    <col min="418" max="418" width="27" bestFit="1" customWidth="1"/>
    <col min="419" max="419" width="26.42578125" bestFit="1" customWidth="1"/>
    <col min="420" max="420" width="37.42578125" bestFit="1" customWidth="1"/>
    <col min="421" max="421" width="25.85546875" bestFit="1" customWidth="1"/>
    <col min="422" max="422" width="34.42578125" bestFit="1" customWidth="1"/>
    <col min="423" max="423" width="27" bestFit="1" customWidth="1"/>
    <col min="424" max="424" width="26.42578125" bestFit="1" customWidth="1"/>
    <col min="425" max="425" width="37.42578125" bestFit="1" customWidth="1"/>
    <col min="426" max="426" width="25.85546875" bestFit="1" customWidth="1"/>
    <col min="427" max="427" width="34.42578125" bestFit="1" customWidth="1"/>
    <col min="428" max="428" width="27" bestFit="1" customWidth="1"/>
    <col min="429" max="429" width="26.42578125" bestFit="1" customWidth="1"/>
    <col min="430" max="430" width="37.42578125" bestFit="1" customWidth="1"/>
    <col min="431" max="431" width="25.85546875" bestFit="1" customWidth="1"/>
    <col min="432" max="432" width="34.42578125" bestFit="1" customWidth="1"/>
    <col min="433" max="433" width="27" bestFit="1" customWidth="1"/>
    <col min="434" max="434" width="26.42578125" bestFit="1" customWidth="1"/>
    <col min="435" max="435" width="37.42578125" bestFit="1" customWidth="1"/>
    <col min="436" max="436" width="25.85546875" bestFit="1" customWidth="1"/>
    <col min="437" max="437" width="34.42578125" bestFit="1" customWidth="1"/>
    <col min="438" max="438" width="27" bestFit="1" customWidth="1"/>
    <col min="439" max="439" width="26.42578125" bestFit="1" customWidth="1"/>
    <col min="440" max="440" width="37.42578125" bestFit="1" customWidth="1"/>
    <col min="441" max="441" width="25.85546875" bestFit="1" customWidth="1"/>
    <col min="442" max="442" width="34.42578125" bestFit="1" customWidth="1"/>
    <col min="443" max="443" width="27" bestFit="1" customWidth="1"/>
    <col min="444" max="444" width="26.42578125" bestFit="1" customWidth="1"/>
    <col min="445" max="445" width="37.42578125" bestFit="1" customWidth="1"/>
    <col min="446" max="446" width="25.85546875" bestFit="1" customWidth="1"/>
    <col min="447" max="447" width="34.42578125" bestFit="1" customWidth="1"/>
    <col min="448" max="448" width="27" bestFit="1" customWidth="1"/>
    <col min="449" max="449" width="26.42578125" bestFit="1" customWidth="1"/>
    <col min="450" max="450" width="37.42578125" bestFit="1" customWidth="1"/>
    <col min="451" max="451" width="25.85546875" bestFit="1" customWidth="1"/>
    <col min="452" max="452" width="34.42578125" bestFit="1" customWidth="1"/>
    <col min="453" max="453" width="27" bestFit="1" customWidth="1"/>
    <col min="454" max="454" width="26.42578125" bestFit="1" customWidth="1"/>
    <col min="455" max="455" width="37.42578125" bestFit="1" customWidth="1"/>
    <col min="456" max="456" width="25.85546875" bestFit="1" customWidth="1"/>
    <col min="457" max="457" width="34.42578125" bestFit="1" customWidth="1"/>
    <col min="458" max="458" width="8" customWidth="1"/>
    <col min="459" max="459" width="26.42578125" bestFit="1" customWidth="1"/>
    <col min="460" max="460" width="5" customWidth="1"/>
    <col min="461" max="461" width="37.42578125" bestFit="1" customWidth="1"/>
    <col min="462" max="464" width="2" customWidth="1"/>
    <col min="465" max="465" width="6" customWidth="1"/>
    <col min="466" max="466" width="10" bestFit="1" customWidth="1"/>
    <col min="467" max="467" width="19.140625" bestFit="1" customWidth="1"/>
    <col min="468" max="468" width="2" customWidth="1"/>
    <col min="469" max="469" width="29.85546875" bestFit="1" customWidth="1"/>
    <col min="470" max="470" width="2" customWidth="1"/>
    <col min="471" max="493" width="29.85546875" bestFit="1" customWidth="1"/>
    <col min="494" max="494" width="2" customWidth="1"/>
    <col min="495" max="495" width="29.85546875" bestFit="1" customWidth="1"/>
    <col min="496" max="496" width="2" customWidth="1"/>
    <col min="497" max="497" width="29.85546875" bestFit="1" customWidth="1"/>
    <col min="498" max="520" width="2" customWidth="1"/>
    <col min="521" max="521" width="27.7109375" bestFit="1" customWidth="1"/>
    <col min="522" max="522" width="2" customWidth="1"/>
    <col min="523" max="523" width="27.7109375" bestFit="1" customWidth="1"/>
    <col min="524" max="524" width="11" bestFit="1" customWidth="1"/>
    <col min="525" max="525" width="18.7109375" bestFit="1" customWidth="1"/>
    <col min="526" max="526" width="19.28515625" bestFit="1" customWidth="1"/>
    <col min="527" max="527" width="19.42578125" bestFit="1" customWidth="1"/>
  </cols>
  <sheetData>
    <row r="1" spans="1:527" x14ac:dyDescent="0.25">
      <c r="A1" s="74" t="s">
        <v>55</v>
      </c>
      <c r="B1" s="74"/>
      <c r="C1" s="74"/>
      <c r="D1" s="74"/>
      <c r="E1" s="74"/>
      <c r="F1" s="74"/>
      <c r="G1" s="74"/>
      <c r="I1" t="s">
        <v>568</v>
      </c>
    </row>
    <row r="2" spans="1:527" x14ac:dyDescent="0.25">
      <c r="A2" s="74"/>
      <c r="B2" s="74"/>
      <c r="C2" s="74"/>
      <c r="D2" s="74"/>
      <c r="E2" s="74"/>
      <c r="F2" s="74"/>
      <c r="G2" s="74"/>
      <c r="I2" t="str">
        <f>"C:\Users\JakubUrban\OneDrive - ČEZ Energo, s.r.o\_Pracovní "&amp;D3&amp;"\02_ERU\Export\"</f>
        <v>C:\Users\JakubUrban\OneDrive - ČEZ Energo, s.r.o\_Pracovní 2024\02_ERU\Export\</v>
      </c>
    </row>
    <row r="3" spans="1:527" x14ac:dyDescent="0.25">
      <c r="A3" s="3" t="s">
        <v>0</v>
      </c>
      <c r="B3" s="3" t="s">
        <v>1</v>
      </c>
      <c r="C3" s="4">
        <v>29060109</v>
      </c>
      <c r="D3" s="12">
        <f>Data!C1</f>
        <v>2024</v>
      </c>
      <c r="E3" s="12" t="str">
        <f>Data!E5</f>
        <v>12</v>
      </c>
      <c r="F3" s="3" t="s">
        <v>2</v>
      </c>
      <c r="G3" s="4">
        <v>721055966</v>
      </c>
      <c r="I3" t="s">
        <v>795</v>
      </c>
    </row>
    <row r="4" spans="1:527" x14ac:dyDescent="0.25">
      <c r="A4" s="1" t="s">
        <v>541</v>
      </c>
      <c r="B4" s="1">
        <v>152</v>
      </c>
      <c r="F4" s="1"/>
      <c r="H4" s="1"/>
      <c r="I4" s="38" t="s">
        <v>796</v>
      </c>
      <c r="J4" s="1"/>
      <c r="K4" s="1"/>
      <c r="L4" s="1"/>
      <c r="M4" s="1"/>
      <c r="O4" s="1"/>
      <c r="Q4" s="1"/>
      <c r="R4" s="1"/>
      <c r="S4" s="1"/>
      <c r="T4" s="1"/>
      <c r="U4" s="1"/>
      <c r="W4" s="1"/>
      <c r="Y4" s="1"/>
      <c r="AA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H4" s="1"/>
      <c r="DJ4" s="1"/>
      <c r="DL4" s="1"/>
      <c r="DN4" s="1"/>
      <c r="DP4" s="1"/>
      <c r="DR4" s="1"/>
      <c r="DT4" s="1"/>
      <c r="DV4" s="1"/>
      <c r="DX4" s="1"/>
      <c r="DZ4" s="1"/>
      <c r="EB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S4" s="1"/>
      <c r="JU4" s="1"/>
      <c r="JW4" s="1"/>
      <c r="JY4" s="1"/>
      <c r="KA4" s="1"/>
      <c r="KC4" s="1"/>
      <c r="KE4" s="1"/>
      <c r="KG4" s="1"/>
      <c r="KI4" s="1"/>
      <c r="KK4" s="1"/>
      <c r="KM4" s="1"/>
      <c r="KO4" s="1"/>
      <c r="KQ4" s="1"/>
      <c r="KS4" s="1"/>
      <c r="KU4" s="1"/>
      <c r="KW4" s="1"/>
      <c r="KY4" s="1"/>
      <c r="LA4" s="1"/>
      <c r="LC4" s="1"/>
      <c r="LE4" s="1"/>
      <c r="LG4" s="1"/>
      <c r="LI4" s="1"/>
      <c r="LK4" s="1"/>
      <c r="LM4" s="1"/>
      <c r="LO4" s="1"/>
      <c r="LQ4" s="1"/>
      <c r="LS4" s="1"/>
      <c r="LU4" s="1"/>
      <c r="LW4" s="1"/>
      <c r="LY4" s="1"/>
      <c r="MA4" s="1"/>
      <c r="MC4" s="1"/>
      <c r="ME4" s="1"/>
      <c r="MG4" s="1"/>
      <c r="MI4" s="1"/>
      <c r="MK4" s="1"/>
      <c r="MM4" s="1"/>
      <c r="MO4" s="1"/>
      <c r="MQ4" s="1"/>
      <c r="MS4" s="1"/>
      <c r="MU4" s="1"/>
      <c r="MV4" s="1"/>
      <c r="MW4" s="1"/>
      <c r="MY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F4" s="1"/>
      <c r="OH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Q4" s="1"/>
      <c r="QS4" s="1"/>
      <c r="QX4" s="1"/>
      <c r="QY4" s="1"/>
      <c r="RA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SA4" s="1"/>
      <c r="SC4" s="1"/>
      <c r="TA4" s="1"/>
      <c r="TC4" s="1"/>
      <c r="TD4" s="1"/>
      <c r="TE4" s="1"/>
      <c r="TF4" s="1"/>
      <c r="TG4" s="1"/>
    </row>
    <row r="5" spans="1:527" x14ac:dyDescent="0.25">
      <c r="A5" s="1" t="s">
        <v>540</v>
      </c>
      <c r="B5" t="str">
        <f>INDEX(Data!$B$5:$BO$200,Export!$B$4,2)</f>
        <v>KJ - PROSTĚJOV BENEŠOVA</v>
      </c>
      <c r="F5" s="1"/>
      <c r="H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H5" s="1"/>
      <c r="DJ5" s="1"/>
      <c r="DL5" s="1"/>
      <c r="DN5" s="1"/>
      <c r="DP5" s="1"/>
      <c r="DR5" s="1"/>
      <c r="DT5" s="1"/>
      <c r="DV5" s="1"/>
      <c r="DX5" s="1"/>
      <c r="DZ5" s="1"/>
      <c r="EB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S5" s="1"/>
      <c r="JU5" s="1"/>
      <c r="JW5" s="1"/>
      <c r="JY5" s="1"/>
      <c r="KA5" s="1"/>
      <c r="KC5" s="1"/>
      <c r="KE5" s="1"/>
      <c r="KG5" s="1"/>
      <c r="KI5" s="1"/>
      <c r="KK5" s="1"/>
      <c r="KM5" s="1"/>
      <c r="KO5" s="1"/>
      <c r="KQ5" s="1"/>
      <c r="KS5" s="1"/>
      <c r="KU5" s="1"/>
      <c r="KW5" s="1"/>
      <c r="KY5" s="1"/>
      <c r="LA5" s="1"/>
      <c r="LC5" s="1"/>
      <c r="LE5" s="1"/>
      <c r="LG5" s="1"/>
      <c r="LI5" s="1"/>
      <c r="LK5" s="1"/>
      <c r="LM5" s="1"/>
      <c r="LO5" s="1"/>
      <c r="LQ5" s="1"/>
      <c r="LS5" s="1"/>
      <c r="LU5" s="1"/>
      <c r="LW5" s="1"/>
      <c r="LY5" s="1"/>
      <c r="MA5" s="1"/>
      <c r="MC5" s="1"/>
      <c r="ME5" s="1"/>
      <c r="MG5" s="1"/>
      <c r="MI5" s="1"/>
      <c r="MK5" s="1"/>
      <c r="MM5" s="1"/>
      <c r="MO5" s="1"/>
      <c r="MQ5" s="1"/>
      <c r="MS5" s="1"/>
      <c r="MU5" s="1"/>
      <c r="MV5" s="1"/>
      <c r="MW5" s="1"/>
      <c r="MY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F5" s="1"/>
      <c r="OH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Q5" s="1"/>
      <c r="QS5" s="1"/>
      <c r="QX5" s="1"/>
      <c r="QY5" s="1"/>
      <c r="RA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SA5" s="1"/>
      <c r="SC5" s="1"/>
      <c r="TA5" s="1"/>
      <c r="TC5" s="1"/>
      <c r="TD5" s="1"/>
      <c r="TE5" s="1"/>
      <c r="TF5" s="1"/>
      <c r="TG5" s="1"/>
    </row>
    <row r="6" spans="1:527" ht="15.75" x14ac:dyDescent="0.25">
      <c r="A6" s="2" t="s">
        <v>437</v>
      </c>
      <c r="B6" s="2" t="s">
        <v>56</v>
      </c>
      <c r="C6" s="2" t="s">
        <v>57</v>
      </c>
      <c r="D6" s="2"/>
      <c r="E6" s="2" t="s">
        <v>436</v>
      </c>
      <c r="F6" s="2" t="s">
        <v>56</v>
      </c>
      <c r="G6" s="2" t="s">
        <v>57</v>
      </c>
      <c r="H6" s="2"/>
      <c r="I6" s="2" t="s">
        <v>438</v>
      </c>
      <c r="J6" s="2" t="s">
        <v>56</v>
      </c>
      <c r="K6" s="2" t="s">
        <v>57</v>
      </c>
      <c r="L6" s="2"/>
      <c r="M6" s="2" t="s">
        <v>439</v>
      </c>
      <c r="N6" s="2" t="s">
        <v>56</v>
      </c>
      <c r="O6" s="2" t="s">
        <v>57</v>
      </c>
      <c r="P6" s="2"/>
      <c r="Q6" s="2" t="s">
        <v>440</v>
      </c>
      <c r="R6" s="2" t="s">
        <v>56</v>
      </c>
      <c r="S6" s="2" t="s">
        <v>57</v>
      </c>
      <c r="T6" s="2"/>
      <c r="U6" s="2" t="s">
        <v>441</v>
      </c>
      <c r="V6" s="2" t="s">
        <v>56</v>
      </c>
      <c r="W6" s="2" t="s">
        <v>57</v>
      </c>
      <c r="X6" s="2"/>
      <c r="Y6" s="2" t="s">
        <v>442</v>
      </c>
      <c r="Z6" s="2" t="s">
        <v>56</v>
      </c>
      <c r="AA6" s="2" t="s">
        <v>57</v>
      </c>
      <c r="AB6" s="2"/>
      <c r="AC6" s="2"/>
      <c r="AD6" s="2" t="s">
        <v>56</v>
      </c>
      <c r="AE6" s="2" t="s">
        <v>57</v>
      </c>
      <c r="AF6" s="2"/>
      <c r="AG6" s="2" t="s">
        <v>49</v>
      </c>
      <c r="AH6" s="2" t="s">
        <v>56</v>
      </c>
      <c r="AI6" s="2" t="s">
        <v>57</v>
      </c>
    </row>
    <row r="7" spans="1:527" x14ac:dyDescent="0.25">
      <c r="A7" s="5" t="s">
        <v>58</v>
      </c>
      <c r="B7" s="3" t="s">
        <v>4</v>
      </c>
      <c r="C7" s="3" t="s">
        <v>3</v>
      </c>
      <c r="E7" s="5" t="s">
        <v>155</v>
      </c>
      <c r="F7" s="3" t="s">
        <v>11</v>
      </c>
      <c r="G7" s="3" t="s">
        <v>10</v>
      </c>
      <c r="I7" s="5" t="s">
        <v>239</v>
      </c>
      <c r="J7" s="3" t="s">
        <v>20</v>
      </c>
      <c r="K7" s="3" t="s">
        <v>10</v>
      </c>
      <c r="M7" s="5" t="s">
        <v>407</v>
      </c>
      <c r="N7" s="3" t="s">
        <v>26</v>
      </c>
      <c r="O7" s="12">
        <f>INDEX(Data!$B$5:$BO$200,Export!$B$4,HLOOKUP(Export!M7,Data!$B$1:$BN$2,2,FALSE)+2)</f>
        <v>1.9830000000000001</v>
      </c>
      <c r="Q7" s="5" t="s">
        <v>418</v>
      </c>
      <c r="R7" s="3" t="s">
        <v>31</v>
      </c>
      <c r="S7" s="12">
        <f>INDEX(Data!$B$5:$BO$200,Export!$B$4,HLOOKUP(Export!Q7,Data!$B$1:$BN$2,2,FALSE)+2)</f>
        <v>125.947</v>
      </c>
      <c r="U7" s="5" t="s">
        <v>59</v>
      </c>
      <c r="V7" s="3" t="s">
        <v>41</v>
      </c>
      <c r="W7" s="3" t="s">
        <v>40</v>
      </c>
      <c r="Y7" s="5" t="s">
        <v>89</v>
      </c>
      <c r="Z7" s="3" t="s">
        <v>44</v>
      </c>
      <c r="AA7" s="3" t="s">
        <v>10</v>
      </c>
      <c r="AC7" s="5" t="s">
        <v>475</v>
      </c>
      <c r="AD7" s="4"/>
      <c r="AE7" s="4">
        <v>1</v>
      </c>
      <c r="AG7" s="5" t="s">
        <v>447</v>
      </c>
      <c r="AH7" s="3" t="s">
        <v>49</v>
      </c>
      <c r="AI7">
        <v>0</v>
      </c>
    </row>
    <row r="8" spans="1:527" x14ac:dyDescent="0.25">
      <c r="A8" s="5" t="s">
        <v>151</v>
      </c>
      <c r="B8" s="3" t="s">
        <v>5</v>
      </c>
      <c r="C8" s="12" t="str">
        <f>INDEX(Data!$B$5:$BO$200,Export!$B$4,HLOOKUP(Export!$A$8,Data!$B$1:$BN$2,2,FALSE)+2)</f>
        <v>Olomoucký</v>
      </c>
      <c r="E8" s="5" t="s">
        <v>156</v>
      </c>
      <c r="F8" s="3" t="s">
        <v>13</v>
      </c>
      <c r="G8" s="3" t="s">
        <v>12</v>
      </c>
      <c r="I8" s="5" t="s">
        <v>240</v>
      </c>
      <c r="J8" s="3" t="s">
        <v>21</v>
      </c>
      <c r="K8" s="12">
        <f>INDEX(Data!$B$5:$BO$200,Export!$B$4,HLOOKUP(Export!I8,Data!$B$1:$BN$2,2,FALSE)+2)</f>
        <v>137.023</v>
      </c>
      <c r="M8" s="5" t="s">
        <v>408</v>
      </c>
      <c r="N8" s="3" t="s">
        <v>26</v>
      </c>
      <c r="O8" s="12">
        <f>INDEX(Data!$B$5:$BO$200,Export!$B$4,HLOOKUP(Export!M8,Data!$B$1:$BN$2,2,FALSE)+2)</f>
        <v>0</v>
      </c>
      <c r="Q8" s="5" t="s">
        <v>419</v>
      </c>
      <c r="R8" s="3" t="s">
        <v>31</v>
      </c>
      <c r="S8" s="12">
        <f>INDEX(Data!$B$5:$BO$200,Export!$B$4,HLOOKUP(Export!Q8,Data!$B$1:$BN$2,2,FALSE)+2)</f>
        <v>767</v>
      </c>
      <c r="U8" s="5" t="s">
        <v>60</v>
      </c>
      <c r="V8" s="3" t="s">
        <v>42</v>
      </c>
      <c r="W8" s="10">
        <f>C10</f>
        <v>0.32600000000000001</v>
      </c>
      <c r="Y8" s="5" t="s">
        <v>90</v>
      </c>
      <c r="Z8" s="3" t="s">
        <v>45</v>
      </c>
      <c r="AA8" s="12">
        <f>INDEX(Data!$B$5:$BO$200,Export!$B$4,HLOOKUP(Export!Y8,Data!$B$1:$BN$2,2,FALSE)+2)</f>
        <v>137.023</v>
      </c>
      <c r="AC8" s="5" t="s">
        <v>476</v>
      </c>
      <c r="AD8" s="4"/>
      <c r="AE8" s="4">
        <v>1</v>
      </c>
      <c r="AG8" s="5" t="s">
        <v>448</v>
      </c>
      <c r="AH8" s="3" t="s">
        <v>49</v>
      </c>
      <c r="AI8">
        <v>0</v>
      </c>
    </row>
    <row r="9" spans="1:527" x14ac:dyDescent="0.25">
      <c r="A9" s="5" t="s">
        <v>152</v>
      </c>
      <c r="B9" s="3" t="s">
        <v>7</v>
      </c>
      <c r="C9" s="3" t="s">
        <v>6</v>
      </c>
      <c r="E9" s="5" t="s">
        <v>157</v>
      </c>
      <c r="F9" s="3" t="s">
        <v>14</v>
      </c>
      <c r="G9" s="12">
        <f>INDEX(Data!$B$5:$BO$200,Export!$B$4,HLOOKUP(Export!E9,Data!$B$1:$BN$2,2,FALSE)+2)</f>
        <v>395.18700000000001</v>
      </c>
      <c r="I9" s="5" t="s">
        <v>241</v>
      </c>
      <c r="J9" s="3" t="s">
        <v>21</v>
      </c>
      <c r="K9" s="12">
        <f>INDEX(Data!$B$5:$BO$200,Export!$B$4,HLOOKUP(Export!I9,Data!$B$1:$BN$2,2,FALSE)+2)</f>
        <v>767</v>
      </c>
      <c r="M9" s="5" t="s">
        <v>409</v>
      </c>
      <c r="N9" s="3" t="s">
        <v>27</v>
      </c>
      <c r="O9" s="12">
        <f>INDEX(Data!$B$5:$BO$200,Export!$B$4,HLOOKUP(Export!M9,Data!$B$1:$BN$2,2,FALSE)+2)</f>
        <v>137.023</v>
      </c>
      <c r="Q9" s="5" t="s">
        <v>420</v>
      </c>
      <c r="R9" s="3" t="s">
        <v>32</v>
      </c>
      <c r="S9" s="12">
        <f>INDEX(Data!$B$5:$BO$200,Export!$B$4,HLOOKUP(Export!Q9,Data!$B$1:$BN$2,2,FALSE)+2)</f>
        <v>0</v>
      </c>
      <c r="U9" s="5" t="s">
        <v>61</v>
      </c>
      <c r="V9" s="3" t="s">
        <v>43</v>
      </c>
      <c r="W9" s="10">
        <f>C11</f>
        <v>0.46500000000000002</v>
      </c>
      <c r="Y9" s="5" t="s">
        <v>91</v>
      </c>
      <c r="Z9" s="3" t="s">
        <v>46</v>
      </c>
      <c r="AA9" s="12">
        <f>INDEX(Data!$B$5:$BO$200,Export!$B$4,HLOOKUP(Export!Y9,Data!$B$1:$BN$2,2,FALSE)+2)</f>
        <v>767</v>
      </c>
      <c r="AC9" s="5" t="s">
        <v>443</v>
      </c>
      <c r="AD9" s="4"/>
      <c r="AE9" s="10">
        <f>C10</f>
        <v>0.32600000000000001</v>
      </c>
      <c r="AG9" s="5" t="s">
        <v>449</v>
      </c>
      <c r="AH9" s="3" t="s">
        <v>49</v>
      </c>
      <c r="AI9" s="4"/>
    </row>
    <row r="10" spans="1:527" x14ac:dyDescent="0.25">
      <c r="A10" s="5" t="s">
        <v>153</v>
      </c>
      <c r="B10" s="3" t="s">
        <v>8</v>
      </c>
      <c r="C10" s="12">
        <f>INDEX(Data!$B$5:$BO$200,Export!$B$4,HLOOKUP(Export!$A$10,Data!$B$1:$BN$2,2,FALSE)+2)</f>
        <v>0.32600000000000001</v>
      </c>
      <c r="E10" s="5" t="s">
        <v>158</v>
      </c>
      <c r="F10" s="3" t="s">
        <v>15</v>
      </c>
      <c r="G10" s="12">
        <f>INDEX(Data!$B$5:$BO$200,Export!$B$4,HLOOKUP(Export!E10,Data!$B$1:$BN$2,2,FALSE)+2)</f>
        <v>154.679</v>
      </c>
      <c r="I10" s="5" t="s">
        <v>242</v>
      </c>
      <c r="J10" s="3" t="s">
        <v>22</v>
      </c>
      <c r="K10" s="12">
        <f>INDEX(Data!$B$5:$BO$200,Export!$B$4,HLOOKUP(Export!I10,Data!$B$1:$BN$2,2,FALSE)+2)</f>
        <v>4.335</v>
      </c>
      <c r="M10" s="5" t="s">
        <v>410</v>
      </c>
      <c r="N10" s="3" t="s">
        <v>27</v>
      </c>
      <c r="O10" s="12">
        <f>INDEX(Data!$B$5:$BO$200,Export!$B$4,HLOOKUP(Export!M10,Data!$B$1:$BN$2,2,FALSE)+2)</f>
        <v>767</v>
      </c>
      <c r="Q10" s="5" t="s">
        <v>421</v>
      </c>
      <c r="R10" s="3" t="s">
        <v>32</v>
      </c>
      <c r="S10" s="12">
        <f>INDEX(Data!$B$5:$BO$200,Export!$B$4,HLOOKUP(Export!Q10,Data!$B$1:$BN$2,2,FALSE)+2)</f>
        <v>0</v>
      </c>
      <c r="U10" s="5" t="s">
        <v>62</v>
      </c>
      <c r="V10" s="3" t="s">
        <v>41</v>
      </c>
      <c r="W10" s="4"/>
      <c r="Y10" s="5" t="s">
        <v>92</v>
      </c>
      <c r="Z10" s="3" t="s">
        <v>47</v>
      </c>
      <c r="AA10" s="12">
        <f>INDEX(Data!$B$5:$BO$200,Export!$B$4,HLOOKUP(Export!Y10,Data!$B$1:$BN$2,2,FALSE)+2)</f>
        <v>395.18700000000001</v>
      </c>
      <c r="AC10" s="5" t="s">
        <v>444</v>
      </c>
      <c r="AD10" s="4"/>
      <c r="AE10" s="10">
        <f>C11</f>
        <v>0.46500000000000002</v>
      </c>
      <c r="AG10" s="5" t="s">
        <v>450</v>
      </c>
      <c r="AH10" s="3" t="s">
        <v>49</v>
      </c>
      <c r="AI10" s="4"/>
    </row>
    <row r="11" spans="1:527" x14ac:dyDescent="0.25">
      <c r="A11" s="5" t="s">
        <v>154</v>
      </c>
      <c r="B11" s="3" t="s">
        <v>9</v>
      </c>
      <c r="C11" s="12">
        <f>INDEX(Data!$B$5:$BO$200,Export!$B$4,HLOOKUP(Export!A11,Data!$B$1:$BN$2,2,FALSE)+2)</f>
        <v>0.46500000000000002</v>
      </c>
      <c r="E11" s="5" t="s">
        <v>159</v>
      </c>
      <c r="F11" s="3" t="s">
        <v>16</v>
      </c>
      <c r="G11" s="12">
        <f>INDEX(Data!$B$5:$BO$200,Export!$B$4,HLOOKUP(Export!E11,Data!$B$1:$BN$2,2,FALSE)+2)</f>
        <v>240.50800000000001</v>
      </c>
      <c r="I11" s="5" t="s">
        <v>243</v>
      </c>
      <c r="J11" s="3" t="s">
        <v>22</v>
      </c>
      <c r="K11" s="12">
        <f>INDEX(Data!$B$5:$BO$200,Export!$B$4,HLOOKUP(Export!I11,Data!$B$1:$BN$2,2,FALSE)+2)</f>
        <v>0</v>
      </c>
      <c r="M11" s="5" t="s">
        <v>411</v>
      </c>
      <c r="N11" s="3" t="s">
        <v>28</v>
      </c>
      <c r="O11" s="12">
        <f>INDEX(Data!$B$5:$BO$200,Export!$B$4,HLOOKUP(Export!M11,Data!$B$1:$BN$2,2,FALSE)+2)</f>
        <v>13.058999999999999</v>
      </c>
      <c r="Q11" s="5" t="s">
        <v>422</v>
      </c>
      <c r="R11" s="3" t="s">
        <v>33</v>
      </c>
      <c r="S11" s="12">
        <f>INDEX(Data!$B$5:$BO$200,Export!$B$4,HLOOKUP(Export!Q11,Data!$B$1:$BN$2,2,FALSE)+2)</f>
        <v>0</v>
      </c>
      <c r="U11" s="5" t="s">
        <v>63</v>
      </c>
      <c r="V11" s="3" t="s">
        <v>42</v>
      </c>
      <c r="W11" s="4"/>
      <c r="Y11" s="5" t="s">
        <v>93</v>
      </c>
      <c r="Z11" s="3" t="s">
        <v>48</v>
      </c>
      <c r="AA11" s="3" t="s">
        <v>12</v>
      </c>
      <c r="AC11" s="5" t="s">
        <v>477</v>
      </c>
      <c r="AD11" s="4"/>
      <c r="AE11" s="12" t="str">
        <f>INDEX(Data!$B$5:$BO$200,Export!$B$4,HLOOKUP(Export!AC11,Data!$B$1:$BN$2,2,FALSE)+2)</f>
        <v>36345_T11</v>
      </c>
      <c r="AG11" s="5" t="s">
        <v>451</v>
      </c>
      <c r="AH11" s="3" t="s">
        <v>49</v>
      </c>
      <c r="AI11" s="4"/>
    </row>
    <row r="12" spans="1:527" x14ac:dyDescent="0.25">
      <c r="E12" s="5" t="s">
        <v>160</v>
      </c>
      <c r="F12" s="3" t="s">
        <v>17</v>
      </c>
      <c r="G12" s="12">
        <f>INDEX(Data!$B$5:$BO$200,Export!$B$4,HLOOKUP(Export!E12,Data!$B$1:$BN$2,2,FALSE)+2)</f>
        <v>35.298000000000002</v>
      </c>
      <c r="I12" s="5" t="s">
        <v>244</v>
      </c>
      <c r="J12" s="3" t="s">
        <v>22</v>
      </c>
      <c r="K12" s="12">
        <f>INDEX(Data!$B$5:$BO$200,Export!$B$4,HLOOKUP(Export!I12,Data!$B$1:$BN$2,2,FALSE)+2)</f>
        <v>6.7409999999999997</v>
      </c>
      <c r="M12" s="5" t="s">
        <v>412</v>
      </c>
      <c r="N12" s="3" t="s">
        <v>28</v>
      </c>
      <c r="O12" s="12">
        <f>INDEX(Data!$B$5:$BO$200,Export!$B$4,HLOOKUP(Export!M12,Data!$B$1:$BN$2,2,FALSE)+2)</f>
        <v>0</v>
      </c>
      <c r="Q12" s="5" t="s">
        <v>423</v>
      </c>
      <c r="R12" s="3" t="s">
        <v>33</v>
      </c>
      <c r="S12" s="12">
        <f>INDEX(Data!$B$5:$BO$200,Export!$B$4,HLOOKUP(Export!Q12,Data!$B$1:$BN$2,2,FALSE)+2)</f>
        <v>0</v>
      </c>
      <c r="U12" s="5" t="s">
        <v>64</v>
      </c>
      <c r="V12" s="3" t="s">
        <v>43</v>
      </c>
      <c r="W12" s="4"/>
      <c r="Y12" s="5" t="s">
        <v>94</v>
      </c>
      <c r="Z12" s="3" t="s">
        <v>44</v>
      </c>
      <c r="AA12" s="4"/>
      <c r="AC12" s="5" t="s">
        <v>446</v>
      </c>
      <c r="AD12" s="4"/>
      <c r="AE12" s="12" t="str">
        <f>INDEX(Data!$B$5:$BO$200,Export!$B$4,HLOOKUP(Export!AC12,Data!$B$1:$BN$2,2,FALSE)+2)</f>
        <v>EG.D, a.s.</v>
      </c>
      <c r="AG12" s="5" t="s">
        <v>452</v>
      </c>
      <c r="AH12" s="3" t="s">
        <v>49</v>
      </c>
      <c r="AI12" s="4"/>
    </row>
    <row r="13" spans="1:527" x14ac:dyDescent="0.25">
      <c r="E13" s="5" t="s">
        <v>161</v>
      </c>
      <c r="F13" s="3" t="s">
        <v>19</v>
      </c>
      <c r="G13" s="3" t="s">
        <v>18</v>
      </c>
      <c r="I13" s="5" t="s">
        <v>245</v>
      </c>
      <c r="J13" s="3" t="s">
        <v>22</v>
      </c>
      <c r="K13" s="12">
        <f>INDEX(Data!$B$5:$BO$200,Export!$B$4,HLOOKUP(Export!I13,Data!$B$1:$BN$2,2,FALSE)+2)</f>
        <v>0</v>
      </c>
      <c r="M13" s="5" t="s">
        <v>413</v>
      </c>
      <c r="N13" s="3" t="s">
        <v>28</v>
      </c>
      <c r="O13" s="12">
        <f>INDEX(Data!$B$5:$BO$200,Export!$B$4,HLOOKUP(Export!M13,Data!$B$1:$BN$2,2,FALSE)+2)</f>
        <v>0</v>
      </c>
      <c r="Q13" s="5" t="s">
        <v>424</v>
      </c>
      <c r="R13" s="3" t="s">
        <v>34</v>
      </c>
      <c r="S13" s="12">
        <f>INDEX(Data!$B$5:$BO$200,Export!$B$4,HLOOKUP(Export!Q13,Data!$B$1:$BN$2,2,FALSE)+2)</f>
        <v>0</v>
      </c>
      <c r="U13" s="5" t="s">
        <v>65</v>
      </c>
      <c r="V13" s="3" t="s">
        <v>41</v>
      </c>
      <c r="W13" s="4"/>
      <c r="Y13" s="5" t="s">
        <v>95</v>
      </c>
      <c r="Z13" s="3" t="s">
        <v>45</v>
      </c>
      <c r="AA13" s="4"/>
      <c r="AC13" s="5" t="s">
        <v>478</v>
      </c>
      <c r="AD13" s="4"/>
      <c r="AE13" s="4">
        <v>1</v>
      </c>
      <c r="AG13" s="5" t="s">
        <v>453</v>
      </c>
      <c r="AH13" s="3" t="s">
        <v>49</v>
      </c>
      <c r="AI13" s="4"/>
    </row>
    <row r="14" spans="1:527" ht="15.75" thickBot="1" x14ac:dyDescent="0.3">
      <c r="E14" s="5" t="s">
        <v>162</v>
      </c>
      <c r="F14" s="3" t="s">
        <v>11</v>
      </c>
      <c r="G14" s="4"/>
      <c r="I14" s="5" t="s">
        <v>246</v>
      </c>
      <c r="J14" s="3" t="s">
        <v>23</v>
      </c>
      <c r="K14" s="12">
        <f>INDEX(Data!$B$5:$BO$200,Export!$B$4,HLOOKUP(Export!I14,Data!$B$1:$BN$2,2,FALSE)+2)</f>
        <v>0</v>
      </c>
      <c r="M14" s="5" t="s">
        <v>414</v>
      </c>
      <c r="N14" s="3" t="s">
        <v>29</v>
      </c>
      <c r="O14" s="12">
        <f>INDEX(Data!$B$5:$BO$200,Export!$B$4,HLOOKUP(Export!M14,Data!$B$1:$BN$2,2,FALSE)+2)</f>
        <v>0</v>
      </c>
      <c r="Q14" s="5" t="s">
        <v>425</v>
      </c>
      <c r="R14" s="3" t="s">
        <v>34</v>
      </c>
      <c r="S14" s="12">
        <f>INDEX(Data!$B$5:$BO$200,Export!$B$4,HLOOKUP(Export!Q14,Data!$B$1:$BN$2,2,FALSE)+2)</f>
        <v>0</v>
      </c>
      <c r="U14" s="5" t="s">
        <v>66</v>
      </c>
      <c r="V14" s="3" t="s">
        <v>42</v>
      </c>
      <c r="W14" s="4"/>
      <c r="Y14" s="5" t="s">
        <v>96</v>
      </c>
      <c r="Z14" s="3" t="s">
        <v>46</v>
      </c>
      <c r="AA14" s="4"/>
      <c r="AC14" s="5" t="s">
        <v>479</v>
      </c>
      <c r="AD14" s="4"/>
      <c r="AE14" s="4">
        <v>0</v>
      </c>
      <c r="AG14" s="5" t="s">
        <v>454</v>
      </c>
      <c r="AH14" s="3" t="s">
        <v>49</v>
      </c>
      <c r="AI14" s="4"/>
    </row>
    <row r="15" spans="1:527" x14ac:dyDescent="0.25">
      <c r="B15" s="9" t="s">
        <v>542</v>
      </c>
      <c r="E15" s="5" t="s">
        <v>163</v>
      </c>
      <c r="F15" s="3" t="s">
        <v>13</v>
      </c>
      <c r="G15" s="4"/>
      <c r="I15" s="5" t="s">
        <v>247</v>
      </c>
      <c r="J15" s="3" t="s">
        <v>23</v>
      </c>
      <c r="K15" s="12">
        <f>INDEX(Data!$B$5:$BO$200,Export!$B$4,HLOOKUP(Export!I15,Data!$B$1:$BN$2,2,FALSE)+2)</f>
        <v>0</v>
      </c>
      <c r="M15" s="5" t="s">
        <v>415</v>
      </c>
      <c r="N15" s="3" t="s">
        <v>29</v>
      </c>
      <c r="O15" s="12">
        <f>INDEX(Data!$B$5:$BO$200,Export!$B$4,HLOOKUP(Export!M15,Data!$B$1:$BN$2,2,FALSE)+2)</f>
        <v>0</v>
      </c>
      <c r="Q15" s="5" t="s">
        <v>426</v>
      </c>
      <c r="R15" s="3" t="s">
        <v>35</v>
      </c>
      <c r="S15" s="12">
        <f>INDEX(Data!$B$5:$BO$200,Export!$B$4,HLOOKUP(Export!Q15,Data!$B$1:$BN$2,2,FALSE)+2)</f>
        <v>0</v>
      </c>
      <c r="U15" s="5" t="s">
        <v>67</v>
      </c>
      <c r="V15" s="3" t="s">
        <v>43</v>
      </c>
      <c r="W15" s="4"/>
      <c r="Y15" s="5" t="s">
        <v>97</v>
      </c>
      <c r="Z15" s="3" t="s">
        <v>47</v>
      </c>
      <c r="AA15" s="4"/>
      <c r="AC15" s="5" t="s">
        <v>480</v>
      </c>
      <c r="AD15" s="4"/>
      <c r="AE15" s="4">
        <v>0</v>
      </c>
      <c r="AG15" s="5" t="s">
        <v>455</v>
      </c>
      <c r="AH15" s="3" t="s">
        <v>49</v>
      </c>
      <c r="AI15" s="4"/>
    </row>
    <row r="16" spans="1:527" x14ac:dyDescent="0.25">
      <c r="B16" s="8" t="s">
        <v>543</v>
      </c>
      <c r="E16" s="5" t="s">
        <v>164</v>
      </c>
      <c r="F16" s="3" t="s">
        <v>14</v>
      </c>
      <c r="G16" s="4"/>
      <c r="I16" s="5" t="s">
        <v>248</v>
      </c>
      <c r="J16" s="3" t="s">
        <v>24</v>
      </c>
      <c r="K16" s="12">
        <f>INDEX(Data!$B$5:$BO$200,Export!$B$4,HLOOKUP(Export!I16,Data!$B$1:$BN$2,2,FALSE)+2)</f>
        <v>0</v>
      </c>
      <c r="M16" s="5" t="s">
        <v>416</v>
      </c>
      <c r="N16" s="3" t="s">
        <v>30</v>
      </c>
      <c r="O16" s="12">
        <f>INDEX(Data!$B$5:$BO$200,Export!$B$4,HLOOKUP(Export!M16,Data!$B$1:$BN$2,2,FALSE)+2)</f>
        <v>0</v>
      </c>
      <c r="Q16" s="5" t="s">
        <v>427</v>
      </c>
      <c r="R16" s="3" t="s">
        <v>35</v>
      </c>
      <c r="S16" s="12">
        <f>INDEX(Data!$B$5:$BO$200,Export!$B$4,HLOOKUP(Export!Q16,Data!$B$1:$BN$2,2,FALSE)+2)</f>
        <v>0</v>
      </c>
      <c r="U16" s="5" t="s">
        <v>68</v>
      </c>
      <c r="V16" s="3" t="s">
        <v>41</v>
      </c>
      <c r="W16" s="4"/>
      <c r="Y16" s="5" t="s">
        <v>98</v>
      </c>
      <c r="Z16" s="3" t="s">
        <v>48</v>
      </c>
      <c r="AA16" s="4"/>
      <c r="AC16" s="5" t="s">
        <v>481</v>
      </c>
      <c r="AD16" s="4"/>
      <c r="AE16" s="4">
        <v>0</v>
      </c>
      <c r="AG16" s="5" t="s">
        <v>456</v>
      </c>
      <c r="AH16" s="3" t="s">
        <v>49</v>
      </c>
      <c r="AI16" s="4"/>
    </row>
    <row r="17" spans="2:35" ht="15.75" thickBot="1" x14ac:dyDescent="0.3">
      <c r="B17" s="11" t="s">
        <v>544</v>
      </c>
      <c r="E17" s="5" t="s">
        <v>165</v>
      </c>
      <c r="F17" s="3" t="s">
        <v>15</v>
      </c>
      <c r="G17" s="4"/>
      <c r="I17" s="5" t="s">
        <v>249</v>
      </c>
      <c r="J17" s="3" t="s">
        <v>24</v>
      </c>
      <c r="K17" s="12">
        <f>INDEX(Data!$B$5:$BO$200,Export!$B$4,HLOOKUP(Export!I17,Data!$B$1:$BN$2,2,FALSE)+2)</f>
        <v>0</v>
      </c>
      <c r="M17" s="5" t="s">
        <v>417</v>
      </c>
      <c r="N17" s="3" t="s">
        <v>30</v>
      </c>
      <c r="O17" s="12">
        <f>INDEX(Data!$B$5:$BO$200,Export!$B$4,HLOOKUP(Export!M17,Data!$B$1:$BN$2,2,FALSE)+2)</f>
        <v>0</v>
      </c>
      <c r="Q17" s="5" t="s">
        <v>428</v>
      </c>
      <c r="R17" s="3" t="s">
        <v>36</v>
      </c>
      <c r="S17" s="12">
        <f>INDEX(Data!$B$5:$BO$200,Export!$B$4,HLOOKUP(Export!Q17,Data!$B$1:$BN$2,2,FALSE)+2)</f>
        <v>0</v>
      </c>
      <c r="U17" s="5" t="s">
        <v>69</v>
      </c>
      <c r="V17" s="3" t="s">
        <v>42</v>
      </c>
      <c r="W17" s="4"/>
      <c r="Y17" s="5" t="s">
        <v>99</v>
      </c>
      <c r="Z17" s="3" t="s">
        <v>44</v>
      </c>
      <c r="AA17" s="4"/>
      <c r="AC17" s="5" t="s">
        <v>482</v>
      </c>
      <c r="AD17" s="4"/>
      <c r="AE17" s="4">
        <v>0</v>
      </c>
      <c r="AG17" s="5" t="s">
        <v>457</v>
      </c>
      <c r="AH17" s="3" t="s">
        <v>49</v>
      </c>
      <c r="AI17" s="4"/>
    </row>
    <row r="18" spans="2:35" x14ac:dyDescent="0.25">
      <c r="E18" s="5" t="s">
        <v>166</v>
      </c>
      <c r="F18" s="3" t="s">
        <v>16</v>
      </c>
      <c r="G18" s="4"/>
      <c r="I18" s="5" t="s">
        <v>250</v>
      </c>
      <c r="J18" s="3" t="s">
        <v>25</v>
      </c>
      <c r="K18" s="12">
        <f>INDEX(Data!$B$5:$BO$200,Export!$B$4,HLOOKUP(Export!I18,Data!$B$1:$BN$2,2,FALSE)+2)</f>
        <v>125.947</v>
      </c>
      <c r="Q18" s="5" t="s">
        <v>429</v>
      </c>
      <c r="R18" s="3" t="s">
        <v>36</v>
      </c>
      <c r="S18" s="12">
        <f>INDEX(Data!$B$5:$BO$200,Export!$B$4,HLOOKUP(Export!Q18,Data!$B$1:$BN$2,2,FALSE)+2)</f>
        <v>0</v>
      </c>
      <c r="U18" s="5" t="s">
        <v>70</v>
      </c>
      <c r="V18" s="3" t="s">
        <v>43</v>
      </c>
      <c r="W18" s="4"/>
      <c r="Y18" s="5" t="s">
        <v>100</v>
      </c>
      <c r="Z18" s="3" t="s">
        <v>45</v>
      </c>
      <c r="AA18" s="4"/>
      <c r="AC18" s="5" t="s">
        <v>483</v>
      </c>
      <c r="AD18" s="4"/>
      <c r="AE18" s="4">
        <v>0</v>
      </c>
      <c r="AG18" s="5" t="s">
        <v>458</v>
      </c>
      <c r="AH18" s="3" t="s">
        <v>49</v>
      </c>
      <c r="AI18" s="4"/>
    </row>
    <row r="19" spans="2:35" x14ac:dyDescent="0.25">
      <c r="E19" s="5" t="s">
        <v>167</v>
      </c>
      <c r="F19" s="3" t="s">
        <v>17</v>
      </c>
      <c r="G19" s="4"/>
      <c r="I19" s="5" t="s">
        <v>251</v>
      </c>
      <c r="J19" s="3" t="s">
        <v>25</v>
      </c>
      <c r="K19" s="12">
        <f>INDEX(Data!$B$5:$BO$200,Export!$B$4,HLOOKUP(Export!I19,Data!$B$1:$BN$2,2,FALSE)+2)</f>
        <v>767</v>
      </c>
      <c r="Q19" s="5" t="s">
        <v>430</v>
      </c>
      <c r="R19" s="3" t="s">
        <v>37</v>
      </c>
      <c r="S19" s="12">
        <f>INDEX(Data!$B$5:$BO$200,Export!$B$4,HLOOKUP(Export!Q19,Data!$B$1:$BN$2,2,FALSE)+2)</f>
        <v>0</v>
      </c>
      <c r="U19" s="5" t="s">
        <v>71</v>
      </c>
      <c r="V19" s="3" t="s">
        <v>41</v>
      </c>
      <c r="W19" s="4"/>
      <c r="Y19" s="5" t="s">
        <v>101</v>
      </c>
      <c r="Z19" s="3" t="s">
        <v>46</v>
      </c>
      <c r="AA19" s="4"/>
      <c r="AC19" s="5" t="s">
        <v>484</v>
      </c>
      <c r="AD19" s="4"/>
      <c r="AE19" s="4">
        <v>0</v>
      </c>
      <c r="AG19" s="5" t="s">
        <v>459</v>
      </c>
      <c r="AH19" s="3" t="s">
        <v>49</v>
      </c>
      <c r="AI19" s="4"/>
    </row>
    <row r="20" spans="2:35" x14ac:dyDescent="0.25">
      <c r="E20" s="5" t="s">
        <v>168</v>
      </c>
      <c r="F20" s="3" t="s">
        <v>19</v>
      </c>
      <c r="G20" s="4"/>
      <c r="I20" s="5" t="s">
        <v>252</v>
      </c>
      <c r="J20" s="3" t="s">
        <v>20</v>
      </c>
      <c r="K20" s="4"/>
      <c r="Q20" s="5" t="s">
        <v>431</v>
      </c>
      <c r="R20" s="3" t="s">
        <v>37</v>
      </c>
      <c r="S20" s="12">
        <f>INDEX(Data!$B$5:$BO$200,Export!$B$4,HLOOKUP(Export!Q20,Data!$B$1:$BN$2,2,FALSE)+2)</f>
        <v>0</v>
      </c>
      <c r="U20" s="5" t="s">
        <v>72</v>
      </c>
      <c r="V20" s="3" t="s">
        <v>42</v>
      </c>
      <c r="W20" s="4"/>
      <c r="Y20" s="5" t="s">
        <v>102</v>
      </c>
      <c r="Z20" s="3" t="s">
        <v>47</v>
      </c>
      <c r="AA20" s="4"/>
      <c r="AC20" s="5" t="s">
        <v>485</v>
      </c>
      <c r="AD20" s="4"/>
      <c r="AE20" s="4">
        <v>0</v>
      </c>
      <c r="AG20" s="5" t="s">
        <v>460</v>
      </c>
      <c r="AH20" s="3" t="s">
        <v>49</v>
      </c>
      <c r="AI20" s="4"/>
    </row>
    <row r="21" spans="2:35" x14ac:dyDescent="0.25">
      <c r="E21" s="5" t="s">
        <v>169</v>
      </c>
      <c r="F21" s="3" t="s">
        <v>11</v>
      </c>
      <c r="G21" s="4"/>
      <c r="I21" s="5" t="s">
        <v>253</v>
      </c>
      <c r="J21" s="3" t="s">
        <v>21</v>
      </c>
      <c r="K21" s="4"/>
      <c r="Q21" s="5" t="s">
        <v>432</v>
      </c>
      <c r="R21" s="3" t="s">
        <v>38</v>
      </c>
      <c r="S21" s="12">
        <f>INDEX(Data!$B$5:$BO$200,Export!$B$4,HLOOKUP(Export!Q21,Data!$B$1:$BN$2,2,FALSE)+2)</f>
        <v>0</v>
      </c>
      <c r="U21" s="5" t="s">
        <v>73</v>
      </c>
      <c r="V21" s="3" t="s">
        <v>43</v>
      </c>
      <c r="W21" s="4"/>
      <c r="Y21" s="5" t="s">
        <v>103</v>
      </c>
      <c r="Z21" s="3" t="s">
        <v>48</v>
      </c>
      <c r="AA21" s="4"/>
      <c r="AC21" s="5" t="s">
        <v>486</v>
      </c>
      <c r="AD21" s="4"/>
      <c r="AE21" s="4">
        <v>0</v>
      </c>
      <c r="AG21" s="5" t="s">
        <v>461</v>
      </c>
      <c r="AH21" s="3" t="s">
        <v>49</v>
      </c>
      <c r="AI21" s="4"/>
    </row>
    <row r="22" spans="2:35" x14ac:dyDescent="0.25">
      <c r="E22" s="5" t="s">
        <v>170</v>
      </c>
      <c r="F22" s="3" t="s">
        <v>13</v>
      </c>
      <c r="G22" s="4"/>
      <c r="I22" s="5" t="s">
        <v>254</v>
      </c>
      <c r="J22" s="3" t="s">
        <v>21</v>
      </c>
      <c r="K22" s="4"/>
      <c r="Q22" s="5" t="s">
        <v>433</v>
      </c>
      <c r="R22" s="3" t="s">
        <v>38</v>
      </c>
      <c r="S22" s="12">
        <f>INDEX(Data!$B$5:$BO$200,Export!$B$4,HLOOKUP(Export!Q22,Data!$B$1:$BN$2,2,FALSE)+2)</f>
        <v>0</v>
      </c>
      <c r="U22" s="5" t="s">
        <v>74</v>
      </c>
      <c r="V22" s="3" t="s">
        <v>41</v>
      </c>
      <c r="W22" s="4"/>
      <c r="Y22" s="5" t="s">
        <v>104</v>
      </c>
      <c r="Z22" s="3" t="s">
        <v>44</v>
      </c>
      <c r="AA22" s="4"/>
      <c r="AC22" s="5" t="s">
        <v>487</v>
      </c>
      <c r="AD22" s="4"/>
      <c r="AE22" s="4">
        <v>0</v>
      </c>
      <c r="AG22" s="5" t="s">
        <v>462</v>
      </c>
      <c r="AH22" s="3" t="s">
        <v>49</v>
      </c>
      <c r="AI22" s="4"/>
    </row>
    <row r="23" spans="2:35" x14ac:dyDescent="0.25">
      <c r="E23" s="5" t="s">
        <v>171</v>
      </c>
      <c r="F23" s="3" t="s">
        <v>14</v>
      </c>
      <c r="G23" s="4"/>
      <c r="I23" s="5" t="s">
        <v>255</v>
      </c>
      <c r="J23" s="3" t="s">
        <v>22</v>
      </c>
      <c r="K23" s="4"/>
      <c r="Q23" s="5" t="s">
        <v>434</v>
      </c>
      <c r="R23" s="3" t="s">
        <v>39</v>
      </c>
      <c r="S23" s="12">
        <f>INDEX(Data!$B$5:$BO$200,Export!$B$4,HLOOKUP(Export!Q23,Data!$B$1:$BN$2,2,FALSE)+2)</f>
        <v>0</v>
      </c>
      <c r="U23" s="5" t="s">
        <v>75</v>
      </c>
      <c r="V23" s="3" t="s">
        <v>42</v>
      </c>
      <c r="W23" s="4"/>
      <c r="Y23" s="5" t="s">
        <v>105</v>
      </c>
      <c r="Z23" s="3" t="s">
        <v>45</v>
      </c>
      <c r="AA23" s="4"/>
      <c r="AC23" s="5" t="s">
        <v>488</v>
      </c>
      <c r="AD23" s="4"/>
      <c r="AE23" s="4">
        <v>0</v>
      </c>
      <c r="AG23" s="5" t="s">
        <v>463</v>
      </c>
      <c r="AH23" s="3" t="s">
        <v>49</v>
      </c>
      <c r="AI23" s="4"/>
    </row>
    <row r="24" spans="2:35" x14ac:dyDescent="0.25">
      <c r="E24" s="5" t="s">
        <v>172</v>
      </c>
      <c r="F24" s="3" t="s">
        <v>15</v>
      </c>
      <c r="G24" s="4"/>
      <c r="I24" s="5" t="s">
        <v>256</v>
      </c>
      <c r="J24" s="3" t="s">
        <v>22</v>
      </c>
      <c r="K24" s="4"/>
      <c r="Q24" s="5" t="s">
        <v>435</v>
      </c>
      <c r="R24" s="3" t="s">
        <v>39</v>
      </c>
      <c r="S24" s="12">
        <f>INDEX(Data!$B$5:$BO$200,Export!$B$4,HLOOKUP(Export!Q24,Data!$B$1:$BN$2,2,FALSE)+2)</f>
        <v>0</v>
      </c>
      <c r="U24" s="5" t="s">
        <v>76</v>
      </c>
      <c r="V24" s="3" t="s">
        <v>43</v>
      </c>
      <c r="W24" s="4"/>
      <c r="Y24" s="5" t="s">
        <v>106</v>
      </c>
      <c r="Z24" s="3" t="s">
        <v>46</v>
      </c>
      <c r="AA24" s="4"/>
      <c r="AC24" s="5" t="s">
        <v>489</v>
      </c>
      <c r="AD24" s="4"/>
      <c r="AE24" s="4">
        <v>0</v>
      </c>
      <c r="AG24" s="5" t="s">
        <v>464</v>
      </c>
      <c r="AH24" s="3" t="s">
        <v>49</v>
      </c>
      <c r="AI24" s="4"/>
    </row>
    <row r="25" spans="2:35" x14ac:dyDescent="0.25">
      <c r="E25" s="5" t="s">
        <v>173</v>
      </c>
      <c r="F25" s="3" t="s">
        <v>16</v>
      </c>
      <c r="G25" s="4"/>
      <c r="I25" s="5" t="s">
        <v>257</v>
      </c>
      <c r="J25" s="3" t="s">
        <v>22</v>
      </c>
      <c r="K25" s="4"/>
      <c r="U25" s="5" t="s">
        <v>77</v>
      </c>
      <c r="V25" s="3" t="s">
        <v>41</v>
      </c>
      <c r="W25" s="4"/>
      <c r="Y25" s="5" t="s">
        <v>107</v>
      </c>
      <c r="Z25" s="3" t="s">
        <v>47</v>
      </c>
      <c r="AA25" s="4"/>
      <c r="AC25" s="5" t="s">
        <v>490</v>
      </c>
      <c r="AD25" s="4"/>
      <c r="AE25" s="4">
        <v>1</v>
      </c>
      <c r="AG25" s="5" t="s">
        <v>465</v>
      </c>
      <c r="AH25" s="3" t="s">
        <v>49</v>
      </c>
      <c r="AI25" s="4"/>
    </row>
    <row r="26" spans="2:35" x14ac:dyDescent="0.25">
      <c r="E26" s="5" t="s">
        <v>174</v>
      </c>
      <c r="F26" s="3" t="s">
        <v>17</v>
      </c>
      <c r="G26" s="4"/>
      <c r="I26" s="5" t="s">
        <v>258</v>
      </c>
      <c r="J26" s="3" t="s">
        <v>22</v>
      </c>
      <c r="K26" s="4"/>
      <c r="U26" s="5" t="s">
        <v>78</v>
      </c>
      <c r="V26" s="3" t="s">
        <v>42</v>
      </c>
      <c r="W26" s="4"/>
      <c r="Y26" s="5" t="s">
        <v>108</v>
      </c>
      <c r="Z26" s="3" t="s">
        <v>48</v>
      </c>
      <c r="AA26" s="4"/>
      <c r="AC26" s="5" t="s">
        <v>491</v>
      </c>
      <c r="AD26" s="4"/>
      <c r="AE26" s="4">
        <v>0</v>
      </c>
      <c r="AG26" s="5" t="s">
        <v>466</v>
      </c>
      <c r="AH26" s="3" t="s">
        <v>49</v>
      </c>
      <c r="AI26" s="4"/>
    </row>
    <row r="27" spans="2:35" x14ac:dyDescent="0.25">
      <c r="E27" s="5" t="s">
        <v>175</v>
      </c>
      <c r="F27" s="3" t="s">
        <v>19</v>
      </c>
      <c r="G27" s="4"/>
      <c r="I27" s="5" t="s">
        <v>259</v>
      </c>
      <c r="J27" s="3" t="s">
        <v>23</v>
      </c>
      <c r="K27" s="4"/>
      <c r="U27" s="5" t="s">
        <v>79</v>
      </c>
      <c r="V27" s="3" t="s">
        <v>43</v>
      </c>
      <c r="W27" s="4"/>
      <c r="Y27" s="5" t="s">
        <v>109</v>
      </c>
      <c r="Z27" s="3" t="s">
        <v>44</v>
      </c>
      <c r="AA27" s="4"/>
      <c r="AC27" s="5" t="s">
        <v>492</v>
      </c>
      <c r="AD27" s="4"/>
      <c r="AE27" s="4">
        <v>0</v>
      </c>
      <c r="AG27" s="5" t="s">
        <v>467</v>
      </c>
      <c r="AH27" s="3" t="s">
        <v>49</v>
      </c>
      <c r="AI27" s="4"/>
    </row>
    <row r="28" spans="2:35" x14ac:dyDescent="0.25">
      <c r="E28" s="5" t="s">
        <v>176</v>
      </c>
      <c r="F28" s="3" t="s">
        <v>11</v>
      </c>
      <c r="G28" s="4"/>
      <c r="I28" s="5" t="s">
        <v>260</v>
      </c>
      <c r="J28" s="3" t="s">
        <v>23</v>
      </c>
      <c r="K28" s="4"/>
      <c r="U28" s="5" t="s">
        <v>80</v>
      </c>
      <c r="V28" s="3" t="s">
        <v>41</v>
      </c>
      <c r="W28" s="4"/>
      <c r="Y28" s="5" t="s">
        <v>110</v>
      </c>
      <c r="Z28" s="3" t="s">
        <v>45</v>
      </c>
      <c r="AA28" s="4"/>
      <c r="AC28" s="5" t="s">
        <v>493</v>
      </c>
      <c r="AD28" s="4"/>
      <c r="AE28" s="4">
        <v>0</v>
      </c>
      <c r="AG28" s="5" t="s">
        <v>468</v>
      </c>
      <c r="AH28" s="3" t="s">
        <v>49</v>
      </c>
      <c r="AI28" s="4"/>
    </row>
    <row r="29" spans="2:35" collapsed="1" x14ac:dyDescent="0.25">
      <c r="E29" s="5" t="s">
        <v>177</v>
      </c>
      <c r="F29" s="3" t="s">
        <v>13</v>
      </c>
      <c r="G29" s="4"/>
      <c r="I29" s="5" t="s">
        <v>261</v>
      </c>
      <c r="J29" s="3" t="s">
        <v>24</v>
      </c>
      <c r="K29" s="4"/>
      <c r="U29" s="5" t="s">
        <v>81</v>
      </c>
      <c r="V29" s="3" t="s">
        <v>42</v>
      </c>
      <c r="W29" s="4"/>
      <c r="Y29" s="5" t="s">
        <v>111</v>
      </c>
      <c r="Z29" s="3" t="s">
        <v>46</v>
      </c>
      <c r="AA29" s="4"/>
      <c r="AC29" s="5" t="s">
        <v>494</v>
      </c>
      <c r="AD29" s="4"/>
      <c r="AE29" s="4">
        <v>0</v>
      </c>
      <c r="AG29" s="5" t="s">
        <v>469</v>
      </c>
      <c r="AH29" s="3" t="s">
        <v>49</v>
      </c>
      <c r="AI29" s="4"/>
    </row>
    <row r="30" spans="2:35" x14ac:dyDescent="0.25">
      <c r="E30" s="5" t="s">
        <v>178</v>
      </c>
      <c r="F30" s="3" t="s">
        <v>14</v>
      </c>
      <c r="G30" s="4"/>
      <c r="I30" s="5" t="s">
        <v>262</v>
      </c>
      <c r="J30" s="3" t="s">
        <v>24</v>
      </c>
      <c r="K30" s="4"/>
      <c r="U30" s="5" t="s">
        <v>82</v>
      </c>
      <c r="V30" s="3" t="s">
        <v>43</v>
      </c>
      <c r="W30" s="4"/>
      <c r="Y30" s="5" t="s">
        <v>112</v>
      </c>
      <c r="Z30" s="3" t="s">
        <v>47</v>
      </c>
      <c r="AA30" s="4"/>
      <c r="AC30" s="5" t="s">
        <v>495</v>
      </c>
      <c r="AD30" s="4"/>
      <c r="AE30" s="4">
        <v>0</v>
      </c>
      <c r="AG30" s="5" t="s">
        <v>470</v>
      </c>
      <c r="AH30" s="3" t="s">
        <v>49</v>
      </c>
      <c r="AI30" s="4"/>
    </row>
    <row r="31" spans="2:35" x14ac:dyDescent="0.25">
      <c r="E31" s="5" t="s">
        <v>179</v>
      </c>
      <c r="F31" s="3" t="s">
        <v>15</v>
      </c>
      <c r="G31" s="4"/>
      <c r="I31" s="5" t="s">
        <v>263</v>
      </c>
      <c r="J31" s="3" t="s">
        <v>25</v>
      </c>
      <c r="K31" s="4"/>
      <c r="U31" s="5" t="s">
        <v>83</v>
      </c>
      <c r="V31" s="3" t="s">
        <v>41</v>
      </c>
      <c r="W31" s="4"/>
      <c r="Y31" s="5" t="s">
        <v>113</v>
      </c>
      <c r="Z31" s="3" t="s">
        <v>48</v>
      </c>
      <c r="AA31" s="4"/>
      <c r="AC31" s="5" t="s">
        <v>496</v>
      </c>
      <c r="AD31" s="4"/>
      <c r="AE31" s="4">
        <v>0</v>
      </c>
      <c r="AG31" s="5" t="s">
        <v>471</v>
      </c>
      <c r="AH31" s="3" t="s">
        <v>49</v>
      </c>
      <c r="AI31">
        <v>0</v>
      </c>
    </row>
    <row r="32" spans="2:35" x14ac:dyDescent="0.25">
      <c r="E32" s="5" t="s">
        <v>180</v>
      </c>
      <c r="F32" s="3" t="s">
        <v>16</v>
      </c>
      <c r="G32" s="4"/>
      <c r="I32" s="5" t="s">
        <v>264</v>
      </c>
      <c r="J32" s="3" t="s">
        <v>25</v>
      </c>
      <c r="K32" s="4"/>
      <c r="U32" s="5" t="s">
        <v>84</v>
      </c>
      <c r="V32" s="3" t="s">
        <v>42</v>
      </c>
      <c r="W32" s="4"/>
      <c r="Y32" s="5" t="s">
        <v>114</v>
      </c>
      <c r="Z32" s="3" t="s">
        <v>44</v>
      </c>
      <c r="AA32" s="4"/>
      <c r="AC32" s="5" t="s">
        <v>497</v>
      </c>
      <c r="AD32" s="4"/>
      <c r="AE32" s="4">
        <v>0</v>
      </c>
      <c r="AG32" s="5" t="s">
        <v>472</v>
      </c>
      <c r="AH32" s="3" t="s">
        <v>49</v>
      </c>
      <c r="AI32">
        <v>0</v>
      </c>
    </row>
    <row r="33" spans="5:31" x14ac:dyDescent="0.25">
      <c r="E33" s="5" t="s">
        <v>181</v>
      </c>
      <c r="F33" s="3" t="s">
        <v>17</v>
      </c>
      <c r="G33" s="4"/>
      <c r="I33" s="5" t="s">
        <v>265</v>
      </c>
      <c r="J33" s="3" t="s">
        <v>20</v>
      </c>
      <c r="K33" s="4"/>
      <c r="U33" s="5" t="s">
        <v>85</v>
      </c>
      <c r="V33" s="3" t="s">
        <v>43</v>
      </c>
      <c r="W33" s="4"/>
      <c r="Y33" s="5" t="s">
        <v>115</v>
      </c>
      <c r="Z33" s="3" t="s">
        <v>45</v>
      </c>
      <c r="AA33" s="4"/>
      <c r="AC33" s="5" t="s">
        <v>498</v>
      </c>
      <c r="AD33" s="4"/>
      <c r="AE33" s="4">
        <v>0</v>
      </c>
    </row>
    <row r="34" spans="5:31" x14ac:dyDescent="0.25">
      <c r="E34" s="5" t="s">
        <v>182</v>
      </c>
      <c r="F34" s="3" t="s">
        <v>19</v>
      </c>
      <c r="G34" s="4"/>
      <c r="I34" s="5" t="s">
        <v>266</v>
      </c>
      <c r="J34" s="3" t="s">
        <v>21</v>
      </c>
      <c r="K34" s="4"/>
      <c r="U34" s="5" t="s">
        <v>86</v>
      </c>
      <c r="V34" s="3" t="s">
        <v>41</v>
      </c>
      <c r="W34" s="4"/>
      <c r="Y34" s="5" t="s">
        <v>116</v>
      </c>
      <c r="Z34" s="3" t="s">
        <v>46</v>
      </c>
      <c r="AA34" s="4"/>
      <c r="AC34" s="5" t="s">
        <v>499</v>
      </c>
      <c r="AD34" s="4"/>
      <c r="AE34" s="4">
        <v>0</v>
      </c>
    </row>
    <row r="35" spans="5:31" x14ac:dyDescent="0.25">
      <c r="E35" s="5" t="s">
        <v>183</v>
      </c>
      <c r="F35" s="3" t="s">
        <v>11</v>
      </c>
      <c r="G35" s="4"/>
      <c r="I35" s="5" t="s">
        <v>267</v>
      </c>
      <c r="J35" s="3" t="s">
        <v>21</v>
      </c>
      <c r="K35" s="4"/>
      <c r="U35" s="5" t="s">
        <v>87</v>
      </c>
      <c r="V35" s="3" t="s">
        <v>42</v>
      </c>
      <c r="W35" s="4"/>
      <c r="Y35" s="5" t="s">
        <v>117</v>
      </c>
      <c r="Z35" s="3" t="s">
        <v>47</v>
      </c>
      <c r="AA35" s="4"/>
      <c r="AC35" s="5" t="s">
        <v>473</v>
      </c>
      <c r="AD35" s="3" t="s">
        <v>50</v>
      </c>
      <c r="AE35" s="4">
        <v>0</v>
      </c>
    </row>
    <row r="36" spans="5:31" x14ac:dyDescent="0.25">
      <c r="E36" s="5" t="s">
        <v>184</v>
      </c>
      <c r="F36" s="3" t="s">
        <v>13</v>
      </c>
      <c r="G36" s="4"/>
      <c r="I36" s="5" t="s">
        <v>268</v>
      </c>
      <c r="J36" s="3" t="s">
        <v>22</v>
      </c>
      <c r="K36" s="4"/>
      <c r="U36" s="5" t="s">
        <v>88</v>
      </c>
      <c r="V36" s="3" t="s">
        <v>43</v>
      </c>
      <c r="W36" s="4"/>
      <c r="Y36" s="5" t="s">
        <v>118</v>
      </c>
      <c r="Z36" s="3" t="s">
        <v>48</v>
      </c>
      <c r="AA36" s="4"/>
      <c r="AC36" s="5" t="s">
        <v>474</v>
      </c>
      <c r="AD36" s="3" t="s">
        <v>50</v>
      </c>
      <c r="AE36" s="4">
        <v>0</v>
      </c>
    </row>
    <row r="37" spans="5:31" x14ac:dyDescent="0.25">
      <c r="E37" s="5" t="s">
        <v>185</v>
      </c>
      <c r="F37" s="3" t="s">
        <v>14</v>
      </c>
      <c r="G37" s="4"/>
      <c r="I37" s="5" t="s">
        <v>269</v>
      </c>
      <c r="J37" s="3" t="s">
        <v>22</v>
      </c>
      <c r="K37" s="4"/>
      <c r="Y37" s="5" t="s">
        <v>119</v>
      </c>
      <c r="Z37" s="3" t="s">
        <v>44</v>
      </c>
      <c r="AA37" s="4"/>
      <c r="AC37" s="5" t="s">
        <v>445</v>
      </c>
      <c r="AD37" s="4"/>
      <c r="AE37" s="3" t="s">
        <v>51</v>
      </c>
    </row>
    <row r="38" spans="5:31" x14ac:dyDescent="0.25">
      <c r="E38" s="5" t="s">
        <v>186</v>
      </c>
      <c r="F38" s="3" t="s">
        <v>15</v>
      </c>
      <c r="G38" s="4"/>
      <c r="I38" s="5" t="s">
        <v>270</v>
      </c>
      <c r="J38" s="3" t="s">
        <v>22</v>
      </c>
      <c r="K38" s="4"/>
      <c r="Y38" s="5" t="s">
        <v>120</v>
      </c>
      <c r="Z38" s="3" t="s">
        <v>45</v>
      </c>
      <c r="AA38" s="4"/>
      <c r="AC38" s="5" t="s">
        <v>500</v>
      </c>
      <c r="AD38" s="4"/>
      <c r="AE38" s="3" t="s">
        <v>52</v>
      </c>
    </row>
    <row r="39" spans="5:31" x14ac:dyDescent="0.25">
      <c r="E39" s="5" t="s">
        <v>187</v>
      </c>
      <c r="F39" s="3" t="s">
        <v>16</v>
      </c>
      <c r="G39" s="4"/>
      <c r="I39" s="5" t="s">
        <v>271</v>
      </c>
      <c r="J39" s="3" t="s">
        <v>22</v>
      </c>
      <c r="K39" s="4"/>
      <c r="Y39" s="5" t="s">
        <v>121</v>
      </c>
      <c r="Z39" s="3" t="s">
        <v>46</v>
      </c>
      <c r="AA39" s="4"/>
      <c r="AC39" s="5" t="s">
        <v>501</v>
      </c>
      <c r="AD39" s="4"/>
      <c r="AE39" s="3" t="s">
        <v>53</v>
      </c>
    </row>
    <row r="40" spans="5:31" x14ac:dyDescent="0.25">
      <c r="E40" s="5" t="s">
        <v>188</v>
      </c>
      <c r="F40" s="3" t="s">
        <v>17</v>
      </c>
      <c r="G40" s="4"/>
      <c r="I40" s="5" t="s">
        <v>272</v>
      </c>
      <c r="J40" s="3" t="s">
        <v>23</v>
      </c>
      <c r="K40" s="4"/>
      <c r="Y40" s="5" t="s">
        <v>122</v>
      </c>
      <c r="Z40" s="3" t="s">
        <v>47</v>
      </c>
      <c r="AA40" s="4"/>
      <c r="AC40" s="5" t="s">
        <v>502</v>
      </c>
      <c r="AD40" s="4"/>
      <c r="AE40" s="3" t="s">
        <v>54</v>
      </c>
    </row>
    <row r="41" spans="5:31" x14ac:dyDescent="0.25">
      <c r="E41" s="5" t="s">
        <v>189</v>
      </c>
      <c r="F41" s="3" t="s">
        <v>19</v>
      </c>
      <c r="G41" s="4"/>
      <c r="I41" s="5" t="s">
        <v>273</v>
      </c>
      <c r="J41" s="3" t="s">
        <v>23</v>
      </c>
      <c r="K41" s="4"/>
      <c r="Y41" s="5" t="s">
        <v>123</v>
      </c>
      <c r="Z41" s="3" t="s">
        <v>48</v>
      </c>
      <c r="AA41" s="4"/>
    </row>
    <row r="42" spans="5:31" x14ac:dyDescent="0.25">
      <c r="E42" s="5" t="s">
        <v>190</v>
      </c>
      <c r="F42" s="3" t="s">
        <v>11</v>
      </c>
      <c r="G42" s="4"/>
      <c r="I42" s="5" t="s">
        <v>274</v>
      </c>
      <c r="J42" s="3" t="s">
        <v>24</v>
      </c>
      <c r="K42" s="4"/>
      <c r="Y42" s="5" t="s">
        <v>124</v>
      </c>
      <c r="Z42" s="3" t="s">
        <v>44</v>
      </c>
      <c r="AA42" s="4"/>
    </row>
    <row r="43" spans="5:31" x14ac:dyDescent="0.25">
      <c r="E43" s="5" t="s">
        <v>191</v>
      </c>
      <c r="F43" s="3" t="s">
        <v>13</v>
      </c>
      <c r="G43" s="4"/>
      <c r="I43" s="5" t="s">
        <v>275</v>
      </c>
      <c r="J43" s="3" t="s">
        <v>24</v>
      </c>
      <c r="K43" s="4"/>
      <c r="Y43" s="5" t="s">
        <v>125</v>
      </c>
      <c r="Z43" s="3" t="s">
        <v>45</v>
      </c>
      <c r="AA43" s="4"/>
    </row>
    <row r="44" spans="5:31" x14ac:dyDescent="0.25">
      <c r="E44" s="5" t="s">
        <v>192</v>
      </c>
      <c r="F44" s="3" t="s">
        <v>14</v>
      </c>
      <c r="G44" s="4"/>
      <c r="I44" s="5" t="s">
        <v>276</v>
      </c>
      <c r="J44" s="3" t="s">
        <v>25</v>
      </c>
      <c r="K44" s="4"/>
      <c r="Y44" s="5" t="s">
        <v>126</v>
      </c>
      <c r="Z44" s="3" t="s">
        <v>46</v>
      </c>
      <c r="AA44" s="4"/>
    </row>
    <row r="45" spans="5:31" x14ac:dyDescent="0.25">
      <c r="E45" s="5" t="s">
        <v>193</v>
      </c>
      <c r="F45" s="3" t="s">
        <v>15</v>
      </c>
      <c r="G45" s="4"/>
      <c r="I45" s="5" t="s">
        <v>277</v>
      </c>
      <c r="J45" s="3" t="s">
        <v>25</v>
      </c>
      <c r="K45" s="4"/>
      <c r="Y45" s="5" t="s">
        <v>127</v>
      </c>
      <c r="Z45" s="3" t="s">
        <v>47</v>
      </c>
      <c r="AA45" s="4"/>
    </row>
    <row r="46" spans="5:31" x14ac:dyDescent="0.25">
      <c r="E46" s="5" t="s">
        <v>194</v>
      </c>
      <c r="F46" s="3" t="s">
        <v>16</v>
      </c>
      <c r="G46" s="4"/>
      <c r="I46" s="5" t="s">
        <v>278</v>
      </c>
      <c r="J46" s="3" t="s">
        <v>20</v>
      </c>
      <c r="K46" s="4"/>
      <c r="Y46" s="5" t="s">
        <v>128</v>
      </c>
      <c r="Z46" s="3" t="s">
        <v>48</v>
      </c>
      <c r="AA46" s="4"/>
    </row>
    <row r="47" spans="5:31" x14ac:dyDescent="0.25">
      <c r="E47" s="5" t="s">
        <v>195</v>
      </c>
      <c r="F47" s="3" t="s">
        <v>17</v>
      </c>
      <c r="G47" s="4"/>
      <c r="I47" s="5" t="s">
        <v>279</v>
      </c>
      <c r="J47" s="3" t="s">
        <v>21</v>
      </c>
      <c r="K47" s="4"/>
      <c r="Y47" s="5" t="s">
        <v>129</v>
      </c>
      <c r="Z47" s="3" t="s">
        <v>44</v>
      </c>
      <c r="AA47" s="4"/>
    </row>
    <row r="48" spans="5:31" x14ac:dyDescent="0.25">
      <c r="E48" s="5" t="s">
        <v>196</v>
      </c>
      <c r="F48" s="3" t="s">
        <v>19</v>
      </c>
      <c r="G48" s="4"/>
      <c r="I48" s="5" t="s">
        <v>280</v>
      </c>
      <c r="J48" s="3" t="s">
        <v>21</v>
      </c>
      <c r="K48" s="4"/>
      <c r="Y48" s="5" t="s">
        <v>130</v>
      </c>
      <c r="Z48" s="3" t="s">
        <v>45</v>
      </c>
      <c r="AA48" s="4"/>
    </row>
    <row r="49" spans="5:27" x14ac:dyDescent="0.25">
      <c r="E49" s="5" t="s">
        <v>197</v>
      </c>
      <c r="F49" s="3" t="s">
        <v>11</v>
      </c>
      <c r="G49" s="4"/>
      <c r="I49" s="5" t="s">
        <v>281</v>
      </c>
      <c r="J49" s="3" t="s">
        <v>22</v>
      </c>
      <c r="K49" s="4"/>
      <c r="Y49" s="5" t="s">
        <v>131</v>
      </c>
      <c r="Z49" s="3" t="s">
        <v>46</v>
      </c>
      <c r="AA49" s="4"/>
    </row>
    <row r="50" spans="5:27" x14ac:dyDescent="0.25">
      <c r="E50" s="5" t="s">
        <v>198</v>
      </c>
      <c r="F50" s="3" t="s">
        <v>13</v>
      </c>
      <c r="G50" s="4"/>
      <c r="I50" s="5" t="s">
        <v>282</v>
      </c>
      <c r="J50" s="3" t="s">
        <v>22</v>
      </c>
      <c r="K50" s="4"/>
      <c r="Y50" s="5" t="s">
        <v>132</v>
      </c>
      <c r="Z50" s="3" t="s">
        <v>47</v>
      </c>
      <c r="AA50" s="4"/>
    </row>
    <row r="51" spans="5:27" collapsed="1" x14ac:dyDescent="0.25">
      <c r="E51" s="5" t="s">
        <v>199</v>
      </c>
      <c r="F51" s="3" t="s">
        <v>14</v>
      </c>
      <c r="G51" s="4"/>
      <c r="I51" s="5" t="s">
        <v>283</v>
      </c>
      <c r="J51" s="3" t="s">
        <v>22</v>
      </c>
      <c r="K51" s="4"/>
      <c r="Y51" s="5" t="s">
        <v>133</v>
      </c>
      <c r="Z51" s="3" t="s">
        <v>48</v>
      </c>
      <c r="AA51" s="4"/>
    </row>
    <row r="52" spans="5:27" x14ac:dyDescent="0.25">
      <c r="E52" s="5" t="s">
        <v>200</v>
      </c>
      <c r="F52" s="3" t="s">
        <v>15</v>
      </c>
      <c r="G52" s="4"/>
      <c r="I52" s="5" t="s">
        <v>284</v>
      </c>
      <c r="J52" s="3" t="s">
        <v>22</v>
      </c>
      <c r="K52" s="4"/>
      <c r="Y52" s="5" t="s">
        <v>134</v>
      </c>
      <c r="Z52" s="3" t="s">
        <v>44</v>
      </c>
      <c r="AA52" s="4"/>
    </row>
    <row r="53" spans="5:27" x14ac:dyDescent="0.25">
      <c r="E53" s="5" t="s">
        <v>201</v>
      </c>
      <c r="F53" s="3" t="s">
        <v>16</v>
      </c>
      <c r="G53" s="4"/>
      <c r="I53" s="5" t="s">
        <v>285</v>
      </c>
      <c r="J53" s="3" t="s">
        <v>23</v>
      </c>
      <c r="K53" s="4"/>
      <c r="Y53" s="5" t="s">
        <v>135</v>
      </c>
      <c r="Z53" s="3" t="s">
        <v>45</v>
      </c>
      <c r="AA53" s="4"/>
    </row>
    <row r="54" spans="5:27" x14ac:dyDescent="0.25">
      <c r="E54" s="5" t="s">
        <v>202</v>
      </c>
      <c r="F54" s="3" t="s">
        <v>17</v>
      </c>
      <c r="G54" s="4"/>
      <c r="I54" s="5" t="s">
        <v>286</v>
      </c>
      <c r="J54" s="3" t="s">
        <v>23</v>
      </c>
      <c r="K54" s="4"/>
      <c r="Y54" s="5" t="s">
        <v>136</v>
      </c>
      <c r="Z54" s="3" t="s">
        <v>46</v>
      </c>
      <c r="AA54" s="4"/>
    </row>
    <row r="55" spans="5:27" x14ac:dyDescent="0.25">
      <c r="E55" s="5" t="s">
        <v>203</v>
      </c>
      <c r="F55" s="3" t="s">
        <v>19</v>
      </c>
      <c r="G55" s="4"/>
      <c r="I55" s="5" t="s">
        <v>287</v>
      </c>
      <c r="J55" s="3" t="s">
        <v>24</v>
      </c>
      <c r="K55" s="4"/>
      <c r="Y55" s="5" t="s">
        <v>137</v>
      </c>
      <c r="Z55" s="3" t="s">
        <v>47</v>
      </c>
      <c r="AA55" s="4"/>
    </row>
    <row r="56" spans="5:27" x14ac:dyDescent="0.25">
      <c r="E56" s="5" t="s">
        <v>204</v>
      </c>
      <c r="F56" s="3" t="s">
        <v>11</v>
      </c>
      <c r="G56" s="4"/>
      <c r="I56" s="5" t="s">
        <v>288</v>
      </c>
      <c r="J56" s="3" t="s">
        <v>24</v>
      </c>
      <c r="K56" s="4"/>
      <c r="Y56" s="5" t="s">
        <v>138</v>
      </c>
      <c r="Z56" s="3" t="s">
        <v>48</v>
      </c>
      <c r="AA56" s="4"/>
    </row>
    <row r="57" spans="5:27" x14ac:dyDescent="0.25">
      <c r="E57" s="5" t="s">
        <v>205</v>
      </c>
      <c r="F57" s="3" t="s">
        <v>13</v>
      </c>
      <c r="G57" s="4"/>
      <c r="I57" s="5" t="s">
        <v>289</v>
      </c>
      <c r="J57" s="3" t="s">
        <v>25</v>
      </c>
      <c r="K57" s="4"/>
      <c r="Y57" s="5" t="s">
        <v>139</v>
      </c>
      <c r="Z57" s="3" t="s">
        <v>44</v>
      </c>
      <c r="AA57" s="4"/>
    </row>
    <row r="58" spans="5:27" x14ac:dyDescent="0.25">
      <c r="E58" s="5" t="s">
        <v>206</v>
      </c>
      <c r="F58" s="3" t="s">
        <v>14</v>
      </c>
      <c r="G58" s="4"/>
      <c r="I58" s="5" t="s">
        <v>290</v>
      </c>
      <c r="J58" s="3" t="s">
        <v>25</v>
      </c>
      <c r="K58" s="4"/>
      <c r="Y58" s="5" t="s">
        <v>140</v>
      </c>
      <c r="Z58" s="3" t="s">
        <v>45</v>
      </c>
      <c r="AA58" s="4"/>
    </row>
    <row r="59" spans="5:27" x14ac:dyDescent="0.25">
      <c r="E59" s="5" t="s">
        <v>207</v>
      </c>
      <c r="F59" s="3" t="s">
        <v>15</v>
      </c>
      <c r="G59" s="4"/>
      <c r="I59" s="5" t="s">
        <v>291</v>
      </c>
      <c r="J59" s="3" t="s">
        <v>20</v>
      </c>
      <c r="K59" s="4"/>
      <c r="Y59" s="5" t="s">
        <v>141</v>
      </c>
      <c r="Z59" s="3" t="s">
        <v>46</v>
      </c>
      <c r="AA59" s="4"/>
    </row>
    <row r="60" spans="5:27" x14ac:dyDescent="0.25">
      <c r="E60" s="5" t="s">
        <v>208</v>
      </c>
      <c r="F60" s="3" t="s">
        <v>16</v>
      </c>
      <c r="G60" s="4"/>
      <c r="I60" s="5" t="s">
        <v>292</v>
      </c>
      <c r="J60" s="3" t="s">
        <v>21</v>
      </c>
      <c r="K60" s="4"/>
      <c r="Y60" s="5" t="s">
        <v>142</v>
      </c>
      <c r="Z60" s="3" t="s">
        <v>47</v>
      </c>
      <c r="AA60" s="4"/>
    </row>
    <row r="61" spans="5:27" x14ac:dyDescent="0.25">
      <c r="E61" s="5" t="s">
        <v>209</v>
      </c>
      <c r="F61" s="3" t="s">
        <v>17</v>
      </c>
      <c r="G61" s="4"/>
      <c r="I61" s="5" t="s">
        <v>293</v>
      </c>
      <c r="J61" s="3" t="s">
        <v>21</v>
      </c>
      <c r="K61" s="4"/>
      <c r="Y61" s="5" t="s">
        <v>143</v>
      </c>
      <c r="Z61" s="3" t="s">
        <v>48</v>
      </c>
      <c r="AA61" s="4"/>
    </row>
    <row r="62" spans="5:27" x14ac:dyDescent="0.25">
      <c r="E62" s="5" t="s">
        <v>210</v>
      </c>
      <c r="F62" s="3" t="s">
        <v>19</v>
      </c>
      <c r="G62" s="4"/>
      <c r="I62" s="5" t="s">
        <v>294</v>
      </c>
      <c r="J62" s="3" t="s">
        <v>22</v>
      </c>
      <c r="K62" s="4"/>
      <c r="Y62" s="5" t="s">
        <v>144</v>
      </c>
      <c r="Z62" s="3" t="s">
        <v>44</v>
      </c>
      <c r="AA62" s="4"/>
    </row>
    <row r="63" spans="5:27" x14ac:dyDescent="0.25">
      <c r="E63" s="5" t="s">
        <v>211</v>
      </c>
      <c r="F63" s="3" t="s">
        <v>11</v>
      </c>
      <c r="G63" s="4"/>
      <c r="I63" s="5" t="s">
        <v>295</v>
      </c>
      <c r="J63" s="3" t="s">
        <v>22</v>
      </c>
      <c r="K63" s="4"/>
      <c r="Y63" s="5" t="s">
        <v>145</v>
      </c>
      <c r="Z63" s="3" t="s">
        <v>45</v>
      </c>
      <c r="AA63" s="4"/>
    </row>
    <row r="64" spans="5:27" x14ac:dyDescent="0.25">
      <c r="E64" s="5" t="s">
        <v>212</v>
      </c>
      <c r="F64" s="3" t="s">
        <v>13</v>
      </c>
      <c r="G64" s="4"/>
      <c r="I64" s="5" t="s">
        <v>296</v>
      </c>
      <c r="J64" s="3" t="s">
        <v>22</v>
      </c>
      <c r="K64" s="4"/>
      <c r="Y64" s="5" t="s">
        <v>146</v>
      </c>
      <c r="Z64" s="3" t="s">
        <v>46</v>
      </c>
      <c r="AA64" s="4"/>
    </row>
    <row r="65" spans="5:27" x14ac:dyDescent="0.25">
      <c r="E65" s="5" t="s">
        <v>213</v>
      </c>
      <c r="F65" s="3" t="s">
        <v>14</v>
      </c>
      <c r="G65" s="4"/>
      <c r="I65" s="5" t="s">
        <v>297</v>
      </c>
      <c r="J65" s="3" t="s">
        <v>22</v>
      </c>
      <c r="K65" s="4"/>
      <c r="Y65" s="5" t="s">
        <v>147</v>
      </c>
      <c r="Z65" s="3" t="s">
        <v>47</v>
      </c>
      <c r="AA65" s="4"/>
    </row>
    <row r="66" spans="5:27" x14ac:dyDescent="0.25">
      <c r="E66" s="5" t="s">
        <v>214</v>
      </c>
      <c r="F66" s="3" t="s">
        <v>15</v>
      </c>
      <c r="G66" s="4"/>
      <c r="I66" s="5" t="s">
        <v>298</v>
      </c>
      <c r="J66" s="3" t="s">
        <v>23</v>
      </c>
      <c r="K66" s="4"/>
      <c r="Y66" s="5" t="s">
        <v>148</v>
      </c>
      <c r="Z66" s="3" t="s">
        <v>48</v>
      </c>
      <c r="AA66" s="4"/>
    </row>
    <row r="67" spans="5:27" x14ac:dyDescent="0.25">
      <c r="E67" s="5" t="s">
        <v>215</v>
      </c>
      <c r="F67" s="3" t="s">
        <v>16</v>
      </c>
      <c r="G67" s="4"/>
      <c r="I67" s="5" t="s">
        <v>299</v>
      </c>
      <c r="J67" s="3" t="s">
        <v>23</v>
      </c>
      <c r="K67" s="4"/>
      <c r="Y67" s="5" t="s">
        <v>149</v>
      </c>
      <c r="Z67" s="3" t="s">
        <v>45</v>
      </c>
      <c r="AA67" s="10">
        <f>AA8</f>
        <v>137.023</v>
      </c>
    </row>
    <row r="68" spans="5:27" x14ac:dyDescent="0.25">
      <c r="E68" s="5" t="s">
        <v>216</v>
      </c>
      <c r="F68" s="3" t="s">
        <v>17</v>
      </c>
      <c r="G68" s="4"/>
      <c r="I68" s="5" t="s">
        <v>300</v>
      </c>
      <c r="J68" s="3" t="s">
        <v>24</v>
      </c>
      <c r="K68" s="4"/>
      <c r="Y68" s="5" t="s">
        <v>150</v>
      </c>
      <c r="Z68" s="3" t="s">
        <v>46</v>
      </c>
      <c r="AA68" s="10">
        <f>AA9</f>
        <v>767</v>
      </c>
    </row>
    <row r="69" spans="5:27" x14ac:dyDescent="0.25">
      <c r="E69" s="5" t="s">
        <v>217</v>
      </c>
      <c r="F69" s="3" t="s">
        <v>19</v>
      </c>
      <c r="G69" s="4"/>
      <c r="I69" s="5" t="s">
        <v>301</v>
      </c>
      <c r="J69" s="3" t="s">
        <v>24</v>
      </c>
      <c r="K69" s="4"/>
    </row>
    <row r="70" spans="5:27" x14ac:dyDescent="0.25">
      <c r="E70" s="5" t="s">
        <v>218</v>
      </c>
      <c r="F70" s="3" t="s">
        <v>11</v>
      </c>
      <c r="G70" s="4"/>
      <c r="I70" s="5" t="s">
        <v>302</v>
      </c>
      <c r="J70" s="3" t="s">
        <v>25</v>
      </c>
      <c r="K70" s="4"/>
    </row>
    <row r="71" spans="5:27" x14ac:dyDescent="0.25">
      <c r="E71" s="5" t="s">
        <v>219</v>
      </c>
      <c r="F71" s="3" t="s">
        <v>13</v>
      </c>
      <c r="G71" s="4"/>
      <c r="I71" s="5" t="s">
        <v>303</v>
      </c>
      <c r="J71" s="3" t="s">
        <v>25</v>
      </c>
      <c r="K71" s="4"/>
    </row>
    <row r="72" spans="5:27" x14ac:dyDescent="0.25">
      <c r="E72" s="5" t="s">
        <v>220</v>
      </c>
      <c r="F72" s="3" t="s">
        <v>14</v>
      </c>
      <c r="G72" s="4"/>
      <c r="I72" s="5" t="s">
        <v>304</v>
      </c>
      <c r="J72" s="3" t="s">
        <v>20</v>
      </c>
      <c r="K72" s="4"/>
    </row>
    <row r="73" spans="5:27" collapsed="1" x14ac:dyDescent="0.25">
      <c r="E73" s="5" t="s">
        <v>221</v>
      </c>
      <c r="F73" s="3" t="s">
        <v>15</v>
      </c>
      <c r="G73" s="4"/>
      <c r="I73" s="5" t="s">
        <v>305</v>
      </c>
      <c r="J73" s="3" t="s">
        <v>21</v>
      </c>
      <c r="K73" s="4"/>
    </row>
    <row r="74" spans="5:27" x14ac:dyDescent="0.25">
      <c r="E74" s="5" t="s">
        <v>222</v>
      </c>
      <c r="F74" s="3" t="s">
        <v>16</v>
      </c>
      <c r="G74" s="4"/>
      <c r="I74" s="5" t="s">
        <v>306</v>
      </c>
      <c r="J74" s="3" t="s">
        <v>21</v>
      </c>
      <c r="K74" s="4"/>
    </row>
    <row r="75" spans="5:27" x14ac:dyDescent="0.25">
      <c r="E75" s="5" t="s">
        <v>223</v>
      </c>
      <c r="F75" s="3" t="s">
        <v>17</v>
      </c>
      <c r="G75" s="4"/>
      <c r="I75" s="5" t="s">
        <v>307</v>
      </c>
      <c r="J75" s="3" t="s">
        <v>22</v>
      </c>
      <c r="K75" s="4"/>
    </row>
    <row r="76" spans="5:27" x14ac:dyDescent="0.25">
      <c r="E76" s="5" t="s">
        <v>224</v>
      </c>
      <c r="F76" s="3" t="s">
        <v>19</v>
      </c>
      <c r="G76" s="4"/>
      <c r="I76" s="5" t="s">
        <v>308</v>
      </c>
      <c r="J76" s="3" t="s">
        <v>22</v>
      </c>
      <c r="K76" s="4"/>
    </row>
    <row r="77" spans="5:27" x14ac:dyDescent="0.25">
      <c r="E77" s="5" t="s">
        <v>225</v>
      </c>
      <c r="F77" s="3" t="s">
        <v>11</v>
      </c>
      <c r="G77" s="4"/>
      <c r="I77" s="5" t="s">
        <v>309</v>
      </c>
      <c r="J77" s="3" t="s">
        <v>22</v>
      </c>
      <c r="K77" s="4"/>
    </row>
    <row r="78" spans="5:27" x14ac:dyDescent="0.25">
      <c r="E78" s="5" t="s">
        <v>226</v>
      </c>
      <c r="F78" s="3" t="s">
        <v>13</v>
      </c>
      <c r="G78" s="4"/>
      <c r="I78" s="5" t="s">
        <v>310</v>
      </c>
      <c r="J78" s="3" t="s">
        <v>22</v>
      </c>
      <c r="K78" s="4"/>
    </row>
    <row r="79" spans="5:27" x14ac:dyDescent="0.25">
      <c r="E79" s="5" t="s">
        <v>227</v>
      </c>
      <c r="F79" s="3" t="s">
        <v>14</v>
      </c>
      <c r="G79" s="4"/>
      <c r="I79" s="5" t="s">
        <v>311</v>
      </c>
      <c r="J79" s="3" t="s">
        <v>23</v>
      </c>
      <c r="K79" s="4"/>
    </row>
    <row r="80" spans="5:27" x14ac:dyDescent="0.25">
      <c r="E80" s="5" t="s">
        <v>228</v>
      </c>
      <c r="F80" s="3" t="s">
        <v>15</v>
      </c>
      <c r="G80" s="4"/>
      <c r="I80" s="5" t="s">
        <v>312</v>
      </c>
      <c r="J80" s="3" t="s">
        <v>23</v>
      </c>
      <c r="K80" s="4"/>
    </row>
    <row r="81" spans="5:11" x14ac:dyDescent="0.25">
      <c r="E81" s="5" t="s">
        <v>229</v>
      </c>
      <c r="F81" s="3" t="s">
        <v>16</v>
      </c>
      <c r="G81" s="4"/>
      <c r="I81" s="5" t="s">
        <v>313</v>
      </c>
      <c r="J81" s="3" t="s">
        <v>24</v>
      </c>
      <c r="K81" s="4"/>
    </row>
    <row r="82" spans="5:11" x14ac:dyDescent="0.25">
      <c r="E82" s="5" t="s">
        <v>230</v>
      </c>
      <c r="F82" s="3" t="s">
        <v>17</v>
      </c>
      <c r="G82" s="4"/>
      <c r="I82" s="5" t="s">
        <v>314</v>
      </c>
      <c r="J82" s="3" t="s">
        <v>24</v>
      </c>
      <c r="K82" s="4"/>
    </row>
    <row r="83" spans="5:11" x14ac:dyDescent="0.25">
      <c r="E83" s="5" t="s">
        <v>231</v>
      </c>
      <c r="F83" s="3" t="s">
        <v>19</v>
      </c>
      <c r="G83" s="4"/>
      <c r="I83" s="5" t="s">
        <v>315</v>
      </c>
      <c r="J83" s="3" t="s">
        <v>25</v>
      </c>
      <c r="K83" s="4"/>
    </row>
    <row r="84" spans="5:11" x14ac:dyDescent="0.25">
      <c r="E84" s="5" t="s">
        <v>232</v>
      </c>
      <c r="F84" s="3" t="s">
        <v>11</v>
      </c>
      <c r="G84" s="4"/>
      <c r="I84" s="5" t="s">
        <v>316</v>
      </c>
      <c r="J84" s="3" t="s">
        <v>25</v>
      </c>
      <c r="K84" s="4"/>
    </row>
    <row r="85" spans="5:11" x14ac:dyDescent="0.25">
      <c r="E85" s="5" t="s">
        <v>233</v>
      </c>
      <c r="F85" s="3" t="s">
        <v>13</v>
      </c>
      <c r="G85" s="4"/>
      <c r="I85" s="5" t="s">
        <v>317</v>
      </c>
      <c r="J85" s="3" t="s">
        <v>20</v>
      </c>
      <c r="K85" s="4"/>
    </row>
    <row r="86" spans="5:11" x14ac:dyDescent="0.25">
      <c r="E86" s="5" t="s">
        <v>234</v>
      </c>
      <c r="F86" s="3" t="s">
        <v>14</v>
      </c>
      <c r="G86" s="4"/>
      <c r="I86" s="5" t="s">
        <v>318</v>
      </c>
      <c r="J86" s="3" t="s">
        <v>21</v>
      </c>
      <c r="K86" s="4"/>
    </row>
    <row r="87" spans="5:11" x14ac:dyDescent="0.25">
      <c r="E87" s="5" t="s">
        <v>235</v>
      </c>
      <c r="F87" s="3" t="s">
        <v>15</v>
      </c>
      <c r="G87" s="4"/>
      <c r="I87" s="5" t="s">
        <v>319</v>
      </c>
      <c r="J87" s="3" t="s">
        <v>21</v>
      </c>
      <c r="K87" s="4"/>
    </row>
    <row r="88" spans="5:11" x14ac:dyDescent="0.25">
      <c r="E88" s="5" t="s">
        <v>236</v>
      </c>
      <c r="F88" s="3" t="s">
        <v>16</v>
      </c>
      <c r="G88" s="4"/>
      <c r="I88" s="5" t="s">
        <v>320</v>
      </c>
      <c r="J88" s="3" t="s">
        <v>22</v>
      </c>
      <c r="K88" s="4"/>
    </row>
    <row r="89" spans="5:11" x14ac:dyDescent="0.25">
      <c r="E89" s="5" t="s">
        <v>237</v>
      </c>
      <c r="F89" s="3" t="s">
        <v>17</v>
      </c>
      <c r="G89" s="4"/>
      <c r="I89" s="5" t="s">
        <v>321</v>
      </c>
      <c r="J89" s="3" t="s">
        <v>22</v>
      </c>
      <c r="K89" s="4"/>
    </row>
    <row r="90" spans="5:11" x14ac:dyDescent="0.25">
      <c r="E90" s="5" t="s">
        <v>238</v>
      </c>
      <c r="F90" s="3" t="s">
        <v>19</v>
      </c>
      <c r="G90" s="4"/>
      <c r="I90" s="5" t="s">
        <v>322</v>
      </c>
      <c r="J90" s="3" t="s">
        <v>22</v>
      </c>
      <c r="K90" s="4"/>
    </row>
    <row r="91" spans="5:11" x14ac:dyDescent="0.25">
      <c r="I91" s="5" t="s">
        <v>323</v>
      </c>
      <c r="J91" s="3" t="s">
        <v>22</v>
      </c>
      <c r="K91" s="4"/>
    </row>
    <row r="92" spans="5:11" x14ac:dyDescent="0.25">
      <c r="I92" s="5" t="s">
        <v>324</v>
      </c>
      <c r="J92" s="3" t="s">
        <v>23</v>
      </c>
      <c r="K92" s="4"/>
    </row>
    <row r="93" spans="5:11" x14ac:dyDescent="0.25">
      <c r="I93" s="5" t="s">
        <v>325</v>
      </c>
      <c r="J93" s="3" t="s">
        <v>23</v>
      </c>
      <c r="K93" s="4"/>
    </row>
    <row r="94" spans="5:11" x14ac:dyDescent="0.25">
      <c r="I94" s="5" t="s">
        <v>326</v>
      </c>
      <c r="J94" s="3" t="s">
        <v>24</v>
      </c>
      <c r="K94" s="4"/>
    </row>
    <row r="95" spans="5:11" x14ac:dyDescent="0.25">
      <c r="I95" s="5" t="s">
        <v>327</v>
      </c>
      <c r="J95" s="3" t="s">
        <v>24</v>
      </c>
      <c r="K95" s="4"/>
    </row>
    <row r="96" spans="5:11" x14ac:dyDescent="0.25">
      <c r="I96" s="5" t="s">
        <v>328</v>
      </c>
      <c r="J96" s="3" t="s">
        <v>25</v>
      </c>
      <c r="K96" s="4"/>
    </row>
    <row r="97" spans="9:11" x14ac:dyDescent="0.25">
      <c r="I97" s="5" t="s">
        <v>329</v>
      </c>
      <c r="J97" s="3" t="s">
        <v>25</v>
      </c>
      <c r="K97" s="4"/>
    </row>
    <row r="98" spans="9:11" x14ac:dyDescent="0.25">
      <c r="I98" s="5" t="s">
        <v>330</v>
      </c>
      <c r="J98" s="3" t="s">
        <v>20</v>
      </c>
      <c r="K98" s="4"/>
    </row>
    <row r="99" spans="9:11" x14ac:dyDescent="0.25">
      <c r="I99" s="5" t="s">
        <v>331</v>
      </c>
      <c r="J99" s="3" t="s">
        <v>21</v>
      </c>
      <c r="K99" s="4"/>
    </row>
    <row r="100" spans="9:11" x14ac:dyDescent="0.25">
      <c r="I100" s="5" t="s">
        <v>332</v>
      </c>
      <c r="J100" s="3" t="s">
        <v>21</v>
      </c>
      <c r="K100" s="4"/>
    </row>
    <row r="101" spans="9:11" collapsed="1" x14ac:dyDescent="0.25">
      <c r="I101" s="5" t="s">
        <v>333</v>
      </c>
      <c r="J101" s="3" t="s">
        <v>22</v>
      </c>
      <c r="K101" s="4"/>
    </row>
    <row r="102" spans="9:11" x14ac:dyDescent="0.25">
      <c r="I102" s="5" t="s">
        <v>334</v>
      </c>
      <c r="J102" s="3" t="s">
        <v>22</v>
      </c>
      <c r="K102" s="4"/>
    </row>
    <row r="103" spans="9:11" x14ac:dyDescent="0.25">
      <c r="I103" s="5" t="s">
        <v>335</v>
      </c>
      <c r="J103" s="3" t="s">
        <v>22</v>
      </c>
      <c r="K103" s="4"/>
    </row>
    <row r="104" spans="9:11" x14ac:dyDescent="0.25">
      <c r="I104" s="5" t="s">
        <v>336</v>
      </c>
      <c r="J104" s="3" t="s">
        <v>22</v>
      </c>
      <c r="K104" s="4"/>
    </row>
    <row r="105" spans="9:11" x14ac:dyDescent="0.25">
      <c r="I105" s="5" t="s">
        <v>337</v>
      </c>
      <c r="J105" s="3" t="s">
        <v>23</v>
      </c>
      <c r="K105" s="4"/>
    </row>
    <row r="106" spans="9:11" x14ac:dyDescent="0.25">
      <c r="I106" s="5" t="s">
        <v>338</v>
      </c>
      <c r="J106" s="3" t="s">
        <v>23</v>
      </c>
      <c r="K106" s="4"/>
    </row>
    <row r="107" spans="9:11" x14ac:dyDescent="0.25">
      <c r="I107" s="5" t="s">
        <v>339</v>
      </c>
      <c r="J107" s="3" t="s">
        <v>24</v>
      </c>
      <c r="K107" s="4"/>
    </row>
    <row r="108" spans="9:11" x14ac:dyDescent="0.25">
      <c r="I108" s="5" t="s">
        <v>340</v>
      </c>
      <c r="J108" s="3" t="s">
        <v>24</v>
      </c>
      <c r="K108" s="4"/>
    </row>
    <row r="109" spans="9:11" x14ac:dyDescent="0.25">
      <c r="I109" s="5" t="s">
        <v>341</v>
      </c>
      <c r="J109" s="3" t="s">
        <v>25</v>
      </c>
      <c r="K109" s="4"/>
    </row>
    <row r="110" spans="9:11" x14ac:dyDescent="0.25">
      <c r="I110" s="5" t="s">
        <v>342</v>
      </c>
      <c r="J110" s="3" t="s">
        <v>25</v>
      </c>
      <c r="K110" s="4"/>
    </row>
    <row r="111" spans="9:11" x14ac:dyDescent="0.25">
      <c r="I111" s="5" t="s">
        <v>343</v>
      </c>
      <c r="J111" s="3" t="s">
        <v>20</v>
      </c>
      <c r="K111" s="4"/>
    </row>
    <row r="112" spans="9:11" x14ac:dyDescent="0.25">
      <c r="I112" s="5" t="s">
        <v>344</v>
      </c>
      <c r="J112" s="3" t="s">
        <v>21</v>
      </c>
      <c r="K112" s="4"/>
    </row>
    <row r="113" spans="9:11" x14ac:dyDescent="0.25">
      <c r="I113" s="5" t="s">
        <v>345</v>
      </c>
      <c r="J113" s="3" t="s">
        <v>21</v>
      </c>
      <c r="K113" s="4"/>
    </row>
    <row r="114" spans="9:11" x14ac:dyDescent="0.25">
      <c r="I114" s="5" t="s">
        <v>346</v>
      </c>
      <c r="J114" s="3" t="s">
        <v>22</v>
      </c>
      <c r="K114" s="4"/>
    </row>
    <row r="115" spans="9:11" x14ac:dyDescent="0.25">
      <c r="I115" s="5" t="s">
        <v>347</v>
      </c>
      <c r="J115" s="3" t="s">
        <v>22</v>
      </c>
      <c r="K115" s="4"/>
    </row>
    <row r="116" spans="9:11" x14ac:dyDescent="0.25">
      <c r="I116" s="5" t="s">
        <v>348</v>
      </c>
      <c r="J116" s="3" t="s">
        <v>22</v>
      </c>
      <c r="K116" s="4"/>
    </row>
    <row r="117" spans="9:11" x14ac:dyDescent="0.25">
      <c r="I117" s="5" t="s">
        <v>349</v>
      </c>
      <c r="J117" s="3" t="s">
        <v>22</v>
      </c>
      <c r="K117" s="4"/>
    </row>
    <row r="118" spans="9:11" x14ac:dyDescent="0.25">
      <c r="I118" s="5" t="s">
        <v>350</v>
      </c>
      <c r="J118" s="3" t="s">
        <v>23</v>
      </c>
      <c r="K118" s="4"/>
    </row>
    <row r="119" spans="9:11" x14ac:dyDescent="0.25">
      <c r="I119" s="5" t="s">
        <v>351</v>
      </c>
      <c r="J119" s="3" t="s">
        <v>23</v>
      </c>
      <c r="K119" s="4"/>
    </row>
    <row r="120" spans="9:11" x14ac:dyDescent="0.25">
      <c r="I120" s="5" t="s">
        <v>352</v>
      </c>
      <c r="J120" s="3" t="s">
        <v>24</v>
      </c>
      <c r="K120" s="4"/>
    </row>
    <row r="121" spans="9:11" x14ac:dyDescent="0.25">
      <c r="I121" s="5" t="s">
        <v>353</v>
      </c>
      <c r="J121" s="3" t="s">
        <v>24</v>
      </c>
      <c r="K121" s="4"/>
    </row>
    <row r="122" spans="9:11" x14ac:dyDescent="0.25">
      <c r="I122" s="5" t="s">
        <v>354</v>
      </c>
      <c r="J122" s="3" t="s">
        <v>25</v>
      </c>
      <c r="K122" s="4"/>
    </row>
    <row r="123" spans="9:11" x14ac:dyDescent="0.25">
      <c r="I123" s="5" t="s">
        <v>355</v>
      </c>
      <c r="J123" s="3" t="s">
        <v>25</v>
      </c>
      <c r="K123" s="4"/>
    </row>
    <row r="124" spans="9:11" x14ac:dyDescent="0.25">
      <c r="I124" s="5" t="s">
        <v>356</v>
      </c>
      <c r="J124" s="3" t="s">
        <v>20</v>
      </c>
      <c r="K124" s="4"/>
    </row>
    <row r="125" spans="9:11" x14ac:dyDescent="0.25">
      <c r="I125" s="5" t="s">
        <v>357</v>
      </c>
      <c r="J125" s="3" t="s">
        <v>21</v>
      </c>
      <c r="K125" s="4"/>
    </row>
    <row r="126" spans="9:11" x14ac:dyDescent="0.25">
      <c r="I126" s="5" t="s">
        <v>358</v>
      </c>
      <c r="J126" s="3" t="s">
        <v>21</v>
      </c>
      <c r="K126" s="4"/>
    </row>
    <row r="127" spans="9:11" x14ac:dyDescent="0.25">
      <c r="I127" s="5" t="s">
        <v>359</v>
      </c>
      <c r="J127" s="3" t="s">
        <v>22</v>
      </c>
      <c r="K127" s="4"/>
    </row>
    <row r="128" spans="9:11" x14ac:dyDescent="0.25">
      <c r="I128" s="5" t="s">
        <v>360</v>
      </c>
      <c r="J128" s="3" t="s">
        <v>22</v>
      </c>
      <c r="K128" s="4"/>
    </row>
    <row r="129" spans="9:11" x14ac:dyDescent="0.25">
      <c r="I129" s="5" t="s">
        <v>361</v>
      </c>
      <c r="J129" s="3" t="s">
        <v>22</v>
      </c>
      <c r="K129" s="4"/>
    </row>
    <row r="130" spans="9:11" collapsed="1" x14ac:dyDescent="0.25">
      <c r="I130" s="5" t="s">
        <v>362</v>
      </c>
      <c r="J130" s="3" t="s">
        <v>22</v>
      </c>
      <c r="K130" s="4"/>
    </row>
    <row r="131" spans="9:11" x14ac:dyDescent="0.25">
      <c r="I131" s="5" t="s">
        <v>363</v>
      </c>
      <c r="J131" s="3" t="s">
        <v>23</v>
      </c>
      <c r="K131" s="4"/>
    </row>
    <row r="132" spans="9:11" x14ac:dyDescent="0.25">
      <c r="I132" s="5" t="s">
        <v>364</v>
      </c>
      <c r="J132" s="3" t="s">
        <v>23</v>
      </c>
      <c r="K132" s="4"/>
    </row>
    <row r="133" spans="9:11" x14ac:dyDescent="0.25">
      <c r="I133" s="5" t="s">
        <v>365</v>
      </c>
      <c r="J133" s="3" t="s">
        <v>24</v>
      </c>
      <c r="K133" s="4"/>
    </row>
    <row r="134" spans="9:11" x14ac:dyDescent="0.25">
      <c r="I134" s="5" t="s">
        <v>366</v>
      </c>
      <c r="J134" s="3" t="s">
        <v>24</v>
      </c>
      <c r="K134" s="4"/>
    </row>
    <row r="135" spans="9:11" x14ac:dyDescent="0.25">
      <c r="I135" s="5" t="s">
        <v>367</v>
      </c>
      <c r="J135" s="3" t="s">
        <v>25</v>
      </c>
      <c r="K135" s="4"/>
    </row>
    <row r="136" spans="9:11" x14ac:dyDescent="0.25">
      <c r="I136" s="5" t="s">
        <v>368</v>
      </c>
      <c r="J136" s="3" t="s">
        <v>25</v>
      </c>
      <c r="K136" s="4"/>
    </row>
    <row r="137" spans="9:11" x14ac:dyDescent="0.25">
      <c r="I137" s="5" t="s">
        <v>369</v>
      </c>
      <c r="J137" s="3" t="s">
        <v>20</v>
      </c>
      <c r="K137" s="4"/>
    </row>
    <row r="138" spans="9:11" x14ac:dyDescent="0.25">
      <c r="I138" s="5" t="s">
        <v>370</v>
      </c>
      <c r="J138" s="3" t="s">
        <v>21</v>
      </c>
      <c r="K138" s="4"/>
    </row>
    <row r="139" spans="9:11" x14ac:dyDescent="0.25">
      <c r="I139" s="5" t="s">
        <v>371</v>
      </c>
      <c r="J139" s="3" t="s">
        <v>21</v>
      </c>
      <c r="K139" s="4"/>
    </row>
    <row r="140" spans="9:11" x14ac:dyDescent="0.25">
      <c r="I140" s="5" t="s">
        <v>372</v>
      </c>
      <c r="J140" s="3" t="s">
        <v>22</v>
      </c>
      <c r="K140" s="4"/>
    </row>
    <row r="141" spans="9:11" x14ac:dyDescent="0.25">
      <c r="I141" s="5" t="s">
        <v>373</v>
      </c>
      <c r="J141" s="3" t="s">
        <v>22</v>
      </c>
      <c r="K141" s="4"/>
    </row>
    <row r="142" spans="9:11" x14ac:dyDescent="0.25">
      <c r="I142" s="5" t="s">
        <v>374</v>
      </c>
      <c r="J142" s="3" t="s">
        <v>22</v>
      </c>
      <c r="K142" s="4"/>
    </row>
    <row r="143" spans="9:11" x14ac:dyDescent="0.25">
      <c r="I143" s="5" t="s">
        <v>375</v>
      </c>
      <c r="J143" s="3" t="s">
        <v>22</v>
      </c>
      <c r="K143" s="4"/>
    </row>
    <row r="144" spans="9:11" x14ac:dyDescent="0.25">
      <c r="I144" s="5" t="s">
        <v>376</v>
      </c>
      <c r="J144" s="3" t="s">
        <v>23</v>
      </c>
      <c r="K144" s="4"/>
    </row>
    <row r="145" spans="9:11" x14ac:dyDescent="0.25">
      <c r="I145" s="5" t="s">
        <v>377</v>
      </c>
      <c r="J145" s="3" t="s">
        <v>23</v>
      </c>
      <c r="K145" s="4"/>
    </row>
    <row r="146" spans="9:11" x14ac:dyDescent="0.25">
      <c r="I146" s="5" t="s">
        <v>378</v>
      </c>
      <c r="J146" s="3" t="s">
        <v>24</v>
      </c>
      <c r="K146" s="4"/>
    </row>
    <row r="147" spans="9:11" x14ac:dyDescent="0.25">
      <c r="I147" s="5" t="s">
        <v>379</v>
      </c>
      <c r="J147" s="3" t="s">
        <v>24</v>
      </c>
      <c r="K147" s="4"/>
    </row>
    <row r="148" spans="9:11" x14ac:dyDescent="0.25">
      <c r="I148" s="5" t="s">
        <v>380</v>
      </c>
      <c r="J148" s="3" t="s">
        <v>25</v>
      </c>
      <c r="K148" s="4"/>
    </row>
    <row r="149" spans="9:11" x14ac:dyDescent="0.25">
      <c r="I149" s="5" t="s">
        <v>381</v>
      </c>
      <c r="J149" s="3" t="s">
        <v>25</v>
      </c>
      <c r="K149" s="4"/>
    </row>
    <row r="150" spans="9:11" x14ac:dyDescent="0.25">
      <c r="I150" s="5" t="s">
        <v>382</v>
      </c>
      <c r="J150" s="3" t="s">
        <v>20</v>
      </c>
      <c r="K150" s="4"/>
    </row>
    <row r="151" spans="9:11" x14ac:dyDescent="0.25">
      <c r="I151" s="5" t="s">
        <v>383</v>
      </c>
      <c r="J151" s="3" t="s">
        <v>21</v>
      </c>
      <c r="K151" s="4"/>
    </row>
    <row r="152" spans="9:11" x14ac:dyDescent="0.25">
      <c r="I152" s="5" t="s">
        <v>384</v>
      </c>
      <c r="J152" s="3" t="s">
        <v>21</v>
      </c>
      <c r="K152" s="4"/>
    </row>
    <row r="153" spans="9:11" x14ac:dyDescent="0.25">
      <c r="I153" s="5" t="s">
        <v>385</v>
      </c>
      <c r="J153" s="3" t="s">
        <v>22</v>
      </c>
      <c r="K153" s="4"/>
    </row>
    <row r="154" spans="9:11" x14ac:dyDescent="0.25">
      <c r="I154" s="5" t="s">
        <v>386</v>
      </c>
      <c r="J154" s="3" t="s">
        <v>22</v>
      </c>
      <c r="K154" s="4"/>
    </row>
    <row r="155" spans="9:11" x14ac:dyDescent="0.25">
      <c r="I155" s="5" t="s">
        <v>387</v>
      </c>
      <c r="J155" s="3" t="s">
        <v>22</v>
      </c>
      <c r="K155" s="4"/>
    </row>
    <row r="156" spans="9:11" x14ac:dyDescent="0.25">
      <c r="I156" s="5" t="s">
        <v>388</v>
      </c>
      <c r="J156" s="3" t="s">
        <v>22</v>
      </c>
      <c r="K156" s="4"/>
    </row>
    <row r="157" spans="9:11" x14ac:dyDescent="0.25">
      <c r="I157" s="5" t="s">
        <v>389</v>
      </c>
      <c r="J157" s="3" t="s">
        <v>23</v>
      </c>
      <c r="K157" s="4"/>
    </row>
    <row r="158" spans="9:11" collapsed="1" x14ac:dyDescent="0.25">
      <c r="I158" s="5" t="s">
        <v>390</v>
      </c>
      <c r="J158" s="3" t="s">
        <v>23</v>
      </c>
      <c r="K158" s="4"/>
    </row>
    <row r="159" spans="9:11" x14ac:dyDescent="0.25">
      <c r="I159" s="5" t="s">
        <v>391</v>
      </c>
      <c r="J159" s="3" t="s">
        <v>24</v>
      </c>
      <c r="K159" s="4"/>
    </row>
    <row r="160" spans="9:11" x14ac:dyDescent="0.25">
      <c r="I160" s="5" t="s">
        <v>392</v>
      </c>
      <c r="J160" s="3" t="s">
        <v>24</v>
      </c>
      <c r="K160" s="4"/>
    </row>
    <row r="161" spans="9:11" x14ac:dyDescent="0.25">
      <c r="I161" s="5" t="s">
        <v>393</v>
      </c>
      <c r="J161" s="3" t="s">
        <v>25</v>
      </c>
      <c r="K161" s="4"/>
    </row>
    <row r="162" spans="9:11" x14ac:dyDescent="0.25">
      <c r="I162" s="5" t="s">
        <v>394</v>
      </c>
      <c r="J162" s="3" t="s">
        <v>25</v>
      </c>
      <c r="K162" s="4"/>
    </row>
    <row r="163" spans="9:11" x14ac:dyDescent="0.25">
      <c r="I163" s="5" t="s">
        <v>395</v>
      </c>
      <c r="J163" s="3" t="s">
        <v>21</v>
      </c>
      <c r="K163" s="10">
        <f>K8</f>
        <v>137.023</v>
      </c>
    </row>
    <row r="164" spans="9:11" x14ac:dyDescent="0.25">
      <c r="I164" s="5" t="s">
        <v>396</v>
      </c>
      <c r="J164" s="3" t="s">
        <v>21</v>
      </c>
      <c r="K164" s="10">
        <f t="shared" ref="K164:K174" si="0">K9</f>
        <v>767</v>
      </c>
    </row>
    <row r="165" spans="9:11" x14ac:dyDescent="0.25">
      <c r="I165" s="5" t="s">
        <v>397</v>
      </c>
      <c r="J165" s="3" t="s">
        <v>22</v>
      </c>
      <c r="K165" s="10">
        <f t="shared" si="0"/>
        <v>4.335</v>
      </c>
    </row>
    <row r="166" spans="9:11" x14ac:dyDescent="0.25">
      <c r="I166" s="5" t="s">
        <v>398</v>
      </c>
      <c r="J166" s="3" t="s">
        <v>22</v>
      </c>
      <c r="K166" s="10">
        <f t="shared" si="0"/>
        <v>0</v>
      </c>
    </row>
    <row r="167" spans="9:11" x14ac:dyDescent="0.25">
      <c r="I167" s="5" t="s">
        <v>399</v>
      </c>
      <c r="J167" s="3" t="s">
        <v>22</v>
      </c>
      <c r="K167" s="10">
        <f t="shared" si="0"/>
        <v>6.7409999999999997</v>
      </c>
    </row>
    <row r="168" spans="9:11" x14ac:dyDescent="0.25">
      <c r="I168" s="5" t="s">
        <v>400</v>
      </c>
      <c r="J168" s="3" t="s">
        <v>22</v>
      </c>
      <c r="K168" s="10">
        <f t="shared" si="0"/>
        <v>0</v>
      </c>
    </row>
    <row r="169" spans="9:11" x14ac:dyDescent="0.25">
      <c r="I169" s="5" t="s">
        <v>401</v>
      </c>
      <c r="J169" s="3" t="s">
        <v>23</v>
      </c>
      <c r="K169" s="10">
        <f t="shared" si="0"/>
        <v>0</v>
      </c>
    </row>
    <row r="170" spans="9:11" x14ac:dyDescent="0.25">
      <c r="I170" s="5" t="s">
        <v>402</v>
      </c>
      <c r="J170" s="3" t="s">
        <v>23</v>
      </c>
      <c r="K170" s="10">
        <f t="shared" si="0"/>
        <v>0</v>
      </c>
    </row>
    <row r="171" spans="9:11" x14ac:dyDescent="0.25">
      <c r="I171" s="5" t="s">
        <v>403</v>
      </c>
      <c r="J171" s="3" t="s">
        <v>24</v>
      </c>
      <c r="K171" s="10">
        <f t="shared" si="0"/>
        <v>0</v>
      </c>
    </row>
    <row r="172" spans="9:11" x14ac:dyDescent="0.25">
      <c r="I172" s="5" t="s">
        <v>404</v>
      </c>
      <c r="J172" s="3" t="s">
        <v>24</v>
      </c>
      <c r="K172" s="10">
        <f t="shared" si="0"/>
        <v>0</v>
      </c>
    </row>
    <row r="173" spans="9:11" x14ac:dyDescent="0.25">
      <c r="I173" s="5" t="s">
        <v>405</v>
      </c>
      <c r="J173" s="3" t="s">
        <v>25</v>
      </c>
      <c r="K173" s="10">
        <f t="shared" si="0"/>
        <v>125.947</v>
      </c>
    </row>
    <row r="174" spans="9:11" x14ac:dyDescent="0.25">
      <c r="I174" s="5" t="s">
        <v>406</v>
      </c>
      <c r="J174" s="3" t="s">
        <v>25</v>
      </c>
      <c r="K174" s="10">
        <f t="shared" si="0"/>
        <v>767</v>
      </c>
    </row>
  </sheetData>
  <mergeCells count="1">
    <mergeCell ref="A1:G2"/>
  </mergeCells>
  <hyperlinks>
    <hyperlink ref="I4" r:id="rId1" xr:uid="{CC540529-28D6-4B7C-9A0C-02716DA2BC69}"/>
  </hyperlinks>
  <pageMargins left="0.7" right="0.7" top="0.78740157499999996" bottom="0.78740157499999996" header="0.3" footer="0.3"/>
  <pageSetup paperSize="9" orientation="portrait" r:id="rId2"/>
  <headerFooter>
    <oddHeader>&amp;R&amp;"Calibri"&amp;10&amp;K000000 Interní&amp;1#_x000D_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uj">
                <anchor moveWithCells="1" sizeWithCells="1">
                  <from>
                    <xdr:col>1</xdr:col>
                    <xdr:colOff>85725</xdr:colOff>
                    <xdr:row>18</xdr:row>
                    <xdr:rowOff>152400</xdr:rowOff>
                  </from>
                  <to>
                    <xdr:col>2</xdr:col>
                    <xdr:colOff>466725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Kontrola ERU</vt:lpstr>
      <vt:lpstr>Data</vt:lpstr>
      <vt:lpstr>Kontrolní List</vt:lpstr>
      <vt:lpstr>Licence</vt:lpstr>
      <vt:lpstr>import</vt:lpstr>
      <vt:lpstr>PlynFakt</vt:lpstr>
      <vt:lpstr>ExportERU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Urban</dc:creator>
  <cp:lastModifiedBy>Jakub Urban</cp:lastModifiedBy>
  <cp:lastPrinted>2017-11-11T15:28:44Z</cp:lastPrinted>
  <dcterms:created xsi:type="dcterms:W3CDTF">2017-11-11T14:50:58Z</dcterms:created>
  <dcterms:modified xsi:type="dcterms:W3CDTF">2025-01-30T09:09:56Z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a4485c-a0f8-4374-8652-487fe11c3776_Enabled">
    <vt:lpwstr>true</vt:lpwstr>
  </property>
  <property fmtid="{D5CDD505-2E9C-101B-9397-08002B2CF9AE}" pid="3" name="MSIP_Label_fda4485c-a0f8-4374-8652-487fe11c3776_SetDate">
    <vt:lpwstr>2021-12-17T08:25:35Z</vt:lpwstr>
  </property>
  <property fmtid="{D5CDD505-2E9C-101B-9397-08002B2CF9AE}" pid="4" name="MSIP_Label_fda4485c-a0f8-4374-8652-487fe11c3776_Method">
    <vt:lpwstr>Privileged</vt:lpwstr>
  </property>
  <property fmtid="{D5CDD505-2E9C-101B-9397-08002B2CF9AE}" pid="5" name="MSIP_Label_fda4485c-a0f8-4374-8652-487fe11c3776_Name">
    <vt:lpwstr>Interní</vt:lpwstr>
  </property>
  <property fmtid="{D5CDD505-2E9C-101B-9397-08002B2CF9AE}" pid="6" name="MSIP_Label_fda4485c-a0f8-4374-8652-487fe11c3776_SiteId">
    <vt:lpwstr>1dabd27c-3764-4c3e-9072-2370ef0ba2cc</vt:lpwstr>
  </property>
  <property fmtid="{D5CDD505-2E9C-101B-9397-08002B2CF9AE}" pid="7" name="MSIP_Label_fda4485c-a0f8-4374-8652-487fe11c3776_ActionId">
    <vt:lpwstr>89eb3203-73e2-424d-bfa7-7e82886fb716</vt:lpwstr>
  </property>
  <property fmtid="{D5CDD505-2E9C-101B-9397-08002B2CF9AE}" pid="8" name="MSIP_Label_fda4485c-a0f8-4374-8652-487fe11c3776_ContentBits">
    <vt:lpwstr>1</vt:lpwstr>
  </property>
</Properties>
</file>