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PEGOS_Project\Documentation\Project_Planning\"/>
    </mc:Choice>
  </mc:AlternateContent>
  <xr:revisionPtr revIDLastSave="0" documentId="13_ncr:1_{251B7529-9090-4FDE-A058-5CC5B334BE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stes Humanos" sheetId="1" r:id="rId1"/>
    <sheet name="Costes Materiales" sheetId="2" r:id="rId2"/>
    <sheet name="Costes Proyect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E16" i="2" s="1"/>
  <c r="I3" i="2"/>
  <c r="E3" i="1"/>
  <c r="E2" i="1"/>
  <c r="I3" i="1"/>
  <c r="I4" i="1"/>
  <c r="I5" i="1"/>
  <c r="I6" i="1"/>
  <c r="H7" i="1"/>
  <c r="I7" i="1" s="1"/>
  <c r="E17" i="1" s="1"/>
  <c r="B3" i="2" l="1"/>
  <c r="B2" i="2"/>
  <c r="E15" i="2"/>
  <c r="E17" i="2" s="1"/>
  <c r="B4" i="2" s="1"/>
  <c r="B5" i="2" s="1"/>
  <c r="B3" i="3" s="1"/>
  <c r="E12" i="2"/>
  <c r="E3" i="2"/>
  <c r="E14" i="1"/>
  <c r="E15" i="1"/>
  <c r="E16" i="1"/>
  <c r="E13" i="1"/>
  <c r="E12" i="1"/>
  <c r="H3" i="1"/>
  <c r="H4" i="1"/>
  <c r="H5" i="1"/>
  <c r="H6" i="1"/>
  <c r="I2" i="1"/>
  <c r="H2" i="1"/>
  <c r="E4" i="1"/>
  <c r="E9" i="1"/>
  <c r="E8" i="1"/>
  <c r="E7" i="1"/>
  <c r="E6" i="1"/>
  <c r="E5" i="1"/>
  <c r="E18" i="1" l="1"/>
  <c r="B2" i="3"/>
  <c r="B4" i="3"/>
</calcChain>
</file>

<file path=xl/sharedStrings.xml><?xml version="1.0" encoding="utf-8"?>
<sst xmlns="http://schemas.openxmlformats.org/spreadsheetml/2006/main" count="94" uniqueCount="39">
  <si>
    <t>Actividad</t>
  </si>
  <si>
    <t>Rol</t>
  </si>
  <si>
    <t>Tiempo</t>
  </si>
  <si>
    <t>Salario medio anual</t>
  </si>
  <si>
    <t>Salario medio mensual</t>
  </si>
  <si>
    <t>Salario medio diario</t>
  </si>
  <si>
    <t>Business Analyst</t>
  </si>
  <si>
    <t>Solution Architect</t>
  </si>
  <si>
    <t>UX Designer</t>
  </si>
  <si>
    <t>N/A</t>
  </si>
  <si>
    <t>Developer</t>
  </si>
  <si>
    <t>Tester</t>
  </si>
  <si>
    <t>TOTAL</t>
  </si>
  <si>
    <t>Coste proyecto</t>
  </si>
  <si>
    <t>Diseñador</t>
  </si>
  <si>
    <t>Tipo Material</t>
  </si>
  <si>
    <t>Coste</t>
  </si>
  <si>
    <t>Hardware</t>
  </si>
  <si>
    <t>Coste medio luz/hora</t>
  </si>
  <si>
    <t>Ordenador de trabajo</t>
  </si>
  <si>
    <t>Software</t>
  </si>
  <si>
    <t>Total</t>
  </si>
  <si>
    <t>Coste medio luz</t>
  </si>
  <si>
    <t>Oficina</t>
  </si>
  <si>
    <t>Coste Internet mes</t>
  </si>
  <si>
    <t>Visual Studio 2019 Community</t>
  </si>
  <si>
    <t>Coste Internet</t>
  </si>
  <si>
    <t>Xamarin Forms</t>
  </si>
  <si>
    <t>Protégé</t>
  </si>
  <si>
    <t>Visual Studio Code</t>
  </si>
  <si>
    <t>Latex Workshop</t>
  </si>
  <si>
    <t>MiKTeX</t>
  </si>
  <si>
    <t>Luz</t>
  </si>
  <si>
    <t>Internet</t>
  </si>
  <si>
    <t xml:space="preserve">Tipo </t>
  </si>
  <si>
    <t>Costes Humanos</t>
  </si>
  <si>
    <t>Costes Materiales</t>
  </si>
  <si>
    <t>Documentalist</t>
  </si>
  <si>
    <t>Coste medio luz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</si>
</sst>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\ &quot;€&quot;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3" fillId="5" borderId="3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10" borderId="0" xfId="9" applyAlignment="1">
      <alignment horizontal="center" vertical="center"/>
    </xf>
    <xf numFmtId="0" fontId="5" fillId="4" borderId="2" xfId="3" applyAlignment="1">
      <alignment horizontal="center" vertical="center"/>
    </xf>
    <xf numFmtId="0" fontId="0" fillId="5" borderId="3" xfId="4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6" borderId="0" xfId="5"/>
    <xf numFmtId="0" fontId="1" fillId="7" borderId="0" xfId="6"/>
    <xf numFmtId="165" fontId="0" fillId="0" borderId="0" xfId="0" applyNumberFormat="1"/>
    <xf numFmtId="0" fontId="5" fillId="4" borderId="2" xfId="3"/>
    <xf numFmtId="0" fontId="1" fillId="8" borderId="0" xfId="7"/>
    <xf numFmtId="0" fontId="1" fillId="9" borderId="1" xfId="8" applyBorder="1"/>
    <xf numFmtId="0" fontId="1" fillId="10" borderId="0" xfId="9"/>
    <xf numFmtId="165" fontId="4" fillId="3" borderId="1" xfId="2" applyNumberFormat="1"/>
    <xf numFmtId="165" fontId="4" fillId="3" borderId="1" xfId="2" applyNumberFormat="1" applyAlignment="1">
      <alignment horizontal="center" vertical="center"/>
    </xf>
    <xf numFmtId="0" fontId="1" fillId="9" borderId="0" xfId="8"/>
    <xf numFmtId="165" fontId="0" fillId="0" borderId="0" xfId="0" applyNumberFormat="1" applyFill="1"/>
    <xf numFmtId="0" fontId="0" fillId="6" borderId="0" xfId="5" applyFont="1" applyAlignment="1">
      <alignment horizontal="center" vertical="center"/>
    </xf>
    <xf numFmtId="0" fontId="0" fillId="7" borderId="0" xfId="6" applyFont="1" applyAlignment="1">
      <alignment horizontal="center" vertical="center"/>
    </xf>
  </cellXfs>
  <cellStyles count="10">
    <cellStyle name="40% - Énfasis1" xfId="5" builtinId="31"/>
    <cellStyle name="40% - Énfasis2" xfId="6" builtinId="35"/>
    <cellStyle name="40% - Énfasis4" xfId="7" builtinId="43"/>
    <cellStyle name="40% - Énfasis5" xfId="8" builtinId="47"/>
    <cellStyle name="40% - Énfasis6" xfId="9" builtinId="51"/>
    <cellStyle name="Cálculo" xfId="2" builtinId="22"/>
    <cellStyle name="Celda de comprobación" xfId="3" builtinId="23"/>
    <cellStyle name="Hyperlink" xfId="1" xr:uid="{00000000-000B-0000-0000-000008000000}"/>
    <cellStyle name="Normal" xfId="0" builtinId="0"/>
    <cellStyle name="Notas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1" max="1" width="14" style="1" customWidth="1"/>
    <col min="2" max="2" width="36.5703125" style="1" customWidth="1"/>
    <col min="3" max="3" width="9.85546875" style="1" customWidth="1"/>
    <col min="4" max="4" width="27.85546875" style="1" customWidth="1"/>
    <col min="5" max="5" width="18.42578125" style="1" customWidth="1"/>
    <col min="6" max="6" width="27.85546875" style="1" customWidth="1"/>
    <col min="7" max="7" width="27.7109375" style="12" customWidth="1"/>
    <col min="8" max="8" width="25" style="1" customWidth="1"/>
    <col min="9" max="9" width="18.57031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2" t="s">
        <v>3</v>
      </c>
      <c r="H1" s="1" t="s">
        <v>4</v>
      </c>
      <c r="I1" s="1" t="s">
        <v>5</v>
      </c>
    </row>
    <row r="2" spans="1:9" x14ac:dyDescent="0.25">
      <c r="A2" s="1">
        <v>1</v>
      </c>
      <c r="B2" s="4" t="s">
        <v>6</v>
      </c>
      <c r="C2" s="1">
        <v>1</v>
      </c>
      <c r="D2" s="24" t="s">
        <v>6</v>
      </c>
      <c r="E2" s="1">
        <f>SUM(C2:C4)</f>
        <v>3</v>
      </c>
      <c r="F2" s="4" t="s">
        <v>6</v>
      </c>
      <c r="G2" s="12">
        <v>32417</v>
      </c>
      <c r="H2" s="10">
        <f>G2/14</f>
        <v>2315.5</v>
      </c>
      <c r="I2" s="10">
        <f>H2/30</f>
        <v>77.183333333333337</v>
      </c>
    </row>
    <row r="3" spans="1:9" x14ac:dyDescent="0.25">
      <c r="A3" s="1">
        <v>2</v>
      </c>
      <c r="B3" s="4" t="s">
        <v>6</v>
      </c>
      <c r="C3" s="1">
        <v>1</v>
      </c>
      <c r="D3" s="9" t="s">
        <v>7</v>
      </c>
      <c r="E3" s="1">
        <f>SUM(C7:C9)</f>
        <v>158</v>
      </c>
      <c r="F3" s="9" t="s">
        <v>7</v>
      </c>
      <c r="G3" s="12">
        <v>31700</v>
      </c>
      <c r="H3" s="10">
        <f t="shared" ref="H3:H6" si="0">G3/14</f>
        <v>2264.2857142857142</v>
      </c>
      <c r="I3" s="10">
        <f t="shared" ref="I3:I7" si="1">H3/30</f>
        <v>75.476190476190467</v>
      </c>
    </row>
    <row r="4" spans="1:9" x14ac:dyDescent="0.25">
      <c r="A4" s="1">
        <v>3</v>
      </c>
      <c r="B4" s="4" t="s">
        <v>6</v>
      </c>
      <c r="C4" s="1">
        <v>1</v>
      </c>
      <c r="D4" s="25" t="s">
        <v>8</v>
      </c>
      <c r="E4" s="1">
        <f>SUM(C13:C15,C19,C23)</f>
        <v>5</v>
      </c>
      <c r="F4" s="5" t="s">
        <v>8</v>
      </c>
      <c r="G4" s="12">
        <v>26600</v>
      </c>
      <c r="H4" s="10">
        <f t="shared" si="0"/>
        <v>1900</v>
      </c>
      <c r="I4" s="10">
        <f t="shared" si="1"/>
        <v>63.333333333333336</v>
      </c>
    </row>
    <row r="5" spans="1:9" x14ac:dyDescent="0.25">
      <c r="A5" s="1">
        <v>4</v>
      </c>
      <c r="B5" s="2" t="s">
        <v>9</v>
      </c>
      <c r="C5" s="1">
        <v>1</v>
      </c>
      <c r="D5" s="6" t="s">
        <v>10</v>
      </c>
      <c r="E5" s="1">
        <f>SUM(C11:C12,C20:C21,C24:C25)</f>
        <v>34</v>
      </c>
      <c r="F5" s="6" t="s">
        <v>10</v>
      </c>
      <c r="G5" s="12">
        <v>27138</v>
      </c>
      <c r="H5" s="10">
        <f t="shared" si="0"/>
        <v>1938.4285714285713</v>
      </c>
      <c r="I5" s="10">
        <f t="shared" si="1"/>
        <v>64.614285714285714</v>
      </c>
    </row>
    <row r="6" spans="1:9" x14ac:dyDescent="0.25">
      <c r="A6" s="1">
        <v>5</v>
      </c>
      <c r="B6" s="2" t="s">
        <v>9</v>
      </c>
      <c r="C6" s="1">
        <v>1</v>
      </c>
      <c r="D6" s="7" t="s">
        <v>11</v>
      </c>
      <c r="E6" s="1">
        <f>SUM(C10,C18,C22,C26)</f>
        <v>4</v>
      </c>
      <c r="F6" s="7" t="s">
        <v>11</v>
      </c>
      <c r="G6" s="12">
        <v>26324</v>
      </c>
      <c r="H6" s="10">
        <f t="shared" si="0"/>
        <v>1880.2857142857142</v>
      </c>
      <c r="I6" s="10">
        <f t="shared" si="1"/>
        <v>62.676190476190477</v>
      </c>
    </row>
    <row r="7" spans="1:9" x14ac:dyDescent="0.25">
      <c r="A7" s="1">
        <v>6</v>
      </c>
      <c r="B7" s="9" t="s">
        <v>7</v>
      </c>
      <c r="C7" s="1">
        <v>7</v>
      </c>
      <c r="D7" s="1" t="s">
        <v>37</v>
      </c>
      <c r="E7" s="1">
        <f>SUM(C27:C29)</f>
        <v>9</v>
      </c>
      <c r="F7" s="1" t="s">
        <v>37</v>
      </c>
      <c r="G7" s="12">
        <v>31165</v>
      </c>
      <c r="H7" s="10">
        <f>G7/14</f>
        <v>2226.0714285714284</v>
      </c>
      <c r="I7" s="10">
        <f t="shared" si="1"/>
        <v>74.202380952380949</v>
      </c>
    </row>
    <row r="8" spans="1:9" ht="15.75" thickBot="1" x14ac:dyDescent="0.3">
      <c r="A8" s="1">
        <v>7</v>
      </c>
      <c r="B8" s="9" t="s">
        <v>7</v>
      </c>
      <c r="C8" s="1">
        <v>80</v>
      </c>
      <c r="D8" s="2" t="s">
        <v>9</v>
      </c>
      <c r="E8" s="1">
        <f>SUM(C5:C6)</f>
        <v>2</v>
      </c>
    </row>
    <row r="9" spans="1:9" x14ac:dyDescent="0.25">
      <c r="A9" s="1">
        <v>8</v>
      </c>
      <c r="B9" s="9" t="s">
        <v>7</v>
      </c>
      <c r="C9" s="1">
        <v>71</v>
      </c>
      <c r="D9" s="8" t="s">
        <v>12</v>
      </c>
      <c r="E9" s="1">
        <f>SUM(E2:E8)</f>
        <v>215</v>
      </c>
    </row>
    <row r="10" spans="1:9" x14ac:dyDescent="0.25">
      <c r="A10" s="1">
        <v>9</v>
      </c>
      <c r="B10" s="7" t="s">
        <v>11</v>
      </c>
      <c r="C10" s="1">
        <v>1</v>
      </c>
    </row>
    <row r="11" spans="1:9" x14ac:dyDescent="0.25">
      <c r="A11" s="1">
        <v>10</v>
      </c>
      <c r="B11" s="6" t="s">
        <v>10</v>
      </c>
      <c r="C11" s="1">
        <v>1</v>
      </c>
      <c r="D11" s="1" t="s">
        <v>1</v>
      </c>
      <c r="E11" s="1" t="s">
        <v>13</v>
      </c>
    </row>
    <row r="12" spans="1:9" x14ac:dyDescent="0.25">
      <c r="A12" s="1">
        <v>11</v>
      </c>
      <c r="B12" s="6" t="s">
        <v>10</v>
      </c>
      <c r="C12" s="1">
        <v>1</v>
      </c>
      <c r="D12" s="24" t="s">
        <v>6</v>
      </c>
      <c r="E12" s="12">
        <f>PRODUCT(E2,I2)</f>
        <v>231.55</v>
      </c>
    </row>
    <row r="13" spans="1:9" x14ac:dyDescent="0.25">
      <c r="A13" s="1">
        <v>12</v>
      </c>
      <c r="B13" s="5" t="s">
        <v>8</v>
      </c>
      <c r="C13" s="1">
        <v>1</v>
      </c>
      <c r="D13" s="9" t="s">
        <v>7</v>
      </c>
      <c r="E13" s="12">
        <f>PRODUCT(E3,I3)</f>
        <v>11925.238095238094</v>
      </c>
    </row>
    <row r="14" spans="1:9" x14ac:dyDescent="0.25">
      <c r="A14" s="1">
        <v>13</v>
      </c>
      <c r="B14" s="5" t="s">
        <v>14</v>
      </c>
      <c r="C14" s="1">
        <v>1</v>
      </c>
      <c r="D14" s="5" t="s">
        <v>8</v>
      </c>
      <c r="E14" s="12">
        <f t="shared" ref="E14:E16" si="2">PRODUCT(E4,I4)</f>
        <v>316.66666666666669</v>
      </c>
      <c r="H14" s="11"/>
    </row>
    <row r="15" spans="1:9" x14ac:dyDescent="0.25">
      <c r="A15" s="1">
        <v>14</v>
      </c>
      <c r="B15" s="5" t="s">
        <v>14</v>
      </c>
      <c r="C15" s="1">
        <v>1</v>
      </c>
      <c r="D15" s="6" t="s">
        <v>10</v>
      </c>
      <c r="E15" s="12">
        <f t="shared" si="2"/>
        <v>2196.8857142857141</v>
      </c>
    </row>
    <row r="16" spans="1:9" x14ac:dyDescent="0.25">
      <c r="A16" s="1">
        <v>15</v>
      </c>
      <c r="B16" s="6" t="s">
        <v>10</v>
      </c>
      <c r="C16" s="3">
        <v>15</v>
      </c>
      <c r="D16" s="7" t="s">
        <v>11</v>
      </c>
      <c r="E16" s="12">
        <f t="shared" si="2"/>
        <v>250.70476190476191</v>
      </c>
    </row>
    <row r="17" spans="1:5" ht="15.75" thickBot="1" x14ac:dyDescent="0.3">
      <c r="A17" s="1">
        <v>16</v>
      </c>
      <c r="B17" s="6" t="s">
        <v>10</v>
      </c>
      <c r="C17" s="3">
        <v>15</v>
      </c>
      <c r="D17" s="1" t="s">
        <v>37</v>
      </c>
      <c r="E17" s="12">
        <f>PRODUCT(E7,I7)</f>
        <v>667.82142857142856</v>
      </c>
    </row>
    <row r="18" spans="1:5" ht="16.5" thickTop="1" thickBot="1" x14ac:dyDescent="0.3">
      <c r="A18" s="1">
        <v>17</v>
      </c>
      <c r="B18" s="7" t="s">
        <v>11</v>
      </c>
      <c r="C18" s="1">
        <v>1</v>
      </c>
      <c r="D18" s="8" t="s">
        <v>12</v>
      </c>
      <c r="E18" s="21">
        <f>SUM(E12:E17)</f>
        <v>15588.866666666665</v>
      </c>
    </row>
    <row r="19" spans="1:5" ht="15.75" thickTop="1" x14ac:dyDescent="0.25">
      <c r="A19" s="1">
        <v>18</v>
      </c>
      <c r="B19" s="5" t="s">
        <v>8</v>
      </c>
      <c r="C19" s="1">
        <v>1</v>
      </c>
    </row>
    <row r="20" spans="1:5" x14ac:dyDescent="0.25">
      <c r="A20" s="1">
        <v>19</v>
      </c>
      <c r="B20" s="6" t="s">
        <v>10</v>
      </c>
      <c r="C20" s="3">
        <v>7</v>
      </c>
    </row>
    <row r="21" spans="1:5" x14ac:dyDescent="0.25">
      <c r="A21" s="1">
        <v>20</v>
      </c>
      <c r="B21" s="6" t="s">
        <v>10</v>
      </c>
      <c r="C21" s="3">
        <v>15</v>
      </c>
    </row>
    <row r="22" spans="1:5" x14ac:dyDescent="0.25">
      <c r="A22" s="1">
        <v>21</v>
      </c>
      <c r="B22" s="7" t="s">
        <v>11</v>
      </c>
      <c r="C22" s="1">
        <v>1</v>
      </c>
    </row>
    <row r="23" spans="1:5" x14ac:dyDescent="0.25">
      <c r="A23" s="1">
        <v>22</v>
      </c>
      <c r="B23" s="5" t="s">
        <v>8</v>
      </c>
      <c r="C23" s="1">
        <v>1</v>
      </c>
    </row>
    <row r="24" spans="1:5" x14ac:dyDescent="0.25">
      <c r="A24" s="1">
        <v>23</v>
      </c>
      <c r="B24" s="6" t="s">
        <v>10</v>
      </c>
      <c r="C24" s="3">
        <v>3</v>
      </c>
    </row>
    <row r="25" spans="1:5" x14ac:dyDescent="0.25">
      <c r="A25" s="1">
        <v>24</v>
      </c>
      <c r="B25" s="6" t="s">
        <v>10</v>
      </c>
      <c r="C25" s="3">
        <v>7</v>
      </c>
    </row>
    <row r="26" spans="1:5" x14ac:dyDescent="0.25">
      <c r="A26" s="1">
        <v>25</v>
      </c>
      <c r="B26" s="7" t="s">
        <v>11</v>
      </c>
      <c r="C26" s="1">
        <v>1</v>
      </c>
    </row>
    <row r="27" spans="1:5" x14ac:dyDescent="0.25">
      <c r="A27" s="1">
        <v>26</v>
      </c>
      <c r="B27" s="1" t="s">
        <v>37</v>
      </c>
      <c r="C27" s="1">
        <v>1</v>
      </c>
    </row>
    <row r="28" spans="1:5" x14ac:dyDescent="0.25">
      <c r="A28" s="1">
        <v>27</v>
      </c>
      <c r="B28" s="1" t="s">
        <v>37</v>
      </c>
      <c r="C28" s="1">
        <v>1</v>
      </c>
    </row>
    <row r="29" spans="1:5" x14ac:dyDescent="0.25">
      <c r="A29" s="1">
        <v>28</v>
      </c>
      <c r="B29" s="1" t="s">
        <v>37</v>
      </c>
      <c r="C29" s="3">
        <v>7</v>
      </c>
    </row>
    <row r="30" spans="1:5" x14ac:dyDescent="0.25">
      <c r="B30" s="3"/>
      <c r="C30" s="3"/>
    </row>
  </sheetData>
  <pageMargins left="0.7" right="0.7" top="0.75" bottom="0.75" header="0.3" footer="0.3"/>
  <pageSetup paperSize="9" orientation="portrait" r:id="rId1"/>
  <ignoredErrors>
    <ignoredError sqref="E2:E3 E7:E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5538-19CC-40AC-9A9F-54B7C795D150}">
  <dimension ref="A1:I30"/>
  <sheetViews>
    <sheetView zoomScale="145" zoomScaleNormal="145" workbookViewId="0">
      <selection activeCell="I7" sqref="I7"/>
    </sheetView>
  </sheetViews>
  <sheetFormatPr baseColWidth="10" defaultColWidth="9.140625" defaultRowHeight="15" x14ac:dyDescent="0.25"/>
  <cols>
    <col min="1" max="1" width="30.42578125" customWidth="1"/>
    <col min="2" max="2" width="18.7109375" style="15" customWidth="1"/>
    <col min="3" max="3" width="16.7109375" customWidth="1"/>
    <col min="4" max="4" width="19.28515625" customWidth="1"/>
    <col min="5" max="5" width="27.7109375" style="15" customWidth="1"/>
    <col min="6" max="6" width="18.42578125" customWidth="1"/>
    <col min="8" max="8" width="23.42578125" customWidth="1"/>
    <col min="9" max="9" width="12.7109375" customWidth="1"/>
    <col min="10" max="10" width="16.7109375" customWidth="1"/>
    <col min="11" max="11" width="15.42578125" customWidth="1"/>
  </cols>
  <sheetData>
    <row r="1" spans="1:9" x14ac:dyDescent="0.25">
      <c r="A1" t="s">
        <v>15</v>
      </c>
      <c r="B1" s="15" t="s">
        <v>16</v>
      </c>
      <c r="D1" s="13" t="s">
        <v>17</v>
      </c>
      <c r="E1" s="15" t="s">
        <v>16</v>
      </c>
      <c r="H1" s="15" t="s">
        <v>18</v>
      </c>
      <c r="I1" s="15">
        <v>0.86829999999999996</v>
      </c>
    </row>
    <row r="2" spans="1:9" x14ac:dyDescent="0.25">
      <c r="A2" s="13" t="s">
        <v>17</v>
      </c>
      <c r="B2" s="15">
        <f>E3</f>
        <v>345</v>
      </c>
      <c r="D2" t="s">
        <v>19</v>
      </c>
      <c r="E2" s="15">
        <v>345</v>
      </c>
      <c r="F2" s="15"/>
      <c r="H2" t="s">
        <v>38</v>
      </c>
      <c r="I2">
        <v>56.3</v>
      </c>
    </row>
    <row r="3" spans="1:9" x14ac:dyDescent="0.25">
      <c r="A3" s="14" t="s">
        <v>20</v>
      </c>
      <c r="B3" s="15">
        <f>E12</f>
        <v>0</v>
      </c>
      <c r="D3" s="16" t="s">
        <v>21</v>
      </c>
      <c r="E3" s="15">
        <f>SUM(E2)</f>
        <v>345</v>
      </c>
      <c r="F3" s="15"/>
      <c r="H3" s="18" t="s">
        <v>22</v>
      </c>
      <c r="I3" s="15">
        <f>PRODUCT(I2/30,215)</f>
        <v>403.48333333333329</v>
      </c>
    </row>
    <row r="4" spans="1:9" x14ac:dyDescent="0.25">
      <c r="A4" s="17" t="s">
        <v>23</v>
      </c>
      <c r="B4" s="15">
        <f>E17</f>
        <v>761.81666666666661</v>
      </c>
      <c r="I4" s="15"/>
    </row>
    <row r="5" spans="1:9" x14ac:dyDescent="0.25">
      <c r="A5" s="16" t="s">
        <v>21</v>
      </c>
      <c r="B5" s="20">
        <f>SUM(B2:B4)</f>
        <v>1106.8166666666666</v>
      </c>
      <c r="D5" s="14" t="s">
        <v>20</v>
      </c>
      <c r="E5" s="15" t="s">
        <v>16</v>
      </c>
      <c r="H5" t="s">
        <v>24</v>
      </c>
      <c r="I5" s="15">
        <v>50</v>
      </c>
    </row>
    <row r="6" spans="1:9" x14ac:dyDescent="0.25">
      <c r="D6" t="s">
        <v>25</v>
      </c>
      <c r="E6" s="15">
        <v>0</v>
      </c>
      <c r="H6" s="19" t="s">
        <v>26</v>
      </c>
      <c r="I6" s="15">
        <f>PRODUCT(I5/30,215)</f>
        <v>358.33333333333337</v>
      </c>
    </row>
    <row r="7" spans="1:9" x14ac:dyDescent="0.25">
      <c r="D7" t="s">
        <v>27</v>
      </c>
      <c r="E7" s="15">
        <v>0</v>
      </c>
    </row>
    <row r="8" spans="1:9" x14ac:dyDescent="0.25">
      <c r="D8" t="s">
        <v>28</v>
      </c>
      <c r="E8" s="15">
        <v>0</v>
      </c>
    </row>
    <row r="9" spans="1:9" x14ac:dyDescent="0.25">
      <c r="D9" t="s">
        <v>29</v>
      </c>
      <c r="E9" s="15">
        <v>0</v>
      </c>
    </row>
    <row r="10" spans="1:9" x14ac:dyDescent="0.25">
      <c r="D10" t="s">
        <v>30</v>
      </c>
      <c r="E10" s="15">
        <v>0</v>
      </c>
      <c r="F10" s="15"/>
    </row>
    <row r="11" spans="1:9" x14ac:dyDescent="0.25">
      <c r="D11" t="s">
        <v>31</v>
      </c>
      <c r="E11" s="15">
        <v>0</v>
      </c>
    </row>
    <row r="12" spans="1:9" x14ac:dyDescent="0.25">
      <c r="D12" s="16" t="s">
        <v>21</v>
      </c>
      <c r="E12" s="15">
        <f>SUM(E6:E11)</f>
        <v>0</v>
      </c>
    </row>
    <row r="14" spans="1:9" x14ac:dyDescent="0.25">
      <c r="D14" s="17" t="s">
        <v>23</v>
      </c>
      <c r="E14" s="15" t="s">
        <v>16</v>
      </c>
    </row>
    <row r="15" spans="1:9" x14ac:dyDescent="0.25">
      <c r="D15" t="s">
        <v>32</v>
      </c>
      <c r="E15" s="15">
        <f>I3</f>
        <v>403.48333333333329</v>
      </c>
    </row>
    <row r="16" spans="1:9" x14ac:dyDescent="0.25">
      <c r="D16" t="s">
        <v>33</v>
      </c>
      <c r="E16" s="15">
        <f>I6</f>
        <v>358.33333333333337</v>
      </c>
    </row>
    <row r="17" spans="2:5" x14ac:dyDescent="0.25">
      <c r="D17" s="16" t="s">
        <v>21</v>
      </c>
      <c r="E17" s="23">
        <f>SUM(E15:E16)</f>
        <v>761.81666666666661</v>
      </c>
    </row>
    <row r="23" spans="2:5" x14ac:dyDescent="0.25">
      <c r="B23"/>
      <c r="C23" s="15"/>
    </row>
    <row r="30" spans="2:5" x14ac:dyDescent="0.25">
      <c r="B30"/>
      <c r="C3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B13-1E62-4D43-947C-C70948885A91}">
  <dimension ref="A1:B4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8.28515625" customWidth="1"/>
    <col min="2" max="2" width="18.28515625" style="15" customWidth="1"/>
  </cols>
  <sheetData>
    <row r="1" spans="1:2" x14ac:dyDescent="0.25">
      <c r="A1" t="s">
        <v>34</v>
      </c>
      <c r="B1" s="15" t="s">
        <v>16</v>
      </c>
    </row>
    <row r="2" spans="1:2" x14ac:dyDescent="0.25">
      <c r="A2" s="22" t="s">
        <v>35</v>
      </c>
      <c r="B2" s="15">
        <f>'Costes Humanos'!E18</f>
        <v>15588.866666666665</v>
      </c>
    </row>
    <row r="3" spans="1:2" x14ac:dyDescent="0.25">
      <c r="A3" s="19" t="s">
        <v>36</v>
      </c>
      <c r="B3" s="15">
        <f>'Costes Materiales'!B5</f>
        <v>1106.8166666666666</v>
      </c>
    </row>
    <row r="4" spans="1:2" x14ac:dyDescent="0.25">
      <c r="A4" s="16" t="s">
        <v>21</v>
      </c>
      <c r="B4" s="20">
        <f>SUM(B2:B3)</f>
        <v>16695.683333333331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Costes Humanos</vt:lpstr>
      <vt:lpstr>Costes Materiales</vt:lpstr>
      <vt:lpstr>Costes 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Uriel Artholim Karalden</cp:lastModifiedBy>
  <cp:revision/>
  <dcterms:created xsi:type="dcterms:W3CDTF">2020-07-10T15:22:56Z</dcterms:created>
  <dcterms:modified xsi:type="dcterms:W3CDTF">2020-07-13T23:27:02Z</dcterms:modified>
  <cp:category/>
  <cp:contentStatus/>
</cp:coreProperties>
</file>