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firstSheet="1" activeTab="2"/>
  </bookViews>
  <sheets>
    <sheet name="ANALISIS CTES  CON RECURRENCIA" sheetId="3" r:id="rId1"/>
    <sheet name="ANALISIS CLIENTES FLOTILLAS" sheetId="2" r:id="rId2"/>
    <sheet name="% GENERAL DE RECLAMACIONES" sheetId="1" r:id="rId3"/>
  </sheets>
  <definedNames>
    <definedName name="_xlnm._FilterDatabase" localSheetId="2" hidden="1">'% GENERAL DE RECLAMACIONES'!$B$8:$AG$8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7" i="1"/>
  <c r="W67"/>
  <c r="X67"/>
  <c r="Y67"/>
  <c r="Z67"/>
  <c r="AA67"/>
  <c r="AB67"/>
  <c r="AC67"/>
  <c r="AD67"/>
  <c r="E67"/>
  <c r="F67"/>
  <c r="G67"/>
  <c r="H67"/>
  <c r="I67"/>
  <c r="J67"/>
  <c r="K67"/>
  <c r="L67"/>
  <c r="M67"/>
  <c r="N67"/>
  <c r="O67"/>
  <c r="P10" i="2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9"/>
  <c r="D40"/>
  <c r="E40"/>
  <c r="F40"/>
  <c r="G40"/>
  <c r="H40"/>
  <c r="J40"/>
  <c r="K40"/>
  <c r="L40"/>
  <c r="M40"/>
  <c r="N40"/>
  <c r="O40"/>
  <c r="P40" s="1"/>
  <c r="C40"/>
  <c r="H112" i="3"/>
  <c r="Q67" i="1"/>
  <c r="D74" s="1"/>
  <c r="S67"/>
  <c r="T67"/>
  <c r="U67"/>
  <c r="AF67"/>
  <c r="I74" s="1"/>
  <c r="D67"/>
  <c r="F114" i="3"/>
  <c r="D114"/>
  <c r="H111"/>
  <c r="J105"/>
  <c r="Q105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9"/>
  <c r="E105"/>
  <c r="F105"/>
  <c r="G105"/>
  <c r="H105"/>
  <c r="I105"/>
  <c r="K105"/>
  <c r="L105"/>
  <c r="M105"/>
  <c r="N105"/>
  <c r="O105"/>
  <c r="P105"/>
  <c r="D105"/>
  <c r="O85"/>
  <c r="H85"/>
  <c r="O81"/>
  <c r="H81"/>
  <c r="O75"/>
  <c r="H75"/>
  <c r="O46"/>
  <c r="H46"/>
  <c r="O45"/>
  <c r="H45"/>
  <c r="O100"/>
  <c r="H100"/>
  <c r="O97"/>
  <c r="H97"/>
  <c r="O49"/>
  <c r="H49"/>
  <c r="O35"/>
  <c r="H35"/>
  <c r="O74"/>
  <c r="H74"/>
  <c r="O66"/>
  <c r="H66"/>
  <c r="O21"/>
  <c r="H21"/>
  <c r="O89"/>
  <c r="H89"/>
  <c r="O86"/>
  <c r="H86"/>
  <c r="O69"/>
  <c r="H69"/>
  <c r="O77"/>
  <c r="H77"/>
  <c r="O92"/>
  <c r="H92"/>
  <c r="O96"/>
  <c r="H96"/>
  <c r="O19"/>
  <c r="H19"/>
  <c r="O65"/>
  <c r="H65"/>
  <c r="O24"/>
  <c r="H24"/>
  <c r="O101"/>
  <c r="H101"/>
  <c r="O37"/>
  <c r="H37"/>
  <c r="O36"/>
  <c r="H36"/>
  <c r="O34"/>
  <c r="H34"/>
  <c r="O33"/>
  <c r="H33"/>
  <c r="O63"/>
  <c r="H63"/>
  <c r="O27"/>
  <c r="H27"/>
  <c r="O12"/>
  <c r="H12"/>
  <c r="O28"/>
  <c r="H28"/>
  <c r="O61"/>
  <c r="H61"/>
  <c r="O102"/>
  <c r="H102"/>
  <c r="O56"/>
  <c r="H56"/>
  <c r="O29"/>
  <c r="H29"/>
  <c r="O80"/>
  <c r="H80"/>
  <c r="O91"/>
  <c r="H91"/>
  <c r="O94"/>
  <c r="H94"/>
  <c r="O51"/>
  <c r="H51"/>
  <c r="O68"/>
  <c r="H68"/>
  <c r="O88"/>
  <c r="H88"/>
  <c r="O71"/>
  <c r="H71"/>
  <c r="O99"/>
  <c r="H99"/>
  <c r="O84"/>
  <c r="H84"/>
  <c r="O14"/>
  <c r="H14"/>
  <c r="O10"/>
  <c r="H10"/>
  <c r="O52"/>
  <c r="H52"/>
  <c r="O98"/>
  <c r="H98"/>
  <c r="O95"/>
  <c r="H95"/>
  <c r="O87"/>
  <c r="H87"/>
  <c r="O57"/>
  <c r="H57"/>
  <c r="O93"/>
  <c r="H93"/>
  <c r="O58"/>
  <c r="H58"/>
  <c r="O42"/>
  <c r="H42"/>
  <c r="O13"/>
  <c r="H13"/>
  <c r="O26"/>
  <c r="H26"/>
  <c r="O55"/>
  <c r="H55"/>
  <c r="O32"/>
  <c r="H32"/>
  <c r="O20"/>
  <c r="H20"/>
  <c r="O44"/>
  <c r="H44"/>
  <c r="O17"/>
  <c r="H17"/>
  <c r="O23"/>
  <c r="H23"/>
  <c r="O62"/>
  <c r="H62"/>
  <c r="O47"/>
  <c r="H47"/>
  <c r="O22"/>
  <c r="H22"/>
  <c r="O82"/>
  <c r="H82"/>
  <c r="O41"/>
  <c r="H41"/>
  <c r="O73"/>
  <c r="H73"/>
  <c r="O31"/>
  <c r="H31"/>
  <c r="O72"/>
  <c r="H72"/>
  <c r="O25"/>
  <c r="H25"/>
  <c r="O90"/>
  <c r="H90"/>
  <c r="O64"/>
  <c r="H64"/>
  <c r="O9"/>
  <c r="H9"/>
  <c r="O67"/>
  <c r="H67"/>
  <c r="O18"/>
  <c r="H18"/>
  <c r="O16"/>
  <c r="H16"/>
  <c r="O50"/>
  <c r="H50"/>
  <c r="O43"/>
  <c r="H43"/>
  <c r="O76"/>
  <c r="H76"/>
  <c r="O54"/>
  <c r="H54"/>
  <c r="O79"/>
  <c r="H79"/>
  <c r="O15"/>
  <c r="H15"/>
  <c r="O48"/>
  <c r="H48"/>
  <c r="O60"/>
  <c r="H60"/>
  <c r="O30"/>
  <c r="H30"/>
  <c r="O70"/>
  <c r="H70"/>
  <c r="O39"/>
  <c r="H39"/>
  <c r="O59"/>
  <c r="H59"/>
  <c r="O83"/>
  <c r="H83"/>
  <c r="O78"/>
  <c r="H78"/>
  <c r="O53"/>
  <c r="H53"/>
  <c r="O11"/>
  <c r="H11"/>
  <c r="O40"/>
  <c r="H40"/>
  <c r="O38"/>
  <c r="H38"/>
  <c r="P44" i="1"/>
  <c r="R44" s="1"/>
  <c r="AE44"/>
  <c r="AG44" s="1"/>
  <c r="P18"/>
  <c r="R18" s="1"/>
  <c r="AE18"/>
  <c r="AG18" s="1"/>
  <c r="P22"/>
  <c r="R22" s="1"/>
  <c r="AE22"/>
  <c r="AG22" s="1"/>
  <c r="P30"/>
  <c r="R30" s="1"/>
  <c r="AE30"/>
  <c r="AG30" s="1"/>
  <c r="P38"/>
  <c r="R38" s="1"/>
  <c r="AE38"/>
  <c r="AG38" s="1"/>
  <c r="P59"/>
  <c r="R59" s="1"/>
  <c r="AE59"/>
  <c r="AG59" s="1"/>
  <c r="P60"/>
  <c r="R60" s="1"/>
  <c r="AE60"/>
  <c r="AG60" s="1"/>
  <c r="P64"/>
  <c r="R64" s="1"/>
  <c r="AE64"/>
  <c r="AG64" s="1"/>
  <c r="P20"/>
  <c r="R20" s="1"/>
  <c r="AE20"/>
  <c r="AG20" s="1"/>
  <c r="P39"/>
  <c r="R39" s="1"/>
  <c r="AE39"/>
  <c r="AG39" s="1"/>
  <c r="P55"/>
  <c r="R55" s="1"/>
  <c r="AE55"/>
  <c r="AG55" s="1"/>
  <c r="P63"/>
  <c r="R63" s="1"/>
  <c r="AE63"/>
  <c r="AG63" s="1"/>
  <c r="P27"/>
  <c r="R27" s="1"/>
  <c r="AE27"/>
  <c r="AG27" s="1"/>
  <c r="P57"/>
  <c r="R57" s="1"/>
  <c r="AE57"/>
  <c r="AG57" s="1"/>
  <c r="P37"/>
  <c r="R37" s="1"/>
  <c r="AE37"/>
  <c r="AG37" s="1"/>
  <c r="P34"/>
  <c r="R34" s="1"/>
  <c r="AE34"/>
  <c r="AG34" s="1"/>
  <c r="P62"/>
  <c r="R62" s="1"/>
  <c r="AE62"/>
  <c r="AG62" s="1"/>
  <c r="P14"/>
  <c r="R14" s="1"/>
  <c r="AE14"/>
  <c r="AG14" s="1"/>
  <c r="P10"/>
  <c r="R10" s="1"/>
  <c r="AE10"/>
  <c r="P36"/>
  <c r="R36" s="1"/>
  <c r="AE36"/>
  <c r="AG36" s="1"/>
  <c r="P47"/>
  <c r="R47" s="1"/>
  <c r="AE47"/>
  <c r="AG47" s="1"/>
  <c r="P52"/>
  <c r="R52" s="1"/>
  <c r="AE52"/>
  <c r="AG52" s="1"/>
  <c r="P66"/>
  <c r="R66" s="1"/>
  <c r="AE66"/>
  <c r="AG66" s="1"/>
  <c r="P43"/>
  <c r="R43" s="1"/>
  <c r="AE43"/>
  <c r="AG43" s="1"/>
  <c r="P48"/>
  <c r="R48" s="1"/>
  <c r="AE48"/>
  <c r="AG48" s="1"/>
  <c r="P56"/>
  <c r="R56" s="1"/>
  <c r="AE56"/>
  <c r="AG56" s="1"/>
  <c r="P26"/>
  <c r="R26" s="1"/>
  <c r="AE26"/>
  <c r="AG26" s="1"/>
  <c r="P53"/>
  <c r="R53" s="1"/>
  <c r="AE53"/>
  <c r="AG53" s="1"/>
  <c r="P65"/>
  <c r="R65" s="1"/>
  <c r="AE65"/>
  <c r="AG65" s="1"/>
  <c r="P58"/>
  <c r="R58" s="1"/>
  <c r="AE58"/>
  <c r="AG58" s="1"/>
  <c r="P19"/>
  <c r="R19" s="1"/>
  <c r="AE19"/>
  <c r="AG19" s="1"/>
  <c r="P49"/>
  <c r="R49" s="1"/>
  <c r="AE49"/>
  <c r="AG49" s="1"/>
  <c r="P51"/>
  <c r="R51" s="1"/>
  <c r="AE51"/>
  <c r="AG51" s="1"/>
  <c r="P9"/>
  <c r="R9" s="1"/>
  <c r="AE9"/>
  <c r="AG9" s="1"/>
  <c r="P16"/>
  <c r="R16" s="1"/>
  <c r="AE16"/>
  <c r="AG16" s="1"/>
  <c r="P12"/>
  <c r="R12" s="1"/>
  <c r="AE12"/>
  <c r="AG12" s="1"/>
  <c r="P35"/>
  <c r="R35" s="1"/>
  <c r="AE35"/>
  <c r="AG35" s="1"/>
  <c r="P40"/>
  <c r="R40" s="1"/>
  <c r="AE40"/>
  <c r="AG40" s="1"/>
  <c r="P45"/>
  <c r="R45" s="1"/>
  <c r="AE45"/>
  <c r="AG45" s="1"/>
  <c r="P54"/>
  <c r="R54" s="1"/>
  <c r="AE54"/>
  <c r="AG54" s="1"/>
  <c r="P42"/>
  <c r="R42" s="1"/>
  <c r="AE42"/>
  <c r="AG42" s="1"/>
  <c r="P50"/>
  <c r="R50" s="1"/>
  <c r="AE50"/>
  <c r="AG50" s="1"/>
  <c r="P23"/>
  <c r="R23" s="1"/>
  <c r="AE23"/>
  <c r="AG23" s="1"/>
  <c r="P24"/>
  <c r="R24" s="1"/>
  <c r="AE24"/>
  <c r="AG24" s="1"/>
  <c r="P11"/>
  <c r="R11" s="1"/>
  <c r="AE11"/>
  <c r="AG11" s="1"/>
  <c r="P15"/>
  <c r="R15" s="1"/>
  <c r="AE15"/>
  <c r="AG15" s="1"/>
  <c r="P17"/>
  <c r="R17" s="1"/>
  <c r="AE17"/>
  <c r="AG17" s="1"/>
  <c r="P21"/>
  <c r="R21" s="1"/>
  <c r="AE21"/>
  <c r="AG21" s="1"/>
  <c r="P29"/>
  <c r="R29" s="1"/>
  <c r="AE29"/>
  <c r="AG29" s="1"/>
  <c r="P31"/>
  <c r="R31" s="1"/>
  <c r="AE31"/>
  <c r="AG31" s="1"/>
  <c r="P41"/>
  <c r="R41" s="1"/>
  <c r="AE41"/>
  <c r="AG41" s="1"/>
  <c r="P13"/>
  <c r="R13" s="1"/>
  <c r="AE13"/>
  <c r="AG13" s="1"/>
  <c r="P61"/>
  <c r="R61" s="1"/>
  <c r="AE61"/>
  <c r="AG61" s="1"/>
  <c r="P32"/>
  <c r="R32" s="1"/>
  <c r="AE32"/>
  <c r="AG32" s="1"/>
  <c r="P33"/>
  <c r="R33" s="1"/>
  <c r="AE33"/>
  <c r="AG33" s="1"/>
  <c r="P28"/>
  <c r="R28" s="1"/>
  <c r="AE28"/>
  <c r="AG28" s="1"/>
  <c r="P25"/>
  <c r="R25" s="1"/>
  <c r="AE25"/>
  <c r="AG25" s="1"/>
  <c r="P46"/>
  <c r="R46" s="1"/>
  <c r="AE46"/>
  <c r="AG46" s="1"/>
  <c r="P74" l="1"/>
  <c r="AE67"/>
  <c r="AG10"/>
  <c r="P67"/>
  <c r="I40" i="2"/>
  <c r="R67" i="1" l="1"/>
  <c r="D73"/>
  <c r="AG67"/>
  <c r="I73"/>
  <c r="I75" s="1"/>
  <c r="P73" l="1"/>
  <c r="D75"/>
</calcChain>
</file>

<file path=xl/sharedStrings.xml><?xml version="1.0" encoding="utf-8"?>
<sst xmlns="http://schemas.openxmlformats.org/spreadsheetml/2006/main" count="544" uniqueCount="357">
  <si>
    <t>VICTOR OSORIO ALBARRAN</t>
  </si>
  <si>
    <t>SOSA FLORES VERONICA</t>
  </si>
  <si>
    <t>100R1135</t>
  </si>
  <si>
    <t>REFACCIONES Y LUBRICANTES LEYVA I Y II, S.A DE C.V.</t>
  </si>
  <si>
    <t>100R1043</t>
  </si>
  <si>
    <t>AUTO PERFORMANCE CHAVARRIA S DE RL DE CV</t>
  </si>
  <si>
    <t>100R1033</t>
  </si>
  <si>
    <t>AGUSTIN SANCHEZ ESQUIVEL</t>
  </si>
  <si>
    <t>100R0857</t>
  </si>
  <si>
    <t>MONROY BECERRIL ALEJANDRO</t>
  </si>
  <si>
    <t>100R0682</t>
  </si>
  <si>
    <t>MONROY SOSA YURITZA</t>
  </si>
  <si>
    <t>100R0419</t>
  </si>
  <si>
    <t>GRUPO GK  S.A. DE C.V.</t>
  </si>
  <si>
    <t>100R0376</t>
  </si>
  <si>
    <t>GOMORA GARAY OSCAR DAVID</t>
  </si>
  <si>
    <t>100R0240</t>
  </si>
  <si>
    <t>FRANCISCO ARCADIO LEDESMA ARROYO</t>
  </si>
  <si>
    <t>100R0131</t>
  </si>
  <si>
    <t>MONDRAGON OSORIO DAVID</t>
  </si>
  <si>
    <t>100R0040</t>
  </si>
  <si>
    <t>JIMENEZ HERNANDEZ DOMINGA MA. DE LOS ANGELES</t>
  </si>
  <si>
    <t>100R0029</t>
  </si>
  <si>
    <t>CLIENTE MOSTRADOR BODEGA TOLUCA</t>
  </si>
  <si>
    <t>100M0001</t>
  </si>
  <si>
    <t>SERVICIO ANTONIO HERNANDEZ</t>
  </si>
  <si>
    <t>100G0031</t>
  </si>
  <si>
    <t>TAFOLLA MARIN LINO</t>
  </si>
  <si>
    <t>ALVARADO GONZALEZ LUIS ENRIQUE</t>
  </si>
  <si>
    <t>100R1479</t>
  </si>
  <si>
    <t>HERRERA MUÑOZ RODRIGO</t>
  </si>
  <si>
    <t>100R1315</t>
  </si>
  <si>
    <t>BUCIO RODRIGUEZ LUIS MIGUEL</t>
  </si>
  <si>
    <t>100R1279</t>
  </si>
  <si>
    <t>LOPEZ JIMENEZ MARCELO</t>
  </si>
  <si>
    <t>100R1184</t>
  </si>
  <si>
    <t>PAUL RENE MENDIETA REYES</t>
  </si>
  <si>
    <t>100R0773</t>
  </si>
  <si>
    <t>ESTEBES CARBAJAL ATANACIO ANDRES</t>
  </si>
  <si>
    <t>100R0432</t>
  </si>
  <si>
    <t>BELTRAN GARCIA GERARDO</t>
  </si>
  <si>
    <t>100R0073</t>
  </si>
  <si>
    <t>100M0004</t>
  </si>
  <si>
    <t>FAUSTINO LAZCANO PALLARES</t>
  </si>
  <si>
    <t>100G1236</t>
  </si>
  <si>
    <t>LUIS ENRIQUEZ ALVARADO GONZALEZ</t>
  </si>
  <si>
    <t>100G1005</t>
  </si>
  <si>
    <t>ALVARADO CABRERA EFRAIN</t>
  </si>
  <si>
    <t>100G0228</t>
  </si>
  <si>
    <t>CALIXTO MONDRAGON EDUARDO</t>
  </si>
  <si>
    <t>100G0121</t>
  </si>
  <si>
    <t>REY ORTIZ CRUZ</t>
  </si>
  <si>
    <t>100G0041</t>
  </si>
  <si>
    <t>MISAEL BELTRAN</t>
  </si>
  <si>
    <t>100G0017</t>
  </si>
  <si>
    <t>NESTOR GARCIA</t>
  </si>
  <si>
    <t>RUIZ RUIZ MIGUEL</t>
  </si>
  <si>
    <t>100R0961</t>
  </si>
  <si>
    <t>BLANCA ELIA GONZALEZ SALGADO</t>
  </si>
  <si>
    <t>100R0810</t>
  </si>
  <si>
    <t>DELGADO MOLINA ELENA MINERVA</t>
  </si>
  <si>
    <t>100R0526</t>
  </si>
  <si>
    <t>LOPEZ GARAY GREGORIO</t>
  </si>
  <si>
    <t>100R0121</t>
  </si>
  <si>
    <t>DOMINGUEZ NAVA ROBERTO</t>
  </si>
  <si>
    <t>100R0022</t>
  </si>
  <si>
    <t>MUÑOZ OLIVAS VICTOR HUGO</t>
  </si>
  <si>
    <t>100R0010</t>
  </si>
  <si>
    <t>CONTRERAS SALGADO JESUS ENCARNACION</t>
  </si>
  <si>
    <t>100G0160</t>
  </si>
  <si>
    <t>CHAVEZ APOLINAR JESUS</t>
  </si>
  <si>
    <t>100G0122</t>
  </si>
  <si>
    <t>Modesto Valdez Ramirez</t>
  </si>
  <si>
    <t>FRANCIA HERNANDEZ ENRIQUE</t>
  </si>
  <si>
    <t>100R1447</t>
  </si>
  <si>
    <t>GOMEZ FLORES CARLOS</t>
  </si>
  <si>
    <t>100R1196</t>
  </si>
  <si>
    <t>ALEJANDRO CARRILLO QUIÑONES</t>
  </si>
  <si>
    <t>100R1139</t>
  </si>
  <si>
    <t>MARIA DE LOURDES CORAZA ORTIZ</t>
  </si>
  <si>
    <t>100R1133</t>
  </si>
  <si>
    <t>JAQUELIN ROJAS ROJAS</t>
  </si>
  <si>
    <t>100R0732</t>
  </si>
  <si>
    <t>TELLO VICTORIA TONANTZI</t>
  </si>
  <si>
    <t>100R0202</t>
  </si>
  <si>
    <t>AUDENCIO HERNANDEZ JUANA</t>
  </si>
  <si>
    <t>100R0046</t>
  </si>
  <si>
    <t>REFACCIONARIA J.R.</t>
  </si>
  <si>
    <t>100G0142</t>
  </si>
  <si>
    <t>SANCHEZ TIBURCIO NORBERTO</t>
  </si>
  <si>
    <t>100G0073</t>
  </si>
  <si>
    <t>REFACCIONARIA ANDREA</t>
  </si>
  <si>
    <t>100G0022</t>
  </si>
  <si>
    <t>matriz i fabela mostrador</t>
  </si>
  <si>
    <t>JULIAN CRUZ ESCUDERO</t>
  </si>
  <si>
    <t>100R0912</t>
  </si>
  <si>
    <t>MARLENE CANELA RIVERA</t>
  </si>
  <si>
    <t>NEGRETE CAMACHO ENRIQUE</t>
  </si>
  <si>
    <t>100R1265</t>
  </si>
  <si>
    <t>MDM DISTRIBUCIONES S.A. DE C.V.</t>
  </si>
  <si>
    <t>100R1038</t>
  </si>
  <si>
    <t>MUNGUIA MARTINEZ PERLA DE MARIA</t>
  </si>
  <si>
    <t>100R0931</t>
  </si>
  <si>
    <t>SANCHEZ ESQUIVEL GUILLERMO</t>
  </si>
  <si>
    <t>100R0547</t>
  </si>
  <si>
    <t>ALMAZAN GARCIA ESTEBAN</t>
  </si>
  <si>
    <t>100R0154</t>
  </si>
  <si>
    <t>100M0006</t>
  </si>
  <si>
    <t>OSCAR MALVAIS SANCHEZ</t>
  </si>
  <si>
    <t>100G1020</t>
  </si>
  <si>
    <t>GERARDO SUSTAITA</t>
  </si>
  <si>
    <t>GRUPEM TORRES S.A. DE C.V.</t>
  </si>
  <si>
    <t>100R1314</t>
  </si>
  <si>
    <t>CENTRAL DE AUTOPARTES ORIENTALES DE TOLUCA S.A. DE C.V.</t>
  </si>
  <si>
    <t>100R1223</t>
  </si>
  <si>
    <t>GENARO MALDONADO GOVEA</t>
  </si>
  <si>
    <t>VALDES GIL RUBEN</t>
  </si>
  <si>
    <t>100R1328</t>
  </si>
  <si>
    <t>NAVA MALDONADO MARIA DE LOS ANGELES</t>
  </si>
  <si>
    <t>100R1303</t>
  </si>
  <si>
    <t>VELAZQUEZ AMADOR JOHAN</t>
  </si>
  <si>
    <t>100R1175</t>
  </si>
  <si>
    <t>GONZALEZ TELLEZ MARIA DE LOS ANGELES</t>
  </si>
  <si>
    <t>100R0809</t>
  </si>
  <si>
    <t>BECERRIL BUSTAMANTE MARIA LUISA</t>
  </si>
  <si>
    <t>100R0243</t>
  </si>
  <si>
    <t>GREGORIO MENDOZA VILCHIS</t>
  </si>
  <si>
    <t>100R0231</t>
  </si>
  <si>
    <t>CUEVAS CRUZ OSCAR</t>
  </si>
  <si>
    <t>100R0219</t>
  </si>
  <si>
    <t>DE JESUS LAUREANO ROSENDO</t>
  </si>
  <si>
    <t>100R0205</t>
  </si>
  <si>
    <t>REFACCIONARIA SAN DIEGO</t>
  </si>
  <si>
    <t>100G1126</t>
  </si>
  <si>
    <t>RUFINO MENDOZA JOSE GUADALUPE</t>
  </si>
  <si>
    <t>100G1111</t>
  </si>
  <si>
    <t>PEREA RODRIGUEZ PERLA</t>
  </si>
  <si>
    <t>100G0110</t>
  </si>
  <si>
    <t>BENJAMIN ESTRADA GARDUÑO</t>
  </si>
  <si>
    <t>100G0109</t>
  </si>
  <si>
    <t>EDURDO DAVILA</t>
  </si>
  <si>
    <t>HERRERA CORONA ANGEL EMMANUEL</t>
  </si>
  <si>
    <t>100R1809</t>
  </si>
  <si>
    <t>DAVILA VALDES AGUSTINA LILIA</t>
  </si>
  <si>
    <t>100R1277</t>
  </si>
  <si>
    <t>MORALES GARCIA SABINA</t>
  </si>
  <si>
    <t>100R0795</t>
  </si>
  <si>
    <t>CRUZ OROZCO JORGE RAUL</t>
  </si>
  <si>
    <t>100R0499</t>
  </si>
  <si>
    <t>GARCIA REYES TERESA</t>
  </si>
  <si>
    <t>100R0212</t>
  </si>
  <si>
    <t>SANCHEZ ZEPEDA JOSE LUIS</t>
  </si>
  <si>
    <t>100R0169</t>
  </si>
  <si>
    <t>JUAREZ GUADARRAMA FELIPE</t>
  </si>
  <si>
    <t>100R0047</t>
  </si>
  <si>
    <t>100M0005</t>
  </si>
  <si>
    <t>FAUSTINO VILCHIS ESQUIVEL</t>
  </si>
  <si>
    <t>100G0210</t>
  </si>
  <si>
    <t>SALVADOR SANCHEZ ARAMBULO</t>
  </si>
  <si>
    <t>100G0202</t>
  </si>
  <si>
    <t>JARAMILLO ORIHUELA MAURICIO</t>
  </si>
  <si>
    <t>100G0080</t>
  </si>
  <si>
    <t>arturo lopez florez</t>
  </si>
  <si>
    <t>EDUARDO SUASTE LOPEZ</t>
  </si>
  <si>
    <t>100R1648</t>
  </si>
  <si>
    <t>JORGE JIMENEZ REYNOSO</t>
  </si>
  <si>
    <t>100G1269</t>
  </si>
  <si>
    <t>SUSANA SAN JUAN VELAZCO</t>
  </si>
  <si>
    <t>100G1252</t>
  </si>
  <si>
    <t>OSCAR MALVAEZ SANCHEZ</t>
  </si>
  <si>
    <t>100G1166</t>
  </si>
  <si>
    <t>RAMIREZ CRUZ NORMA EDITH</t>
  </si>
  <si>
    <t>100G1159</t>
  </si>
  <si>
    <t>MIGUEL MARTINEZ CRUZ</t>
  </si>
  <si>
    <t>100G1063</t>
  </si>
  <si>
    <t>ALEXIS BENITEZ</t>
  </si>
  <si>
    <t>BAUTISTA GARCIA MARCO ANTONIO</t>
  </si>
  <si>
    <t>100R0904</t>
  </si>
  <si>
    <t>ALFREDO ALBARRAN ALAVEZ</t>
  </si>
  <si>
    <t>100R0738</t>
  </si>
  <si>
    <t>REFACCIONARIA MOCE S.A. DE C.V.</t>
  </si>
  <si>
    <t>100R0229</t>
  </si>
  <si>
    <t>MAURICIO HERNANDEZ JIMARES</t>
  </si>
  <si>
    <t>100M0126</t>
  </si>
  <si>
    <t>ANGELES RODRIGUEZ LUCRECIA</t>
  </si>
  <si>
    <t>100G1104</t>
  </si>
  <si>
    <t>SERVICIO SAN FELIPE</t>
  </si>
  <si>
    <t>100G0085</t>
  </si>
  <si>
    <t>SERVICIO EL PANINO</t>
  </si>
  <si>
    <t>100G0083</t>
  </si>
  <si>
    <t>ROLANDO HERNANDEZ PADILLA</t>
  </si>
  <si>
    <t>100G0047</t>
  </si>
  <si>
    <t>alejandro malvaez</t>
  </si>
  <si>
    <t>MORENO LINARES RAMON</t>
  </si>
  <si>
    <t>100R1199</t>
  </si>
  <si>
    <t>YESSICA SANTIAGO FUENTES</t>
  </si>
  <si>
    <t>100R0918</t>
  </si>
  <si>
    <t>abr</t>
  </si>
  <si>
    <t>mar</t>
  </si>
  <si>
    <t>feb</t>
  </si>
  <si>
    <t>ene</t>
  </si>
  <si>
    <t>asesor</t>
  </si>
  <si>
    <t>Nombre SN</t>
  </si>
  <si>
    <t>Código SN</t>
  </si>
  <si>
    <t>140R1736</t>
  </si>
  <si>
    <t>100R1882</t>
  </si>
  <si>
    <t>100R1812</t>
  </si>
  <si>
    <t>100R1781</t>
  </si>
  <si>
    <t>100R1746</t>
  </si>
  <si>
    <t>100R1675</t>
  </si>
  <si>
    <t>100R1659</t>
  </si>
  <si>
    <t>100R1656</t>
  </si>
  <si>
    <t>100R1407</t>
  </si>
  <si>
    <t>100R1377</t>
  </si>
  <si>
    <t>100R1352</t>
  </si>
  <si>
    <t>100R1008</t>
  </si>
  <si>
    <t>100R0898</t>
  </si>
  <si>
    <t>100R0896</t>
  </si>
  <si>
    <t>100R0892</t>
  </si>
  <si>
    <t>100R0868</t>
  </si>
  <si>
    <t>100R0794</t>
  </si>
  <si>
    <t>100R0723</t>
  </si>
  <si>
    <t>100R0488</t>
  </si>
  <si>
    <t>100R0443</t>
  </si>
  <si>
    <t>100R0411</t>
  </si>
  <si>
    <t>100R0340</t>
  </si>
  <si>
    <t>100R0311</t>
  </si>
  <si>
    <t>100R0234</t>
  </si>
  <si>
    <t>100R0184</t>
  </si>
  <si>
    <t>100R0042</t>
  </si>
  <si>
    <t>100R0030</t>
  </si>
  <si>
    <t>100G1220</t>
  </si>
  <si>
    <t>100G1219</t>
  </si>
  <si>
    <t>Total Acumuladores</t>
  </si>
  <si>
    <t>TOTAL</t>
  </si>
  <si>
    <t>% de reclamacion</t>
  </si>
  <si>
    <t>DISTRIBUIDOR DE FILTROS AUTOPARTES Y SERVICIO DE TOLUCA SA DE CV</t>
  </si>
  <si>
    <t>ANALISIS DE RECURRENCIA DE GARANTIAS  DE ACUMULADORES DE  "BODEGA MATRIZ TOLUCA"  DEL  PERIODO ENERO -ABRIL  2015 VS 2016</t>
  </si>
  <si>
    <t>Total de reclamaciones del periodo</t>
  </si>
  <si>
    <t>VENTAS  ACUMULADORES 2016</t>
  </si>
  <si>
    <t>VENTAS  ACUMULADORES 2015</t>
  </si>
  <si>
    <t xml:space="preserve">% DE RECLAMACION EN RELACION A TOTAL DE ACUMULADORES </t>
  </si>
  <si>
    <t>TOTALES</t>
  </si>
  <si>
    <t>% crecimiento</t>
  </si>
  <si>
    <t>VENTAS ACUMULADORES PERIODO ENERO- ABRIL</t>
  </si>
  <si>
    <t>RECLAMACIONES PERIDO ENE-ABR</t>
  </si>
  <si>
    <t>Total reclamaciones</t>
  </si>
  <si>
    <t>% de reclamaciones</t>
  </si>
  <si>
    <t>CLIENTES FLOTILLAS</t>
  </si>
  <si>
    <t>DISTRIBUIDOR SA DE CV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</si>
  <si>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</si>
  <si>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</si>
  <si>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</si>
  <si>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</si>
  <si>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</si>
  <si>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</si>
  <si>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</si>
  <si>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</si>
  <si>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</si>
  <si>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</si>
  <si>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</si>
  <si>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</si>
  <si>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</si>
  <si>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</si>
  <si>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</si>
  <si>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</si>
  <si>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</si>
  <si>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</si>
  <si>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</si>
  <si>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</si>
  <si>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</si>
  <si>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</si>
  <si>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</si>
  <si>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</si>
  <si>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</si>
  <si>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</si>
  <si>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</si>
  <si>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</si>
  <si>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</si>
  <si>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ANALISIS DE RECURRENCIA DE GARANTIAS  DE ACUMULADORES DE  "BODEGA" DEL  PERIODO</t>
  </si>
  <si>
    <t>ENE</t>
  </si>
  <si>
    <t>FEB</t>
  </si>
  <si>
    <t>MAR</t>
  </si>
  <si>
    <t>ABR</t>
  </si>
  <si>
    <t>OCT</t>
  </si>
  <si>
    <t>NOV</t>
  </si>
  <si>
    <t>DIC</t>
  </si>
  <si>
    <t>MAY</t>
  </si>
  <si>
    <t>JUN</t>
  </si>
  <si>
    <t>AGO</t>
  </si>
  <si>
    <t>SEP</t>
  </si>
  <si>
    <t>JUL</t>
  </si>
  <si>
    <t>ADAM MORALES VICTOR MAURICIO</t>
  </si>
  <si>
    <t>ALDO AMER CARRILLO VALLE</t>
  </si>
  <si>
    <t>ALONZO CRUZ JOSE FRANCISCO</t>
  </si>
  <si>
    <t>ANTOLIN VASQUEZ HERNANDEZ</t>
  </si>
  <si>
    <t>AUTOMOTORES SIGLO XXI S.A. DE C.V.</t>
  </si>
  <si>
    <t>AUTORREPUESTOS DEL SUR, S.A DE C.V.:</t>
  </si>
  <si>
    <t>CANUL CANUL MANUEL GUADALUPE.:</t>
  </si>
  <si>
    <t>CARLOS MIGUEL MARIN YAM.</t>
  </si>
  <si>
    <t>CUEVAS RAMIREZ DELFINA AURELIA.</t>
  </si>
  <si>
    <t>DOMINGUEZ GONZALEZ ALONSO ROBERTO</t>
  </si>
  <si>
    <t>FELIPE IDELFONSO CERVANTES SUASTE</t>
  </si>
  <si>
    <t>GUEMEZ BRITO MABEL DE FATIMA</t>
  </si>
  <si>
    <t>GUTIERREZ SANCHEZ CARMEN.</t>
  </si>
  <si>
    <t>HEIDY HELEN MERIDA PINTO</t>
  </si>
  <si>
    <t>JORGE CARLOS ROSADO SOLIS</t>
  </si>
  <si>
    <t>JUAN PABLO CERVANTES SUASTE</t>
  </si>
  <si>
    <t>LOPEZ TILLET MA.DE LOS ANGELES</t>
  </si>
  <si>
    <t>LORIA ARGAEZ RAMON ANTONIO.</t>
  </si>
  <si>
    <t>MANUEL EDUARDO LUNA PECH</t>
  </si>
  <si>
    <t>MUKUL AYALA JAIRO</t>
  </si>
  <si>
    <t>PERERA VALENCIA ILEANA ALICIA</t>
  </si>
  <si>
    <t>RUBEN ALBERTO CARDEÑA VILLANUEVA</t>
  </si>
  <si>
    <t>TERESA DEL SOCORRO SIERRA POOT</t>
  </si>
  <si>
    <t>TRACONIS CASTANEDA PEDRO LARRY</t>
  </si>
  <si>
    <t>WILLIAM ERBE TRUJEQUE PACHECO</t>
  </si>
  <si>
    <t>AMBAR MOTORS SA DE CV</t>
  </si>
  <si>
    <t>JORGE MANUEL LUNA BENITEZ Y COOPS</t>
  </si>
  <si>
    <t>NOE JESUS SOSA GONGORA</t>
  </si>
  <si>
    <t>RAUL BUENFIL GOROCICA</t>
  </si>
  <si>
    <t>XIU DZUL JULIAN</t>
  </si>
  <si>
    <t>MAURO SOSA</t>
  </si>
  <si>
    <t>RAMAYO Y POOT GLORIA MARIA</t>
  </si>
  <si>
    <t>ROGER MARIANO PUGA RICALDE</t>
  </si>
  <si>
    <t>TRACTOTANQUES DEL SURESTE, S.A. DE C.V.</t>
  </si>
  <si>
    <t>MARIANA EK SILVEIRA</t>
  </si>
  <si>
    <t>MARIELA MOSQUERA GONZALEZ</t>
  </si>
  <si>
    <t>PEDRO DOMINGO LUNA Y ESTRADA</t>
  </si>
  <si>
    <t>RUBEN DOMINGO VALENCIA CANTO</t>
  </si>
  <si>
    <t>ABELARDO NOVELO VELAZQUEZ</t>
  </si>
  <si>
    <t>QUIJANO BRAGA EDUARDO ANTONIO</t>
  </si>
  <si>
    <t>EMPACADORA PROMARMEX SA DE CV</t>
  </si>
  <si>
    <t>ENCALADA RODRIGUEZ CELIA MARIA</t>
  </si>
  <si>
    <t>WALTER LIZAMA LIZAMA</t>
  </si>
  <si>
    <t>GRASAS PENINSULARES S.A. DE C.V.</t>
  </si>
  <si>
    <t>SEGURA RODRIGUEZ JOSE GONZALO</t>
  </si>
  <si>
    <t>INTERIAN BAEZA TERESA DE JESUS</t>
  </si>
  <si>
    <t>JOSAFAT CRISPIN FRANCO Y GRANADOS</t>
  </si>
  <si>
    <t>MARISA DEL ROCIO CHE CHAN</t>
  </si>
  <si>
    <t>FERNANDEZ CHAN DULCE MARIA</t>
  </si>
  <si>
    <t>JOHNIL RICHARD COOL CHE</t>
  </si>
  <si>
    <t>VICTOR MANUEL ALONZO MEDINA</t>
  </si>
  <si>
    <t>ANA LUCELLY ROSADO SOLIS</t>
  </si>
  <si>
    <t>IRMA ARACELI ESCALANTE MAY</t>
  </si>
  <si>
    <t>RIO GARRIDO JESUS ADOLFO</t>
  </si>
  <si>
    <t>TERESA DE JESUS CHAN CAMARA</t>
  </si>
  <si>
    <t>GRUPO CARRIEDO SA DE CV</t>
  </si>
  <si>
    <t>ANTONIO PINEDA MURRIETA</t>
  </si>
  <si>
    <t>VENTAS  ACUMULADORES 2015-2016</t>
  </si>
  <si>
    <t>VENTAS  ACUMULADORES 2016-2017</t>
  </si>
  <si>
    <t>Nombre Cliente</t>
  </si>
  <si>
    <t>2015-2016</t>
  </si>
  <si>
    <t>2016-2017</t>
  </si>
  <si>
    <t xml:space="preserve">VENTAS ACUMULADORES </t>
  </si>
  <si>
    <t xml:space="preserve">RECLAMACIONES </t>
  </si>
  <si>
    <t xml:space="preserve">COMPARATIVA DE VENTA VS GARANTIA Y AJUSTES  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</si>
</sst>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/>
    <xf numFmtId="164" fontId="3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4" fontId="2" fillId="3" borderId="1" xfId="0" applyNumberFormat="1" applyFont="1" applyFill="1" applyBorder="1" applyAlignment="1">
      <alignment horizontal="center" vertical="center" wrapText="1"/>
    </xf>
    <xf numFmtId="0" fontId="0" fillId="4" borderId="0" xfId="0" applyNumberFormat="1" applyFill="1"/>
    <xf numFmtId="164" fontId="0" fillId="4" borderId="0" xfId="1" applyNumberFormat="1" applyFont="1" applyFill="1"/>
    <xf numFmtId="0" fontId="5" fillId="0" borderId="0" xfId="0" applyFont="1"/>
    <xf numFmtId="0" fontId="3" fillId="0" borderId="0" xfId="0" applyFont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3" xfId="0" applyBorder="1"/>
    <xf numFmtId="0" fontId="0" fillId="0" borderId="4" xfId="0" applyBorder="1"/>
    <xf numFmtId="0" fontId="3" fillId="6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9" fontId="3" fillId="4" borderId="8" xfId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vertical="center" wrapText="1"/>
    </xf>
    <xf numFmtId="9" fontId="3" fillId="7" borderId="8" xfId="1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6" fillId="5" borderId="10" xfId="0" applyFont="1" applyFill="1" applyBorder="1" applyAlignment="1">
      <alignment wrapText="1"/>
    </xf>
    <xf numFmtId="0" fontId="0" fillId="0" borderId="11" xfId="0" applyBorder="1"/>
    <xf numFmtId="0" fontId="0" fillId="4" borderId="12" xfId="0" applyFill="1" applyBorder="1"/>
    <xf numFmtId="9" fontId="3" fillId="0" borderId="0" xfId="1" applyFont="1" applyAlignment="1">
      <alignment horizontal="center"/>
    </xf>
    <xf numFmtId="0" fontId="6" fillId="5" borderId="2" xfId="0" applyFont="1" applyFill="1" applyBorder="1" applyAlignment="1">
      <alignment wrapText="1"/>
    </xf>
    <xf numFmtId="0" fontId="0" fillId="0" borderId="2" xfId="0" applyBorder="1"/>
    <xf numFmtId="0" fontId="0" fillId="4" borderId="2" xfId="0" applyFill="1" applyBorder="1"/>
    <xf numFmtId="0" fontId="6" fillId="5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center" wrapText="1"/>
    </xf>
    <xf numFmtId="164" fontId="4" fillId="4" borderId="11" xfId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4" borderId="2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 wrapText="1"/>
    </xf>
    <xf numFmtId="0" fontId="0" fillId="12" borderId="0" xfId="0" applyFill="1"/>
    <xf numFmtId="164" fontId="0" fillId="12" borderId="0" xfId="1" applyNumberFormat="1" applyFont="1" applyFill="1"/>
    <xf numFmtId="0" fontId="0" fillId="12" borderId="0" xfId="0" applyNumberFormat="1" applyFill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164" fontId="0" fillId="9" borderId="0" xfId="1" applyNumberFormat="1" applyFont="1" applyFill="1"/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"/>
  <sheetViews>
    <sheetView topLeftCell="A103" workbookViewId="0">
      <selection activeCell="B110" sqref="B110:H114"/>
    </sheetView>
  </sheetViews>
  <sheetFormatPr baseColWidth="10" defaultColWidth="11.42578125" defaultRowHeight="15"/>
  <cols>
    <col min="2" max="2" width="36.7109375" customWidth="1"/>
    <col min="3" max="3" width="0" hidden="1" customWidth="1"/>
    <col min="4" max="7" width="5.140625" customWidth="1"/>
    <col min="8" max="8" width="14.85546875" bestFit="1" customWidth="1"/>
    <col min="9" max="9" width="13.42578125" customWidth="1"/>
    <col min="10" max="10" width="15" customWidth="1"/>
    <col min="11" max="12" width="6.140625" customWidth="1"/>
    <col min="13" max="14" width="5.140625" customWidth="1"/>
    <col min="15" max="16" width="13.42578125" customWidth="1"/>
  </cols>
  <sheetData>
    <row r="1" spans="1:17" ht="18.75">
      <c r="A1" s="43" t="s">
        <v>236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3" spans="1:17" ht="15.75">
      <c r="A3" s="44" t="s">
        <v>237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7" spans="1:17" ht="15.75">
      <c r="D7" s="44" t="s">
        <v>240</v>
      </c>
      <c r="E7" s="44"/>
      <c r="F7" s="44"/>
      <c r="G7" s="44"/>
      <c r="H7" s="44"/>
      <c r="K7" s="44" t="s">
        <v>239</v>
      </c>
      <c r="L7" s="44"/>
      <c r="M7" s="44"/>
      <c r="N7" s="44"/>
      <c r="O7" s="44"/>
    </row>
    <row r="8" spans="1:17" ht="45">
      <c r="A8" s="5" t="s">
        <v>203</v>
      </c>
      <c r="B8" s="5" t="s">
        <v>202</v>
      </c>
      <c r="C8" s="5" t="s">
        <v>201</v>
      </c>
      <c r="D8" s="6" t="s">
        <v>200</v>
      </c>
      <c r="E8" s="6" t="s">
        <v>199</v>
      </c>
      <c r="F8" s="6" t="s">
        <v>198</v>
      </c>
      <c r="G8" s="6" t="s">
        <v>197</v>
      </c>
      <c r="H8" s="4" t="s">
        <v>233</v>
      </c>
      <c r="I8" s="12" t="s">
        <v>238</v>
      </c>
      <c r="J8" s="12" t="s">
        <v>235</v>
      </c>
      <c r="K8" s="6" t="s">
        <v>200</v>
      </c>
      <c r="L8" s="6" t="s">
        <v>199</v>
      </c>
      <c r="M8" s="6" t="s">
        <v>198</v>
      </c>
      <c r="N8" s="6" t="s">
        <v>197</v>
      </c>
      <c r="O8" s="4" t="s">
        <v>233</v>
      </c>
      <c r="P8" s="12" t="s">
        <v>238</v>
      </c>
      <c r="Q8" s="12" t="s">
        <v>235</v>
      </c>
    </row>
    <row r="9" spans="1:17">
      <c r="A9" s="3" t="s">
        <v>54</v>
      </c>
      <c r="B9" s="2" t="s">
        <v>53</v>
      </c>
      <c r="C9" s="2" t="s">
        <v>27</v>
      </c>
      <c r="D9" s="1">
        <v>6</v>
      </c>
      <c r="E9" s="1">
        <v>1</v>
      </c>
      <c r="F9" s="1">
        <v>1</v>
      </c>
      <c r="G9" s="1">
        <v>2</v>
      </c>
      <c r="H9" s="1">
        <f t="shared" ref="H9:H40" si="0">SUM(D9:G9)</f>
        <v>10</v>
      </c>
      <c r="I9" s="13">
        <v>2</v>
      </c>
      <c r="J9" s="14">
        <f>IFERROR((I9/H9),0)</f>
        <v>0.2</v>
      </c>
      <c r="K9">
        <v>6</v>
      </c>
      <c r="L9">
        <v>5</v>
      </c>
      <c r="M9">
        <v>0</v>
      </c>
      <c r="N9">
        <v>5</v>
      </c>
      <c r="O9">
        <f t="shared" ref="O9:O40" si="1">SUM(K9:N9)</f>
        <v>16</v>
      </c>
      <c r="P9" s="13">
        <v>1</v>
      </c>
      <c r="Q9" s="14">
        <f>IFERROR((P9/O9),0)</f>
        <v>6.25E-2</v>
      </c>
    </row>
    <row r="10" spans="1:17">
      <c r="A10" s="3" t="s">
        <v>92</v>
      </c>
      <c r="B10" s="2" t="s">
        <v>91</v>
      </c>
      <c r="C10" s="2" t="s">
        <v>72</v>
      </c>
      <c r="D10" s="1">
        <v>21</v>
      </c>
      <c r="E10" s="1">
        <v>19</v>
      </c>
      <c r="F10" s="1">
        <v>4</v>
      </c>
      <c r="G10" s="1">
        <v>12</v>
      </c>
      <c r="H10" s="1">
        <f t="shared" si="0"/>
        <v>56</v>
      </c>
      <c r="I10" s="13">
        <v>1</v>
      </c>
      <c r="J10" s="14">
        <f t="shared" ref="J10:J73" si="2">IFERROR((I10/H10),0)</f>
        <v>1.7857142857142856E-2</v>
      </c>
      <c r="K10">
        <v>1</v>
      </c>
      <c r="L10">
        <v>8</v>
      </c>
      <c r="M10">
        <v>11</v>
      </c>
      <c r="N10">
        <v>0</v>
      </c>
      <c r="O10">
        <f t="shared" si="1"/>
        <v>20</v>
      </c>
      <c r="P10" s="13"/>
      <c r="Q10" s="14">
        <f t="shared" ref="Q10:Q73" si="3">IFERROR((P10/O10),0)</f>
        <v>0</v>
      </c>
    </row>
    <row r="11" spans="1:17">
      <c r="A11" s="3" t="s">
        <v>26</v>
      </c>
      <c r="B11" s="2" t="s">
        <v>25</v>
      </c>
      <c r="C11" s="2" t="s">
        <v>0</v>
      </c>
      <c r="D11" s="1">
        <v>54</v>
      </c>
      <c r="E11" s="1">
        <v>24</v>
      </c>
      <c r="F11" s="1">
        <v>34</v>
      </c>
      <c r="G11" s="1">
        <v>39</v>
      </c>
      <c r="H11" s="1">
        <f t="shared" si="0"/>
        <v>151</v>
      </c>
      <c r="I11" s="13">
        <v>6</v>
      </c>
      <c r="J11" s="14">
        <f t="shared" si="2"/>
        <v>3.9735099337748346E-2</v>
      </c>
      <c r="K11">
        <v>35</v>
      </c>
      <c r="L11">
        <v>51</v>
      </c>
      <c r="M11">
        <v>28</v>
      </c>
      <c r="N11">
        <v>28</v>
      </c>
      <c r="O11">
        <f t="shared" si="1"/>
        <v>142</v>
      </c>
      <c r="P11" s="13">
        <v>1</v>
      </c>
      <c r="Q11" s="14">
        <f t="shared" si="3"/>
        <v>7.0422535211267607E-3</v>
      </c>
    </row>
    <row r="12" spans="1:17">
      <c r="A12" s="3" t="s">
        <v>52</v>
      </c>
      <c r="B12" s="2" t="s">
        <v>51</v>
      </c>
      <c r="C12" s="2" t="s">
        <v>27</v>
      </c>
      <c r="D12" s="1">
        <v>3</v>
      </c>
      <c r="E12" s="1">
        <v>4</v>
      </c>
      <c r="F12" s="1">
        <v>3</v>
      </c>
      <c r="G12" s="1">
        <v>6</v>
      </c>
      <c r="H12" s="1">
        <f t="shared" si="0"/>
        <v>16</v>
      </c>
      <c r="I12" s="13"/>
      <c r="J12" s="14">
        <f t="shared" si="2"/>
        <v>0</v>
      </c>
      <c r="K12">
        <v>0</v>
      </c>
      <c r="L12">
        <v>2</v>
      </c>
      <c r="M12">
        <v>4</v>
      </c>
      <c r="N12">
        <v>1</v>
      </c>
      <c r="O12">
        <f t="shared" si="1"/>
        <v>7</v>
      </c>
      <c r="P12" s="13">
        <v>2</v>
      </c>
      <c r="Q12" s="14">
        <f t="shared" si="3"/>
        <v>0.2857142857142857</v>
      </c>
    </row>
    <row r="13" spans="1:17">
      <c r="A13" s="3" t="s">
        <v>191</v>
      </c>
      <c r="B13" s="2" t="s">
        <v>190</v>
      </c>
      <c r="C13" s="2" t="s">
        <v>175</v>
      </c>
      <c r="D13" s="1"/>
      <c r="E13" s="1">
        <v>1</v>
      </c>
      <c r="F13" s="1"/>
      <c r="G13" s="1"/>
      <c r="H13" s="1">
        <f t="shared" si="0"/>
        <v>1</v>
      </c>
      <c r="I13" s="13">
        <v>1</v>
      </c>
      <c r="J13" s="14">
        <f t="shared" si="2"/>
        <v>1</v>
      </c>
      <c r="O13">
        <f t="shared" si="1"/>
        <v>0</v>
      </c>
      <c r="P13" s="13"/>
      <c r="Q13" s="14">
        <f t="shared" si="3"/>
        <v>0</v>
      </c>
    </row>
    <row r="14" spans="1:17">
      <c r="A14" s="3" t="s">
        <v>90</v>
      </c>
      <c r="B14" s="2" t="s">
        <v>89</v>
      </c>
      <c r="C14" s="2" t="s">
        <v>72</v>
      </c>
      <c r="D14" s="1"/>
      <c r="E14" s="1"/>
      <c r="F14" s="1">
        <v>1</v>
      </c>
      <c r="G14" s="1"/>
      <c r="H14" s="1">
        <f t="shared" si="0"/>
        <v>1</v>
      </c>
      <c r="I14" s="13">
        <v>1</v>
      </c>
      <c r="J14" s="14">
        <f t="shared" si="2"/>
        <v>1</v>
      </c>
      <c r="K14">
        <v>0</v>
      </c>
      <c r="L14">
        <v>0</v>
      </c>
      <c r="M14">
        <v>1</v>
      </c>
      <c r="N14">
        <v>0</v>
      </c>
      <c r="O14">
        <f t="shared" si="1"/>
        <v>1</v>
      </c>
      <c r="P14" s="13"/>
      <c r="Q14" s="14">
        <f t="shared" si="3"/>
        <v>0</v>
      </c>
    </row>
    <row r="15" spans="1:17">
      <c r="A15" s="3" t="s">
        <v>161</v>
      </c>
      <c r="B15" s="2" t="s">
        <v>160</v>
      </c>
      <c r="C15" s="2" t="s">
        <v>140</v>
      </c>
      <c r="D15" s="1">
        <v>8</v>
      </c>
      <c r="E15" s="1">
        <v>8</v>
      </c>
      <c r="F15" s="1">
        <v>4</v>
      </c>
      <c r="G15" s="1">
        <v>5</v>
      </c>
      <c r="H15" s="1">
        <f t="shared" si="0"/>
        <v>25</v>
      </c>
      <c r="I15" s="13">
        <v>3</v>
      </c>
      <c r="J15" s="14">
        <f t="shared" si="2"/>
        <v>0.12</v>
      </c>
      <c r="K15">
        <v>0</v>
      </c>
      <c r="L15">
        <v>3</v>
      </c>
      <c r="M15">
        <v>7</v>
      </c>
      <c r="N15">
        <v>5</v>
      </c>
      <c r="O15">
        <f t="shared" si="1"/>
        <v>15</v>
      </c>
      <c r="P15" s="13"/>
      <c r="Q15" s="14">
        <f t="shared" si="3"/>
        <v>0</v>
      </c>
    </row>
    <row r="16" spans="1:17">
      <c r="A16" s="3" t="s">
        <v>189</v>
      </c>
      <c r="B16" s="2" t="s">
        <v>188</v>
      </c>
      <c r="C16" s="2" t="s">
        <v>175</v>
      </c>
      <c r="D16" s="1">
        <v>65</v>
      </c>
      <c r="E16" s="1">
        <v>32</v>
      </c>
      <c r="F16" s="1">
        <v>32</v>
      </c>
      <c r="G16" s="1">
        <v>45</v>
      </c>
      <c r="H16" s="1">
        <f t="shared" si="0"/>
        <v>174</v>
      </c>
      <c r="I16" s="13">
        <v>2</v>
      </c>
      <c r="J16" s="14">
        <f t="shared" si="2"/>
        <v>1.1494252873563218E-2</v>
      </c>
      <c r="K16">
        <v>-5</v>
      </c>
      <c r="L16">
        <v>60</v>
      </c>
      <c r="M16">
        <v>46</v>
      </c>
      <c r="N16">
        <v>10</v>
      </c>
      <c r="O16">
        <f t="shared" si="1"/>
        <v>111</v>
      </c>
      <c r="P16" s="13">
        <v>1</v>
      </c>
      <c r="Q16" s="14">
        <f t="shared" si="3"/>
        <v>9.0090090090090089E-3</v>
      </c>
    </row>
    <row r="17" spans="1:17">
      <c r="A17" s="3" t="s">
        <v>187</v>
      </c>
      <c r="B17" s="2" t="s">
        <v>186</v>
      </c>
      <c r="C17" s="2" t="s">
        <v>175</v>
      </c>
      <c r="D17" s="1">
        <v>4</v>
      </c>
      <c r="E17" s="1">
        <v>16</v>
      </c>
      <c r="F17" s="1">
        <v>5</v>
      </c>
      <c r="G17" s="1">
        <v>15</v>
      </c>
      <c r="H17" s="1">
        <f t="shared" si="0"/>
        <v>40</v>
      </c>
      <c r="I17" s="13">
        <v>1</v>
      </c>
      <c r="J17" s="14">
        <f t="shared" si="2"/>
        <v>2.5000000000000001E-2</v>
      </c>
      <c r="K17">
        <v>24</v>
      </c>
      <c r="L17">
        <v>20</v>
      </c>
      <c r="M17">
        <v>16</v>
      </c>
      <c r="N17">
        <v>1</v>
      </c>
      <c r="O17">
        <f t="shared" si="1"/>
        <v>61</v>
      </c>
      <c r="P17" s="13">
        <v>2</v>
      </c>
      <c r="Q17" s="14">
        <f t="shared" si="3"/>
        <v>3.2786885245901641E-2</v>
      </c>
    </row>
    <row r="18" spans="1:17">
      <c r="A18" s="3" t="s">
        <v>139</v>
      </c>
      <c r="B18" s="2" t="s">
        <v>138</v>
      </c>
      <c r="C18" s="2" t="s">
        <v>115</v>
      </c>
      <c r="D18" s="1"/>
      <c r="E18" s="1">
        <v>3</v>
      </c>
      <c r="F18" s="1">
        <v>8</v>
      </c>
      <c r="G18" s="1">
        <v>3</v>
      </c>
      <c r="H18" s="1">
        <f t="shared" si="0"/>
        <v>14</v>
      </c>
      <c r="I18" s="13">
        <v>2</v>
      </c>
      <c r="J18" s="14">
        <f t="shared" si="2"/>
        <v>0.14285714285714285</v>
      </c>
      <c r="K18">
        <v>0</v>
      </c>
      <c r="L18">
        <v>2</v>
      </c>
      <c r="M18">
        <v>9</v>
      </c>
      <c r="N18">
        <v>6</v>
      </c>
      <c r="O18">
        <f t="shared" si="1"/>
        <v>17</v>
      </c>
      <c r="P18" s="13">
        <v>1</v>
      </c>
      <c r="Q18" s="14">
        <f t="shared" si="3"/>
        <v>5.8823529411764705E-2</v>
      </c>
    </row>
    <row r="19" spans="1:17">
      <c r="A19" s="3" t="s">
        <v>137</v>
      </c>
      <c r="B19" s="2" t="s">
        <v>136</v>
      </c>
      <c r="C19" s="2" t="s">
        <v>115</v>
      </c>
      <c r="D19" s="1">
        <v>5</v>
      </c>
      <c r="E19" s="1"/>
      <c r="F19" s="1">
        <v>3</v>
      </c>
      <c r="G19" s="1">
        <v>3</v>
      </c>
      <c r="H19" s="1">
        <f t="shared" si="0"/>
        <v>11</v>
      </c>
      <c r="I19" s="13"/>
      <c r="J19" s="14">
        <f t="shared" si="2"/>
        <v>0</v>
      </c>
      <c r="K19">
        <v>9</v>
      </c>
      <c r="L19">
        <v>5</v>
      </c>
      <c r="M19">
        <v>4</v>
      </c>
      <c r="N19">
        <v>1</v>
      </c>
      <c r="O19">
        <f t="shared" si="1"/>
        <v>19</v>
      </c>
      <c r="P19" s="13">
        <v>1</v>
      </c>
      <c r="Q19" s="14">
        <f t="shared" si="3"/>
        <v>5.2631578947368418E-2</v>
      </c>
    </row>
    <row r="20" spans="1:17">
      <c r="A20" s="3" t="s">
        <v>50</v>
      </c>
      <c r="B20" s="2" t="s">
        <v>49</v>
      </c>
      <c r="C20" s="2" t="s">
        <v>27</v>
      </c>
      <c r="D20" s="1">
        <v>10</v>
      </c>
      <c r="E20" s="1"/>
      <c r="F20" s="1">
        <v>4</v>
      </c>
      <c r="G20" s="1">
        <v>8</v>
      </c>
      <c r="H20" s="1">
        <f t="shared" si="0"/>
        <v>22</v>
      </c>
      <c r="I20" s="13">
        <v>1</v>
      </c>
      <c r="J20" s="14">
        <f t="shared" si="2"/>
        <v>4.5454545454545456E-2</v>
      </c>
      <c r="K20">
        <v>2</v>
      </c>
      <c r="L20">
        <v>11</v>
      </c>
      <c r="M20">
        <v>0</v>
      </c>
      <c r="N20">
        <v>0</v>
      </c>
      <c r="O20">
        <f t="shared" si="1"/>
        <v>13</v>
      </c>
      <c r="P20" s="13">
        <v>2</v>
      </c>
      <c r="Q20" s="14">
        <f t="shared" si="3"/>
        <v>0.15384615384615385</v>
      </c>
    </row>
    <row r="21" spans="1:17">
      <c r="A21" s="3" t="s">
        <v>71</v>
      </c>
      <c r="B21" s="2" t="s">
        <v>70</v>
      </c>
      <c r="C21" s="2" t="s">
        <v>55</v>
      </c>
      <c r="D21" s="1">
        <v>13</v>
      </c>
      <c r="E21" s="1">
        <v>8</v>
      </c>
      <c r="F21" s="1">
        <v>15</v>
      </c>
      <c r="G21" s="1">
        <v>3</v>
      </c>
      <c r="H21" s="1">
        <f t="shared" si="0"/>
        <v>39</v>
      </c>
      <c r="I21" s="13"/>
      <c r="J21" s="14">
        <f t="shared" si="2"/>
        <v>0</v>
      </c>
      <c r="K21">
        <v>10</v>
      </c>
      <c r="L21">
        <v>15</v>
      </c>
      <c r="M21">
        <v>1</v>
      </c>
      <c r="N21">
        <v>0</v>
      </c>
      <c r="O21">
        <f t="shared" si="1"/>
        <v>26</v>
      </c>
      <c r="P21" s="13">
        <v>1</v>
      </c>
      <c r="Q21" s="14">
        <f t="shared" si="3"/>
        <v>3.8461538461538464E-2</v>
      </c>
    </row>
    <row r="22" spans="1:17">
      <c r="A22" s="3" t="s">
        <v>88</v>
      </c>
      <c r="B22" s="2" t="s">
        <v>87</v>
      </c>
      <c r="C22" s="2" t="s">
        <v>72</v>
      </c>
      <c r="D22" s="1">
        <v>14</v>
      </c>
      <c r="E22" s="1">
        <v>13</v>
      </c>
      <c r="F22" s="1">
        <v>11</v>
      </c>
      <c r="G22" s="1">
        <v>9</v>
      </c>
      <c r="H22" s="1">
        <f t="shared" si="0"/>
        <v>47</v>
      </c>
      <c r="I22" s="13">
        <v>2</v>
      </c>
      <c r="J22" s="14">
        <f t="shared" si="2"/>
        <v>4.2553191489361701E-2</v>
      </c>
      <c r="K22">
        <v>6</v>
      </c>
      <c r="L22">
        <v>6</v>
      </c>
      <c r="M22">
        <v>6</v>
      </c>
      <c r="N22">
        <v>9</v>
      </c>
      <c r="O22">
        <f t="shared" si="1"/>
        <v>27</v>
      </c>
      <c r="P22" s="13"/>
      <c r="Q22" s="14">
        <f t="shared" si="3"/>
        <v>0</v>
      </c>
    </row>
    <row r="23" spans="1:17">
      <c r="A23" s="3" t="s">
        <v>69</v>
      </c>
      <c r="B23" s="2" t="s">
        <v>68</v>
      </c>
      <c r="C23" s="2" t="s">
        <v>55</v>
      </c>
      <c r="D23" s="1">
        <v>2</v>
      </c>
      <c r="E23" s="1">
        <v>2</v>
      </c>
      <c r="F23" s="1">
        <v>4</v>
      </c>
      <c r="G23" s="1">
        <v>4</v>
      </c>
      <c r="H23" s="1">
        <f t="shared" si="0"/>
        <v>12</v>
      </c>
      <c r="I23" s="13">
        <v>1</v>
      </c>
      <c r="J23" s="14">
        <f t="shared" si="2"/>
        <v>8.3333333333333329E-2</v>
      </c>
      <c r="K23">
        <v>8</v>
      </c>
      <c r="L23">
        <v>4</v>
      </c>
      <c r="M23">
        <v>6</v>
      </c>
      <c r="N23">
        <v>4</v>
      </c>
      <c r="O23">
        <f t="shared" si="1"/>
        <v>22</v>
      </c>
      <c r="P23" s="13">
        <v>3</v>
      </c>
      <c r="Q23" s="14">
        <f t="shared" si="3"/>
        <v>0.13636363636363635</v>
      </c>
    </row>
    <row r="24" spans="1:17">
      <c r="A24" s="3" t="s">
        <v>159</v>
      </c>
      <c r="B24" s="2" t="s">
        <v>158</v>
      </c>
      <c r="C24" s="2" t="s">
        <v>140</v>
      </c>
      <c r="H24" s="1">
        <f t="shared" si="0"/>
        <v>0</v>
      </c>
      <c r="I24" s="13"/>
      <c r="J24" s="14">
        <f t="shared" si="2"/>
        <v>0</v>
      </c>
      <c r="K24" s="1">
        <v>4</v>
      </c>
      <c r="L24" s="1">
        <v>5</v>
      </c>
      <c r="M24" s="1">
        <v>4</v>
      </c>
      <c r="N24" s="1">
        <v>1</v>
      </c>
      <c r="O24">
        <f t="shared" si="1"/>
        <v>14</v>
      </c>
      <c r="P24" s="13">
        <v>1</v>
      </c>
      <c r="Q24" s="14">
        <f t="shared" si="3"/>
        <v>7.1428571428571425E-2</v>
      </c>
    </row>
    <row r="25" spans="1:17">
      <c r="A25" s="3" t="s">
        <v>157</v>
      </c>
      <c r="B25" s="2" t="s">
        <v>156</v>
      </c>
      <c r="C25" s="2" t="s">
        <v>140</v>
      </c>
      <c r="D25" s="1">
        <v>4</v>
      </c>
      <c r="E25" s="1">
        <v>1</v>
      </c>
      <c r="F25" s="1">
        <v>4</v>
      </c>
      <c r="G25" s="1">
        <v>2</v>
      </c>
      <c r="H25" s="1">
        <f t="shared" si="0"/>
        <v>11</v>
      </c>
      <c r="I25" s="13">
        <v>2</v>
      </c>
      <c r="J25" s="14">
        <f t="shared" si="2"/>
        <v>0.18181818181818182</v>
      </c>
      <c r="K25">
        <v>3</v>
      </c>
      <c r="L25">
        <v>1</v>
      </c>
      <c r="M25">
        <v>3</v>
      </c>
      <c r="N25">
        <v>2</v>
      </c>
      <c r="O25">
        <f t="shared" si="1"/>
        <v>9</v>
      </c>
      <c r="P25" s="13"/>
      <c r="Q25" s="14">
        <f t="shared" si="3"/>
        <v>0</v>
      </c>
    </row>
    <row r="26" spans="1:17">
      <c r="A26" s="3" t="s">
        <v>48</v>
      </c>
      <c r="B26" s="2" t="s">
        <v>47</v>
      </c>
      <c r="C26" s="2" t="s">
        <v>27</v>
      </c>
      <c r="D26" s="1">
        <v>5</v>
      </c>
      <c r="E26" s="1">
        <v>4</v>
      </c>
      <c r="F26" s="1">
        <v>9</v>
      </c>
      <c r="G26" s="1">
        <v>8</v>
      </c>
      <c r="H26" s="1">
        <f t="shared" si="0"/>
        <v>26</v>
      </c>
      <c r="I26" s="13">
        <v>1</v>
      </c>
      <c r="J26" s="14">
        <f t="shared" si="2"/>
        <v>3.8461538461538464E-2</v>
      </c>
      <c r="K26">
        <v>5</v>
      </c>
      <c r="L26">
        <v>2</v>
      </c>
      <c r="M26">
        <v>7</v>
      </c>
      <c r="N26">
        <v>15</v>
      </c>
      <c r="O26">
        <f t="shared" si="1"/>
        <v>29</v>
      </c>
      <c r="P26" s="13">
        <v>1</v>
      </c>
      <c r="Q26" s="14">
        <f t="shared" si="3"/>
        <v>3.4482758620689655E-2</v>
      </c>
    </row>
    <row r="27" spans="1:17">
      <c r="A27" s="3" t="s">
        <v>46</v>
      </c>
      <c r="B27" s="2" t="s">
        <v>45</v>
      </c>
      <c r="C27" s="2" t="s">
        <v>27</v>
      </c>
      <c r="H27" s="1">
        <f t="shared" si="0"/>
        <v>0</v>
      </c>
      <c r="I27" s="13"/>
      <c r="J27" s="14">
        <f t="shared" si="2"/>
        <v>0</v>
      </c>
      <c r="K27" s="1">
        <v>9</v>
      </c>
      <c r="L27" s="1">
        <v>12</v>
      </c>
      <c r="M27" s="1">
        <v>10</v>
      </c>
      <c r="N27" s="1"/>
      <c r="O27">
        <f t="shared" si="1"/>
        <v>31</v>
      </c>
      <c r="P27" s="13">
        <v>2</v>
      </c>
      <c r="Q27" s="14">
        <f t="shared" si="3"/>
        <v>6.4516129032258063E-2</v>
      </c>
    </row>
    <row r="28" spans="1:17">
      <c r="A28" s="3" t="s">
        <v>109</v>
      </c>
      <c r="B28" s="2" t="s">
        <v>108</v>
      </c>
      <c r="C28" s="2" t="s">
        <v>96</v>
      </c>
      <c r="H28" s="1">
        <f t="shared" si="0"/>
        <v>0</v>
      </c>
      <c r="I28" s="13"/>
      <c r="J28" s="14">
        <f t="shared" si="2"/>
        <v>0</v>
      </c>
      <c r="K28" s="1">
        <v>10</v>
      </c>
      <c r="L28" s="1">
        <v>8</v>
      </c>
      <c r="M28" s="1"/>
      <c r="N28" s="1"/>
      <c r="O28">
        <f t="shared" si="1"/>
        <v>18</v>
      </c>
      <c r="P28" s="13">
        <v>2</v>
      </c>
      <c r="Q28" s="14">
        <f t="shared" si="3"/>
        <v>0.1111111111111111</v>
      </c>
    </row>
    <row r="29" spans="1:17">
      <c r="A29" s="3" t="s">
        <v>174</v>
      </c>
      <c r="B29" s="2" t="s">
        <v>173</v>
      </c>
      <c r="C29" s="2" t="s">
        <v>162</v>
      </c>
      <c r="H29" s="1">
        <f t="shared" si="0"/>
        <v>0</v>
      </c>
      <c r="I29" s="13"/>
      <c r="J29" s="14">
        <f t="shared" si="2"/>
        <v>0</v>
      </c>
      <c r="K29" s="1">
        <v>13</v>
      </c>
      <c r="L29" s="1">
        <v>3</v>
      </c>
      <c r="M29" s="1"/>
      <c r="N29" s="1">
        <v>4</v>
      </c>
      <c r="O29">
        <f t="shared" si="1"/>
        <v>20</v>
      </c>
      <c r="P29" s="13">
        <v>2</v>
      </c>
      <c r="Q29" s="14">
        <f t="shared" si="3"/>
        <v>0.1</v>
      </c>
    </row>
    <row r="30" spans="1:17">
      <c r="A30" s="3" t="s">
        <v>185</v>
      </c>
      <c r="B30" s="2" t="s">
        <v>184</v>
      </c>
      <c r="C30" s="2" t="s">
        <v>175</v>
      </c>
      <c r="D30" s="1">
        <v>13</v>
      </c>
      <c r="E30" s="1">
        <v>3</v>
      </c>
      <c r="F30" s="1">
        <v>17</v>
      </c>
      <c r="G30" s="1"/>
      <c r="H30" s="1">
        <f t="shared" si="0"/>
        <v>33</v>
      </c>
      <c r="I30" s="13">
        <v>3</v>
      </c>
      <c r="J30" s="14">
        <f t="shared" si="2"/>
        <v>9.0909090909090912E-2</v>
      </c>
      <c r="K30">
        <v>2</v>
      </c>
      <c r="L30">
        <v>31</v>
      </c>
      <c r="M30">
        <v>0</v>
      </c>
      <c r="N30">
        <v>15</v>
      </c>
      <c r="O30">
        <f t="shared" si="1"/>
        <v>48</v>
      </c>
      <c r="P30" s="13">
        <v>12</v>
      </c>
      <c r="Q30" s="14">
        <f t="shared" si="3"/>
        <v>0.25</v>
      </c>
    </row>
    <row r="31" spans="1:17">
      <c r="A31" s="3" t="s">
        <v>135</v>
      </c>
      <c r="B31" s="2" t="s">
        <v>134</v>
      </c>
      <c r="C31" s="2" t="s">
        <v>115</v>
      </c>
      <c r="D31" s="1"/>
      <c r="E31" s="1"/>
      <c r="F31" s="1">
        <v>1</v>
      </c>
      <c r="G31" s="1"/>
      <c r="H31" s="1">
        <f t="shared" si="0"/>
        <v>1</v>
      </c>
      <c r="I31" s="13">
        <v>2</v>
      </c>
      <c r="J31" s="14">
        <f t="shared" si="2"/>
        <v>2</v>
      </c>
      <c r="K31">
        <v>1</v>
      </c>
      <c r="L31">
        <v>2</v>
      </c>
      <c r="M31">
        <v>0</v>
      </c>
      <c r="N31">
        <v>0</v>
      </c>
      <c r="O31">
        <f t="shared" si="1"/>
        <v>3</v>
      </c>
      <c r="P31" s="13"/>
      <c r="Q31" s="14">
        <f t="shared" si="3"/>
        <v>0</v>
      </c>
    </row>
    <row r="32" spans="1:17">
      <c r="A32" s="3" t="s">
        <v>133</v>
      </c>
      <c r="B32" s="2" t="s">
        <v>132</v>
      </c>
      <c r="C32" s="2" t="s">
        <v>115</v>
      </c>
      <c r="D32" s="1">
        <v>14</v>
      </c>
      <c r="E32" s="1">
        <v>1</v>
      </c>
      <c r="F32" s="1">
        <v>12</v>
      </c>
      <c r="G32" s="1">
        <v>1</v>
      </c>
      <c r="H32" s="1">
        <f t="shared" si="0"/>
        <v>28</v>
      </c>
      <c r="I32" s="13">
        <v>1</v>
      </c>
      <c r="J32" s="14">
        <f t="shared" si="2"/>
        <v>3.5714285714285712E-2</v>
      </c>
      <c r="K32">
        <v>10</v>
      </c>
      <c r="L32">
        <v>4</v>
      </c>
      <c r="M32">
        <v>8</v>
      </c>
      <c r="N32">
        <v>0</v>
      </c>
      <c r="O32">
        <f t="shared" si="1"/>
        <v>22</v>
      </c>
      <c r="P32" s="13">
        <v>1</v>
      </c>
      <c r="Q32" s="14">
        <f t="shared" si="3"/>
        <v>4.5454545454545456E-2</v>
      </c>
    </row>
    <row r="33" spans="1:17">
      <c r="A33" s="3" t="s">
        <v>172</v>
      </c>
      <c r="B33" s="2" t="s">
        <v>171</v>
      </c>
      <c r="C33" s="2" t="s">
        <v>162</v>
      </c>
      <c r="H33" s="1">
        <f t="shared" si="0"/>
        <v>0</v>
      </c>
      <c r="I33" s="13"/>
      <c r="J33" s="14">
        <f t="shared" si="2"/>
        <v>0</v>
      </c>
      <c r="K33" s="1">
        <v>6</v>
      </c>
      <c r="L33" s="1">
        <v>6</v>
      </c>
      <c r="M33" s="1">
        <v>5</v>
      </c>
      <c r="N33" s="1">
        <v>2</v>
      </c>
      <c r="O33">
        <f t="shared" si="1"/>
        <v>19</v>
      </c>
      <c r="P33" s="13">
        <v>1</v>
      </c>
      <c r="Q33" s="14">
        <f t="shared" si="3"/>
        <v>5.2631578947368418E-2</v>
      </c>
    </row>
    <row r="34" spans="1:17">
      <c r="A34" s="3" t="s">
        <v>170</v>
      </c>
      <c r="B34" s="2" t="s">
        <v>169</v>
      </c>
      <c r="C34" s="2" t="s">
        <v>162</v>
      </c>
      <c r="H34" s="1">
        <f t="shared" si="0"/>
        <v>0</v>
      </c>
      <c r="I34" s="13"/>
      <c r="J34" s="14">
        <f t="shared" si="2"/>
        <v>0</v>
      </c>
      <c r="K34" s="1">
        <v>15</v>
      </c>
      <c r="L34" s="1">
        <v>6</v>
      </c>
      <c r="M34" s="1">
        <v>10</v>
      </c>
      <c r="N34" s="1">
        <v>21</v>
      </c>
      <c r="O34">
        <f t="shared" si="1"/>
        <v>52</v>
      </c>
      <c r="P34" s="13">
        <v>1</v>
      </c>
      <c r="Q34" s="14">
        <f t="shared" si="3"/>
        <v>1.9230769230769232E-2</v>
      </c>
    </row>
    <row r="35" spans="1:17">
      <c r="A35" s="3" t="s">
        <v>44</v>
      </c>
      <c r="B35" s="2" t="s">
        <v>43</v>
      </c>
      <c r="C35" s="2" t="s">
        <v>27</v>
      </c>
      <c r="H35" s="1">
        <f t="shared" si="0"/>
        <v>0</v>
      </c>
      <c r="I35" s="13"/>
      <c r="J35" s="14">
        <f t="shared" si="2"/>
        <v>0</v>
      </c>
      <c r="K35" s="1"/>
      <c r="L35" s="1">
        <v>5</v>
      </c>
      <c r="M35" s="1">
        <v>3</v>
      </c>
      <c r="N35" s="1">
        <v>0</v>
      </c>
      <c r="O35">
        <f t="shared" si="1"/>
        <v>8</v>
      </c>
      <c r="P35" s="13">
        <v>1</v>
      </c>
      <c r="Q35" s="14">
        <f t="shared" si="3"/>
        <v>0.125</v>
      </c>
    </row>
    <row r="36" spans="1:17">
      <c r="A36" s="3" t="s">
        <v>168</v>
      </c>
      <c r="B36" s="2" t="s">
        <v>167</v>
      </c>
      <c r="C36" s="2" t="s">
        <v>162</v>
      </c>
      <c r="H36" s="1">
        <f t="shared" si="0"/>
        <v>0</v>
      </c>
      <c r="I36" s="13"/>
      <c r="J36" s="14">
        <f t="shared" si="2"/>
        <v>0</v>
      </c>
      <c r="K36" s="1">
        <v>5</v>
      </c>
      <c r="L36" s="1">
        <v>4</v>
      </c>
      <c r="M36" s="1">
        <v>2</v>
      </c>
      <c r="N36" s="1">
        <v>2</v>
      </c>
      <c r="O36">
        <f t="shared" si="1"/>
        <v>13</v>
      </c>
      <c r="P36" s="13">
        <v>1</v>
      </c>
      <c r="Q36" s="14">
        <f t="shared" si="3"/>
        <v>7.6923076923076927E-2</v>
      </c>
    </row>
    <row r="37" spans="1:17">
      <c r="A37" s="3" t="s">
        <v>166</v>
      </c>
      <c r="B37" s="2" t="s">
        <v>165</v>
      </c>
      <c r="C37" s="2" t="s">
        <v>162</v>
      </c>
      <c r="H37" s="1">
        <f t="shared" si="0"/>
        <v>0</v>
      </c>
      <c r="I37" s="13"/>
      <c r="J37" s="14">
        <f t="shared" si="2"/>
        <v>0</v>
      </c>
      <c r="K37" s="1">
        <v>7</v>
      </c>
      <c r="L37" s="1">
        <v>7</v>
      </c>
      <c r="M37" s="1">
        <v>4</v>
      </c>
      <c r="N37" s="1">
        <v>2</v>
      </c>
      <c r="O37">
        <f t="shared" si="1"/>
        <v>20</v>
      </c>
      <c r="P37" s="13">
        <v>1</v>
      </c>
      <c r="Q37" s="14">
        <f t="shared" si="3"/>
        <v>0.05</v>
      </c>
    </row>
    <row r="38" spans="1:17">
      <c r="A38" s="3" t="s">
        <v>24</v>
      </c>
      <c r="B38" s="2" t="s">
        <v>23</v>
      </c>
      <c r="C38" s="2" t="s">
        <v>0</v>
      </c>
      <c r="D38" s="1">
        <v>8</v>
      </c>
      <c r="E38" s="1">
        <v>11</v>
      </c>
      <c r="F38" s="1">
        <v>6</v>
      </c>
      <c r="G38" s="1">
        <v>7</v>
      </c>
      <c r="H38" s="1">
        <f t="shared" si="0"/>
        <v>32</v>
      </c>
      <c r="I38" s="13">
        <v>10</v>
      </c>
      <c r="J38" s="14">
        <f t="shared" si="2"/>
        <v>0.3125</v>
      </c>
      <c r="K38">
        <v>9</v>
      </c>
      <c r="L38">
        <v>0</v>
      </c>
      <c r="M38">
        <v>1</v>
      </c>
      <c r="N38">
        <v>1</v>
      </c>
      <c r="O38">
        <f t="shared" si="1"/>
        <v>11</v>
      </c>
      <c r="P38" s="13">
        <v>27</v>
      </c>
      <c r="Q38" s="14">
        <f t="shared" si="3"/>
        <v>2.4545454545454546</v>
      </c>
    </row>
    <row r="39" spans="1:17">
      <c r="A39" s="3" t="s">
        <v>42</v>
      </c>
      <c r="B39" s="2" t="s">
        <v>23</v>
      </c>
      <c r="C39" s="2" t="s">
        <v>27</v>
      </c>
      <c r="D39" s="1">
        <v>3</v>
      </c>
      <c r="E39" s="1">
        <v>2</v>
      </c>
      <c r="F39" s="1">
        <v>11</v>
      </c>
      <c r="G39" s="1">
        <v>21</v>
      </c>
      <c r="H39" s="1">
        <f t="shared" si="0"/>
        <v>37</v>
      </c>
      <c r="I39" s="13">
        <v>4</v>
      </c>
      <c r="J39" s="14">
        <f t="shared" si="2"/>
        <v>0.10810810810810811</v>
      </c>
      <c r="O39">
        <f t="shared" si="1"/>
        <v>0</v>
      </c>
      <c r="P39" s="13"/>
      <c r="Q39" s="14">
        <f t="shared" si="3"/>
        <v>0</v>
      </c>
    </row>
    <row r="40" spans="1:17">
      <c r="A40" s="3" t="s">
        <v>155</v>
      </c>
      <c r="B40" s="2" t="s">
        <v>23</v>
      </c>
      <c r="C40" s="2" t="s">
        <v>140</v>
      </c>
      <c r="D40" s="1">
        <v>5</v>
      </c>
      <c r="E40" s="1">
        <v>13</v>
      </c>
      <c r="F40" s="1">
        <v>1</v>
      </c>
      <c r="G40" s="1">
        <v>9</v>
      </c>
      <c r="H40" s="1">
        <f t="shared" si="0"/>
        <v>28</v>
      </c>
      <c r="I40" s="13">
        <v>9</v>
      </c>
      <c r="J40" s="14">
        <f t="shared" si="2"/>
        <v>0.32142857142857145</v>
      </c>
      <c r="O40">
        <f t="shared" si="1"/>
        <v>0</v>
      </c>
      <c r="P40" s="13"/>
      <c r="Q40" s="14">
        <f t="shared" si="3"/>
        <v>0</v>
      </c>
    </row>
    <row r="41" spans="1:17">
      <c r="A41" s="3" t="s">
        <v>107</v>
      </c>
      <c r="B41" s="2" t="s">
        <v>23</v>
      </c>
      <c r="C41" s="2" t="s">
        <v>96</v>
      </c>
      <c r="D41" s="1">
        <v>4</v>
      </c>
      <c r="E41" s="1">
        <v>5</v>
      </c>
      <c r="F41" s="1">
        <v>10</v>
      </c>
      <c r="G41" s="1">
        <v>12</v>
      </c>
      <c r="H41" s="1">
        <f t="shared" ref="H41:H72" si="4">SUM(D41:G41)</f>
        <v>31</v>
      </c>
      <c r="I41" s="13">
        <v>2</v>
      </c>
      <c r="J41" s="14">
        <f t="shared" si="2"/>
        <v>6.4516129032258063E-2</v>
      </c>
      <c r="O41">
        <f t="shared" ref="O41:O72" si="5">SUM(K41:N41)</f>
        <v>0</v>
      </c>
      <c r="P41" s="13"/>
      <c r="Q41" s="14">
        <f t="shared" si="3"/>
        <v>0</v>
      </c>
    </row>
    <row r="42" spans="1:17">
      <c r="A42" s="3" t="s">
        <v>183</v>
      </c>
      <c r="B42" s="2" t="s">
        <v>182</v>
      </c>
      <c r="C42" s="2" t="s">
        <v>175</v>
      </c>
      <c r="D42" s="1">
        <v>3</v>
      </c>
      <c r="E42" s="1">
        <v>2</v>
      </c>
      <c r="F42" s="1"/>
      <c r="G42" s="1">
        <v>5</v>
      </c>
      <c r="H42" s="1">
        <f t="shared" si="4"/>
        <v>10</v>
      </c>
      <c r="I42" s="13">
        <v>1</v>
      </c>
      <c r="J42" s="14">
        <f t="shared" si="2"/>
        <v>0.1</v>
      </c>
      <c r="K42">
        <v>4</v>
      </c>
      <c r="L42">
        <v>1</v>
      </c>
      <c r="M42">
        <v>3</v>
      </c>
      <c r="N42">
        <v>1</v>
      </c>
      <c r="O42">
        <f t="shared" si="5"/>
        <v>9</v>
      </c>
      <c r="P42" s="13"/>
      <c r="Q42" s="14">
        <f t="shared" si="3"/>
        <v>0</v>
      </c>
    </row>
    <row r="43" spans="1:17">
      <c r="A43" s="3" t="s">
        <v>67</v>
      </c>
      <c r="B43" s="2" t="s">
        <v>66</v>
      </c>
      <c r="C43" s="2" t="s">
        <v>55</v>
      </c>
      <c r="D43" s="1">
        <v>7</v>
      </c>
      <c r="E43" s="1">
        <v>4</v>
      </c>
      <c r="F43" s="1">
        <v>11</v>
      </c>
      <c r="G43" s="1">
        <v>10</v>
      </c>
      <c r="H43" s="1">
        <f t="shared" si="4"/>
        <v>32</v>
      </c>
      <c r="I43" s="13">
        <v>2</v>
      </c>
      <c r="J43" s="14">
        <f t="shared" si="2"/>
        <v>6.25E-2</v>
      </c>
      <c r="K43">
        <v>4</v>
      </c>
      <c r="L43">
        <v>27</v>
      </c>
      <c r="M43">
        <v>4</v>
      </c>
      <c r="N43">
        <v>21</v>
      </c>
      <c r="O43">
        <f t="shared" si="5"/>
        <v>56</v>
      </c>
      <c r="P43" s="13">
        <v>2</v>
      </c>
      <c r="Q43" s="14">
        <f t="shared" si="3"/>
        <v>3.5714285714285712E-2</v>
      </c>
    </row>
    <row r="44" spans="1:17">
      <c r="A44" s="3" t="s">
        <v>65</v>
      </c>
      <c r="B44" s="2" t="s">
        <v>64</v>
      </c>
      <c r="C44" s="2" t="s">
        <v>55</v>
      </c>
      <c r="D44" s="1">
        <v>20</v>
      </c>
      <c r="E44" s="1">
        <v>12</v>
      </c>
      <c r="F44" s="1">
        <v>7</v>
      </c>
      <c r="G44" s="1">
        <v>13</v>
      </c>
      <c r="H44" s="1">
        <f t="shared" si="4"/>
        <v>52</v>
      </c>
      <c r="I44" s="13">
        <v>1</v>
      </c>
      <c r="J44" s="14">
        <f t="shared" si="2"/>
        <v>1.9230769230769232E-2</v>
      </c>
      <c r="K44">
        <v>31</v>
      </c>
      <c r="L44">
        <v>11</v>
      </c>
      <c r="M44">
        <v>14</v>
      </c>
      <c r="N44">
        <v>12</v>
      </c>
      <c r="O44">
        <f t="shared" si="5"/>
        <v>68</v>
      </c>
      <c r="P44" s="13">
        <v>2</v>
      </c>
      <c r="Q44" s="14">
        <f t="shared" si="3"/>
        <v>2.9411764705882353E-2</v>
      </c>
    </row>
    <row r="45" spans="1:17">
      <c r="A45" s="3" t="s">
        <v>22</v>
      </c>
      <c r="B45" s="2" t="s">
        <v>21</v>
      </c>
      <c r="C45" s="2" t="s">
        <v>0</v>
      </c>
      <c r="H45" s="1">
        <f t="shared" si="4"/>
        <v>0</v>
      </c>
      <c r="I45" s="13"/>
      <c r="J45" s="14">
        <f t="shared" si="2"/>
        <v>0</v>
      </c>
      <c r="K45" s="1">
        <v>1</v>
      </c>
      <c r="L45" s="1"/>
      <c r="M45" s="1"/>
      <c r="N45" s="1"/>
      <c r="O45">
        <f t="shared" si="5"/>
        <v>1</v>
      </c>
      <c r="P45" s="13">
        <v>1</v>
      </c>
      <c r="Q45" s="14">
        <f t="shared" si="3"/>
        <v>1</v>
      </c>
    </row>
    <row r="46" spans="1:17">
      <c r="A46" s="3" t="s">
        <v>20</v>
      </c>
      <c r="B46" s="2" t="s">
        <v>19</v>
      </c>
      <c r="C46" s="2" t="s">
        <v>0</v>
      </c>
      <c r="D46" s="1"/>
      <c r="E46" s="1"/>
      <c r="F46" s="1">
        <v>24</v>
      </c>
      <c r="G46" s="1">
        <v>63</v>
      </c>
      <c r="H46" s="1">
        <f t="shared" si="4"/>
        <v>87</v>
      </c>
      <c r="I46" s="13"/>
      <c r="J46" s="14">
        <f t="shared" si="2"/>
        <v>0</v>
      </c>
      <c r="K46">
        <v>158</v>
      </c>
      <c r="L46">
        <v>107</v>
      </c>
      <c r="M46">
        <v>94</v>
      </c>
      <c r="N46">
        <v>35</v>
      </c>
      <c r="O46">
        <f t="shared" si="5"/>
        <v>394</v>
      </c>
      <c r="P46" s="13">
        <v>1</v>
      </c>
      <c r="Q46" s="14">
        <f t="shared" si="3"/>
        <v>2.5380710659898475E-3</v>
      </c>
    </row>
    <row r="47" spans="1:17">
      <c r="A47" s="3" t="s">
        <v>86</v>
      </c>
      <c r="B47" s="2" t="s">
        <v>85</v>
      </c>
      <c r="C47" s="2" t="s">
        <v>72</v>
      </c>
      <c r="D47" s="1">
        <v>23</v>
      </c>
      <c r="E47" s="1">
        <v>13</v>
      </c>
      <c r="F47" s="1">
        <v>8</v>
      </c>
      <c r="G47" s="1">
        <v>14</v>
      </c>
      <c r="H47" s="1">
        <f t="shared" si="4"/>
        <v>58</v>
      </c>
      <c r="I47" s="13">
        <v>2</v>
      </c>
      <c r="J47" s="14">
        <f t="shared" si="2"/>
        <v>3.4482758620689655E-2</v>
      </c>
      <c r="K47">
        <v>14</v>
      </c>
      <c r="L47">
        <v>7</v>
      </c>
      <c r="M47">
        <v>11</v>
      </c>
      <c r="N47">
        <v>4</v>
      </c>
      <c r="O47">
        <f t="shared" si="5"/>
        <v>36</v>
      </c>
      <c r="P47" s="13"/>
      <c r="Q47" s="14">
        <f t="shared" si="3"/>
        <v>0</v>
      </c>
    </row>
    <row r="48" spans="1:17">
      <c r="A48" s="3" t="s">
        <v>154</v>
      </c>
      <c r="B48" s="2" t="s">
        <v>153</v>
      </c>
      <c r="C48" s="2" t="s">
        <v>140</v>
      </c>
      <c r="D48" s="1">
        <v>23</v>
      </c>
      <c r="E48" s="1">
        <v>24</v>
      </c>
      <c r="F48" s="1">
        <v>43</v>
      </c>
      <c r="G48" s="1">
        <v>22</v>
      </c>
      <c r="H48" s="1">
        <f t="shared" si="4"/>
        <v>112</v>
      </c>
      <c r="I48" s="13">
        <v>3</v>
      </c>
      <c r="J48" s="14">
        <f t="shared" si="2"/>
        <v>2.6785714285714284E-2</v>
      </c>
      <c r="K48">
        <v>33</v>
      </c>
      <c r="L48">
        <v>19</v>
      </c>
      <c r="M48">
        <v>52</v>
      </c>
      <c r="N48">
        <v>14</v>
      </c>
      <c r="O48">
        <f t="shared" si="5"/>
        <v>118</v>
      </c>
      <c r="P48" s="13">
        <v>2</v>
      </c>
      <c r="Q48" s="14">
        <f t="shared" si="3"/>
        <v>1.6949152542372881E-2</v>
      </c>
    </row>
    <row r="49" spans="1:17">
      <c r="A49" s="3" t="s">
        <v>41</v>
      </c>
      <c r="B49" s="2" t="s">
        <v>40</v>
      </c>
      <c r="C49" s="2" t="s">
        <v>27</v>
      </c>
      <c r="D49" s="1">
        <v>7</v>
      </c>
      <c r="E49" s="1">
        <v>2</v>
      </c>
      <c r="F49" s="1">
        <v>10</v>
      </c>
      <c r="G49" s="1">
        <v>7</v>
      </c>
      <c r="H49" s="1">
        <f t="shared" si="4"/>
        <v>26</v>
      </c>
      <c r="I49" s="13"/>
      <c r="J49" s="14">
        <f t="shared" si="2"/>
        <v>0</v>
      </c>
      <c r="K49">
        <v>8</v>
      </c>
      <c r="L49">
        <v>3</v>
      </c>
      <c r="M49">
        <v>0</v>
      </c>
      <c r="N49">
        <v>2</v>
      </c>
      <c r="O49">
        <f t="shared" si="5"/>
        <v>13</v>
      </c>
      <c r="P49" s="13">
        <v>1</v>
      </c>
      <c r="Q49" s="14">
        <f t="shared" si="3"/>
        <v>7.6923076923076927E-2</v>
      </c>
    </row>
    <row r="50" spans="1:17">
      <c r="A50" s="3" t="s">
        <v>63</v>
      </c>
      <c r="B50" s="2" t="s">
        <v>62</v>
      </c>
      <c r="C50" s="2" t="s">
        <v>55</v>
      </c>
      <c r="D50" s="1">
        <v>18</v>
      </c>
      <c r="E50" s="1">
        <v>6</v>
      </c>
      <c r="F50" s="1">
        <v>12</v>
      </c>
      <c r="G50" s="1">
        <v>6</v>
      </c>
      <c r="H50" s="1">
        <f t="shared" si="4"/>
        <v>42</v>
      </c>
      <c r="I50" s="13">
        <v>2</v>
      </c>
      <c r="J50" s="14">
        <f t="shared" si="2"/>
        <v>4.7619047619047616E-2</v>
      </c>
      <c r="K50">
        <v>9</v>
      </c>
      <c r="L50">
        <v>7</v>
      </c>
      <c r="M50">
        <v>6</v>
      </c>
      <c r="N50">
        <v>3</v>
      </c>
      <c r="O50">
        <f t="shared" si="5"/>
        <v>25</v>
      </c>
      <c r="P50" s="13">
        <v>2</v>
      </c>
      <c r="Q50" s="14">
        <f t="shared" si="3"/>
        <v>0.08</v>
      </c>
    </row>
    <row r="51" spans="1:17">
      <c r="A51" s="3" t="s">
        <v>18</v>
      </c>
      <c r="B51" s="2" t="s">
        <v>17</v>
      </c>
      <c r="C51" s="2" t="s">
        <v>0</v>
      </c>
      <c r="D51" s="1">
        <v>102</v>
      </c>
      <c r="E51" s="1">
        <v>54</v>
      </c>
      <c r="F51" s="1">
        <v>89</v>
      </c>
      <c r="G51" s="1">
        <v>74</v>
      </c>
      <c r="H51" s="1">
        <f t="shared" si="4"/>
        <v>319</v>
      </c>
      <c r="I51" s="13"/>
      <c r="J51" s="14">
        <f t="shared" si="2"/>
        <v>0</v>
      </c>
      <c r="K51">
        <v>71</v>
      </c>
      <c r="L51">
        <v>60</v>
      </c>
      <c r="M51">
        <v>41</v>
      </c>
      <c r="N51">
        <v>37</v>
      </c>
      <c r="O51">
        <f t="shared" si="5"/>
        <v>209</v>
      </c>
      <c r="P51" s="13">
        <v>10</v>
      </c>
      <c r="Q51" s="14">
        <f t="shared" si="3"/>
        <v>4.784688995215311E-2</v>
      </c>
    </row>
    <row r="52" spans="1:17">
      <c r="A52" s="3" t="s">
        <v>106</v>
      </c>
      <c r="B52" s="2" t="s">
        <v>105</v>
      </c>
      <c r="C52" s="2" t="s">
        <v>96</v>
      </c>
      <c r="D52" s="1">
        <v>1</v>
      </c>
      <c r="E52" s="1">
        <v>1</v>
      </c>
      <c r="F52" s="1">
        <v>2</v>
      </c>
      <c r="G52" s="1">
        <v>2</v>
      </c>
      <c r="H52" s="1">
        <f t="shared" si="4"/>
        <v>6</v>
      </c>
      <c r="I52" s="13">
        <v>1</v>
      </c>
      <c r="J52" s="14">
        <f t="shared" si="2"/>
        <v>0.16666666666666666</v>
      </c>
      <c r="O52">
        <f t="shared" si="5"/>
        <v>0</v>
      </c>
      <c r="P52" s="13"/>
      <c r="Q52" s="14">
        <f t="shared" si="3"/>
        <v>0</v>
      </c>
    </row>
    <row r="53" spans="1:17">
      <c r="A53" s="3" t="s">
        <v>152</v>
      </c>
      <c r="B53" s="2" t="s">
        <v>151</v>
      </c>
      <c r="C53" s="2" t="s">
        <v>140</v>
      </c>
      <c r="D53" s="1">
        <v>1</v>
      </c>
      <c r="E53" s="1"/>
      <c r="F53" s="1"/>
      <c r="G53" s="1">
        <v>-1</v>
      </c>
      <c r="H53" s="1">
        <f t="shared" si="4"/>
        <v>0</v>
      </c>
      <c r="I53" s="13">
        <v>6</v>
      </c>
      <c r="J53" s="14">
        <f t="shared" si="2"/>
        <v>0</v>
      </c>
      <c r="K53">
        <v>0</v>
      </c>
      <c r="L53">
        <v>1</v>
      </c>
      <c r="M53">
        <v>0</v>
      </c>
      <c r="N53">
        <v>0</v>
      </c>
      <c r="O53">
        <f t="shared" si="5"/>
        <v>1</v>
      </c>
      <c r="P53" s="13"/>
      <c r="Q53" s="14">
        <f t="shared" si="3"/>
        <v>0</v>
      </c>
    </row>
    <row r="54" spans="1:17">
      <c r="A54" s="3" t="s">
        <v>84</v>
      </c>
      <c r="B54" s="2" t="s">
        <v>83</v>
      </c>
      <c r="C54" s="2" t="s">
        <v>72</v>
      </c>
      <c r="D54" s="1">
        <v>6</v>
      </c>
      <c r="E54" s="1">
        <v>14</v>
      </c>
      <c r="F54" s="1"/>
      <c r="G54" s="1">
        <v>2</v>
      </c>
      <c r="H54" s="1">
        <f t="shared" si="4"/>
        <v>22</v>
      </c>
      <c r="I54" s="13">
        <v>3</v>
      </c>
      <c r="J54" s="14">
        <f t="shared" si="2"/>
        <v>0.13636363636363635</v>
      </c>
      <c r="K54">
        <v>0</v>
      </c>
      <c r="L54">
        <v>6</v>
      </c>
      <c r="M54">
        <v>2</v>
      </c>
      <c r="N54">
        <v>5</v>
      </c>
      <c r="O54">
        <f t="shared" si="5"/>
        <v>13</v>
      </c>
      <c r="P54" s="13"/>
      <c r="Q54" s="14">
        <f t="shared" si="3"/>
        <v>0</v>
      </c>
    </row>
    <row r="55" spans="1:17">
      <c r="A55" s="3" t="s">
        <v>131</v>
      </c>
      <c r="B55" s="2" t="s">
        <v>130</v>
      </c>
      <c r="C55" s="2" t="s">
        <v>115</v>
      </c>
      <c r="D55" s="1">
        <v>9</v>
      </c>
      <c r="E55" s="1">
        <v>14</v>
      </c>
      <c r="F55" s="1">
        <v>14</v>
      </c>
      <c r="G55" s="1">
        <v>10</v>
      </c>
      <c r="H55" s="1">
        <f t="shared" si="4"/>
        <v>47</v>
      </c>
      <c r="I55" s="13">
        <v>1</v>
      </c>
      <c r="J55" s="14">
        <f t="shared" si="2"/>
        <v>2.1276595744680851E-2</v>
      </c>
      <c r="K55">
        <v>19</v>
      </c>
      <c r="L55">
        <v>7</v>
      </c>
      <c r="M55">
        <v>10</v>
      </c>
      <c r="N55">
        <v>8</v>
      </c>
      <c r="O55">
        <f t="shared" si="5"/>
        <v>44</v>
      </c>
      <c r="P55" s="13">
        <v>1</v>
      </c>
      <c r="Q55" s="14">
        <f t="shared" si="3"/>
        <v>2.2727272727272728E-2</v>
      </c>
    </row>
    <row r="56" spans="1:17">
      <c r="A56" s="3" t="s">
        <v>150</v>
      </c>
      <c r="B56" s="2" t="s">
        <v>149</v>
      </c>
      <c r="C56" s="2" t="s">
        <v>140</v>
      </c>
      <c r="D56" s="1"/>
      <c r="E56" s="1"/>
      <c r="F56" s="1">
        <v>1</v>
      </c>
      <c r="G56" s="1"/>
      <c r="H56" s="1">
        <f t="shared" si="4"/>
        <v>1</v>
      </c>
      <c r="I56" s="13"/>
      <c r="J56" s="14">
        <f t="shared" si="2"/>
        <v>0</v>
      </c>
      <c r="K56">
        <v>2</v>
      </c>
      <c r="L56">
        <v>3</v>
      </c>
      <c r="M56">
        <v>3</v>
      </c>
      <c r="N56">
        <v>0</v>
      </c>
      <c r="O56">
        <f t="shared" si="5"/>
        <v>8</v>
      </c>
      <c r="P56" s="13">
        <v>2</v>
      </c>
      <c r="Q56" s="14">
        <f t="shared" si="3"/>
        <v>0.25</v>
      </c>
    </row>
    <row r="57" spans="1:17">
      <c r="A57" s="3" t="s">
        <v>129</v>
      </c>
      <c r="B57" s="2" t="s">
        <v>128</v>
      </c>
      <c r="C57" s="2" t="s">
        <v>115</v>
      </c>
      <c r="D57" s="1">
        <v>5</v>
      </c>
      <c r="E57" s="1">
        <v>5</v>
      </c>
      <c r="F57" s="1">
        <v>7</v>
      </c>
      <c r="G57" s="1">
        <v>2</v>
      </c>
      <c r="H57" s="1">
        <f t="shared" si="4"/>
        <v>19</v>
      </c>
      <c r="I57" s="13">
        <v>1</v>
      </c>
      <c r="J57" s="14">
        <f t="shared" si="2"/>
        <v>5.2631578947368418E-2</v>
      </c>
      <c r="K57">
        <v>4</v>
      </c>
      <c r="L57">
        <v>10</v>
      </c>
      <c r="M57">
        <v>13</v>
      </c>
      <c r="N57">
        <v>6</v>
      </c>
      <c r="O57">
        <f t="shared" si="5"/>
        <v>33</v>
      </c>
      <c r="P57" s="13"/>
      <c r="Q57" s="14">
        <f t="shared" si="3"/>
        <v>0</v>
      </c>
    </row>
    <row r="58" spans="1:17">
      <c r="A58" s="3" t="s">
        <v>181</v>
      </c>
      <c r="B58" s="2" t="s">
        <v>180</v>
      </c>
      <c r="C58" s="2" t="s">
        <v>175</v>
      </c>
      <c r="D58" s="1">
        <v>60</v>
      </c>
      <c r="E58" s="1">
        <v>41</v>
      </c>
      <c r="F58" s="1">
        <v>44</v>
      </c>
      <c r="G58" s="1">
        <v>30</v>
      </c>
      <c r="H58" s="1">
        <f t="shared" si="4"/>
        <v>175</v>
      </c>
      <c r="I58" s="13">
        <v>1</v>
      </c>
      <c r="J58" s="14">
        <f t="shared" si="2"/>
        <v>5.7142857142857143E-3</v>
      </c>
      <c r="K58">
        <v>24</v>
      </c>
      <c r="L58">
        <v>32</v>
      </c>
      <c r="M58">
        <v>58</v>
      </c>
      <c r="N58">
        <v>5</v>
      </c>
      <c r="O58">
        <f t="shared" si="5"/>
        <v>119</v>
      </c>
      <c r="P58" s="13"/>
      <c r="Q58" s="14">
        <f t="shared" si="3"/>
        <v>0</v>
      </c>
    </row>
    <row r="59" spans="1:17">
      <c r="A59" s="3" t="s">
        <v>127</v>
      </c>
      <c r="B59" s="2" t="s">
        <v>126</v>
      </c>
      <c r="C59" s="2" t="s">
        <v>115</v>
      </c>
      <c r="D59" s="1">
        <v>1</v>
      </c>
      <c r="E59" s="1"/>
      <c r="F59" s="1">
        <v>1</v>
      </c>
      <c r="G59" s="1">
        <v>3</v>
      </c>
      <c r="H59" s="1">
        <f t="shared" si="4"/>
        <v>5</v>
      </c>
      <c r="I59" s="13">
        <v>4</v>
      </c>
      <c r="J59" s="14">
        <f t="shared" si="2"/>
        <v>0.8</v>
      </c>
      <c r="O59">
        <f t="shared" si="5"/>
        <v>0</v>
      </c>
      <c r="P59" s="13">
        <v>1</v>
      </c>
      <c r="Q59" s="14">
        <f t="shared" si="3"/>
        <v>0</v>
      </c>
    </row>
    <row r="60" spans="1:17">
      <c r="A60" s="3" t="s">
        <v>16</v>
      </c>
      <c r="B60" s="2" t="s">
        <v>15</v>
      </c>
      <c r="C60" s="2" t="s">
        <v>0</v>
      </c>
      <c r="D60" s="1">
        <v>46</v>
      </c>
      <c r="E60" s="1">
        <v>24</v>
      </c>
      <c r="F60" s="1">
        <v>15</v>
      </c>
      <c r="G60" s="1">
        <v>32</v>
      </c>
      <c r="H60" s="1">
        <f t="shared" si="4"/>
        <v>117</v>
      </c>
      <c r="I60" s="13">
        <v>3</v>
      </c>
      <c r="J60" s="14">
        <f t="shared" si="2"/>
        <v>2.564102564102564E-2</v>
      </c>
      <c r="K60">
        <v>35</v>
      </c>
      <c r="L60">
        <v>23</v>
      </c>
      <c r="M60">
        <v>18</v>
      </c>
      <c r="N60">
        <v>11</v>
      </c>
      <c r="O60">
        <f t="shared" si="5"/>
        <v>87</v>
      </c>
      <c r="P60" s="13">
        <v>7</v>
      </c>
      <c r="Q60" s="14">
        <f t="shared" si="3"/>
        <v>8.0459770114942528E-2</v>
      </c>
    </row>
    <row r="61" spans="1:17">
      <c r="A61" s="3" t="s">
        <v>125</v>
      </c>
      <c r="B61" s="2" t="s">
        <v>124</v>
      </c>
      <c r="C61" s="2" t="s">
        <v>115</v>
      </c>
      <c r="D61" s="1">
        <v>16</v>
      </c>
      <c r="E61" s="1">
        <v>1</v>
      </c>
      <c r="F61" s="1">
        <v>15</v>
      </c>
      <c r="G61" s="1">
        <v>21</v>
      </c>
      <c r="H61" s="1">
        <f t="shared" si="4"/>
        <v>53</v>
      </c>
      <c r="I61" s="13"/>
      <c r="J61" s="14">
        <f t="shared" si="2"/>
        <v>0</v>
      </c>
      <c r="K61">
        <v>8</v>
      </c>
      <c r="L61">
        <v>19</v>
      </c>
      <c r="M61">
        <v>20</v>
      </c>
      <c r="N61">
        <v>9</v>
      </c>
      <c r="O61">
        <f t="shared" si="5"/>
        <v>56</v>
      </c>
      <c r="P61" s="13">
        <v>2</v>
      </c>
      <c r="Q61" s="14">
        <f t="shared" si="3"/>
        <v>3.5714285714285712E-2</v>
      </c>
    </row>
    <row r="62" spans="1:17">
      <c r="A62" s="3" t="s">
        <v>14</v>
      </c>
      <c r="B62" s="2" t="s">
        <v>13</v>
      </c>
      <c r="C62" s="2" t="s">
        <v>0</v>
      </c>
      <c r="D62" s="1"/>
      <c r="E62" s="1">
        <v>1</v>
      </c>
      <c r="F62" s="1"/>
      <c r="G62" s="1">
        <v>15</v>
      </c>
      <c r="H62" s="1">
        <f t="shared" si="4"/>
        <v>16</v>
      </c>
      <c r="I62" s="13">
        <v>2</v>
      </c>
      <c r="J62" s="14">
        <f t="shared" si="2"/>
        <v>0.125</v>
      </c>
      <c r="K62">
        <v>0</v>
      </c>
      <c r="L62">
        <v>0</v>
      </c>
      <c r="M62">
        <v>25</v>
      </c>
      <c r="N62">
        <v>0</v>
      </c>
      <c r="O62">
        <f t="shared" si="5"/>
        <v>25</v>
      </c>
      <c r="P62" s="13"/>
      <c r="Q62" s="14">
        <f t="shared" si="3"/>
        <v>0</v>
      </c>
    </row>
    <row r="63" spans="1:17">
      <c r="A63" s="3" t="s">
        <v>12</v>
      </c>
      <c r="B63" s="2" t="s">
        <v>11</v>
      </c>
      <c r="C63" s="2" t="s">
        <v>0</v>
      </c>
      <c r="D63" s="1">
        <v>12</v>
      </c>
      <c r="E63" s="1">
        <v>6</v>
      </c>
      <c r="F63" s="1">
        <v>26</v>
      </c>
      <c r="G63" s="1">
        <v>27</v>
      </c>
      <c r="H63" s="1">
        <f t="shared" si="4"/>
        <v>71</v>
      </c>
      <c r="I63" s="13"/>
      <c r="J63" s="14">
        <f t="shared" si="2"/>
        <v>0</v>
      </c>
      <c r="K63">
        <v>53</v>
      </c>
      <c r="L63">
        <v>17</v>
      </c>
      <c r="M63">
        <v>44</v>
      </c>
      <c r="N63">
        <v>23</v>
      </c>
      <c r="O63">
        <f t="shared" si="5"/>
        <v>137</v>
      </c>
      <c r="P63" s="13">
        <v>2</v>
      </c>
      <c r="Q63" s="14">
        <f t="shared" si="3"/>
        <v>1.4598540145985401E-2</v>
      </c>
    </row>
    <row r="64" spans="1:17">
      <c r="A64" s="3" t="s">
        <v>39</v>
      </c>
      <c r="B64" s="2" t="s">
        <v>38</v>
      </c>
      <c r="C64" s="2" t="s">
        <v>27</v>
      </c>
      <c r="D64" s="1">
        <v>25</v>
      </c>
      <c r="E64" s="1">
        <v>11</v>
      </c>
      <c r="F64" s="1">
        <v>9</v>
      </c>
      <c r="G64" s="1">
        <v>2</v>
      </c>
      <c r="H64" s="1">
        <f t="shared" si="4"/>
        <v>47</v>
      </c>
      <c r="I64" s="13">
        <v>2</v>
      </c>
      <c r="J64" s="14">
        <f t="shared" si="2"/>
        <v>4.2553191489361701E-2</v>
      </c>
      <c r="K64">
        <v>8</v>
      </c>
      <c r="L64">
        <v>0</v>
      </c>
      <c r="M64">
        <v>1</v>
      </c>
      <c r="N64">
        <v>2</v>
      </c>
      <c r="O64">
        <f t="shared" si="5"/>
        <v>11</v>
      </c>
      <c r="P64" s="13">
        <v>1</v>
      </c>
      <c r="Q64" s="14">
        <f t="shared" si="3"/>
        <v>9.0909090909090912E-2</v>
      </c>
    </row>
    <row r="65" spans="1:17">
      <c r="A65" s="3" t="s">
        <v>148</v>
      </c>
      <c r="B65" s="2" t="s">
        <v>147</v>
      </c>
      <c r="C65" s="2" t="s">
        <v>140</v>
      </c>
      <c r="D65" s="1">
        <v>3</v>
      </c>
      <c r="E65" s="1"/>
      <c r="F65" s="1"/>
      <c r="G65" s="1"/>
      <c r="H65" s="1">
        <f t="shared" si="4"/>
        <v>3</v>
      </c>
      <c r="I65" s="13"/>
      <c r="J65" s="14">
        <f t="shared" si="2"/>
        <v>0</v>
      </c>
      <c r="K65">
        <v>1</v>
      </c>
      <c r="L65">
        <v>0</v>
      </c>
      <c r="M65">
        <v>4</v>
      </c>
      <c r="N65">
        <v>1</v>
      </c>
      <c r="O65">
        <f t="shared" si="5"/>
        <v>6</v>
      </c>
      <c r="P65" s="13">
        <v>1</v>
      </c>
      <c r="Q65" s="14">
        <f t="shared" si="3"/>
        <v>0.16666666666666666</v>
      </c>
    </row>
    <row r="66" spans="1:17">
      <c r="A66" s="3" t="s">
        <v>61</v>
      </c>
      <c r="B66" s="2" t="s">
        <v>60</v>
      </c>
      <c r="C66" s="2" t="s">
        <v>55</v>
      </c>
      <c r="D66" s="1"/>
      <c r="E66" s="1"/>
      <c r="F66" s="1">
        <v>1</v>
      </c>
      <c r="G66" s="1">
        <v>1</v>
      </c>
      <c r="H66" s="1">
        <f t="shared" si="4"/>
        <v>2</v>
      </c>
      <c r="I66" s="13"/>
      <c r="J66" s="14">
        <f t="shared" si="2"/>
        <v>0</v>
      </c>
      <c r="K66">
        <v>0</v>
      </c>
      <c r="L66">
        <v>0</v>
      </c>
      <c r="M66">
        <v>1</v>
      </c>
      <c r="N66">
        <v>0</v>
      </c>
      <c r="O66">
        <f t="shared" si="5"/>
        <v>1</v>
      </c>
      <c r="P66" s="13">
        <v>1</v>
      </c>
      <c r="Q66" s="14">
        <f t="shared" si="3"/>
        <v>1</v>
      </c>
    </row>
    <row r="67" spans="1:17">
      <c r="A67" s="3" t="s">
        <v>104</v>
      </c>
      <c r="B67" s="2" t="s">
        <v>103</v>
      </c>
      <c r="C67" s="2" t="s">
        <v>96</v>
      </c>
      <c r="D67" s="1">
        <v>9</v>
      </c>
      <c r="E67" s="1">
        <v>4</v>
      </c>
      <c r="F67" s="1"/>
      <c r="G67" s="1"/>
      <c r="H67" s="1">
        <f t="shared" si="4"/>
        <v>13</v>
      </c>
      <c r="I67" s="13">
        <v>2</v>
      </c>
      <c r="J67" s="14">
        <f t="shared" si="2"/>
        <v>0.15384615384615385</v>
      </c>
      <c r="O67">
        <f t="shared" si="5"/>
        <v>0</v>
      </c>
      <c r="P67" s="13">
        <v>1</v>
      </c>
      <c r="Q67" s="14">
        <f t="shared" si="3"/>
        <v>0</v>
      </c>
    </row>
    <row r="68" spans="1:17">
      <c r="A68" s="3" t="s">
        <v>10</v>
      </c>
      <c r="B68" s="2" t="s">
        <v>9</v>
      </c>
      <c r="C68" s="2" t="s">
        <v>0</v>
      </c>
      <c r="D68" s="1">
        <v>25</v>
      </c>
      <c r="E68" s="1">
        <v>14</v>
      </c>
      <c r="F68" s="1">
        <v>41</v>
      </c>
      <c r="G68" s="1">
        <v>26</v>
      </c>
      <c r="H68" s="1">
        <f t="shared" si="4"/>
        <v>106</v>
      </c>
      <c r="I68" s="13">
        <v>1</v>
      </c>
      <c r="J68" s="14">
        <f t="shared" si="2"/>
        <v>9.433962264150943E-3</v>
      </c>
      <c r="K68">
        <v>22</v>
      </c>
      <c r="L68">
        <v>25</v>
      </c>
      <c r="M68">
        <v>24</v>
      </c>
      <c r="N68">
        <v>21</v>
      </c>
      <c r="O68">
        <f t="shared" si="5"/>
        <v>92</v>
      </c>
      <c r="P68" s="13"/>
      <c r="Q68" s="14">
        <f t="shared" si="3"/>
        <v>0</v>
      </c>
    </row>
    <row r="69" spans="1:17">
      <c r="A69" s="3" t="s">
        <v>82</v>
      </c>
      <c r="B69" s="2" t="s">
        <v>81</v>
      </c>
      <c r="C69" s="2" t="s">
        <v>72</v>
      </c>
      <c r="D69" s="1">
        <v>7</v>
      </c>
      <c r="E69" s="1">
        <v>7</v>
      </c>
      <c r="F69" s="1">
        <v>12</v>
      </c>
      <c r="G69" s="1">
        <v>6</v>
      </c>
      <c r="H69" s="1">
        <f t="shared" si="4"/>
        <v>32</v>
      </c>
      <c r="I69" s="13"/>
      <c r="J69" s="14">
        <f t="shared" si="2"/>
        <v>0</v>
      </c>
      <c r="K69">
        <v>9</v>
      </c>
      <c r="L69">
        <v>6</v>
      </c>
      <c r="M69">
        <v>2</v>
      </c>
      <c r="N69">
        <v>0</v>
      </c>
      <c r="O69">
        <f t="shared" si="5"/>
        <v>17</v>
      </c>
      <c r="P69" s="13">
        <v>1</v>
      </c>
      <c r="Q69" s="14">
        <f t="shared" si="3"/>
        <v>5.8823529411764705E-2</v>
      </c>
    </row>
    <row r="70" spans="1:17">
      <c r="A70" s="3" t="s">
        <v>179</v>
      </c>
      <c r="B70" s="2" t="s">
        <v>178</v>
      </c>
      <c r="C70" s="2" t="s">
        <v>175</v>
      </c>
      <c r="D70" s="1">
        <v>0</v>
      </c>
      <c r="E70" s="1"/>
      <c r="F70" s="1"/>
      <c r="G70" s="1"/>
      <c r="H70" s="1">
        <f t="shared" si="4"/>
        <v>0</v>
      </c>
      <c r="I70" s="13">
        <v>3</v>
      </c>
      <c r="J70" s="14">
        <f t="shared" si="2"/>
        <v>0</v>
      </c>
      <c r="K70">
        <v>83</v>
      </c>
      <c r="L70">
        <v>82</v>
      </c>
      <c r="M70">
        <v>17</v>
      </c>
      <c r="N70">
        <v>27</v>
      </c>
      <c r="O70">
        <f t="shared" si="5"/>
        <v>209</v>
      </c>
      <c r="P70" s="13">
        <v>21</v>
      </c>
      <c r="Q70" s="14">
        <f t="shared" si="3"/>
        <v>0.10047846889952153</v>
      </c>
    </row>
    <row r="71" spans="1:17">
      <c r="A71" s="3" t="s">
        <v>37</v>
      </c>
      <c r="B71" s="2" t="s">
        <v>36</v>
      </c>
      <c r="C71" s="2" t="s">
        <v>27</v>
      </c>
      <c r="D71" s="1">
        <v>9</v>
      </c>
      <c r="E71" s="1">
        <v>3</v>
      </c>
      <c r="F71" s="1">
        <v>15</v>
      </c>
      <c r="G71" s="1"/>
      <c r="H71" s="1">
        <f t="shared" si="4"/>
        <v>27</v>
      </c>
      <c r="I71" s="13">
        <v>1</v>
      </c>
      <c r="J71" s="14">
        <f t="shared" si="2"/>
        <v>3.7037037037037035E-2</v>
      </c>
      <c r="K71">
        <v>0</v>
      </c>
      <c r="L71">
        <v>18</v>
      </c>
      <c r="M71">
        <v>2</v>
      </c>
      <c r="N71">
        <v>20</v>
      </c>
      <c r="O71">
        <f t="shared" si="5"/>
        <v>40</v>
      </c>
      <c r="P71" s="13"/>
      <c r="Q71" s="14">
        <f t="shared" si="3"/>
        <v>0</v>
      </c>
    </row>
    <row r="72" spans="1:17">
      <c r="A72" s="3" t="s">
        <v>146</v>
      </c>
      <c r="B72" s="2" t="s">
        <v>145</v>
      </c>
      <c r="C72" s="2" t="s">
        <v>140</v>
      </c>
      <c r="D72" s="1">
        <v>1</v>
      </c>
      <c r="E72" s="1"/>
      <c r="F72" s="1"/>
      <c r="G72" s="1"/>
      <c r="H72" s="1">
        <f t="shared" si="4"/>
        <v>1</v>
      </c>
      <c r="I72" s="13">
        <v>2</v>
      </c>
      <c r="J72" s="14">
        <f t="shared" si="2"/>
        <v>2</v>
      </c>
      <c r="O72">
        <f t="shared" si="5"/>
        <v>0</v>
      </c>
      <c r="P72" s="13"/>
      <c r="Q72" s="14">
        <f t="shared" si="3"/>
        <v>0</v>
      </c>
    </row>
    <row r="73" spans="1:17">
      <c r="A73" s="3" t="s">
        <v>123</v>
      </c>
      <c r="B73" s="2" t="s">
        <v>122</v>
      </c>
      <c r="C73" s="2" t="s">
        <v>115</v>
      </c>
      <c r="D73" s="1">
        <v>2</v>
      </c>
      <c r="E73" s="1">
        <v>1</v>
      </c>
      <c r="F73" s="1">
        <v>2</v>
      </c>
      <c r="G73" s="1">
        <v>1</v>
      </c>
      <c r="H73" s="1">
        <f t="shared" ref="H73:H102" si="6">SUM(D73:G73)</f>
        <v>6</v>
      </c>
      <c r="I73" s="13">
        <v>2</v>
      </c>
      <c r="J73" s="14">
        <f t="shared" si="2"/>
        <v>0.33333333333333331</v>
      </c>
      <c r="K73">
        <v>0</v>
      </c>
      <c r="L73">
        <v>0</v>
      </c>
      <c r="M73">
        <v>6</v>
      </c>
      <c r="N73">
        <v>0</v>
      </c>
      <c r="O73">
        <f t="shared" ref="O73:O102" si="7">SUM(K73:N73)</f>
        <v>6</v>
      </c>
      <c r="P73" s="13"/>
      <c r="Q73" s="14">
        <f t="shared" si="3"/>
        <v>0</v>
      </c>
    </row>
    <row r="74" spans="1:17">
      <c r="A74" s="3" t="s">
        <v>59</v>
      </c>
      <c r="B74" s="2" t="s">
        <v>58</v>
      </c>
      <c r="C74" s="2" t="s">
        <v>55</v>
      </c>
      <c r="D74" s="1">
        <v>20</v>
      </c>
      <c r="E74" s="1">
        <v>23</v>
      </c>
      <c r="F74" s="1">
        <v>26</v>
      </c>
      <c r="G74" s="1">
        <v>15</v>
      </c>
      <c r="H74" s="1">
        <f t="shared" si="6"/>
        <v>84</v>
      </c>
      <c r="I74" s="13"/>
      <c r="J74" s="14">
        <f t="shared" ref="J74:J102" si="8">IFERROR((I74/H74),0)</f>
        <v>0</v>
      </c>
      <c r="K74">
        <v>18</v>
      </c>
      <c r="L74">
        <v>1</v>
      </c>
      <c r="M74">
        <v>18</v>
      </c>
      <c r="N74">
        <v>10</v>
      </c>
      <c r="O74">
        <f t="shared" si="7"/>
        <v>47</v>
      </c>
      <c r="P74" s="13">
        <v>1</v>
      </c>
      <c r="Q74" s="14">
        <f t="shared" ref="Q74:Q102" si="9">IFERROR((P74/O74),0)</f>
        <v>2.1276595744680851E-2</v>
      </c>
    </row>
    <row r="75" spans="1:17">
      <c r="A75" s="3" t="s">
        <v>8</v>
      </c>
      <c r="B75" s="2" t="s">
        <v>7</v>
      </c>
      <c r="C75" s="2" t="s">
        <v>0</v>
      </c>
      <c r="D75" s="1">
        <v>13</v>
      </c>
      <c r="E75" s="1">
        <v>6</v>
      </c>
      <c r="F75" s="1">
        <v>9</v>
      </c>
      <c r="G75" s="1">
        <v>8</v>
      </c>
      <c r="H75" s="1">
        <f t="shared" si="6"/>
        <v>36</v>
      </c>
      <c r="I75" s="13"/>
      <c r="J75" s="14">
        <f t="shared" si="8"/>
        <v>0</v>
      </c>
      <c r="K75">
        <v>4</v>
      </c>
      <c r="L75">
        <v>0</v>
      </c>
      <c r="M75">
        <v>6</v>
      </c>
      <c r="N75">
        <v>4</v>
      </c>
      <c r="O75">
        <f t="shared" si="7"/>
        <v>14</v>
      </c>
      <c r="P75" s="13">
        <v>1</v>
      </c>
      <c r="Q75" s="14">
        <f t="shared" si="9"/>
        <v>7.1428571428571425E-2</v>
      </c>
    </row>
    <row r="76" spans="1:17">
      <c r="A76" s="3" t="s">
        <v>177</v>
      </c>
      <c r="B76" s="2" t="s">
        <v>176</v>
      </c>
      <c r="C76" s="2" t="s">
        <v>175</v>
      </c>
      <c r="D76" s="1">
        <v>35</v>
      </c>
      <c r="E76" s="1">
        <v>32</v>
      </c>
      <c r="F76" s="1">
        <v>31</v>
      </c>
      <c r="G76" s="1">
        <v>34</v>
      </c>
      <c r="H76" s="1">
        <f t="shared" si="6"/>
        <v>132</v>
      </c>
      <c r="I76" s="13">
        <v>2</v>
      </c>
      <c r="J76" s="14">
        <f t="shared" si="8"/>
        <v>1.5151515151515152E-2</v>
      </c>
      <c r="K76">
        <v>29</v>
      </c>
      <c r="L76">
        <v>38</v>
      </c>
      <c r="M76">
        <v>47</v>
      </c>
      <c r="N76">
        <v>22</v>
      </c>
      <c r="O76">
        <f t="shared" si="7"/>
        <v>136</v>
      </c>
      <c r="P76" s="13">
        <v>2</v>
      </c>
      <c r="Q76" s="14">
        <f t="shared" si="9"/>
        <v>1.4705882352941176E-2</v>
      </c>
    </row>
    <row r="77" spans="1:17">
      <c r="A77" s="3" t="s">
        <v>95</v>
      </c>
      <c r="B77" s="2" t="s">
        <v>94</v>
      </c>
      <c r="C77" s="2" t="s">
        <v>93</v>
      </c>
      <c r="H77" s="1">
        <f t="shared" si="6"/>
        <v>0</v>
      </c>
      <c r="I77" s="13"/>
      <c r="J77" s="14">
        <f t="shared" si="8"/>
        <v>0</v>
      </c>
      <c r="K77" s="1"/>
      <c r="L77" s="1">
        <v>1</v>
      </c>
      <c r="M77" s="1">
        <v>2</v>
      </c>
      <c r="N77" s="1"/>
      <c r="O77">
        <f t="shared" si="7"/>
        <v>3</v>
      </c>
      <c r="P77" s="13">
        <v>1</v>
      </c>
      <c r="Q77" s="14">
        <f t="shared" si="9"/>
        <v>0.33333333333333331</v>
      </c>
    </row>
    <row r="78" spans="1:17">
      <c r="A78" s="3" t="s">
        <v>196</v>
      </c>
      <c r="B78" s="2" t="s">
        <v>195</v>
      </c>
      <c r="C78" s="2" t="s">
        <v>192</v>
      </c>
      <c r="D78" s="1">
        <v>9</v>
      </c>
      <c r="E78" s="1">
        <v>7</v>
      </c>
      <c r="F78" s="1">
        <v>8</v>
      </c>
      <c r="G78" s="1">
        <v>10</v>
      </c>
      <c r="H78" s="1">
        <f t="shared" si="6"/>
        <v>34</v>
      </c>
      <c r="I78" s="13">
        <v>4</v>
      </c>
      <c r="J78" s="14">
        <f t="shared" si="8"/>
        <v>0.11764705882352941</v>
      </c>
      <c r="K78">
        <v>13</v>
      </c>
      <c r="L78">
        <v>31</v>
      </c>
      <c r="M78">
        <v>16</v>
      </c>
      <c r="N78">
        <v>2</v>
      </c>
      <c r="O78">
        <f t="shared" si="7"/>
        <v>62</v>
      </c>
      <c r="P78" s="13">
        <v>6</v>
      </c>
      <c r="Q78" s="14">
        <f t="shared" si="9"/>
        <v>9.6774193548387094E-2</v>
      </c>
    </row>
    <row r="79" spans="1:17">
      <c r="A79" s="3" t="s">
        <v>102</v>
      </c>
      <c r="B79" s="2" t="s">
        <v>101</v>
      </c>
      <c r="C79" s="2" t="s">
        <v>96</v>
      </c>
      <c r="D79" s="1">
        <v>2</v>
      </c>
      <c r="E79" s="1">
        <v>9</v>
      </c>
      <c r="F79" s="1">
        <v>8</v>
      </c>
      <c r="G79" s="1">
        <v>5</v>
      </c>
      <c r="H79" s="1">
        <f t="shared" si="6"/>
        <v>24</v>
      </c>
      <c r="I79" s="13">
        <v>3</v>
      </c>
      <c r="J79" s="14">
        <f t="shared" si="8"/>
        <v>0.125</v>
      </c>
      <c r="K79">
        <v>3</v>
      </c>
      <c r="L79">
        <v>17</v>
      </c>
      <c r="M79">
        <v>1</v>
      </c>
      <c r="N79">
        <v>1</v>
      </c>
      <c r="O79">
        <f t="shared" si="7"/>
        <v>22</v>
      </c>
      <c r="P79" s="13"/>
      <c r="Q79" s="14">
        <f t="shared" si="9"/>
        <v>0</v>
      </c>
    </row>
    <row r="80" spans="1:17">
      <c r="A80" s="3" t="s">
        <v>57</v>
      </c>
      <c r="B80" s="2" t="s">
        <v>56</v>
      </c>
      <c r="C80" s="2" t="s">
        <v>55</v>
      </c>
      <c r="D80" s="1">
        <v>19</v>
      </c>
      <c r="E80" s="1">
        <v>7</v>
      </c>
      <c r="F80" s="1">
        <v>30</v>
      </c>
      <c r="G80" s="1">
        <v>17</v>
      </c>
      <c r="H80" s="1">
        <f t="shared" si="6"/>
        <v>73</v>
      </c>
      <c r="I80" s="13"/>
      <c r="J80" s="14">
        <f t="shared" si="8"/>
        <v>0</v>
      </c>
      <c r="K80">
        <v>45</v>
      </c>
      <c r="L80">
        <v>0</v>
      </c>
      <c r="M80">
        <v>33</v>
      </c>
      <c r="N80">
        <v>0</v>
      </c>
      <c r="O80">
        <f t="shared" si="7"/>
        <v>78</v>
      </c>
      <c r="P80" s="13">
        <v>3</v>
      </c>
      <c r="Q80" s="14">
        <f t="shared" si="9"/>
        <v>3.8461538461538464E-2</v>
      </c>
    </row>
    <row r="81" spans="1:17">
      <c r="A81" s="3" t="s">
        <v>6</v>
      </c>
      <c r="B81" s="2" t="s">
        <v>5</v>
      </c>
      <c r="C81" s="2" t="s">
        <v>0</v>
      </c>
      <c r="H81" s="1">
        <f t="shared" si="6"/>
        <v>0</v>
      </c>
      <c r="I81" s="13"/>
      <c r="J81" s="14">
        <f t="shared" si="8"/>
        <v>0</v>
      </c>
      <c r="K81" s="1">
        <v>3</v>
      </c>
      <c r="L81" s="1">
        <v>1</v>
      </c>
      <c r="M81" s="1"/>
      <c r="N81" s="1">
        <v>1</v>
      </c>
      <c r="O81">
        <f t="shared" si="7"/>
        <v>5</v>
      </c>
      <c r="P81" s="13">
        <v>1</v>
      </c>
      <c r="Q81" s="14">
        <f t="shared" si="9"/>
        <v>0.2</v>
      </c>
    </row>
    <row r="82" spans="1:17">
      <c r="A82" s="3" t="s">
        <v>100</v>
      </c>
      <c r="B82" s="2" t="s">
        <v>99</v>
      </c>
      <c r="C82" s="2" t="s">
        <v>96</v>
      </c>
      <c r="D82" s="1">
        <v>1</v>
      </c>
      <c r="E82" s="1">
        <v>2</v>
      </c>
      <c r="F82" s="1">
        <v>1</v>
      </c>
      <c r="G82" s="1">
        <v>10</v>
      </c>
      <c r="H82" s="1">
        <f t="shared" si="6"/>
        <v>14</v>
      </c>
      <c r="I82" s="13">
        <v>2</v>
      </c>
      <c r="J82" s="14">
        <f t="shared" si="8"/>
        <v>0.14285714285714285</v>
      </c>
      <c r="K82">
        <v>1</v>
      </c>
      <c r="L82">
        <v>1</v>
      </c>
      <c r="M82">
        <v>0</v>
      </c>
      <c r="N82">
        <v>3</v>
      </c>
      <c r="O82">
        <f t="shared" si="7"/>
        <v>5</v>
      </c>
      <c r="P82" s="13"/>
      <c r="Q82" s="14">
        <f t="shared" si="9"/>
        <v>0</v>
      </c>
    </row>
    <row r="83" spans="1:17">
      <c r="A83" s="3" t="s">
        <v>4</v>
      </c>
      <c r="B83" s="2" t="s">
        <v>3</v>
      </c>
      <c r="C83" s="2" t="s">
        <v>0</v>
      </c>
      <c r="D83" s="1">
        <v>3</v>
      </c>
      <c r="E83" s="1">
        <v>4</v>
      </c>
      <c r="F83" s="1">
        <v>22</v>
      </c>
      <c r="G83" s="1">
        <v>32</v>
      </c>
      <c r="H83" s="1">
        <f t="shared" si="6"/>
        <v>61</v>
      </c>
      <c r="I83" s="13">
        <v>4</v>
      </c>
      <c r="J83" s="14">
        <f t="shared" si="8"/>
        <v>6.5573770491803282E-2</v>
      </c>
      <c r="K83">
        <v>12</v>
      </c>
      <c r="L83">
        <v>11</v>
      </c>
      <c r="M83">
        <v>26</v>
      </c>
      <c r="N83">
        <v>9</v>
      </c>
      <c r="O83">
        <f t="shared" si="7"/>
        <v>58</v>
      </c>
      <c r="P83" s="13">
        <v>6</v>
      </c>
      <c r="Q83" s="14">
        <f t="shared" si="9"/>
        <v>0.10344827586206896</v>
      </c>
    </row>
    <row r="84" spans="1:17">
      <c r="A84" s="3" t="s">
        <v>80</v>
      </c>
      <c r="B84" s="2" t="s">
        <v>79</v>
      </c>
      <c r="C84" s="2" t="s">
        <v>72</v>
      </c>
      <c r="D84" s="1">
        <v>1</v>
      </c>
      <c r="E84" s="1">
        <v>3</v>
      </c>
      <c r="F84" s="1">
        <v>4</v>
      </c>
      <c r="G84" s="1">
        <v>3</v>
      </c>
      <c r="H84" s="1">
        <f t="shared" si="6"/>
        <v>11</v>
      </c>
      <c r="I84" s="13">
        <v>1</v>
      </c>
      <c r="J84" s="14">
        <f t="shared" si="8"/>
        <v>9.0909090909090912E-2</v>
      </c>
      <c r="K84">
        <v>7</v>
      </c>
      <c r="L84">
        <v>9</v>
      </c>
      <c r="M84">
        <v>3</v>
      </c>
      <c r="N84">
        <v>8</v>
      </c>
      <c r="O84">
        <f t="shared" si="7"/>
        <v>27</v>
      </c>
      <c r="P84" s="13"/>
      <c r="Q84" s="14">
        <f t="shared" si="9"/>
        <v>0</v>
      </c>
    </row>
    <row r="85" spans="1:17">
      <c r="A85" s="3" t="s">
        <v>2</v>
      </c>
      <c r="B85" s="2" t="s">
        <v>1</v>
      </c>
      <c r="C85" s="2" t="s">
        <v>0</v>
      </c>
      <c r="D85" s="1">
        <v>18</v>
      </c>
      <c r="E85" s="1">
        <v>10</v>
      </c>
      <c r="F85" s="1">
        <v>16</v>
      </c>
      <c r="G85" s="1">
        <v>17</v>
      </c>
      <c r="H85" s="1">
        <f t="shared" si="6"/>
        <v>61</v>
      </c>
      <c r="I85" s="13"/>
      <c r="J85" s="14">
        <f t="shared" si="8"/>
        <v>0</v>
      </c>
      <c r="K85">
        <v>23</v>
      </c>
      <c r="L85">
        <v>11</v>
      </c>
      <c r="M85">
        <v>8</v>
      </c>
      <c r="N85">
        <v>14</v>
      </c>
      <c r="O85">
        <f t="shared" si="7"/>
        <v>56</v>
      </c>
      <c r="P85" s="13">
        <v>1</v>
      </c>
      <c r="Q85" s="14">
        <f t="shared" si="9"/>
        <v>1.7857142857142856E-2</v>
      </c>
    </row>
    <row r="86" spans="1:17">
      <c r="A86" s="3" t="s">
        <v>78</v>
      </c>
      <c r="B86" s="2" t="s">
        <v>77</v>
      </c>
      <c r="C86" s="2" t="s">
        <v>72</v>
      </c>
      <c r="D86" s="1"/>
      <c r="E86" s="1">
        <v>1</v>
      </c>
      <c r="F86" s="1"/>
      <c r="G86" s="1">
        <v>1</v>
      </c>
      <c r="H86" s="1">
        <f t="shared" si="6"/>
        <v>2</v>
      </c>
      <c r="I86" s="13"/>
      <c r="J86" s="14">
        <f t="shared" si="8"/>
        <v>0</v>
      </c>
      <c r="K86">
        <v>4</v>
      </c>
      <c r="L86">
        <v>1</v>
      </c>
      <c r="M86">
        <v>0</v>
      </c>
      <c r="N86">
        <v>0</v>
      </c>
      <c r="O86">
        <f t="shared" si="7"/>
        <v>5</v>
      </c>
      <c r="P86" s="13">
        <v>1</v>
      </c>
      <c r="Q86" s="14">
        <f t="shared" si="9"/>
        <v>0.2</v>
      </c>
    </row>
    <row r="87" spans="1:17">
      <c r="A87" s="3" t="s">
        <v>121</v>
      </c>
      <c r="B87" s="2" t="s">
        <v>120</v>
      </c>
      <c r="C87" s="2" t="s">
        <v>115</v>
      </c>
      <c r="D87" s="1">
        <v>10</v>
      </c>
      <c r="E87" s="1">
        <v>6</v>
      </c>
      <c r="F87" s="1">
        <v>4</v>
      </c>
      <c r="G87" s="1">
        <v>4</v>
      </c>
      <c r="H87" s="1">
        <f t="shared" si="6"/>
        <v>24</v>
      </c>
      <c r="I87" s="13">
        <v>1</v>
      </c>
      <c r="J87" s="14">
        <f t="shared" si="8"/>
        <v>4.1666666666666664E-2</v>
      </c>
      <c r="K87">
        <v>7</v>
      </c>
      <c r="L87">
        <v>8</v>
      </c>
      <c r="M87">
        <v>3</v>
      </c>
      <c r="N87">
        <v>2</v>
      </c>
      <c r="O87">
        <f t="shared" si="7"/>
        <v>20</v>
      </c>
      <c r="P87" s="13"/>
      <c r="Q87" s="14">
        <f t="shared" si="9"/>
        <v>0</v>
      </c>
    </row>
    <row r="88" spans="1:17">
      <c r="A88" s="3" t="s">
        <v>35</v>
      </c>
      <c r="B88" s="2" t="s">
        <v>34</v>
      </c>
      <c r="C88" s="2" t="s">
        <v>27</v>
      </c>
      <c r="D88" s="1"/>
      <c r="E88" s="1"/>
      <c r="F88" s="1">
        <v>0</v>
      </c>
      <c r="G88" s="1"/>
      <c r="H88" s="1">
        <f t="shared" si="6"/>
        <v>0</v>
      </c>
      <c r="I88" s="13">
        <v>1</v>
      </c>
      <c r="J88" s="14">
        <f t="shared" si="8"/>
        <v>0</v>
      </c>
      <c r="O88">
        <f t="shared" si="7"/>
        <v>0</v>
      </c>
      <c r="P88" s="13"/>
      <c r="Q88" s="14">
        <f t="shared" si="9"/>
        <v>0</v>
      </c>
    </row>
    <row r="89" spans="1:17">
      <c r="A89" s="3" t="s">
        <v>76</v>
      </c>
      <c r="B89" s="2" t="s">
        <v>75</v>
      </c>
      <c r="C89" s="2" t="s">
        <v>72</v>
      </c>
      <c r="H89" s="1">
        <f t="shared" si="6"/>
        <v>0</v>
      </c>
      <c r="I89" s="13"/>
      <c r="J89" s="14">
        <f t="shared" si="8"/>
        <v>0</v>
      </c>
      <c r="K89" s="1">
        <v>1</v>
      </c>
      <c r="L89" s="1">
        <v>1</v>
      </c>
      <c r="M89" s="1">
        <v>2</v>
      </c>
      <c r="N89" s="1">
        <v>3</v>
      </c>
      <c r="O89">
        <f t="shared" si="7"/>
        <v>7</v>
      </c>
      <c r="P89" s="13">
        <v>1</v>
      </c>
      <c r="Q89" s="14">
        <f t="shared" si="9"/>
        <v>0.14285714285714285</v>
      </c>
    </row>
    <row r="90" spans="1:17">
      <c r="A90" s="3" t="s">
        <v>194</v>
      </c>
      <c r="B90" s="2" t="s">
        <v>193</v>
      </c>
      <c r="C90" s="2" t="s">
        <v>192</v>
      </c>
      <c r="D90" s="1"/>
      <c r="E90" s="1">
        <v>14</v>
      </c>
      <c r="F90" s="1">
        <v>19</v>
      </c>
      <c r="G90" s="1">
        <v>9</v>
      </c>
      <c r="H90" s="1">
        <f t="shared" si="6"/>
        <v>42</v>
      </c>
      <c r="I90" s="13">
        <v>2</v>
      </c>
      <c r="J90" s="14">
        <f t="shared" si="8"/>
        <v>4.7619047619047616E-2</v>
      </c>
      <c r="O90">
        <f t="shared" si="7"/>
        <v>0</v>
      </c>
      <c r="P90" s="13"/>
      <c r="Q90" s="14">
        <f t="shared" si="9"/>
        <v>0</v>
      </c>
    </row>
    <row r="91" spans="1:17">
      <c r="A91" s="3" t="s">
        <v>114</v>
      </c>
      <c r="B91" s="2" t="s">
        <v>113</v>
      </c>
      <c r="C91" s="2" t="s">
        <v>110</v>
      </c>
      <c r="D91" s="1">
        <v>10</v>
      </c>
      <c r="E91" s="1">
        <v>20</v>
      </c>
      <c r="F91" s="1">
        <v>4</v>
      </c>
      <c r="G91" s="1">
        <v>9</v>
      </c>
      <c r="H91" s="1">
        <f t="shared" si="6"/>
        <v>43</v>
      </c>
      <c r="I91" s="13"/>
      <c r="J91" s="14">
        <f t="shared" si="8"/>
        <v>0</v>
      </c>
      <c r="K91">
        <v>43</v>
      </c>
      <c r="L91">
        <v>60</v>
      </c>
      <c r="M91">
        <v>31</v>
      </c>
      <c r="N91">
        <v>23</v>
      </c>
      <c r="O91">
        <f t="shared" si="7"/>
        <v>157</v>
      </c>
      <c r="P91" s="13">
        <v>3</v>
      </c>
      <c r="Q91" s="14">
        <f t="shared" si="9"/>
        <v>1.9108280254777069E-2</v>
      </c>
    </row>
    <row r="92" spans="1:17">
      <c r="A92" s="3" t="s">
        <v>98</v>
      </c>
      <c r="B92" s="2" t="s">
        <v>97</v>
      </c>
      <c r="C92" s="2" t="s">
        <v>96</v>
      </c>
      <c r="D92" s="1">
        <v>10</v>
      </c>
      <c r="E92" s="1">
        <v>3</v>
      </c>
      <c r="F92" s="1">
        <v>4</v>
      </c>
      <c r="G92" s="1">
        <v>4</v>
      </c>
      <c r="H92" s="1">
        <f t="shared" si="6"/>
        <v>21</v>
      </c>
      <c r="I92" s="13"/>
      <c r="J92" s="14">
        <f t="shared" si="8"/>
        <v>0</v>
      </c>
      <c r="K92">
        <v>3</v>
      </c>
      <c r="L92">
        <v>7</v>
      </c>
      <c r="M92">
        <v>6</v>
      </c>
      <c r="N92">
        <v>2</v>
      </c>
      <c r="O92">
        <f t="shared" si="7"/>
        <v>18</v>
      </c>
      <c r="P92" s="13">
        <v>1</v>
      </c>
      <c r="Q92" s="14">
        <f t="shared" si="9"/>
        <v>5.5555555555555552E-2</v>
      </c>
    </row>
    <row r="93" spans="1:17">
      <c r="A93" s="3" t="s">
        <v>144</v>
      </c>
      <c r="B93" s="2" t="s">
        <v>143</v>
      </c>
      <c r="C93" s="2" t="s">
        <v>140</v>
      </c>
      <c r="D93" s="1">
        <v>2</v>
      </c>
      <c r="E93" s="1">
        <v>3</v>
      </c>
      <c r="F93" s="1">
        <v>9</v>
      </c>
      <c r="G93" s="1">
        <v>2</v>
      </c>
      <c r="H93" s="1">
        <f t="shared" si="6"/>
        <v>16</v>
      </c>
      <c r="I93" s="13">
        <v>1</v>
      </c>
      <c r="J93" s="14">
        <f t="shared" si="8"/>
        <v>6.25E-2</v>
      </c>
      <c r="K93">
        <v>14</v>
      </c>
      <c r="L93">
        <v>2</v>
      </c>
      <c r="M93">
        <v>4</v>
      </c>
      <c r="N93">
        <v>2</v>
      </c>
      <c r="O93">
        <f t="shared" si="7"/>
        <v>22</v>
      </c>
      <c r="P93" s="13"/>
      <c r="Q93" s="14">
        <f t="shared" si="9"/>
        <v>0</v>
      </c>
    </row>
    <row r="94" spans="1:17">
      <c r="A94" s="3" t="s">
        <v>33</v>
      </c>
      <c r="B94" s="2" t="s">
        <v>32</v>
      </c>
      <c r="C94" s="2" t="s">
        <v>27</v>
      </c>
      <c r="D94" s="1"/>
      <c r="E94" s="1"/>
      <c r="F94" s="1">
        <v>30</v>
      </c>
      <c r="G94" s="1">
        <v>30</v>
      </c>
      <c r="H94" s="1">
        <f t="shared" si="6"/>
        <v>60</v>
      </c>
      <c r="I94" s="13"/>
      <c r="J94" s="14">
        <f t="shared" si="8"/>
        <v>0</v>
      </c>
      <c r="K94">
        <v>29</v>
      </c>
      <c r="L94">
        <v>29</v>
      </c>
      <c r="M94">
        <v>1</v>
      </c>
      <c r="N94">
        <v>17</v>
      </c>
      <c r="O94">
        <f t="shared" si="7"/>
        <v>76</v>
      </c>
      <c r="P94" s="13">
        <v>7</v>
      </c>
      <c r="Q94" s="14">
        <f t="shared" si="9"/>
        <v>9.2105263157894732E-2</v>
      </c>
    </row>
    <row r="95" spans="1:17">
      <c r="A95" s="3" t="s">
        <v>119</v>
      </c>
      <c r="B95" s="2" t="s">
        <v>118</v>
      </c>
      <c r="C95" s="2" t="s">
        <v>115</v>
      </c>
      <c r="D95" s="1">
        <v>7</v>
      </c>
      <c r="E95" s="1">
        <v>3</v>
      </c>
      <c r="F95" s="1">
        <v>1</v>
      </c>
      <c r="G95" s="1"/>
      <c r="H95" s="1">
        <f t="shared" si="6"/>
        <v>11</v>
      </c>
      <c r="I95" s="13">
        <v>1</v>
      </c>
      <c r="J95" s="14">
        <f t="shared" si="8"/>
        <v>9.0909090909090912E-2</v>
      </c>
      <c r="K95">
        <v>0</v>
      </c>
      <c r="L95">
        <v>2</v>
      </c>
      <c r="M95">
        <v>7</v>
      </c>
      <c r="N95">
        <v>4</v>
      </c>
      <c r="O95">
        <f t="shared" si="7"/>
        <v>13</v>
      </c>
      <c r="P95" s="13"/>
      <c r="Q95" s="14">
        <f t="shared" si="9"/>
        <v>0</v>
      </c>
    </row>
    <row r="96" spans="1:17">
      <c r="A96" s="3" t="s">
        <v>112</v>
      </c>
      <c r="B96" s="2" t="s">
        <v>111</v>
      </c>
      <c r="C96" s="2" t="s">
        <v>110</v>
      </c>
      <c r="D96" s="1">
        <v>3</v>
      </c>
      <c r="E96" s="1">
        <v>2</v>
      </c>
      <c r="F96" s="1">
        <v>6</v>
      </c>
      <c r="G96" s="1">
        <v>2</v>
      </c>
      <c r="H96" s="1">
        <f t="shared" si="6"/>
        <v>13</v>
      </c>
      <c r="I96" s="13"/>
      <c r="J96" s="14">
        <f t="shared" si="8"/>
        <v>0</v>
      </c>
      <c r="K96">
        <v>7</v>
      </c>
      <c r="L96">
        <v>1</v>
      </c>
      <c r="M96">
        <v>2</v>
      </c>
      <c r="N96">
        <v>2</v>
      </c>
      <c r="O96">
        <f t="shared" si="7"/>
        <v>12</v>
      </c>
      <c r="P96" s="13">
        <v>1</v>
      </c>
      <c r="Q96" s="14">
        <f t="shared" si="9"/>
        <v>8.3333333333333329E-2</v>
      </c>
    </row>
    <row r="97" spans="1:17">
      <c r="A97" s="3" t="s">
        <v>31</v>
      </c>
      <c r="B97" s="2" t="s">
        <v>30</v>
      </c>
      <c r="C97" s="2" t="s">
        <v>27</v>
      </c>
      <c r="D97" s="1"/>
      <c r="E97" s="1"/>
      <c r="F97" s="1">
        <v>3</v>
      </c>
      <c r="G97" s="1">
        <v>6</v>
      </c>
      <c r="H97" s="1">
        <f t="shared" si="6"/>
        <v>9</v>
      </c>
      <c r="I97" s="13"/>
      <c r="J97" s="14">
        <f t="shared" si="8"/>
        <v>0</v>
      </c>
      <c r="K97">
        <v>5</v>
      </c>
      <c r="L97">
        <v>0</v>
      </c>
      <c r="M97">
        <v>1</v>
      </c>
      <c r="N97">
        <v>4</v>
      </c>
      <c r="O97">
        <f t="shared" si="7"/>
        <v>10</v>
      </c>
      <c r="P97" s="13">
        <v>1</v>
      </c>
      <c r="Q97" s="14">
        <f t="shared" si="9"/>
        <v>0.1</v>
      </c>
    </row>
    <row r="98" spans="1:17">
      <c r="A98" s="3" t="s">
        <v>117</v>
      </c>
      <c r="B98" s="2" t="s">
        <v>116</v>
      </c>
      <c r="C98" s="2" t="s">
        <v>115</v>
      </c>
      <c r="D98" s="1"/>
      <c r="E98" s="1">
        <v>1</v>
      </c>
      <c r="F98" s="1">
        <v>3</v>
      </c>
      <c r="G98" s="1">
        <v>1</v>
      </c>
      <c r="H98" s="1">
        <f t="shared" si="6"/>
        <v>5</v>
      </c>
      <c r="I98" s="13">
        <v>1</v>
      </c>
      <c r="J98" s="14">
        <f t="shared" si="8"/>
        <v>0.2</v>
      </c>
      <c r="O98">
        <f t="shared" si="7"/>
        <v>0</v>
      </c>
      <c r="P98" s="13"/>
      <c r="Q98" s="14">
        <f t="shared" si="9"/>
        <v>0</v>
      </c>
    </row>
    <row r="99" spans="1:17">
      <c r="A99" s="3" t="s">
        <v>74</v>
      </c>
      <c r="B99" s="2" t="s">
        <v>73</v>
      </c>
      <c r="C99" s="2" t="s">
        <v>72</v>
      </c>
      <c r="D99" s="1"/>
      <c r="E99" s="1">
        <v>10</v>
      </c>
      <c r="F99" s="1"/>
      <c r="G99" s="1">
        <v>4</v>
      </c>
      <c r="H99" s="1">
        <f t="shared" si="6"/>
        <v>14</v>
      </c>
      <c r="I99" s="13">
        <v>1</v>
      </c>
      <c r="J99" s="14">
        <f t="shared" si="8"/>
        <v>7.1428571428571425E-2</v>
      </c>
      <c r="K99">
        <v>15</v>
      </c>
      <c r="L99">
        <v>0</v>
      </c>
      <c r="M99">
        <v>0</v>
      </c>
      <c r="N99">
        <v>0</v>
      </c>
      <c r="O99">
        <f t="shared" si="7"/>
        <v>15</v>
      </c>
      <c r="P99" s="13"/>
      <c r="Q99" s="14">
        <f t="shared" si="9"/>
        <v>0</v>
      </c>
    </row>
    <row r="100" spans="1:17">
      <c r="A100" s="3" t="s">
        <v>29</v>
      </c>
      <c r="B100" s="2" t="s">
        <v>28</v>
      </c>
      <c r="C100" s="2" t="s">
        <v>27</v>
      </c>
      <c r="H100" s="1">
        <f t="shared" si="6"/>
        <v>0</v>
      </c>
      <c r="I100" s="13"/>
      <c r="J100" s="14">
        <f t="shared" si="8"/>
        <v>0</v>
      </c>
      <c r="K100" s="1"/>
      <c r="L100" s="1"/>
      <c r="M100" s="1"/>
      <c r="N100" s="1">
        <v>3</v>
      </c>
      <c r="O100">
        <f t="shared" si="7"/>
        <v>3</v>
      </c>
      <c r="P100" s="13">
        <v>1</v>
      </c>
      <c r="Q100" s="14">
        <f t="shared" si="9"/>
        <v>0.33333333333333331</v>
      </c>
    </row>
    <row r="101" spans="1:17">
      <c r="A101" s="3" t="s">
        <v>164</v>
      </c>
      <c r="B101" s="2" t="s">
        <v>163</v>
      </c>
      <c r="C101" s="2" t="s">
        <v>162</v>
      </c>
      <c r="H101" s="1">
        <f t="shared" si="6"/>
        <v>0</v>
      </c>
      <c r="I101" s="13"/>
      <c r="J101" s="14">
        <f t="shared" si="8"/>
        <v>0</v>
      </c>
      <c r="K101" s="1">
        <v>4</v>
      </c>
      <c r="L101" s="1">
        <v>5</v>
      </c>
      <c r="M101" s="1">
        <v>7</v>
      </c>
      <c r="N101" s="1">
        <v>1</v>
      </c>
      <c r="O101">
        <f t="shared" si="7"/>
        <v>17</v>
      </c>
      <c r="P101" s="13">
        <v>1</v>
      </c>
      <c r="Q101" s="14">
        <f t="shared" si="9"/>
        <v>5.8823529411764705E-2</v>
      </c>
    </row>
    <row r="102" spans="1:17">
      <c r="A102" s="3" t="s">
        <v>142</v>
      </c>
      <c r="B102" s="2" t="s">
        <v>141</v>
      </c>
      <c r="C102" s="2" t="s">
        <v>140</v>
      </c>
      <c r="H102" s="1">
        <f t="shared" si="6"/>
        <v>0</v>
      </c>
      <c r="I102" s="13"/>
      <c r="J102" s="14">
        <f t="shared" si="8"/>
        <v>0</v>
      </c>
      <c r="K102" s="1">
        <v>15</v>
      </c>
      <c r="L102" s="1">
        <v>15</v>
      </c>
      <c r="M102" s="1">
        <v>13</v>
      </c>
      <c r="N102" s="1">
        <v>17</v>
      </c>
      <c r="O102">
        <f t="shared" si="7"/>
        <v>60</v>
      </c>
      <c r="P102" s="13">
        <v>2</v>
      </c>
      <c r="Q102" s="14">
        <f t="shared" si="9"/>
        <v>3.3333333333333333E-2</v>
      </c>
    </row>
    <row r="105" spans="1:17" ht="15.75">
      <c r="B105" s="10" t="s">
        <v>234</v>
      </c>
      <c r="C105" s="15"/>
      <c r="D105" s="10">
        <f>SUM(D9:D102)</f>
        <v>865</v>
      </c>
      <c r="E105" s="10">
        <f t="shared" ref="E105:P105" si="10">SUM(E9:E102)</f>
        <v>601</v>
      </c>
      <c r="F105" s="10">
        <f t="shared" si="10"/>
        <v>847</v>
      </c>
      <c r="G105" s="10">
        <f t="shared" si="10"/>
        <v>830</v>
      </c>
      <c r="H105" s="10">
        <f t="shared" si="10"/>
        <v>3143</v>
      </c>
      <c r="I105" s="10">
        <f t="shared" si="10"/>
        <v>127</v>
      </c>
      <c r="J105" s="9">
        <f t="shared" ref="J105" si="11">IFERROR((I105/H105),0)</f>
        <v>4.0407254215717468E-2</v>
      </c>
      <c r="K105" s="10">
        <f t="shared" si="10"/>
        <v>1101</v>
      </c>
      <c r="L105" s="10">
        <f t="shared" si="10"/>
        <v>1031</v>
      </c>
      <c r="M105" s="10">
        <f t="shared" si="10"/>
        <v>908</v>
      </c>
      <c r="N105" s="10">
        <f t="shared" si="10"/>
        <v>556</v>
      </c>
      <c r="O105" s="10">
        <f t="shared" si="10"/>
        <v>3596</v>
      </c>
      <c r="P105" s="10">
        <f t="shared" si="10"/>
        <v>171</v>
      </c>
      <c r="Q105" s="11">
        <f t="shared" ref="Q105" si="12">IFERROR((P105/O105),0)</f>
        <v>4.7552836484983312E-2</v>
      </c>
    </row>
    <row r="109" spans="1:17" ht="15.75" thickBot="1"/>
    <row r="110" spans="1:17" ht="18.75">
      <c r="B110" s="19"/>
      <c r="C110" s="20"/>
      <c r="D110" s="42">
        <v>2015</v>
      </c>
      <c r="E110" s="42"/>
      <c r="F110" s="42">
        <v>2016</v>
      </c>
      <c r="G110" s="42"/>
      <c r="H110" s="21" t="s">
        <v>243</v>
      </c>
    </row>
    <row r="111" spans="1:17" ht="37.5" customHeight="1">
      <c r="B111" s="22" t="s">
        <v>244</v>
      </c>
      <c r="C111" s="23"/>
      <c r="D111" s="40">
        <v>3143</v>
      </c>
      <c r="E111" s="40"/>
      <c r="F111" s="40">
        <v>3596</v>
      </c>
      <c r="G111" s="40"/>
      <c r="H111" s="24">
        <f>F111/D111-1</f>
        <v>0.14412981228125998</v>
      </c>
    </row>
    <row r="112" spans="1:17" ht="37.5" customHeight="1">
      <c r="B112" s="25" t="s">
        <v>245</v>
      </c>
      <c r="C112" s="23"/>
      <c r="D112" s="41">
        <v>127</v>
      </c>
      <c r="E112" s="41"/>
      <c r="F112" s="41">
        <v>171</v>
      </c>
      <c r="G112" s="41"/>
      <c r="H112" s="26">
        <f>F112/D112-1</f>
        <v>0.34645669291338588</v>
      </c>
    </row>
    <row r="113" spans="2:8">
      <c r="B113" s="27"/>
      <c r="C113" s="28"/>
      <c r="D113" s="28"/>
      <c r="E113" s="28"/>
      <c r="F113" s="28"/>
      <c r="G113" s="28"/>
      <c r="H113" s="29"/>
    </row>
    <row r="114" spans="2:8" ht="50.25" customHeight="1" thickBot="1">
      <c r="B114" s="30" t="s">
        <v>241</v>
      </c>
      <c r="C114" s="31"/>
      <c r="D114" s="39">
        <f>D112/D111</f>
        <v>4.0407254215717468E-2</v>
      </c>
      <c r="E114" s="39"/>
      <c r="F114" s="39">
        <f>F112/F111</f>
        <v>4.7552836484983312E-2</v>
      </c>
      <c r="G114" s="39"/>
      <c r="H114" s="32"/>
    </row>
  </sheetData>
  <sortState ref="A3:O96">
    <sortCondition ref="A3:A96"/>
  </sortState>
  <mergeCells count="12">
    <mergeCell ref="D110:E110"/>
    <mergeCell ref="F110:G110"/>
    <mergeCell ref="A1:Q1"/>
    <mergeCell ref="A3:Q3"/>
    <mergeCell ref="D7:H7"/>
    <mergeCell ref="K7:O7"/>
    <mergeCell ref="D114:E114"/>
    <mergeCell ref="F114:G114"/>
    <mergeCell ref="D111:E111"/>
    <mergeCell ref="F111:G111"/>
    <mergeCell ref="D112:E112"/>
    <mergeCell ref="F112:G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pane ySplit="8" topLeftCell="A9" activePane="bottomLeft" state="frozen"/>
      <selection pane="bottomLeft" activeCell="M18" sqref="M18"/>
    </sheetView>
  </sheetViews>
  <sheetFormatPr baseColWidth="10" defaultColWidth="11.42578125" defaultRowHeight="15"/>
  <cols>
    <col min="2" max="2" width="49" customWidth="1"/>
    <col min="3" max="6" width="4.7109375" customWidth="1"/>
    <col min="8" max="8" width="13.5703125" customWidth="1"/>
    <col min="9" max="9" width="15.140625" customWidth="1"/>
    <col min="10" max="13" width="4.7109375" customWidth="1"/>
    <col min="15" max="15" width="10.5703125" bestFit="1" customWidth="1"/>
  </cols>
  <sheetData>
    <row r="1" spans="1:17" ht="18.75">
      <c r="A1" s="43" t="s">
        <v>249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3" spans="1:17" ht="15.75">
      <c r="A3" s="44" t="s">
        <v>279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5" spans="1:17" ht="18.75">
      <c r="A5" s="43" t="s">
        <v>248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</row>
    <row r="7" spans="1:17" ht="15.75">
      <c r="C7" s="44">
        <v>2016</v>
      </c>
      <c r="D7" s="44"/>
      <c r="E7" s="44"/>
      <c r="F7" s="44"/>
      <c r="J7" s="44">
        <v>2017</v>
      </c>
      <c r="K7" s="44"/>
      <c r="L7" s="44"/>
      <c r="M7" s="44"/>
    </row>
    <row r="8" spans="1:17" ht="45">
      <c r="A8" s="5" t="s">
        <v>203</v>
      </c>
      <c r="B8" s="5" t="s">
        <v>202</v>
      </c>
      <c r="C8" s="6" t="s">
        <v>280</v>
      </c>
      <c r="D8" s="6" t="s">
        <v>281</v>
      </c>
      <c r="E8" s="6" t="s">
        <v>282</v>
      </c>
      <c r="F8" s="6" t="s">
        <v>283</v>
      </c>
      <c r="G8" s="6" t="s">
        <v>234</v>
      </c>
      <c r="H8" s="4" t="s">
        <v>246</v>
      </c>
      <c r="I8" s="4" t="s">
        <v>247</v>
      </c>
      <c r="J8" s="6" t="s">
        <v>280</v>
      </c>
      <c r="K8" s="6" t="s">
        <v>281</v>
      </c>
      <c r="L8" s="6" t="s">
        <v>282</v>
      </c>
      <c r="M8" s="6" t="s">
        <v>283</v>
      </c>
      <c r="N8" s="6" t="s">
        <v>234</v>
      </c>
      <c r="O8" s="4" t="s">
        <v>246</v>
      </c>
      <c r="P8" s="4" t="s">
        <v>247</v>
      </c>
    </row>
    <row r="9" spans="1:17">
      <c r="A9" s="3" t="s">
        <v>232</v>
      </c>
      <c r="B9" s="2" t="s">
        <v>250</v>
      </c>
      <c r="G9" s="1"/>
      <c r="H9" s="1"/>
      <c r="I9" s="8">
        <f>IFERROR((H9/G9),0)</f>
        <v>0</v>
      </c>
      <c r="J9" s="1"/>
      <c r="K9" s="1"/>
      <c r="L9" s="1"/>
      <c r="M9" s="1"/>
      <c r="P9" s="8">
        <f>IFERROR((O9/N9),0)</f>
        <v>0</v>
      </c>
    </row>
    <row r="10" spans="1:17">
      <c r="A10" s="3" t="s">
        <v>231</v>
      </c>
      <c r="B10" s="2" t="s">
        <v>251</v>
      </c>
      <c r="G10" s="1"/>
      <c r="H10" s="1"/>
      <c r="I10" s="8">
        <f t="shared" ref="I10:I37" si="0">IFERROR((H10/G10),0)</f>
        <v>0</v>
      </c>
      <c r="J10" s="1"/>
      <c r="K10" s="1"/>
      <c r="L10" s="1"/>
      <c r="M10" s="1"/>
      <c r="P10" s="8">
        <f t="shared" ref="P10:P37" si="1">IFERROR((O10/N10),0)</f>
        <v>0</v>
      </c>
    </row>
    <row r="11" spans="1:17">
      <c r="A11" s="3" t="s">
        <v>230</v>
      </c>
      <c r="B11" s="2" t="s">
        <v>252</v>
      </c>
      <c r="G11" s="1"/>
      <c r="H11" s="1"/>
      <c r="I11" s="8">
        <f t="shared" si="0"/>
        <v>0</v>
      </c>
      <c r="J11" s="1"/>
      <c r="K11" s="1"/>
      <c r="L11" s="1"/>
      <c r="M11" s="1"/>
      <c r="P11" s="8">
        <f t="shared" si="1"/>
        <v>0</v>
      </c>
    </row>
    <row r="12" spans="1:17">
      <c r="A12" s="3" t="s">
        <v>229</v>
      </c>
      <c r="B12" s="2" t="s">
        <v>253</v>
      </c>
      <c r="G12" s="1"/>
      <c r="H12" s="1"/>
      <c r="I12" s="8">
        <f t="shared" si="0"/>
        <v>0</v>
      </c>
      <c r="J12" s="1"/>
      <c r="K12" s="1"/>
      <c r="L12" s="1"/>
      <c r="M12" s="1"/>
      <c r="P12" s="8">
        <f t="shared" si="1"/>
        <v>0</v>
      </c>
    </row>
    <row r="13" spans="1:17">
      <c r="A13" s="3" t="s">
        <v>228</v>
      </c>
      <c r="B13" s="2" t="s">
        <v>254</v>
      </c>
      <c r="C13" s="1"/>
      <c r="D13" s="1"/>
      <c r="E13" s="1"/>
      <c r="F13" s="1"/>
      <c r="G13" s="1"/>
      <c r="H13" s="1"/>
      <c r="I13" s="8">
        <f t="shared" si="0"/>
        <v>0</v>
      </c>
      <c r="P13" s="8">
        <f t="shared" si="1"/>
        <v>0</v>
      </c>
    </row>
    <row r="14" spans="1:17">
      <c r="A14" s="3" t="s">
        <v>227</v>
      </c>
      <c r="B14" s="2" t="s">
        <v>255</v>
      </c>
      <c r="C14" s="1"/>
      <c r="D14" s="1"/>
      <c r="E14" s="1"/>
      <c r="F14" s="1"/>
      <c r="G14" s="1"/>
      <c r="H14" s="1"/>
      <c r="I14" s="8">
        <f t="shared" si="0"/>
        <v>0</v>
      </c>
      <c r="P14" s="8">
        <f t="shared" si="1"/>
        <v>0</v>
      </c>
    </row>
    <row r="15" spans="1:17">
      <c r="A15" s="3" t="s">
        <v>226</v>
      </c>
      <c r="B15" s="2" t="s">
        <v>256</v>
      </c>
      <c r="C15" s="1"/>
      <c r="D15" s="1"/>
      <c r="E15" s="1"/>
      <c r="F15" s="1"/>
      <c r="G15" s="1"/>
      <c r="H15" s="1"/>
      <c r="I15" s="8">
        <f t="shared" si="0"/>
        <v>0</v>
      </c>
      <c r="P15" s="8">
        <f t="shared" si="1"/>
        <v>0</v>
      </c>
    </row>
    <row r="16" spans="1:17">
      <c r="A16" s="3" t="s">
        <v>225</v>
      </c>
      <c r="B16" s="2" t="s">
        <v>257</v>
      </c>
      <c r="C16" s="1"/>
      <c r="D16" s="1"/>
      <c r="E16" s="1"/>
      <c r="F16" s="1"/>
      <c r="G16" s="1"/>
      <c r="H16" s="1"/>
      <c r="I16" s="8">
        <f t="shared" si="0"/>
        <v>0</v>
      </c>
      <c r="P16" s="8">
        <f t="shared" si="1"/>
        <v>0</v>
      </c>
    </row>
    <row r="17" spans="1:16">
      <c r="A17" s="3" t="s">
        <v>224</v>
      </c>
      <c r="B17" s="2" t="s">
        <v>258</v>
      </c>
      <c r="C17" s="1"/>
      <c r="D17" s="1"/>
      <c r="E17" s="1"/>
      <c r="F17" s="1"/>
      <c r="G17" s="1"/>
      <c r="H17" s="1"/>
      <c r="I17" s="8">
        <f t="shared" si="0"/>
        <v>0</v>
      </c>
      <c r="P17" s="8">
        <f t="shared" si="1"/>
        <v>0</v>
      </c>
    </row>
    <row r="18" spans="1:16">
      <c r="A18" s="3" t="s">
        <v>223</v>
      </c>
      <c r="B18" s="2" t="s">
        <v>259</v>
      </c>
      <c r="C18" s="1"/>
      <c r="D18" s="1"/>
      <c r="E18" s="1"/>
      <c r="F18" s="1"/>
      <c r="G18" s="1"/>
      <c r="H18" s="1"/>
      <c r="I18" s="8">
        <f t="shared" si="0"/>
        <v>0</v>
      </c>
      <c r="P18" s="8">
        <f t="shared" si="1"/>
        <v>0</v>
      </c>
    </row>
    <row r="19" spans="1:16">
      <c r="A19" s="3" t="s">
        <v>222</v>
      </c>
      <c r="B19" s="2" t="s">
        <v>260</v>
      </c>
      <c r="C19" s="1"/>
      <c r="D19" s="1"/>
      <c r="E19" s="1"/>
      <c r="F19" s="1"/>
      <c r="G19" s="1"/>
      <c r="H19" s="1"/>
      <c r="I19" s="8">
        <f t="shared" si="0"/>
        <v>0</v>
      </c>
      <c r="P19" s="8">
        <f t="shared" si="1"/>
        <v>0</v>
      </c>
    </row>
    <row r="20" spans="1:16">
      <c r="A20" s="3" t="s">
        <v>221</v>
      </c>
      <c r="B20" s="2" t="s">
        <v>261</v>
      </c>
      <c r="C20" s="1"/>
      <c r="D20" s="1"/>
      <c r="E20" s="1"/>
      <c r="F20" s="1"/>
      <c r="G20" s="1"/>
      <c r="H20" s="1"/>
      <c r="I20" s="8">
        <f t="shared" si="0"/>
        <v>0</v>
      </c>
      <c r="P20" s="8">
        <f t="shared" si="1"/>
        <v>0</v>
      </c>
    </row>
    <row r="21" spans="1:16">
      <c r="A21" s="3" t="s">
        <v>220</v>
      </c>
      <c r="B21" s="2" t="s">
        <v>262</v>
      </c>
      <c r="C21" s="1"/>
      <c r="D21" s="1"/>
      <c r="E21" s="1"/>
      <c r="F21" s="1"/>
      <c r="G21" s="1"/>
      <c r="H21" s="1"/>
      <c r="I21" s="8">
        <f t="shared" si="0"/>
        <v>0</v>
      </c>
      <c r="P21" s="8">
        <f t="shared" si="1"/>
        <v>0</v>
      </c>
    </row>
    <row r="22" spans="1:16">
      <c r="A22" s="3" t="s">
        <v>219</v>
      </c>
      <c r="B22" s="2" t="s">
        <v>263</v>
      </c>
      <c r="G22" s="1"/>
      <c r="H22" s="1"/>
      <c r="I22" s="8">
        <f t="shared" si="0"/>
        <v>0</v>
      </c>
      <c r="J22" s="1"/>
      <c r="K22" s="1"/>
      <c r="L22" s="1"/>
      <c r="M22" s="1"/>
      <c r="P22" s="8">
        <f t="shared" si="1"/>
        <v>0</v>
      </c>
    </row>
    <row r="23" spans="1:16">
      <c r="A23" s="3" t="s">
        <v>218</v>
      </c>
      <c r="B23" s="2" t="s">
        <v>264</v>
      </c>
      <c r="G23" s="1"/>
      <c r="H23" s="1"/>
      <c r="I23" s="8">
        <f t="shared" si="0"/>
        <v>0</v>
      </c>
      <c r="J23" s="1"/>
      <c r="K23" s="1"/>
      <c r="L23" s="1"/>
      <c r="M23" s="1"/>
      <c r="P23" s="8">
        <f t="shared" si="1"/>
        <v>0</v>
      </c>
    </row>
    <row r="24" spans="1:16">
      <c r="A24" s="3" t="s">
        <v>217</v>
      </c>
      <c r="B24" s="2" t="s">
        <v>265</v>
      </c>
      <c r="C24" s="1"/>
      <c r="D24" s="1"/>
      <c r="E24" s="1"/>
      <c r="F24" s="1"/>
      <c r="G24" s="1"/>
      <c r="H24" s="1"/>
      <c r="I24" s="8">
        <f t="shared" si="0"/>
        <v>0</v>
      </c>
      <c r="P24" s="8">
        <f t="shared" si="1"/>
        <v>0</v>
      </c>
    </row>
    <row r="25" spans="1:16">
      <c r="A25" s="3" t="s">
        <v>216</v>
      </c>
      <c r="B25" s="2" t="s">
        <v>266</v>
      </c>
      <c r="C25" s="1"/>
      <c r="D25" s="1"/>
      <c r="E25" s="1"/>
      <c r="F25" s="1"/>
      <c r="G25" s="1"/>
      <c r="H25" s="1"/>
      <c r="I25" s="8">
        <f t="shared" si="0"/>
        <v>0</v>
      </c>
      <c r="P25" s="8">
        <f t="shared" si="1"/>
        <v>0</v>
      </c>
    </row>
    <row r="26" spans="1:16">
      <c r="A26" s="3" t="s">
        <v>215</v>
      </c>
      <c r="B26" s="2" t="s">
        <v>267</v>
      </c>
      <c r="G26" s="1"/>
      <c r="H26" s="1"/>
      <c r="I26" s="8">
        <f t="shared" si="0"/>
        <v>0</v>
      </c>
      <c r="J26" s="1"/>
      <c r="K26" s="1"/>
      <c r="L26" s="1"/>
      <c r="M26" s="1"/>
      <c r="P26" s="8">
        <f t="shared" si="1"/>
        <v>0</v>
      </c>
    </row>
    <row r="27" spans="1:16">
      <c r="A27" s="3" t="s">
        <v>214</v>
      </c>
      <c r="B27" s="2" t="s">
        <v>268</v>
      </c>
      <c r="G27" s="1"/>
      <c r="H27" s="1"/>
      <c r="I27" s="8">
        <f t="shared" si="0"/>
        <v>0</v>
      </c>
      <c r="J27" s="1"/>
      <c r="K27" s="1"/>
      <c r="L27" s="1"/>
      <c r="M27" s="1"/>
      <c r="P27" s="8">
        <f t="shared" si="1"/>
        <v>0</v>
      </c>
    </row>
    <row r="28" spans="1:16">
      <c r="A28" s="3" t="s">
        <v>213</v>
      </c>
      <c r="B28" s="2" t="s">
        <v>269</v>
      </c>
      <c r="G28" s="1"/>
      <c r="H28" s="1"/>
      <c r="I28" s="8">
        <f t="shared" si="0"/>
        <v>0</v>
      </c>
      <c r="J28" s="1"/>
      <c r="K28" s="1"/>
      <c r="L28" s="1"/>
      <c r="M28" s="1"/>
      <c r="P28" s="8">
        <f t="shared" si="1"/>
        <v>0</v>
      </c>
    </row>
    <row r="29" spans="1:16">
      <c r="A29" s="3" t="s">
        <v>212</v>
      </c>
      <c r="B29" s="2" t="s">
        <v>270</v>
      </c>
      <c r="C29" s="1"/>
      <c r="D29" s="1"/>
      <c r="E29" s="1"/>
      <c r="F29" s="1"/>
      <c r="G29" s="1"/>
      <c r="H29" s="1"/>
      <c r="I29" s="8">
        <f t="shared" si="0"/>
        <v>0</v>
      </c>
      <c r="P29" s="8">
        <f t="shared" si="1"/>
        <v>0</v>
      </c>
    </row>
    <row r="30" spans="1:16">
      <c r="A30" s="3" t="s">
        <v>211</v>
      </c>
      <c r="B30" s="2" t="s">
        <v>271</v>
      </c>
      <c r="G30" s="1"/>
      <c r="H30" s="1"/>
      <c r="I30" s="8">
        <f t="shared" si="0"/>
        <v>0</v>
      </c>
      <c r="J30" s="1"/>
      <c r="K30" s="1"/>
      <c r="L30" s="1"/>
      <c r="M30" s="1"/>
      <c r="P30" s="8">
        <f t="shared" si="1"/>
        <v>0</v>
      </c>
    </row>
    <row r="31" spans="1:16">
      <c r="A31" s="3" t="s">
        <v>210</v>
      </c>
      <c r="B31" s="2" t="s">
        <v>272</v>
      </c>
      <c r="G31" s="1"/>
      <c r="H31" s="1"/>
      <c r="I31" s="8">
        <f t="shared" si="0"/>
        <v>0</v>
      </c>
      <c r="J31" s="1"/>
      <c r="K31" s="1"/>
      <c r="L31" s="1"/>
      <c r="M31" s="1"/>
      <c r="P31" s="8">
        <f t="shared" si="1"/>
        <v>0</v>
      </c>
    </row>
    <row r="32" spans="1:16">
      <c r="A32" s="3" t="s">
        <v>209</v>
      </c>
      <c r="B32" s="2" t="s">
        <v>273</v>
      </c>
      <c r="G32" s="1"/>
      <c r="H32" s="1"/>
      <c r="I32" s="8">
        <f t="shared" si="0"/>
        <v>0</v>
      </c>
      <c r="J32" s="1"/>
      <c r="K32" s="1"/>
      <c r="L32" s="1"/>
      <c r="M32" s="1"/>
      <c r="P32" s="8">
        <f t="shared" si="1"/>
        <v>0</v>
      </c>
    </row>
    <row r="33" spans="1:16">
      <c r="A33" s="3" t="s">
        <v>208</v>
      </c>
      <c r="B33" s="2" t="s">
        <v>274</v>
      </c>
      <c r="G33" s="1"/>
      <c r="H33" s="1"/>
      <c r="I33" s="8">
        <f t="shared" si="0"/>
        <v>0</v>
      </c>
      <c r="J33" s="1"/>
      <c r="K33" s="1"/>
      <c r="L33" s="1"/>
      <c r="M33" s="1"/>
      <c r="P33" s="8">
        <f t="shared" si="1"/>
        <v>0</v>
      </c>
    </row>
    <row r="34" spans="1:16">
      <c r="A34" s="3" t="s">
        <v>207</v>
      </c>
      <c r="B34" s="2" t="s">
        <v>275</v>
      </c>
      <c r="G34" s="1"/>
      <c r="H34" s="1"/>
      <c r="I34" s="8">
        <f t="shared" si="0"/>
        <v>0</v>
      </c>
      <c r="J34" s="1"/>
      <c r="K34" s="1"/>
      <c r="L34" s="1"/>
      <c r="M34" s="1"/>
      <c r="P34" s="8">
        <f t="shared" si="1"/>
        <v>0</v>
      </c>
    </row>
    <row r="35" spans="1:16">
      <c r="A35" s="3" t="s">
        <v>206</v>
      </c>
      <c r="B35" s="2" t="s">
        <v>276</v>
      </c>
      <c r="G35" s="1"/>
      <c r="H35" s="1"/>
      <c r="I35" s="8">
        <f t="shared" si="0"/>
        <v>0</v>
      </c>
      <c r="J35" s="1"/>
      <c r="K35" s="1"/>
      <c r="L35" s="1"/>
      <c r="M35" s="1"/>
      <c r="P35" s="8">
        <f t="shared" si="1"/>
        <v>0</v>
      </c>
    </row>
    <row r="36" spans="1:16">
      <c r="A36" s="3" t="s">
        <v>205</v>
      </c>
      <c r="B36" s="2" t="s">
        <v>277</v>
      </c>
      <c r="G36" s="1"/>
      <c r="H36" s="1"/>
      <c r="I36" s="8">
        <f t="shared" si="0"/>
        <v>0</v>
      </c>
      <c r="J36" s="1"/>
      <c r="K36" s="1"/>
      <c r="L36" s="1"/>
      <c r="M36" s="1"/>
      <c r="P36" s="8">
        <f t="shared" si="1"/>
        <v>0</v>
      </c>
    </row>
    <row r="37" spans="1:16">
      <c r="A37" s="3" t="s">
        <v>204</v>
      </c>
      <c r="B37" s="2" t="s">
        <v>278</v>
      </c>
      <c r="C37" s="1"/>
      <c r="D37" s="1"/>
      <c r="E37" s="1"/>
      <c r="F37" s="1"/>
      <c r="G37" s="1"/>
      <c r="H37" s="1"/>
      <c r="I37" s="8">
        <f t="shared" si="0"/>
        <v>0</v>
      </c>
      <c r="P37" s="8">
        <f t="shared" si="1"/>
        <v>0</v>
      </c>
    </row>
    <row r="40" spans="1:16" ht="15.75">
      <c r="A40" s="16"/>
      <c r="B40" s="10" t="s">
        <v>234</v>
      </c>
      <c r="C40" s="10">
        <f>SUM(C9:C37)</f>
        <v>0</v>
      </c>
      <c r="D40" s="10">
        <f t="shared" ref="D40:O40" si="2">SUM(D9:D37)</f>
        <v>0</v>
      </c>
      <c r="E40" s="10">
        <f t="shared" si="2"/>
        <v>0</v>
      </c>
      <c r="F40" s="10">
        <f t="shared" si="2"/>
        <v>0</v>
      </c>
      <c r="G40" s="10">
        <f t="shared" si="2"/>
        <v>0</v>
      </c>
      <c r="H40" s="10">
        <f t="shared" si="2"/>
        <v>0</v>
      </c>
      <c r="I40" s="33">
        <f t="shared" ref="I40" si="3">IFERROR((H40/G40),0)</f>
        <v>0</v>
      </c>
      <c r="J40" s="10">
        <f t="shared" si="2"/>
        <v>0</v>
      </c>
      <c r="K40" s="10">
        <f t="shared" si="2"/>
        <v>0</v>
      </c>
      <c r="L40" s="10">
        <f t="shared" si="2"/>
        <v>0</v>
      </c>
      <c r="M40" s="10">
        <f t="shared" si="2"/>
        <v>0</v>
      </c>
      <c r="N40" s="10">
        <f t="shared" si="2"/>
        <v>0</v>
      </c>
      <c r="O40" s="10">
        <f t="shared" si="2"/>
        <v>0</v>
      </c>
      <c r="P40" s="33">
        <f t="shared" ref="P40" si="4">IFERROR((O40/N40),0)</f>
        <v>0</v>
      </c>
    </row>
  </sheetData>
  <mergeCells count="5">
    <mergeCell ref="A1:Q1"/>
    <mergeCell ref="A3:Q3"/>
    <mergeCell ref="C7:F7"/>
    <mergeCell ref="J7:M7"/>
    <mergeCell ref="A5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I75"/>
  <sheetViews>
    <sheetView tabSelected="1" zoomScale="80" zoomScaleNormal="80" workbookViewId="0">
      <selection activeCell="B3" sqref="B3:AI3"/>
    </sheetView>
  </sheetViews>
  <sheetFormatPr baseColWidth="10" defaultColWidth="11.42578125" defaultRowHeight="15"/>
  <cols>
    <col min="1" max="1" width="4.85546875" customWidth="1"/>
    <col min="2" max="2" width="47.28515625" bestFit="1" customWidth="1"/>
    <col min="3" max="3" width="24.85546875" hidden="1" customWidth="1"/>
    <col min="4" max="15" width="6" customWidth="1"/>
    <col min="16" max="16" width="14.85546875" bestFit="1" customWidth="1"/>
    <col min="17" max="17" width="16.28515625" customWidth="1"/>
    <col min="18" max="18" width="12" customWidth="1"/>
    <col min="19" max="30" width="6.7109375" customWidth="1"/>
    <col min="31" max="31" width="13.85546875" customWidth="1"/>
    <col min="32" max="32" width="16.28515625" customWidth="1"/>
    <col min="33" max="33" width="11.85546875" customWidth="1"/>
  </cols>
  <sheetData>
    <row r="1" spans="2:35" ht="18.7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</row>
    <row r="3" spans="2:35" ht="18.7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2:35">
      <c r="D4" s="46" t="s">
        <v>356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</row>
    <row r="5" spans="2:35"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</row>
    <row r="7" spans="2:35" ht="15.75">
      <c r="D7" s="48" t="s">
        <v>349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S7" s="48" t="s">
        <v>350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</row>
    <row r="8" spans="2:35" ht="45">
      <c r="B8" s="49" t="s">
        <v>351</v>
      </c>
      <c r="C8" s="49" t="s">
        <v>201</v>
      </c>
      <c r="D8" s="50" t="s">
        <v>284</v>
      </c>
      <c r="E8" s="50" t="s">
        <v>285</v>
      </c>
      <c r="F8" s="50" t="s">
        <v>286</v>
      </c>
      <c r="G8" s="50" t="s">
        <v>280</v>
      </c>
      <c r="H8" s="50" t="s">
        <v>281</v>
      </c>
      <c r="I8" s="50" t="s">
        <v>282</v>
      </c>
      <c r="J8" s="50" t="s">
        <v>283</v>
      </c>
      <c r="K8" s="50" t="s">
        <v>287</v>
      </c>
      <c r="L8" s="50" t="s">
        <v>288</v>
      </c>
      <c r="M8" s="50" t="s">
        <v>291</v>
      </c>
      <c r="N8" s="50" t="s">
        <v>289</v>
      </c>
      <c r="O8" s="50" t="s">
        <v>290</v>
      </c>
      <c r="P8" s="51" t="s">
        <v>233</v>
      </c>
      <c r="Q8" s="52" t="s">
        <v>238</v>
      </c>
      <c r="R8" s="52" t="s">
        <v>235</v>
      </c>
      <c r="S8" s="50" t="s">
        <v>284</v>
      </c>
      <c r="T8" s="50" t="s">
        <v>285</v>
      </c>
      <c r="U8" s="50" t="s">
        <v>286</v>
      </c>
      <c r="V8" s="50" t="s">
        <v>280</v>
      </c>
      <c r="W8" s="50" t="s">
        <v>281</v>
      </c>
      <c r="X8" s="50" t="s">
        <v>282</v>
      </c>
      <c r="Y8" s="50" t="s">
        <v>283</v>
      </c>
      <c r="Z8" s="50" t="s">
        <v>287</v>
      </c>
      <c r="AA8" s="50" t="s">
        <v>288</v>
      </c>
      <c r="AB8" s="50" t="s">
        <v>291</v>
      </c>
      <c r="AC8" s="50" t="s">
        <v>289</v>
      </c>
      <c r="AD8" s="50" t="s">
        <v>290</v>
      </c>
      <c r="AE8" s="51" t="s">
        <v>233</v>
      </c>
      <c r="AF8" s="52" t="s">
        <v>238</v>
      </c>
      <c r="AG8" s="52" t="s">
        <v>235</v>
      </c>
    </row>
    <row r="9" spans="2:35">
      <c r="B9" t="s">
        <v>330</v>
      </c>
      <c r="C9" s="2" t="s">
        <v>72</v>
      </c>
      <c r="D9" s="1">
        <v>3</v>
      </c>
      <c r="E9" s="1">
        <v>2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3</v>
      </c>
      <c r="L9" s="1">
        <v>2</v>
      </c>
      <c r="M9" s="1">
        <v>1</v>
      </c>
      <c r="N9" s="1">
        <v>2</v>
      </c>
      <c r="O9" s="1">
        <v>2</v>
      </c>
      <c r="P9" s="1">
        <f t="shared" ref="P9:P40" si="0">SUM(D9:O9)</f>
        <v>21</v>
      </c>
      <c r="Q9" s="55">
        <v>1</v>
      </c>
      <c r="R9" s="54">
        <f t="shared" ref="R9:R40" si="1">IFERROR((Q9/P9),0)</f>
        <v>4.7619047619047616E-2</v>
      </c>
      <c r="S9" s="1">
        <v>2</v>
      </c>
      <c r="T9" s="1">
        <v>0</v>
      </c>
      <c r="U9" s="1">
        <v>0</v>
      </c>
      <c r="V9" s="1">
        <v>1</v>
      </c>
      <c r="W9" s="1">
        <v>1</v>
      </c>
      <c r="X9" s="1">
        <v>1</v>
      </c>
      <c r="AE9">
        <f t="shared" ref="AE9:AE40" si="2">SUM(S9:AD9)</f>
        <v>5</v>
      </c>
      <c r="AF9" s="53">
        <v>0</v>
      </c>
      <c r="AG9" s="54">
        <f t="shared" ref="AG9:AG40" si="3">IFERROR((AF9/AE9),0)</f>
        <v>0</v>
      </c>
    </row>
    <row r="10" spans="2:35">
      <c r="B10" t="s">
        <v>292</v>
      </c>
      <c r="C10" s="2" t="s">
        <v>115</v>
      </c>
      <c r="D10" s="1">
        <v>16</v>
      </c>
      <c r="E10" s="1">
        <v>23</v>
      </c>
      <c r="F10" s="1">
        <v>11</v>
      </c>
      <c r="G10" s="1">
        <v>11</v>
      </c>
      <c r="H10" s="1">
        <v>21</v>
      </c>
      <c r="I10" s="1">
        <v>17</v>
      </c>
      <c r="J10" s="1">
        <v>20</v>
      </c>
      <c r="K10" s="1">
        <v>25</v>
      </c>
      <c r="L10" s="1">
        <v>25</v>
      </c>
      <c r="M10" s="1">
        <v>25</v>
      </c>
      <c r="N10" s="1">
        <v>11</v>
      </c>
      <c r="O10" s="1">
        <v>27</v>
      </c>
      <c r="P10" s="1">
        <f t="shared" si="0"/>
        <v>232</v>
      </c>
      <c r="Q10" s="55">
        <v>5</v>
      </c>
      <c r="R10" s="54">
        <f t="shared" si="1"/>
        <v>2.1551724137931036E-2</v>
      </c>
      <c r="S10" s="1">
        <v>18</v>
      </c>
      <c r="T10" s="1">
        <v>16</v>
      </c>
      <c r="U10" s="1">
        <v>26</v>
      </c>
      <c r="V10" s="1">
        <v>14</v>
      </c>
      <c r="W10" s="1">
        <v>9</v>
      </c>
      <c r="X10" s="1">
        <v>20</v>
      </c>
      <c r="AE10">
        <f t="shared" si="2"/>
        <v>103</v>
      </c>
      <c r="AF10" s="53">
        <v>2</v>
      </c>
      <c r="AG10" s="54">
        <f t="shared" si="3"/>
        <v>1.9417475728155338E-2</v>
      </c>
    </row>
    <row r="11" spans="2:35">
      <c r="B11" t="s">
        <v>293</v>
      </c>
      <c r="C11" s="17" t="s">
        <v>27</v>
      </c>
      <c r="D11" s="18">
        <v>22</v>
      </c>
      <c r="E11" s="18">
        <v>31</v>
      </c>
      <c r="F11" s="18">
        <v>28</v>
      </c>
      <c r="G11" s="18">
        <v>27</v>
      </c>
      <c r="H11" s="18">
        <v>23</v>
      </c>
      <c r="I11" s="18">
        <v>22</v>
      </c>
      <c r="J11" s="18">
        <v>37</v>
      </c>
      <c r="K11" s="18">
        <v>58</v>
      </c>
      <c r="L11" s="18">
        <v>32</v>
      </c>
      <c r="M11" s="18">
        <v>42</v>
      </c>
      <c r="N11" s="18">
        <v>34</v>
      </c>
      <c r="O11" s="18">
        <v>31</v>
      </c>
      <c r="P11" s="1">
        <f t="shared" si="0"/>
        <v>387</v>
      </c>
      <c r="Q11" s="55">
        <v>23</v>
      </c>
      <c r="R11" s="54">
        <f t="shared" si="1"/>
        <v>5.9431524547803614E-2</v>
      </c>
      <c r="S11" s="1">
        <v>29</v>
      </c>
      <c r="T11" s="1">
        <v>26</v>
      </c>
      <c r="U11" s="1">
        <v>21</v>
      </c>
      <c r="V11" s="1">
        <v>14</v>
      </c>
      <c r="W11" s="1">
        <v>30</v>
      </c>
      <c r="X11" s="1">
        <v>29</v>
      </c>
      <c r="Y11" s="1"/>
      <c r="Z11" s="1"/>
      <c r="AA11" s="1"/>
      <c r="AB11" s="1"/>
      <c r="AC11" s="1"/>
      <c r="AD11" s="1"/>
      <c r="AE11">
        <f t="shared" si="2"/>
        <v>149</v>
      </c>
      <c r="AF11" s="53">
        <v>15</v>
      </c>
      <c r="AG11" s="54">
        <f t="shared" si="3"/>
        <v>0.10067114093959731</v>
      </c>
    </row>
    <row r="12" spans="2:35">
      <c r="B12" t="s">
        <v>294</v>
      </c>
      <c r="C12" s="2" t="s">
        <v>55</v>
      </c>
      <c r="D12" s="1">
        <v>12</v>
      </c>
      <c r="E12" s="1">
        <v>15</v>
      </c>
      <c r="F12" s="1">
        <v>7</v>
      </c>
      <c r="G12" s="1">
        <v>17</v>
      </c>
      <c r="H12" s="1">
        <v>7</v>
      </c>
      <c r="I12" s="1">
        <v>5</v>
      </c>
      <c r="J12" s="1">
        <v>4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 t="shared" si="0"/>
        <v>67</v>
      </c>
      <c r="Q12" s="55">
        <v>3</v>
      </c>
      <c r="R12" s="54">
        <f t="shared" si="1"/>
        <v>4.4776119402985072E-2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AE12">
        <f t="shared" si="2"/>
        <v>0</v>
      </c>
      <c r="AF12" s="53">
        <v>0</v>
      </c>
      <c r="AG12" s="54">
        <f t="shared" si="3"/>
        <v>0</v>
      </c>
    </row>
    <row r="13" spans="2:35">
      <c r="B13" t="s">
        <v>317</v>
      </c>
      <c r="C13" s="2" t="s">
        <v>27</v>
      </c>
      <c r="D13" s="1">
        <v>7</v>
      </c>
      <c r="E13" s="1">
        <v>7</v>
      </c>
      <c r="F13" s="1">
        <v>6</v>
      </c>
      <c r="G13" s="1">
        <v>6</v>
      </c>
      <c r="H13" s="1">
        <v>3</v>
      </c>
      <c r="I13" s="1">
        <v>8</v>
      </c>
      <c r="J13" s="1">
        <v>7</v>
      </c>
      <c r="K13" s="1">
        <v>6</v>
      </c>
      <c r="L13" s="1">
        <v>20</v>
      </c>
      <c r="M13" s="1">
        <v>12</v>
      </c>
      <c r="N13" s="1">
        <v>1</v>
      </c>
      <c r="O13" s="1">
        <v>1</v>
      </c>
      <c r="P13" s="1">
        <f t="shared" si="0"/>
        <v>84</v>
      </c>
      <c r="Q13" s="55">
        <v>1</v>
      </c>
      <c r="R13" s="54">
        <f t="shared" si="1"/>
        <v>1.1904761904761904E-2</v>
      </c>
      <c r="S13" s="1">
        <v>18</v>
      </c>
      <c r="T13" s="1">
        <v>4</v>
      </c>
      <c r="U13" s="1">
        <v>0</v>
      </c>
      <c r="V13" s="1">
        <v>0</v>
      </c>
      <c r="W13" s="1">
        <v>0</v>
      </c>
      <c r="X13" s="1">
        <v>0</v>
      </c>
      <c r="AE13">
        <f t="shared" si="2"/>
        <v>22</v>
      </c>
      <c r="AF13" s="53">
        <v>0</v>
      </c>
      <c r="AG13" s="54">
        <f t="shared" si="3"/>
        <v>0</v>
      </c>
    </row>
    <row r="14" spans="2:35">
      <c r="B14" t="s">
        <v>343</v>
      </c>
      <c r="C14" s="2" t="s">
        <v>140</v>
      </c>
      <c r="D14" s="1">
        <v>12</v>
      </c>
      <c r="E14" s="1">
        <v>13</v>
      </c>
      <c r="F14" s="1">
        <v>22</v>
      </c>
      <c r="G14" s="1">
        <v>0</v>
      </c>
      <c r="H14" s="1">
        <v>0</v>
      </c>
      <c r="I14" s="1">
        <v>0</v>
      </c>
      <c r="J14" s="1">
        <v>0</v>
      </c>
      <c r="K14" s="1">
        <v>70</v>
      </c>
      <c r="L14" s="1">
        <v>70</v>
      </c>
      <c r="M14" s="1">
        <v>14</v>
      </c>
      <c r="N14" s="1">
        <v>0</v>
      </c>
      <c r="O14" s="1">
        <v>34</v>
      </c>
      <c r="P14" s="1">
        <f t="shared" si="0"/>
        <v>235</v>
      </c>
      <c r="Q14" s="55">
        <v>0</v>
      </c>
      <c r="R14" s="54">
        <f t="shared" si="1"/>
        <v>0</v>
      </c>
      <c r="S14" s="1">
        <v>58</v>
      </c>
      <c r="T14" s="1">
        <v>-1</v>
      </c>
      <c r="U14" s="1">
        <v>109</v>
      </c>
      <c r="V14" s="1">
        <v>18</v>
      </c>
      <c r="W14" s="1">
        <v>22</v>
      </c>
      <c r="X14" s="1">
        <v>0</v>
      </c>
      <c r="Y14" s="1"/>
      <c r="Z14" s="1"/>
      <c r="AA14" s="1"/>
      <c r="AB14" s="1"/>
      <c r="AC14" s="1"/>
      <c r="AD14" s="1"/>
      <c r="AE14">
        <f t="shared" si="2"/>
        <v>206</v>
      </c>
      <c r="AF14" s="53">
        <v>5</v>
      </c>
      <c r="AG14" s="54">
        <f t="shared" si="3"/>
        <v>2.4271844660194174E-2</v>
      </c>
    </row>
    <row r="15" spans="2:35">
      <c r="B15" t="s">
        <v>295</v>
      </c>
      <c r="C15" s="2" t="s">
        <v>27</v>
      </c>
      <c r="D15" s="1">
        <v>2</v>
      </c>
      <c r="E15" s="1">
        <v>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f t="shared" si="0"/>
        <v>6</v>
      </c>
      <c r="Q15" s="55">
        <v>1</v>
      </c>
      <c r="R15" s="54">
        <f t="shared" si="1"/>
        <v>0.16666666666666666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AE15">
        <f t="shared" si="2"/>
        <v>0</v>
      </c>
      <c r="AF15" s="53">
        <v>0</v>
      </c>
      <c r="AG15" s="54">
        <f t="shared" si="3"/>
        <v>0</v>
      </c>
    </row>
    <row r="16" spans="2:35">
      <c r="B16" t="s">
        <v>348</v>
      </c>
      <c r="C16" s="2" t="s">
        <v>72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>
        <v>34</v>
      </c>
      <c r="M16">
        <v>42</v>
      </c>
      <c r="N16">
        <v>91</v>
      </c>
      <c r="O16">
        <v>83</v>
      </c>
      <c r="P16" s="1">
        <f t="shared" si="0"/>
        <v>250</v>
      </c>
      <c r="Q16" s="55">
        <v>0</v>
      </c>
      <c r="R16" s="54">
        <f t="shared" si="1"/>
        <v>0</v>
      </c>
      <c r="S16" s="1">
        <v>121</v>
      </c>
      <c r="T16" s="1">
        <v>52</v>
      </c>
      <c r="U16" s="1">
        <v>139</v>
      </c>
      <c r="V16" s="1">
        <v>101</v>
      </c>
      <c r="W16" s="1">
        <v>101</v>
      </c>
      <c r="X16" s="1">
        <v>65</v>
      </c>
      <c r="Y16" s="1"/>
      <c r="Z16" s="1"/>
      <c r="AA16" s="1"/>
      <c r="AB16" s="1"/>
      <c r="AC16" s="1"/>
      <c r="AD16" s="1"/>
      <c r="AE16">
        <f t="shared" si="2"/>
        <v>579</v>
      </c>
      <c r="AF16" s="53">
        <v>1</v>
      </c>
      <c r="AG16" s="54">
        <f t="shared" si="3"/>
        <v>1.7271157167530224E-3</v>
      </c>
    </row>
    <row r="17" spans="2:33">
      <c r="B17" t="s">
        <v>296</v>
      </c>
      <c r="C17" s="2" t="s">
        <v>27</v>
      </c>
      <c r="D17" s="1">
        <v>28</v>
      </c>
      <c r="E17" s="1">
        <v>40</v>
      </c>
      <c r="F17" s="1">
        <v>23</v>
      </c>
      <c r="G17" s="1">
        <v>27</v>
      </c>
      <c r="H17" s="1">
        <v>27</v>
      </c>
      <c r="I17" s="1">
        <v>23</v>
      </c>
      <c r="J17" s="1">
        <v>33</v>
      </c>
      <c r="K17" s="1">
        <v>46</v>
      </c>
      <c r="L17" s="1">
        <v>29</v>
      </c>
      <c r="M17" s="1">
        <v>50</v>
      </c>
      <c r="N17" s="1">
        <v>37</v>
      </c>
      <c r="O17" s="1">
        <v>36</v>
      </c>
      <c r="P17" s="1">
        <f t="shared" si="0"/>
        <v>399</v>
      </c>
      <c r="Q17" s="55">
        <v>53</v>
      </c>
      <c r="R17" s="54">
        <f t="shared" si="1"/>
        <v>0.13283208020050125</v>
      </c>
      <c r="S17" s="1">
        <v>28</v>
      </c>
      <c r="T17" s="1">
        <v>28</v>
      </c>
      <c r="U17" s="1">
        <v>46</v>
      </c>
      <c r="V17" s="1">
        <v>36</v>
      </c>
      <c r="W17" s="1">
        <v>31</v>
      </c>
      <c r="X17" s="1">
        <v>22</v>
      </c>
      <c r="AE17">
        <f t="shared" si="2"/>
        <v>191</v>
      </c>
      <c r="AF17" s="53">
        <v>27</v>
      </c>
      <c r="AG17" s="54">
        <f t="shared" si="3"/>
        <v>0.14136125654450263</v>
      </c>
    </row>
    <row r="18" spans="2:33">
      <c r="B18" t="s">
        <v>297</v>
      </c>
      <c r="C18" s="2" t="s">
        <v>175</v>
      </c>
      <c r="D18" s="1">
        <v>16</v>
      </c>
      <c r="E18" s="1">
        <v>14</v>
      </c>
      <c r="F18" s="1">
        <v>5</v>
      </c>
      <c r="G18" s="1">
        <v>10</v>
      </c>
      <c r="H18" s="1">
        <v>18</v>
      </c>
      <c r="I18" s="1">
        <v>18</v>
      </c>
      <c r="J18" s="1">
        <v>9</v>
      </c>
      <c r="K18" s="1">
        <v>26</v>
      </c>
      <c r="L18" s="1">
        <v>21</v>
      </c>
      <c r="M18" s="1">
        <v>0</v>
      </c>
      <c r="N18" s="1">
        <v>2</v>
      </c>
      <c r="O18" s="1">
        <v>29</v>
      </c>
      <c r="P18" s="1">
        <f t="shared" si="0"/>
        <v>168</v>
      </c>
      <c r="Q18" s="55">
        <v>3</v>
      </c>
      <c r="R18" s="54">
        <f t="shared" si="1"/>
        <v>1.7857142857142856E-2</v>
      </c>
      <c r="S18" s="1">
        <v>17</v>
      </c>
      <c r="T18" s="1">
        <v>10</v>
      </c>
      <c r="U18" s="1">
        <v>7</v>
      </c>
      <c r="V18" s="1">
        <v>22</v>
      </c>
      <c r="W18" s="1">
        <v>11</v>
      </c>
      <c r="X18" s="1">
        <v>19</v>
      </c>
      <c r="AE18">
        <f t="shared" si="2"/>
        <v>86</v>
      </c>
      <c r="AF18" s="53">
        <v>0</v>
      </c>
      <c r="AG18" s="54">
        <f t="shared" si="3"/>
        <v>0</v>
      </c>
    </row>
    <row r="19" spans="2:33">
      <c r="B19" t="s">
        <v>298</v>
      </c>
      <c r="C19" s="2" t="s">
        <v>72</v>
      </c>
      <c r="D19" s="1">
        <v>44</v>
      </c>
      <c r="E19" s="1">
        <v>31</v>
      </c>
      <c r="F19" s="1">
        <v>35</v>
      </c>
      <c r="G19" s="1">
        <v>11</v>
      </c>
      <c r="H19" s="1">
        <v>35</v>
      </c>
      <c r="I19" s="1">
        <v>50</v>
      </c>
      <c r="J19" s="1">
        <v>45</v>
      </c>
      <c r="K19" s="1">
        <v>16</v>
      </c>
      <c r="L19" s="1">
        <v>81</v>
      </c>
      <c r="M19" s="1">
        <v>-3</v>
      </c>
      <c r="N19" s="1">
        <v>0</v>
      </c>
      <c r="O19" s="1">
        <v>0</v>
      </c>
      <c r="P19" s="1">
        <f t="shared" si="0"/>
        <v>345</v>
      </c>
      <c r="Q19" s="55">
        <v>5</v>
      </c>
      <c r="R19" s="54">
        <f t="shared" si="1"/>
        <v>1.4492753623188406E-2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AE19">
        <f t="shared" si="2"/>
        <v>0</v>
      </c>
      <c r="AF19" s="53">
        <v>0</v>
      </c>
      <c r="AG19" s="54">
        <f t="shared" si="3"/>
        <v>0</v>
      </c>
    </row>
    <row r="20" spans="2:33">
      <c r="B20" t="s">
        <v>299</v>
      </c>
      <c r="C20" s="2" t="s">
        <v>140</v>
      </c>
      <c r="D20" s="1">
        <v>6</v>
      </c>
      <c r="E20" s="1">
        <v>4</v>
      </c>
      <c r="F20" s="1">
        <v>2</v>
      </c>
      <c r="G20" s="1">
        <v>2</v>
      </c>
      <c r="H20" s="1">
        <v>4</v>
      </c>
      <c r="I20" s="1">
        <v>2</v>
      </c>
      <c r="J20" s="1">
        <v>4</v>
      </c>
      <c r="K20" s="1">
        <v>8</v>
      </c>
      <c r="L20" s="1">
        <v>4</v>
      </c>
      <c r="M20" s="1">
        <v>2</v>
      </c>
      <c r="N20" s="1">
        <v>2</v>
      </c>
      <c r="O20" s="1">
        <v>0</v>
      </c>
      <c r="P20" s="1">
        <f t="shared" si="0"/>
        <v>40</v>
      </c>
      <c r="Q20" s="55">
        <v>1</v>
      </c>
      <c r="R20" s="54">
        <f t="shared" si="1"/>
        <v>2.5000000000000001E-2</v>
      </c>
      <c r="S20" s="1">
        <v>0</v>
      </c>
      <c r="T20" s="1">
        <v>0</v>
      </c>
      <c r="U20" s="1">
        <v>4</v>
      </c>
      <c r="V20" s="1">
        <v>2</v>
      </c>
      <c r="W20" s="1">
        <v>0</v>
      </c>
      <c r="X20" s="1">
        <v>1</v>
      </c>
      <c r="AE20">
        <f t="shared" si="2"/>
        <v>7</v>
      </c>
      <c r="AF20" s="53">
        <v>0</v>
      </c>
      <c r="AG20" s="54">
        <f t="shared" si="3"/>
        <v>0</v>
      </c>
    </row>
    <row r="21" spans="2:33">
      <c r="B21" t="s">
        <v>300</v>
      </c>
      <c r="C21" s="2" t="s">
        <v>27</v>
      </c>
      <c r="D21" s="1">
        <v>8</v>
      </c>
      <c r="E21" s="1">
        <v>11</v>
      </c>
      <c r="F21" s="1">
        <v>2</v>
      </c>
      <c r="G21" s="1">
        <v>2</v>
      </c>
      <c r="H21" s="1">
        <v>2</v>
      </c>
      <c r="I21" s="1">
        <v>4</v>
      </c>
      <c r="J21" s="1">
        <v>4</v>
      </c>
      <c r="K21" s="1">
        <v>7</v>
      </c>
      <c r="L21" s="1">
        <v>5</v>
      </c>
      <c r="M21" s="1">
        <v>10</v>
      </c>
      <c r="N21" s="1">
        <v>8</v>
      </c>
      <c r="O21" s="1">
        <v>6</v>
      </c>
      <c r="P21" s="1">
        <f t="shared" si="0"/>
        <v>69</v>
      </c>
      <c r="Q21" s="55">
        <v>2</v>
      </c>
      <c r="R21" s="54">
        <f t="shared" si="1"/>
        <v>2.8985507246376812E-2</v>
      </c>
      <c r="S21" s="1">
        <v>2</v>
      </c>
      <c r="T21" s="1">
        <v>6</v>
      </c>
      <c r="U21" s="1">
        <v>9</v>
      </c>
      <c r="V21" s="1">
        <v>5</v>
      </c>
      <c r="W21" s="1">
        <v>5</v>
      </c>
      <c r="X21" s="1">
        <v>7</v>
      </c>
      <c r="AE21">
        <f t="shared" si="2"/>
        <v>34</v>
      </c>
      <c r="AF21" s="53">
        <v>0</v>
      </c>
      <c r="AG21" s="54">
        <f t="shared" si="3"/>
        <v>0</v>
      </c>
    </row>
    <row r="22" spans="2:33">
      <c r="B22" t="s">
        <v>301</v>
      </c>
      <c r="C22" s="2" t="s">
        <v>175</v>
      </c>
      <c r="D22" s="1">
        <v>4</v>
      </c>
      <c r="E22" s="1">
        <v>7</v>
      </c>
      <c r="F22" s="1">
        <v>11</v>
      </c>
      <c r="G22" s="1">
        <v>8</v>
      </c>
      <c r="H22" s="1">
        <v>6</v>
      </c>
      <c r="I22" s="1">
        <v>8</v>
      </c>
      <c r="J22" s="1">
        <v>6</v>
      </c>
      <c r="K22" s="1">
        <v>7</v>
      </c>
      <c r="L22" s="1">
        <v>7</v>
      </c>
      <c r="M22" s="1">
        <v>13</v>
      </c>
      <c r="N22" s="1">
        <v>5</v>
      </c>
      <c r="O22" s="1">
        <v>7</v>
      </c>
      <c r="P22" s="1">
        <f t="shared" si="0"/>
        <v>89</v>
      </c>
      <c r="Q22" s="55">
        <v>1</v>
      </c>
      <c r="R22" s="54">
        <f t="shared" si="1"/>
        <v>1.1235955056179775E-2</v>
      </c>
      <c r="S22" s="1">
        <v>5</v>
      </c>
      <c r="T22" s="1">
        <v>7</v>
      </c>
      <c r="U22" s="1">
        <v>2</v>
      </c>
      <c r="V22" s="1">
        <v>6</v>
      </c>
      <c r="W22" s="1">
        <v>3</v>
      </c>
      <c r="X22" s="1">
        <v>5</v>
      </c>
      <c r="AE22">
        <f t="shared" si="2"/>
        <v>28</v>
      </c>
      <c r="AF22" s="53">
        <v>0</v>
      </c>
      <c r="AG22" s="54">
        <f t="shared" si="3"/>
        <v>0</v>
      </c>
    </row>
    <row r="23" spans="2:33">
      <c r="B23" t="s">
        <v>332</v>
      </c>
      <c r="C23" s="2" t="s">
        <v>55</v>
      </c>
      <c r="D23" s="1">
        <v>0</v>
      </c>
      <c r="E23" s="1">
        <v>0</v>
      </c>
      <c r="F23" s="1">
        <v>4</v>
      </c>
      <c r="G23" s="1">
        <v>3</v>
      </c>
      <c r="H23" s="1">
        <v>3</v>
      </c>
      <c r="I23" s="1">
        <v>3</v>
      </c>
      <c r="J23" s="1">
        <v>0</v>
      </c>
      <c r="K23" s="1">
        <v>5</v>
      </c>
      <c r="L23" s="1">
        <v>2</v>
      </c>
      <c r="M23" s="1">
        <v>10</v>
      </c>
      <c r="N23" s="1">
        <v>22</v>
      </c>
      <c r="O23" s="1">
        <v>17</v>
      </c>
      <c r="P23" s="1">
        <f t="shared" si="0"/>
        <v>69</v>
      </c>
      <c r="Q23" s="55">
        <v>1</v>
      </c>
      <c r="R23" s="54">
        <f t="shared" si="1"/>
        <v>1.4492753623188406E-2</v>
      </c>
      <c r="S23" s="1">
        <v>6</v>
      </c>
      <c r="T23" s="1">
        <v>6</v>
      </c>
      <c r="U23" s="1">
        <v>1</v>
      </c>
      <c r="V23" s="1">
        <v>0</v>
      </c>
      <c r="W23" s="1">
        <v>0</v>
      </c>
      <c r="X23" s="1">
        <v>10</v>
      </c>
      <c r="Y23" s="1"/>
      <c r="Z23" s="1"/>
      <c r="AA23" s="1"/>
      <c r="AB23" s="1"/>
      <c r="AC23" s="1"/>
      <c r="AD23" s="1"/>
      <c r="AE23">
        <f t="shared" si="2"/>
        <v>23</v>
      </c>
      <c r="AF23" s="53">
        <v>0</v>
      </c>
      <c r="AG23" s="54">
        <f t="shared" si="3"/>
        <v>0</v>
      </c>
    </row>
    <row r="24" spans="2:33">
      <c r="B24" t="s">
        <v>333</v>
      </c>
      <c r="C24" s="2" t="s">
        <v>55</v>
      </c>
      <c r="D24" s="1">
        <v>20</v>
      </c>
      <c r="E24" s="1">
        <v>12</v>
      </c>
      <c r="F24" s="1">
        <v>6</v>
      </c>
      <c r="G24" s="1">
        <v>21</v>
      </c>
      <c r="H24" s="1">
        <v>30</v>
      </c>
      <c r="I24" s="1">
        <v>14</v>
      </c>
      <c r="J24" s="1">
        <v>18</v>
      </c>
      <c r="K24" s="1">
        <v>17</v>
      </c>
      <c r="L24" s="1">
        <v>29</v>
      </c>
      <c r="M24" s="1">
        <v>17</v>
      </c>
      <c r="N24" s="1">
        <v>24</v>
      </c>
      <c r="O24" s="1">
        <v>26</v>
      </c>
      <c r="P24" s="1">
        <f t="shared" si="0"/>
        <v>234</v>
      </c>
      <c r="Q24" s="55">
        <v>2</v>
      </c>
      <c r="R24" s="54">
        <f t="shared" si="1"/>
        <v>8.5470085470085479E-3</v>
      </c>
      <c r="S24" s="1">
        <v>20</v>
      </c>
      <c r="T24" s="1">
        <v>40</v>
      </c>
      <c r="U24" s="1">
        <v>21</v>
      </c>
      <c r="V24" s="1">
        <v>14</v>
      </c>
      <c r="W24" s="1">
        <v>13</v>
      </c>
      <c r="X24" s="1">
        <v>13</v>
      </c>
      <c r="AE24">
        <f t="shared" si="2"/>
        <v>121</v>
      </c>
      <c r="AF24" s="53">
        <v>1</v>
      </c>
      <c r="AG24" s="54">
        <f t="shared" si="3"/>
        <v>8.2644628099173556E-3</v>
      </c>
    </row>
    <row r="25" spans="2:33">
      <c r="B25" t="s">
        <v>302</v>
      </c>
      <c r="C25" s="2" t="s">
        <v>0</v>
      </c>
      <c r="D25" s="1">
        <v>61</v>
      </c>
      <c r="E25" s="1">
        <v>33</v>
      </c>
      <c r="F25" s="1">
        <v>71</v>
      </c>
      <c r="G25" s="1">
        <v>23</v>
      </c>
      <c r="H25" s="1">
        <v>46</v>
      </c>
      <c r="I25" s="1">
        <v>76</v>
      </c>
      <c r="J25" s="1">
        <v>41</v>
      </c>
      <c r="K25" s="1">
        <v>56</v>
      </c>
      <c r="L25" s="1">
        <v>60</v>
      </c>
      <c r="M25" s="1">
        <v>28</v>
      </c>
      <c r="N25" s="1">
        <v>10</v>
      </c>
      <c r="O25" s="1">
        <v>6</v>
      </c>
      <c r="P25" s="1">
        <f t="shared" si="0"/>
        <v>511</v>
      </c>
      <c r="Q25" s="55">
        <v>4</v>
      </c>
      <c r="R25" s="54">
        <f t="shared" si="1"/>
        <v>7.8277886497064575E-3</v>
      </c>
      <c r="S25" s="1">
        <v>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AE25">
        <f t="shared" si="2"/>
        <v>5</v>
      </c>
      <c r="AF25" s="53">
        <v>0</v>
      </c>
      <c r="AG25" s="54">
        <f t="shared" si="3"/>
        <v>0</v>
      </c>
    </row>
    <row r="26" spans="2:33">
      <c r="B26" t="s">
        <v>340</v>
      </c>
      <c r="C26" s="2" t="s">
        <v>96</v>
      </c>
      <c r="D26" s="1">
        <v>6</v>
      </c>
      <c r="E26" s="1">
        <v>1</v>
      </c>
      <c r="F26" s="1">
        <v>8</v>
      </c>
      <c r="G26" s="1">
        <v>1</v>
      </c>
      <c r="H26" s="1">
        <v>1</v>
      </c>
      <c r="I26" s="1">
        <v>3</v>
      </c>
      <c r="J26" s="1">
        <v>1</v>
      </c>
      <c r="K26" s="1">
        <v>3</v>
      </c>
      <c r="L26" s="1">
        <v>8</v>
      </c>
      <c r="M26" s="1">
        <v>9</v>
      </c>
      <c r="N26" s="1">
        <v>13</v>
      </c>
      <c r="O26" s="1">
        <v>9</v>
      </c>
      <c r="P26" s="1">
        <f t="shared" si="0"/>
        <v>63</v>
      </c>
      <c r="Q26" s="55">
        <v>1</v>
      </c>
      <c r="R26" s="54">
        <f t="shared" si="1"/>
        <v>1.5873015873015872E-2</v>
      </c>
      <c r="S26" s="1">
        <v>15</v>
      </c>
      <c r="T26" s="1">
        <v>0</v>
      </c>
      <c r="U26" s="1">
        <v>0</v>
      </c>
      <c r="V26" s="1">
        <v>0</v>
      </c>
      <c r="W26" s="1">
        <v>1</v>
      </c>
      <c r="X26" s="1">
        <v>7</v>
      </c>
      <c r="AE26">
        <f t="shared" si="2"/>
        <v>23</v>
      </c>
      <c r="AF26" s="53">
        <v>1</v>
      </c>
      <c r="AG26" s="54">
        <f t="shared" si="3"/>
        <v>4.3478260869565216E-2</v>
      </c>
    </row>
    <row r="27" spans="2:33">
      <c r="B27" t="s">
        <v>335</v>
      </c>
      <c r="C27" s="2" t="s">
        <v>140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f t="shared" si="0"/>
        <v>1</v>
      </c>
      <c r="Q27" s="55">
        <v>1</v>
      </c>
      <c r="R27" s="54">
        <f t="shared" si="1"/>
        <v>1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/>
      <c r="Z27" s="1"/>
      <c r="AA27" s="1"/>
      <c r="AB27" s="1"/>
      <c r="AC27" s="1"/>
      <c r="AD27" s="1"/>
      <c r="AE27">
        <f t="shared" si="2"/>
        <v>1</v>
      </c>
      <c r="AF27" s="53">
        <v>0</v>
      </c>
      <c r="AG27" s="54">
        <f t="shared" si="3"/>
        <v>0</v>
      </c>
    </row>
    <row r="28" spans="2:33">
      <c r="B28" t="s">
        <v>347</v>
      </c>
      <c r="C28" s="2" t="s">
        <v>27</v>
      </c>
      <c r="D28" s="1">
        <v>17</v>
      </c>
      <c r="E28" s="1">
        <v>19</v>
      </c>
      <c r="F28" s="1">
        <v>7</v>
      </c>
      <c r="G28" s="1">
        <v>17</v>
      </c>
      <c r="H28" s="1">
        <v>11</v>
      </c>
      <c r="I28" s="1">
        <v>13</v>
      </c>
      <c r="J28" s="1">
        <v>10</v>
      </c>
      <c r="K28" s="1">
        <v>15</v>
      </c>
      <c r="L28" s="1">
        <v>20</v>
      </c>
      <c r="M28" s="1">
        <v>4</v>
      </c>
      <c r="N28" s="1">
        <v>13</v>
      </c>
      <c r="O28" s="1">
        <v>11</v>
      </c>
      <c r="P28" s="1">
        <f t="shared" si="0"/>
        <v>157</v>
      </c>
      <c r="Q28" s="55">
        <v>0</v>
      </c>
      <c r="R28" s="54">
        <f t="shared" si="1"/>
        <v>0</v>
      </c>
      <c r="S28" s="1">
        <v>8</v>
      </c>
      <c r="T28" s="1">
        <v>11</v>
      </c>
      <c r="U28" s="1">
        <v>17</v>
      </c>
      <c r="V28" s="1">
        <v>14</v>
      </c>
      <c r="W28" s="1">
        <v>11</v>
      </c>
      <c r="X28" s="1">
        <v>13</v>
      </c>
      <c r="Y28" s="1"/>
      <c r="Z28" s="1"/>
      <c r="AA28" s="1"/>
      <c r="AB28" s="1"/>
      <c r="AC28" s="1"/>
      <c r="AD28" s="1"/>
      <c r="AE28">
        <f t="shared" si="2"/>
        <v>74</v>
      </c>
      <c r="AF28" s="53">
        <v>1</v>
      </c>
      <c r="AG28" s="54">
        <f t="shared" si="3"/>
        <v>1.3513513513513514E-2</v>
      </c>
    </row>
    <row r="29" spans="2:33">
      <c r="B29" t="s">
        <v>303</v>
      </c>
      <c r="C29" s="2" t="s">
        <v>27</v>
      </c>
      <c r="D29" s="1">
        <v>5</v>
      </c>
      <c r="E29" s="1">
        <v>7</v>
      </c>
      <c r="F29" s="1">
        <v>5</v>
      </c>
      <c r="G29" s="1">
        <v>2</v>
      </c>
      <c r="H29" s="1">
        <v>1</v>
      </c>
      <c r="I29" s="1">
        <v>2</v>
      </c>
      <c r="J29" s="1">
        <v>4</v>
      </c>
      <c r="K29" s="1">
        <v>2</v>
      </c>
      <c r="L29" s="1">
        <v>4</v>
      </c>
      <c r="M29" s="1">
        <v>0</v>
      </c>
      <c r="N29" s="1">
        <v>5</v>
      </c>
      <c r="O29" s="1">
        <v>2</v>
      </c>
      <c r="P29" s="1">
        <f t="shared" si="0"/>
        <v>39</v>
      </c>
      <c r="Q29" s="55">
        <v>3</v>
      </c>
      <c r="R29" s="54">
        <f t="shared" si="1"/>
        <v>7.6923076923076927E-2</v>
      </c>
      <c r="S29" s="1">
        <v>3</v>
      </c>
      <c r="T29" s="1">
        <v>1</v>
      </c>
      <c r="U29" s="1">
        <v>7</v>
      </c>
      <c r="V29" s="1">
        <v>6</v>
      </c>
      <c r="W29" s="1">
        <v>3</v>
      </c>
      <c r="X29" s="1">
        <v>4</v>
      </c>
      <c r="AE29">
        <f t="shared" si="2"/>
        <v>24</v>
      </c>
      <c r="AF29" s="53">
        <v>0</v>
      </c>
      <c r="AG29" s="54">
        <f t="shared" si="3"/>
        <v>0</v>
      </c>
    </row>
    <row r="30" spans="2:33">
      <c r="B30" t="s">
        <v>304</v>
      </c>
      <c r="C30" s="2" t="s">
        <v>175</v>
      </c>
      <c r="D30" s="1">
        <v>221</v>
      </c>
      <c r="E30" s="1">
        <v>229</v>
      </c>
      <c r="F30" s="1">
        <v>200</v>
      </c>
      <c r="G30" s="1">
        <v>215</v>
      </c>
      <c r="H30" s="1">
        <v>185</v>
      </c>
      <c r="I30" s="1">
        <v>313</v>
      </c>
      <c r="J30" s="1">
        <v>230</v>
      </c>
      <c r="K30" s="1">
        <v>195</v>
      </c>
      <c r="L30" s="1">
        <v>324</v>
      </c>
      <c r="M30" s="1">
        <v>272</v>
      </c>
      <c r="N30" s="1">
        <v>286</v>
      </c>
      <c r="O30" s="1">
        <v>275</v>
      </c>
      <c r="P30" s="1">
        <f t="shared" si="0"/>
        <v>2945</v>
      </c>
      <c r="Q30" s="55">
        <v>196</v>
      </c>
      <c r="R30" s="54">
        <f t="shared" si="1"/>
        <v>6.655348047538201E-2</v>
      </c>
      <c r="S30" s="1">
        <v>213</v>
      </c>
      <c r="T30" s="1">
        <v>219</v>
      </c>
      <c r="U30" s="1">
        <v>289</v>
      </c>
      <c r="V30" s="1">
        <v>175</v>
      </c>
      <c r="W30" s="1">
        <v>191</v>
      </c>
      <c r="X30" s="1">
        <v>282</v>
      </c>
      <c r="AE30">
        <f t="shared" si="2"/>
        <v>1369</v>
      </c>
      <c r="AF30" s="53">
        <v>162</v>
      </c>
      <c r="AG30" s="54">
        <f t="shared" si="3"/>
        <v>0.1183345507669832</v>
      </c>
    </row>
    <row r="31" spans="2:33">
      <c r="B31" t="s">
        <v>305</v>
      </c>
      <c r="C31" s="2" t="s">
        <v>27</v>
      </c>
      <c r="D31" s="1">
        <v>43</v>
      </c>
      <c r="E31" s="1">
        <v>28</v>
      </c>
      <c r="F31" s="1">
        <v>27</v>
      </c>
      <c r="G31" s="1">
        <v>43</v>
      </c>
      <c r="H31" s="1">
        <v>32</v>
      </c>
      <c r="I31" s="1">
        <v>38</v>
      </c>
      <c r="J31" s="1">
        <v>13</v>
      </c>
      <c r="K31" s="1">
        <v>31</v>
      </c>
      <c r="L31" s="1">
        <v>21</v>
      </c>
      <c r="M31" s="1">
        <v>-9</v>
      </c>
      <c r="N31" s="1">
        <v>35</v>
      </c>
      <c r="O31" s="1">
        <v>35</v>
      </c>
      <c r="P31" s="1">
        <f t="shared" si="0"/>
        <v>337</v>
      </c>
      <c r="Q31" s="55">
        <v>85</v>
      </c>
      <c r="R31" s="54">
        <f t="shared" si="1"/>
        <v>0.25222551928783382</v>
      </c>
      <c r="S31" s="1">
        <v>39</v>
      </c>
      <c r="T31" s="1">
        <v>15</v>
      </c>
      <c r="U31" s="1">
        <v>59</v>
      </c>
      <c r="V31" s="1">
        <v>-8</v>
      </c>
      <c r="W31" s="1">
        <v>0</v>
      </c>
      <c r="X31" s="1">
        <v>0</v>
      </c>
      <c r="AE31">
        <f t="shared" si="2"/>
        <v>105</v>
      </c>
      <c r="AF31" s="53">
        <v>29</v>
      </c>
      <c r="AG31" s="54">
        <f t="shared" si="3"/>
        <v>0.27619047619047621</v>
      </c>
    </row>
    <row r="32" spans="2:33">
      <c r="B32" t="s">
        <v>337</v>
      </c>
      <c r="C32" s="2" t="s">
        <v>27</v>
      </c>
      <c r="D32" s="1">
        <v>4</v>
      </c>
      <c r="E32" s="1">
        <v>2</v>
      </c>
      <c r="F32" s="1">
        <v>6</v>
      </c>
      <c r="G32" s="1">
        <v>4</v>
      </c>
      <c r="H32" s="1">
        <v>6</v>
      </c>
      <c r="I32" s="1">
        <v>4</v>
      </c>
      <c r="J32" s="1">
        <v>4</v>
      </c>
      <c r="K32" s="1">
        <v>11</v>
      </c>
      <c r="L32" s="1">
        <v>6</v>
      </c>
      <c r="M32" s="1">
        <v>6</v>
      </c>
      <c r="N32" s="1">
        <v>2</v>
      </c>
      <c r="O32" s="1">
        <v>5</v>
      </c>
      <c r="P32" s="1">
        <f t="shared" si="0"/>
        <v>60</v>
      </c>
      <c r="Q32" s="55">
        <v>1</v>
      </c>
      <c r="R32" s="54">
        <f t="shared" si="1"/>
        <v>1.6666666666666666E-2</v>
      </c>
      <c r="S32" s="1">
        <v>5</v>
      </c>
      <c r="T32" s="1">
        <v>8</v>
      </c>
      <c r="U32" s="1">
        <v>7</v>
      </c>
      <c r="V32" s="1">
        <v>4</v>
      </c>
      <c r="W32" s="1">
        <v>5</v>
      </c>
      <c r="X32" s="1">
        <v>6</v>
      </c>
      <c r="AE32">
        <f t="shared" si="2"/>
        <v>35</v>
      </c>
      <c r="AF32" s="53">
        <v>0</v>
      </c>
      <c r="AG32" s="54">
        <f t="shared" si="3"/>
        <v>0</v>
      </c>
    </row>
    <row r="33" spans="2:33">
      <c r="B33" t="s">
        <v>344</v>
      </c>
      <c r="C33" s="2" t="s">
        <v>27</v>
      </c>
      <c r="D33" s="1">
        <v>21</v>
      </c>
      <c r="E33" s="1">
        <v>32</v>
      </c>
      <c r="F33" s="1">
        <v>27</v>
      </c>
      <c r="G33" s="1">
        <v>28</v>
      </c>
      <c r="H33" s="1">
        <v>25</v>
      </c>
      <c r="I33" s="1">
        <v>28</v>
      </c>
      <c r="J33" s="1">
        <v>43</v>
      </c>
      <c r="K33" s="1">
        <v>35</v>
      </c>
      <c r="L33" s="1">
        <v>50</v>
      </c>
      <c r="M33" s="1">
        <v>41</v>
      </c>
      <c r="N33" s="1">
        <v>62</v>
      </c>
      <c r="O33" s="1">
        <v>30</v>
      </c>
      <c r="P33" s="1">
        <f t="shared" si="0"/>
        <v>422</v>
      </c>
      <c r="Q33" s="55">
        <v>0</v>
      </c>
      <c r="R33" s="54">
        <f t="shared" si="1"/>
        <v>0</v>
      </c>
      <c r="S33" s="1">
        <v>47</v>
      </c>
      <c r="T33" s="1">
        <v>63</v>
      </c>
      <c r="U33" s="1">
        <v>47</v>
      </c>
      <c r="V33" s="1">
        <v>22</v>
      </c>
      <c r="W33" s="1">
        <v>30</v>
      </c>
      <c r="X33" s="1">
        <v>57</v>
      </c>
      <c r="Y33" s="1"/>
      <c r="Z33" s="1"/>
      <c r="AA33" s="1"/>
      <c r="AB33" s="1"/>
      <c r="AC33" s="1"/>
      <c r="AD33" s="1"/>
      <c r="AE33">
        <f t="shared" si="2"/>
        <v>266</v>
      </c>
      <c r="AF33" s="53">
        <v>1</v>
      </c>
      <c r="AG33" s="54">
        <f t="shared" si="3"/>
        <v>3.7593984962406013E-3</v>
      </c>
    </row>
    <row r="34" spans="2:33">
      <c r="B34" t="s">
        <v>341</v>
      </c>
      <c r="C34" s="2" t="s">
        <v>140</v>
      </c>
      <c r="D34" s="1">
        <v>0</v>
      </c>
      <c r="E34" s="1">
        <v>20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28</v>
      </c>
      <c r="M34" s="1">
        <v>54</v>
      </c>
      <c r="N34" s="1">
        <v>50</v>
      </c>
      <c r="O34" s="1">
        <v>52</v>
      </c>
      <c r="P34" s="1">
        <f t="shared" si="0"/>
        <v>206</v>
      </c>
      <c r="Q34" s="55">
        <v>5</v>
      </c>
      <c r="R34" s="54">
        <f t="shared" si="1"/>
        <v>2.4271844660194174E-2</v>
      </c>
      <c r="S34" s="1">
        <v>64</v>
      </c>
      <c r="T34" s="1">
        <v>49</v>
      </c>
      <c r="U34" s="1">
        <v>63</v>
      </c>
      <c r="V34" s="1">
        <v>22</v>
      </c>
      <c r="W34" s="1">
        <v>37</v>
      </c>
      <c r="X34" s="1">
        <v>30</v>
      </c>
      <c r="Y34" s="1"/>
      <c r="Z34" s="1"/>
      <c r="AA34" s="1"/>
      <c r="AB34" s="1"/>
      <c r="AC34" s="1"/>
      <c r="AD34" s="1"/>
      <c r="AE34">
        <f t="shared" si="2"/>
        <v>265</v>
      </c>
      <c r="AF34" s="53">
        <v>4</v>
      </c>
      <c r="AG34" s="54">
        <f t="shared" si="3"/>
        <v>1.509433962264151E-2</v>
      </c>
    </row>
    <row r="35" spans="2:33">
      <c r="B35" t="s">
        <v>306</v>
      </c>
      <c r="C35" s="2" t="s">
        <v>55</v>
      </c>
      <c r="D35" s="1">
        <v>72</v>
      </c>
      <c r="E35" s="1">
        <v>75</v>
      </c>
      <c r="F35" s="1">
        <v>71</v>
      </c>
      <c r="G35" s="1">
        <v>10</v>
      </c>
      <c r="H35" s="1">
        <v>30</v>
      </c>
      <c r="I35" s="1">
        <v>111</v>
      </c>
      <c r="J35" s="1">
        <v>40</v>
      </c>
      <c r="K35" s="1">
        <v>16</v>
      </c>
      <c r="L35" s="1">
        <v>59</v>
      </c>
      <c r="M35" s="1">
        <v>61</v>
      </c>
      <c r="N35" s="1">
        <v>63</v>
      </c>
      <c r="O35" s="1">
        <v>36</v>
      </c>
      <c r="P35" s="1">
        <f t="shared" si="0"/>
        <v>644</v>
      </c>
      <c r="Q35" s="55">
        <v>24</v>
      </c>
      <c r="R35" s="54">
        <f t="shared" si="1"/>
        <v>3.7267080745341616E-2</v>
      </c>
      <c r="S35" s="1">
        <v>25</v>
      </c>
      <c r="T35" s="1">
        <v>58</v>
      </c>
      <c r="U35" s="1">
        <v>63</v>
      </c>
      <c r="V35" s="1">
        <v>41</v>
      </c>
      <c r="W35" s="1">
        <v>-2</v>
      </c>
      <c r="X35" s="1">
        <v>0</v>
      </c>
      <c r="AE35">
        <f t="shared" si="2"/>
        <v>185</v>
      </c>
      <c r="AF35" s="53">
        <v>16</v>
      </c>
      <c r="AG35" s="54">
        <f t="shared" si="3"/>
        <v>8.6486486486486491E-2</v>
      </c>
    </row>
    <row r="36" spans="2:33">
      <c r="B36" t="s">
        <v>318</v>
      </c>
      <c r="C36" s="2" t="s">
        <v>115</v>
      </c>
      <c r="D36" s="1">
        <v>8</v>
      </c>
      <c r="E36" s="1">
        <v>16</v>
      </c>
      <c r="F36" s="1">
        <v>14</v>
      </c>
      <c r="G36" s="1">
        <v>20</v>
      </c>
      <c r="H36" s="1">
        <v>14</v>
      </c>
      <c r="I36" s="1">
        <v>20</v>
      </c>
      <c r="J36" s="1">
        <v>9</v>
      </c>
      <c r="K36" s="1">
        <v>35</v>
      </c>
      <c r="L36" s="1">
        <v>13</v>
      </c>
      <c r="M36" s="1">
        <v>7</v>
      </c>
      <c r="N36" s="1">
        <v>19</v>
      </c>
      <c r="O36" s="1">
        <v>19</v>
      </c>
      <c r="P36" s="1">
        <f t="shared" si="0"/>
        <v>194</v>
      </c>
      <c r="Q36" s="55">
        <v>3</v>
      </c>
      <c r="R36" s="54">
        <f t="shared" si="1"/>
        <v>1.5463917525773196E-2</v>
      </c>
      <c r="S36" s="1">
        <v>16</v>
      </c>
      <c r="T36" s="1">
        <v>20</v>
      </c>
      <c r="U36" s="1">
        <v>11</v>
      </c>
      <c r="V36" s="1">
        <v>24</v>
      </c>
      <c r="W36" s="1">
        <v>13</v>
      </c>
      <c r="X36" s="1">
        <v>16</v>
      </c>
      <c r="AE36">
        <f t="shared" si="2"/>
        <v>100</v>
      </c>
      <c r="AF36" s="53">
        <v>0</v>
      </c>
      <c r="AG36" s="54">
        <f t="shared" si="3"/>
        <v>0</v>
      </c>
    </row>
    <row r="37" spans="2:33">
      <c r="B37" t="s">
        <v>338</v>
      </c>
      <c r="C37" s="2" t="s">
        <v>140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44</v>
      </c>
      <c r="M37" s="1">
        <v>50</v>
      </c>
      <c r="N37" s="1">
        <v>62</v>
      </c>
      <c r="O37" s="1">
        <v>44</v>
      </c>
      <c r="P37" s="1">
        <f t="shared" si="0"/>
        <v>200</v>
      </c>
      <c r="Q37" s="55">
        <v>21</v>
      </c>
      <c r="R37" s="54">
        <f t="shared" si="1"/>
        <v>0.105</v>
      </c>
      <c r="S37" s="1">
        <v>61</v>
      </c>
      <c r="T37" s="1">
        <v>31</v>
      </c>
      <c r="U37" s="1">
        <v>58</v>
      </c>
      <c r="V37" s="1">
        <v>26</v>
      </c>
      <c r="W37" s="1">
        <v>23</v>
      </c>
      <c r="X37" s="1">
        <v>40</v>
      </c>
      <c r="Y37" s="1"/>
      <c r="Z37" s="1"/>
      <c r="AA37" s="1"/>
      <c r="AB37" s="1"/>
      <c r="AC37" s="1"/>
      <c r="AD37" s="1"/>
      <c r="AE37">
        <f t="shared" si="2"/>
        <v>239</v>
      </c>
      <c r="AF37" s="53">
        <v>34</v>
      </c>
      <c r="AG37" s="54">
        <f t="shared" si="3"/>
        <v>0.14225941422594143</v>
      </c>
    </row>
    <row r="38" spans="2:33">
      <c r="B38" t="s">
        <v>307</v>
      </c>
      <c r="C38" s="2" t="s">
        <v>175</v>
      </c>
      <c r="D38" s="1">
        <v>25</v>
      </c>
      <c r="E38" s="1">
        <v>33</v>
      </c>
      <c r="F38" s="1">
        <v>52</v>
      </c>
      <c r="G38" s="1">
        <v>14</v>
      </c>
      <c r="H38" s="1">
        <v>48</v>
      </c>
      <c r="I38" s="1">
        <v>34</v>
      </c>
      <c r="J38" s="1">
        <v>30</v>
      </c>
      <c r="K38" s="1">
        <v>25</v>
      </c>
      <c r="L38" s="1">
        <v>7</v>
      </c>
      <c r="M38" s="1">
        <v>28</v>
      </c>
      <c r="N38" s="1">
        <v>29</v>
      </c>
      <c r="O38" s="1">
        <v>-2</v>
      </c>
      <c r="P38" s="1">
        <f t="shared" si="0"/>
        <v>323</v>
      </c>
      <c r="Q38" s="55">
        <v>24</v>
      </c>
      <c r="R38" s="54">
        <f t="shared" si="1"/>
        <v>7.4303405572755415E-2</v>
      </c>
      <c r="S38" s="1">
        <v>18</v>
      </c>
      <c r="T38" s="1">
        <v>70</v>
      </c>
      <c r="U38" s="1">
        <v>7</v>
      </c>
      <c r="V38" s="1">
        <v>28</v>
      </c>
      <c r="W38" s="1">
        <v>34</v>
      </c>
      <c r="X38" s="1">
        <v>12</v>
      </c>
      <c r="AE38">
        <f t="shared" si="2"/>
        <v>169</v>
      </c>
      <c r="AF38" s="53">
        <v>5</v>
      </c>
      <c r="AG38" s="54">
        <f t="shared" si="3"/>
        <v>2.9585798816568046E-2</v>
      </c>
    </row>
    <row r="39" spans="2:33">
      <c r="B39" t="s">
        <v>308</v>
      </c>
      <c r="C39" s="2" t="s">
        <v>140</v>
      </c>
      <c r="D39" s="1">
        <v>35</v>
      </c>
      <c r="E39" s="1">
        <v>9</v>
      </c>
      <c r="F39" s="1">
        <v>24</v>
      </c>
      <c r="G39" s="1">
        <v>25</v>
      </c>
      <c r="H39" s="1">
        <v>14</v>
      </c>
      <c r="I39" s="1">
        <v>9</v>
      </c>
      <c r="J39" s="1">
        <v>19</v>
      </c>
      <c r="K39" s="1">
        <v>17</v>
      </c>
      <c r="L39" s="1">
        <v>39</v>
      </c>
      <c r="M39" s="1">
        <v>-1</v>
      </c>
      <c r="N39" s="1">
        <v>0</v>
      </c>
      <c r="O39" s="1">
        <v>0</v>
      </c>
      <c r="P39" s="1">
        <f t="shared" si="0"/>
        <v>190</v>
      </c>
      <c r="Q39" s="55">
        <v>14</v>
      </c>
      <c r="R39" s="54">
        <f t="shared" si="1"/>
        <v>7.3684210526315783E-2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AE39">
        <f t="shared" si="2"/>
        <v>0</v>
      </c>
      <c r="AF39" s="53">
        <v>0</v>
      </c>
      <c r="AG39" s="54">
        <f t="shared" si="3"/>
        <v>0</v>
      </c>
    </row>
    <row r="40" spans="2:33">
      <c r="B40" t="s">
        <v>309</v>
      </c>
      <c r="C40" s="2" t="s">
        <v>55</v>
      </c>
      <c r="D40" s="1">
        <v>6</v>
      </c>
      <c r="E40" s="1">
        <v>21</v>
      </c>
      <c r="F40" s="1">
        <v>10</v>
      </c>
      <c r="G40" s="1">
        <v>10</v>
      </c>
      <c r="H40" s="1">
        <v>8</v>
      </c>
      <c r="I40" s="1">
        <v>14</v>
      </c>
      <c r="J40" s="1">
        <v>10</v>
      </c>
      <c r="K40" s="1">
        <v>8</v>
      </c>
      <c r="L40" s="1">
        <v>15</v>
      </c>
      <c r="M40" s="1">
        <v>5</v>
      </c>
      <c r="N40" s="1">
        <v>9</v>
      </c>
      <c r="O40" s="1">
        <v>9</v>
      </c>
      <c r="P40" s="1">
        <f t="shared" si="0"/>
        <v>125</v>
      </c>
      <c r="Q40" s="55">
        <v>4</v>
      </c>
      <c r="R40" s="54">
        <f t="shared" si="1"/>
        <v>3.2000000000000001E-2</v>
      </c>
      <c r="S40" s="1">
        <v>10</v>
      </c>
      <c r="T40" s="1">
        <v>7</v>
      </c>
      <c r="U40" s="1">
        <v>13</v>
      </c>
      <c r="V40" s="1">
        <v>8</v>
      </c>
      <c r="W40" s="1">
        <v>9</v>
      </c>
      <c r="X40" s="1">
        <v>6</v>
      </c>
      <c r="AE40">
        <f t="shared" si="2"/>
        <v>53</v>
      </c>
      <c r="AF40" s="53">
        <v>3</v>
      </c>
      <c r="AG40" s="54">
        <f t="shared" si="3"/>
        <v>5.6603773584905662E-2</v>
      </c>
    </row>
    <row r="41" spans="2:33">
      <c r="B41" t="s">
        <v>310</v>
      </c>
      <c r="C41" s="2" t="s">
        <v>27</v>
      </c>
      <c r="D41" s="1">
        <v>11</v>
      </c>
      <c r="E41" s="1">
        <v>0</v>
      </c>
      <c r="F41" s="1">
        <v>5</v>
      </c>
      <c r="G41" s="1">
        <v>0</v>
      </c>
      <c r="H41" s="1">
        <v>0</v>
      </c>
      <c r="I41" s="1">
        <v>3</v>
      </c>
      <c r="J41" s="1">
        <v>11</v>
      </c>
      <c r="K41" s="1">
        <v>0</v>
      </c>
      <c r="L41" s="1">
        <v>3</v>
      </c>
      <c r="M41" s="1">
        <v>0</v>
      </c>
      <c r="N41" s="1">
        <v>0</v>
      </c>
      <c r="O41" s="1">
        <v>0</v>
      </c>
      <c r="P41" s="1">
        <f t="shared" ref="P41:P66" si="4">SUM(D41:O41)</f>
        <v>33</v>
      </c>
      <c r="Q41" s="55">
        <v>1</v>
      </c>
      <c r="R41" s="54">
        <f t="shared" ref="R41:R66" si="5">IFERROR((Q41/P41),0)</f>
        <v>3.0303030303030304E-2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/>
      <c r="Z41" s="1"/>
      <c r="AA41" s="1"/>
      <c r="AB41" s="1"/>
      <c r="AC41" s="1"/>
      <c r="AD41" s="1"/>
      <c r="AE41">
        <f t="shared" ref="AE41:AE66" si="6">SUM(S41:AD41)</f>
        <v>0</v>
      </c>
      <c r="AF41" s="53">
        <v>0</v>
      </c>
      <c r="AG41" s="54">
        <f t="shared" ref="AG41:AG66" si="7">IFERROR((AF41/AE41),0)</f>
        <v>0</v>
      </c>
    </row>
    <row r="42" spans="2:33">
      <c r="B42" t="s">
        <v>326</v>
      </c>
      <c r="C42" s="2" t="s">
        <v>55</v>
      </c>
      <c r="D42" s="1">
        <v>7</v>
      </c>
      <c r="E42" s="1">
        <v>4</v>
      </c>
      <c r="F42" s="1">
        <v>5</v>
      </c>
      <c r="G42" s="1">
        <v>4</v>
      </c>
      <c r="H42" s="1">
        <v>6</v>
      </c>
      <c r="I42" s="1">
        <v>4</v>
      </c>
      <c r="J42" s="1">
        <v>8</v>
      </c>
      <c r="K42" s="1">
        <v>13</v>
      </c>
      <c r="L42" s="1">
        <v>9</v>
      </c>
      <c r="M42" s="1">
        <v>12</v>
      </c>
      <c r="N42" s="1">
        <v>3</v>
      </c>
      <c r="O42" s="1">
        <v>8</v>
      </c>
      <c r="P42" s="1">
        <f t="shared" si="4"/>
        <v>83</v>
      </c>
      <c r="Q42" s="55">
        <v>2</v>
      </c>
      <c r="R42" s="54">
        <f t="shared" si="5"/>
        <v>2.4096385542168676E-2</v>
      </c>
      <c r="S42" s="1">
        <v>11</v>
      </c>
      <c r="T42" s="1">
        <v>5</v>
      </c>
      <c r="U42" s="1">
        <v>7</v>
      </c>
      <c r="V42" s="1">
        <v>9</v>
      </c>
      <c r="W42" s="1">
        <v>12</v>
      </c>
      <c r="X42" s="1">
        <v>5</v>
      </c>
      <c r="AE42">
        <f t="shared" si="6"/>
        <v>49</v>
      </c>
      <c r="AF42" s="53">
        <v>2</v>
      </c>
      <c r="AG42" s="54">
        <f t="shared" si="7"/>
        <v>4.0816326530612242E-2</v>
      </c>
    </row>
    <row r="43" spans="2:33">
      <c r="B43" t="s">
        <v>327</v>
      </c>
      <c r="C43" s="2" t="s">
        <v>115</v>
      </c>
      <c r="D43" s="1">
        <v>10</v>
      </c>
      <c r="E43" s="1">
        <v>1</v>
      </c>
      <c r="F43" s="1">
        <v>18</v>
      </c>
      <c r="G43" s="1">
        <v>1</v>
      </c>
      <c r="H43" s="1">
        <v>22</v>
      </c>
      <c r="I43" s="1">
        <v>6</v>
      </c>
      <c r="J43" s="1">
        <v>1</v>
      </c>
      <c r="K43" s="1">
        <v>1</v>
      </c>
      <c r="L43" s="1">
        <v>0</v>
      </c>
      <c r="M43" s="1">
        <v>4</v>
      </c>
      <c r="N43" s="1">
        <v>6</v>
      </c>
      <c r="O43" s="1">
        <v>11</v>
      </c>
      <c r="P43" s="1">
        <f t="shared" si="4"/>
        <v>81</v>
      </c>
      <c r="Q43" s="55">
        <v>3</v>
      </c>
      <c r="R43" s="54">
        <f t="shared" si="5"/>
        <v>3.7037037037037035E-2</v>
      </c>
      <c r="S43" s="1">
        <v>12</v>
      </c>
      <c r="T43" s="1">
        <v>1</v>
      </c>
      <c r="U43" s="1">
        <v>0</v>
      </c>
      <c r="V43" s="1">
        <v>1</v>
      </c>
      <c r="W43" s="1">
        <v>0</v>
      </c>
      <c r="X43" s="1">
        <v>2</v>
      </c>
      <c r="AE43">
        <f t="shared" si="6"/>
        <v>16</v>
      </c>
      <c r="AF43" s="53">
        <v>0</v>
      </c>
      <c r="AG43" s="54">
        <f t="shared" si="7"/>
        <v>0</v>
      </c>
    </row>
    <row r="44" spans="2:33">
      <c r="B44" t="s">
        <v>339</v>
      </c>
      <c r="C44" s="2" t="s">
        <v>192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29</v>
      </c>
      <c r="M44" s="1">
        <v>32</v>
      </c>
      <c r="N44" s="1">
        <v>48</v>
      </c>
      <c r="O44" s="1">
        <v>52</v>
      </c>
      <c r="P44" s="1">
        <f t="shared" si="4"/>
        <v>161</v>
      </c>
      <c r="Q44" s="55">
        <v>2</v>
      </c>
      <c r="R44" s="54">
        <f t="shared" si="5"/>
        <v>1.2422360248447204E-2</v>
      </c>
      <c r="S44" s="1">
        <v>35</v>
      </c>
      <c r="T44" s="1">
        <v>20</v>
      </c>
      <c r="U44" s="1">
        <v>33</v>
      </c>
      <c r="V44" s="1">
        <v>0</v>
      </c>
      <c r="W44" s="1">
        <v>19</v>
      </c>
      <c r="X44" s="1">
        <v>0</v>
      </c>
      <c r="Y44" s="1"/>
      <c r="Z44" s="1"/>
      <c r="AA44" s="1"/>
      <c r="AB44" s="1"/>
      <c r="AC44" s="1"/>
      <c r="AD44" s="1"/>
      <c r="AE44">
        <f t="shared" si="6"/>
        <v>107</v>
      </c>
      <c r="AF44" s="53">
        <v>4</v>
      </c>
      <c r="AG44" s="54">
        <f t="shared" si="7"/>
        <v>3.7383177570093455E-2</v>
      </c>
    </row>
    <row r="45" spans="2:33">
      <c r="B45" t="s">
        <v>322</v>
      </c>
      <c r="C45" s="2" t="s">
        <v>55</v>
      </c>
      <c r="D45" s="1">
        <v>3</v>
      </c>
      <c r="E45" s="1">
        <v>3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f t="shared" si="4"/>
        <v>7</v>
      </c>
      <c r="Q45" s="55">
        <v>1</v>
      </c>
      <c r="R45" s="54">
        <f t="shared" si="5"/>
        <v>0.14285714285714285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/>
      <c r="Z45" s="1"/>
      <c r="AA45" s="1"/>
      <c r="AB45" s="1"/>
      <c r="AC45" s="1"/>
      <c r="AD45" s="1"/>
      <c r="AE45">
        <f t="shared" si="6"/>
        <v>0</v>
      </c>
      <c r="AF45" s="53">
        <v>0</v>
      </c>
      <c r="AG45" s="54">
        <f t="shared" si="7"/>
        <v>0</v>
      </c>
    </row>
    <row r="46" spans="2:33">
      <c r="B46" t="s">
        <v>311</v>
      </c>
      <c r="C46" s="2" t="s">
        <v>0</v>
      </c>
      <c r="D46" s="1">
        <v>13</v>
      </c>
      <c r="E46" s="1">
        <v>13</v>
      </c>
      <c r="F46" s="1">
        <v>9</v>
      </c>
      <c r="G46" s="1">
        <v>17</v>
      </c>
      <c r="H46" s="1">
        <v>7</v>
      </c>
      <c r="I46" s="1">
        <v>9</v>
      </c>
      <c r="J46" s="1">
        <v>5</v>
      </c>
      <c r="K46" s="1">
        <v>15</v>
      </c>
      <c r="L46" s="1">
        <v>15</v>
      </c>
      <c r="M46" s="1">
        <v>3</v>
      </c>
      <c r="N46" s="1">
        <v>20</v>
      </c>
      <c r="O46" s="1">
        <v>7</v>
      </c>
      <c r="P46" s="1">
        <f t="shared" si="4"/>
        <v>133</v>
      </c>
      <c r="Q46" s="55">
        <v>17</v>
      </c>
      <c r="R46" s="54">
        <f t="shared" si="5"/>
        <v>0.12781954887218044</v>
      </c>
      <c r="S46" s="1">
        <v>8</v>
      </c>
      <c r="T46" s="1">
        <v>16</v>
      </c>
      <c r="U46" s="1">
        <v>9</v>
      </c>
      <c r="V46" s="1">
        <v>6</v>
      </c>
      <c r="W46" s="1">
        <v>9</v>
      </c>
      <c r="X46" s="1">
        <v>9</v>
      </c>
      <c r="AE46">
        <f t="shared" si="6"/>
        <v>57</v>
      </c>
      <c r="AF46" s="53">
        <v>4</v>
      </c>
      <c r="AG46" s="54">
        <f t="shared" si="7"/>
        <v>7.0175438596491224E-2</v>
      </c>
    </row>
    <row r="47" spans="2:33">
      <c r="B47" t="s">
        <v>319</v>
      </c>
      <c r="C47" s="2" t="s">
        <v>115</v>
      </c>
      <c r="D47" s="1">
        <v>7</v>
      </c>
      <c r="E47" s="1">
        <v>2</v>
      </c>
      <c r="F47" s="1">
        <v>12</v>
      </c>
      <c r="G47" s="1">
        <v>4</v>
      </c>
      <c r="H47" s="1">
        <v>-2</v>
      </c>
      <c r="I47" s="1">
        <v>15</v>
      </c>
      <c r="J47" s="1">
        <v>0</v>
      </c>
      <c r="K47" s="1">
        <v>4</v>
      </c>
      <c r="L47" s="1">
        <v>5</v>
      </c>
      <c r="M47" s="1">
        <v>0</v>
      </c>
      <c r="N47" s="1">
        <v>0</v>
      </c>
      <c r="O47" s="1">
        <v>6</v>
      </c>
      <c r="P47" s="1">
        <f t="shared" si="4"/>
        <v>53</v>
      </c>
      <c r="Q47" s="55">
        <v>5</v>
      </c>
      <c r="R47" s="54">
        <f t="shared" si="5"/>
        <v>9.4339622641509441E-2</v>
      </c>
      <c r="S47" s="1">
        <v>2</v>
      </c>
      <c r="T47" s="1">
        <v>7</v>
      </c>
      <c r="U47" s="1">
        <v>3</v>
      </c>
      <c r="V47" s="1">
        <v>8</v>
      </c>
      <c r="W47" s="1">
        <v>1</v>
      </c>
      <c r="X47" s="1">
        <v>11</v>
      </c>
      <c r="AE47">
        <f t="shared" si="6"/>
        <v>32</v>
      </c>
      <c r="AF47" s="53">
        <v>1</v>
      </c>
      <c r="AG47" s="54">
        <f t="shared" si="7"/>
        <v>3.125E-2</v>
      </c>
    </row>
    <row r="48" spans="2:33">
      <c r="B48" t="s">
        <v>328</v>
      </c>
      <c r="C48" s="2" t="s">
        <v>115</v>
      </c>
      <c r="D48" s="1">
        <v>4</v>
      </c>
      <c r="E48" s="1">
        <v>2</v>
      </c>
      <c r="F48" s="1">
        <v>8</v>
      </c>
      <c r="G48" s="1">
        <v>3</v>
      </c>
      <c r="H48" s="1">
        <v>0</v>
      </c>
      <c r="I48" s="1">
        <v>3</v>
      </c>
      <c r="J48" s="1">
        <v>4</v>
      </c>
      <c r="K48" s="1">
        <v>5</v>
      </c>
      <c r="L48" s="1">
        <v>3</v>
      </c>
      <c r="M48" s="1">
        <v>0</v>
      </c>
      <c r="N48" s="1">
        <v>0</v>
      </c>
      <c r="O48" s="1">
        <v>4</v>
      </c>
      <c r="P48" s="1">
        <f t="shared" si="4"/>
        <v>36</v>
      </c>
      <c r="Q48" s="55">
        <v>1</v>
      </c>
      <c r="R48" s="54">
        <f t="shared" si="5"/>
        <v>2.7777777777777776E-2</v>
      </c>
      <c r="S48" s="1">
        <v>1</v>
      </c>
      <c r="T48" s="1">
        <v>0</v>
      </c>
      <c r="U48" s="1">
        <v>6</v>
      </c>
      <c r="V48" s="1">
        <v>7</v>
      </c>
      <c r="W48" s="1">
        <v>6</v>
      </c>
      <c r="X48" s="1">
        <v>7</v>
      </c>
      <c r="Y48" s="1"/>
      <c r="Z48" s="1"/>
      <c r="AA48" s="1"/>
      <c r="AB48" s="1"/>
      <c r="AC48" s="1"/>
      <c r="AD48" s="1"/>
      <c r="AE48">
        <f t="shared" si="6"/>
        <v>27</v>
      </c>
      <c r="AF48" s="53">
        <v>0</v>
      </c>
      <c r="AG48" s="54">
        <f t="shared" si="7"/>
        <v>0</v>
      </c>
    </row>
    <row r="49" spans="2:33">
      <c r="B49" t="s">
        <v>312</v>
      </c>
      <c r="C49" s="2" t="s">
        <v>72</v>
      </c>
      <c r="D49" s="1">
        <v>40</v>
      </c>
      <c r="E49" s="1">
        <v>34</v>
      </c>
      <c r="F49" s="1">
        <v>45</v>
      </c>
      <c r="G49" s="1">
        <v>32</v>
      </c>
      <c r="H49" s="1">
        <v>26</v>
      </c>
      <c r="I49" s="1">
        <v>36</v>
      </c>
      <c r="J49" s="1">
        <v>22</v>
      </c>
      <c r="K49" s="1">
        <v>25</v>
      </c>
      <c r="L49" s="1">
        <v>31</v>
      </c>
      <c r="M49" s="1">
        <v>50</v>
      </c>
      <c r="N49" s="1">
        <v>31</v>
      </c>
      <c r="O49" s="1">
        <v>41</v>
      </c>
      <c r="P49" s="1">
        <f t="shared" si="4"/>
        <v>413</v>
      </c>
      <c r="Q49" s="55">
        <v>4</v>
      </c>
      <c r="R49" s="54">
        <f t="shared" si="5"/>
        <v>9.6852300242130755E-3</v>
      </c>
      <c r="S49" s="1">
        <v>38</v>
      </c>
      <c r="T49" s="1">
        <v>33</v>
      </c>
      <c r="U49" s="1">
        <v>34</v>
      </c>
      <c r="V49" s="1">
        <v>24</v>
      </c>
      <c r="W49" s="1">
        <v>21</v>
      </c>
      <c r="X49" s="1">
        <v>16</v>
      </c>
      <c r="AE49">
        <f t="shared" si="6"/>
        <v>166</v>
      </c>
      <c r="AF49" s="53">
        <v>0</v>
      </c>
      <c r="AG49" s="54">
        <f t="shared" si="7"/>
        <v>0</v>
      </c>
    </row>
    <row r="50" spans="2:33">
      <c r="B50" t="s">
        <v>331</v>
      </c>
      <c r="C50" s="2" t="s">
        <v>55</v>
      </c>
      <c r="D50" s="1">
        <v>0</v>
      </c>
      <c r="E50" s="1">
        <v>0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 t="shared" si="4"/>
        <v>4</v>
      </c>
      <c r="Q50" s="55">
        <v>1</v>
      </c>
      <c r="R50" s="54">
        <f t="shared" si="5"/>
        <v>0.25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AE50">
        <f t="shared" si="6"/>
        <v>0</v>
      </c>
      <c r="AF50" s="53">
        <v>0</v>
      </c>
      <c r="AG50" s="54">
        <f t="shared" si="7"/>
        <v>0</v>
      </c>
    </row>
    <row r="51" spans="2:33">
      <c r="B51" t="s">
        <v>323</v>
      </c>
      <c r="C51" s="2" t="s">
        <v>72</v>
      </c>
      <c r="D51" s="1">
        <v>2</v>
      </c>
      <c r="E51" s="1">
        <v>12</v>
      </c>
      <c r="F51" s="1">
        <v>-2</v>
      </c>
      <c r="G51" s="1">
        <v>2</v>
      </c>
      <c r="H51" s="1">
        <v>3</v>
      </c>
      <c r="I51" s="1">
        <v>5</v>
      </c>
      <c r="J51" s="1">
        <v>13</v>
      </c>
      <c r="K51" s="1">
        <v>13</v>
      </c>
      <c r="L51" s="1">
        <v>5</v>
      </c>
      <c r="M51" s="1">
        <v>2</v>
      </c>
      <c r="N51" s="1">
        <v>3</v>
      </c>
      <c r="O51" s="1">
        <v>5</v>
      </c>
      <c r="P51" s="1">
        <f t="shared" si="4"/>
        <v>63</v>
      </c>
      <c r="Q51" s="55">
        <v>5</v>
      </c>
      <c r="R51" s="54">
        <f t="shared" si="5"/>
        <v>7.9365079365079361E-2</v>
      </c>
      <c r="S51" s="1">
        <v>2</v>
      </c>
      <c r="T51" s="1">
        <v>5</v>
      </c>
      <c r="U51" s="1">
        <v>13</v>
      </c>
      <c r="V51" s="1">
        <v>3</v>
      </c>
      <c r="W51" s="1">
        <v>8</v>
      </c>
      <c r="X51" s="1">
        <v>0</v>
      </c>
      <c r="AE51">
        <f t="shared" si="6"/>
        <v>31</v>
      </c>
      <c r="AF51" s="53">
        <v>1</v>
      </c>
      <c r="AG51" s="54">
        <f t="shared" si="7"/>
        <v>3.2258064516129031E-2</v>
      </c>
    </row>
    <row r="52" spans="2:33">
      <c r="B52" t="s">
        <v>320</v>
      </c>
      <c r="C52" s="2" t="s">
        <v>115</v>
      </c>
      <c r="D52" s="1">
        <v>9</v>
      </c>
      <c r="E52" s="1">
        <v>6</v>
      </c>
      <c r="F52" s="1">
        <v>14</v>
      </c>
      <c r="G52" s="1">
        <v>0</v>
      </c>
      <c r="H52" s="1">
        <v>0</v>
      </c>
      <c r="I52" s="1">
        <v>0</v>
      </c>
      <c r="J52" s="1">
        <v>0</v>
      </c>
      <c r="K52" s="1">
        <v>5</v>
      </c>
      <c r="L52" s="1">
        <v>7</v>
      </c>
      <c r="M52" s="1">
        <v>0</v>
      </c>
      <c r="N52" s="1">
        <v>0</v>
      </c>
      <c r="O52" s="1">
        <v>0</v>
      </c>
      <c r="P52" s="1">
        <f t="shared" si="4"/>
        <v>41</v>
      </c>
      <c r="Q52" s="55">
        <v>2</v>
      </c>
      <c r="R52" s="54">
        <f t="shared" si="5"/>
        <v>4.878048780487805E-2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AE52">
        <f t="shared" si="6"/>
        <v>0</v>
      </c>
      <c r="AF52" s="53">
        <v>0</v>
      </c>
      <c r="AG52" s="54">
        <f t="shared" si="7"/>
        <v>0</v>
      </c>
    </row>
    <row r="53" spans="2:33">
      <c r="B53" t="s">
        <v>345</v>
      </c>
      <c r="C53" s="2" t="s">
        <v>96</v>
      </c>
      <c r="D53" s="1">
        <v>131</v>
      </c>
      <c r="E53" s="1">
        <v>106</v>
      </c>
      <c r="F53" s="1">
        <v>118</v>
      </c>
      <c r="G53" s="1">
        <v>135</v>
      </c>
      <c r="H53" s="1">
        <v>51</v>
      </c>
      <c r="I53" s="1">
        <v>110</v>
      </c>
      <c r="J53" s="1">
        <v>109</v>
      </c>
      <c r="K53" s="1">
        <v>45</v>
      </c>
      <c r="L53" s="1">
        <v>97</v>
      </c>
      <c r="M53" s="1">
        <v>95</v>
      </c>
      <c r="N53" s="1">
        <v>121</v>
      </c>
      <c r="O53" s="1">
        <v>113</v>
      </c>
      <c r="P53" s="1">
        <f t="shared" si="4"/>
        <v>1231</v>
      </c>
      <c r="Q53" s="55">
        <v>0</v>
      </c>
      <c r="R53" s="54">
        <f t="shared" si="5"/>
        <v>0</v>
      </c>
      <c r="S53" s="1">
        <v>94</v>
      </c>
      <c r="T53" s="1">
        <v>96</v>
      </c>
      <c r="U53" s="1">
        <v>96</v>
      </c>
      <c r="V53" s="1">
        <v>121</v>
      </c>
      <c r="W53" s="1">
        <v>110</v>
      </c>
      <c r="X53" s="1">
        <v>79</v>
      </c>
      <c r="Y53" s="1"/>
      <c r="Z53" s="1"/>
      <c r="AA53" s="1"/>
      <c r="AB53" s="1"/>
      <c r="AC53" s="1"/>
      <c r="AD53" s="1"/>
      <c r="AE53">
        <f t="shared" si="6"/>
        <v>596</v>
      </c>
      <c r="AF53" s="53">
        <v>1</v>
      </c>
      <c r="AG53" s="54">
        <f t="shared" si="7"/>
        <v>1.6778523489932886E-3</v>
      </c>
    </row>
    <row r="54" spans="2:33">
      <c r="B54" t="s">
        <v>324</v>
      </c>
      <c r="C54" s="2" t="s">
        <v>55</v>
      </c>
      <c r="D54" s="1">
        <v>15</v>
      </c>
      <c r="E54" s="1">
        <v>4</v>
      </c>
      <c r="F54" s="1">
        <v>11</v>
      </c>
      <c r="G54" s="1">
        <v>3</v>
      </c>
      <c r="H54" s="1">
        <v>8</v>
      </c>
      <c r="I54" s="1">
        <v>0</v>
      </c>
      <c r="J54" s="1">
        <v>18</v>
      </c>
      <c r="K54" s="1">
        <v>0</v>
      </c>
      <c r="L54" s="1">
        <v>3</v>
      </c>
      <c r="M54" s="1">
        <v>0</v>
      </c>
      <c r="N54" s="1">
        <v>0</v>
      </c>
      <c r="O54" s="1">
        <v>0</v>
      </c>
      <c r="P54" s="1">
        <f t="shared" si="4"/>
        <v>62</v>
      </c>
      <c r="Q54" s="55">
        <v>1</v>
      </c>
      <c r="R54" s="54">
        <f t="shared" si="5"/>
        <v>1.6129032258064516E-2</v>
      </c>
      <c r="S54" s="1">
        <v>13</v>
      </c>
      <c r="T54" s="1">
        <v>20</v>
      </c>
      <c r="U54" s="1">
        <v>0</v>
      </c>
      <c r="V54" s="1">
        <v>0</v>
      </c>
      <c r="W54" s="1">
        <v>0</v>
      </c>
      <c r="X54" s="1">
        <v>0</v>
      </c>
      <c r="AE54">
        <f t="shared" si="6"/>
        <v>33</v>
      </c>
      <c r="AF54" s="53">
        <v>0</v>
      </c>
      <c r="AG54" s="54">
        <f t="shared" si="7"/>
        <v>0</v>
      </c>
    </row>
    <row r="55" spans="2:33">
      <c r="B55" t="s">
        <v>313</v>
      </c>
      <c r="C55" s="2" t="s">
        <v>140</v>
      </c>
      <c r="D55" s="1">
        <v>-2</v>
      </c>
      <c r="E55" s="1">
        <v>-1</v>
      </c>
      <c r="F55" s="1">
        <v>-1</v>
      </c>
      <c r="G55" s="1">
        <v>0</v>
      </c>
      <c r="H55" s="1">
        <v>0</v>
      </c>
      <c r="I55" s="1">
        <v>0</v>
      </c>
      <c r="J55" s="1">
        <v>10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f t="shared" si="4"/>
        <v>6</v>
      </c>
      <c r="Q55" s="55">
        <v>6</v>
      </c>
      <c r="R55" s="54">
        <f t="shared" si="5"/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AE55">
        <f t="shared" si="6"/>
        <v>0</v>
      </c>
      <c r="AF55" s="53">
        <v>0</v>
      </c>
      <c r="AG55" s="54">
        <f t="shared" si="7"/>
        <v>0</v>
      </c>
    </row>
    <row r="56" spans="2:33">
      <c r="B56" t="s">
        <v>329</v>
      </c>
      <c r="C56" s="2" t="s">
        <v>115</v>
      </c>
      <c r="D56" s="1">
        <v>2</v>
      </c>
      <c r="E56" s="1">
        <v>0</v>
      </c>
      <c r="F56" s="1">
        <v>0</v>
      </c>
      <c r="G56" s="1">
        <v>5</v>
      </c>
      <c r="H56" s="1">
        <v>0</v>
      </c>
      <c r="I56" s="1">
        <v>0</v>
      </c>
      <c r="J56" s="1">
        <v>4</v>
      </c>
      <c r="K56" s="1">
        <v>4</v>
      </c>
      <c r="L56" s="1">
        <v>0</v>
      </c>
      <c r="M56" s="1">
        <v>0</v>
      </c>
      <c r="N56" s="1">
        <v>0</v>
      </c>
      <c r="O56" s="1">
        <v>0</v>
      </c>
      <c r="P56" s="1">
        <f t="shared" si="4"/>
        <v>15</v>
      </c>
      <c r="Q56" s="55">
        <v>1</v>
      </c>
      <c r="R56" s="54">
        <f t="shared" si="5"/>
        <v>6.6666666666666666E-2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AE56">
        <f t="shared" si="6"/>
        <v>0</v>
      </c>
      <c r="AF56" s="53">
        <v>0</v>
      </c>
      <c r="AG56" s="54">
        <f t="shared" si="7"/>
        <v>0</v>
      </c>
    </row>
    <row r="57" spans="2:33">
      <c r="B57" t="s">
        <v>336</v>
      </c>
      <c r="C57" s="2" t="s">
        <v>140</v>
      </c>
      <c r="D57" s="1">
        <v>1</v>
      </c>
      <c r="E57" s="1">
        <v>0</v>
      </c>
      <c r="F57" s="1">
        <v>2</v>
      </c>
      <c r="G57" s="1">
        <v>1</v>
      </c>
      <c r="H57" s="1">
        <v>1</v>
      </c>
      <c r="I57" s="1">
        <v>2</v>
      </c>
      <c r="J57" s="1">
        <v>2</v>
      </c>
      <c r="K57" s="1">
        <v>2</v>
      </c>
      <c r="L57" s="1">
        <v>1</v>
      </c>
      <c r="M57" s="1">
        <v>0</v>
      </c>
      <c r="N57" s="1">
        <v>1</v>
      </c>
      <c r="O57" s="1">
        <v>0</v>
      </c>
      <c r="P57" s="1">
        <f t="shared" si="4"/>
        <v>13</v>
      </c>
      <c r="Q57" s="55">
        <v>1</v>
      </c>
      <c r="R57" s="54">
        <f t="shared" si="5"/>
        <v>7.6923076923076927E-2</v>
      </c>
      <c r="S57" s="1">
        <v>4</v>
      </c>
      <c r="T57" s="1">
        <v>1</v>
      </c>
      <c r="U57" s="1">
        <v>0</v>
      </c>
      <c r="V57" s="1">
        <v>2</v>
      </c>
      <c r="W57" s="1">
        <v>1</v>
      </c>
      <c r="X57" s="1">
        <v>3</v>
      </c>
      <c r="AE57">
        <f t="shared" si="6"/>
        <v>11</v>
      </c>
      <c r="AF57" s="53">
        <v>0</v>
      </c>
      <c r="AG57" s="54">
        <f t="shared" si="7"/>
        <v>0</v>
      </c>
    </row>
    <row r="58" spans="2:33">
      <c r="B58" t="s">
        <v>346</v>
      </c>
      <c r="C58" s="2" t="s">
        <v>96</v>
      </c>
      <c r="D58" s="1">
        <v>4</v>
      </c>
      <c r="E58" s="1">
        <v>7</v>
      </c>
      <c r="F58" s="1">
        <v>0</v>
      </c>
      <c r="G58" s="1">
        <v>0</v>
      </c>
      <c r="H58" s="1">
        <v>0</v>
      </c>
      <c r="I58" s="1">
        <v>11</v>
      </c>
      <c r="J58" s="1">
        <v>0</v>
      </c>
      <c r="K58" s="1">
        <v>5</v>
      </c>
      <c r="L58" s="1">
        <v>5</v>
      </c>
      <c r="M58" s="1">
        <v>0</v>
      </c>
      <c r="N58" s="1">
        <v>8</v>
      </c>
      <c r="O58" s="1">
        <v>1</v>
      </c>
      <c r="P58" s="1">
        <f t="shared" si="4"/>
        <v>41</v>
      </c>
      <c r="Q58" s="55">
        <v>0</v>
      </c>
      <c r="R58" s="54">
        <f t="shared" si="5"/>
        <v>0</v>
      </c>
      <c r="S58" s="1">
        <v>5</v>
      </c>
      <c r="T58" s="1">
        <v>7</v>
      </c>
      <c r="U58" s="1">
        <v>5</v>
      </c>
      <c r="V58" s="1">
        <v>11</v>
      </c>
      <c r="W58" s="1">
        <v>5</v>
      </c>
      <c r="X58" s="1">
        <v>2</v>
      </c>
      <c r="Y58" s="1"/>
      <c r="Z58" s="1"/>
      <c r="AA58" s="1"/>
      <c r="AB58" s="1"/>
      <c r="AC58" s="1"/>
      <c r="AD58" s="1"/>
      <c r="AE58">
        <f t="shared" si="6"/>
        <v>35</v>
      </c>
      <c r="AF58" s="53">
        <v>3</v>
      </c>
      <c r="AG58" s="54">
        <f t="shared" si="7"/>
        <v>8.5714285714285715E-2</v>
      </c>
    </row>
    <row r="59" spans="2:33">
      <c r="B59" t="s">
        <v>314</v>
      </c>
      <c r="C59" s="2" t="s">
        <v>175</v>
      </c>
      <c r="D59" s="1">
        <v>8</v>
      </c>
      <c r="E59" s="1">
        <v>3</v>
      </c>
      <c r="F59" s="1">
        <v>5</v>
      </c>
      <c r="G59" s="1">
        <v>2</v>
      </c>
      <c r="H59" s="1">
        <v>6</v>
      </c>
      <c r="I59" s="1">
        <v>7</v>
      </c>
      <c r="J59" s="1">
        <v>6</v>
      </c>
      <c r="K59" s="1">
        <v>5</v>
      </c>
      <c r="L59" s="1">
        <v>9</v>
      </c>
      <c r="M59" s="1">
        <v>6</v>
      </c>
      <c r="N59" s="1">
        <v>15</v>
      </c>
      <c r="O59" s="1">
        <v>0</v>
      </c>
      <c r="P59" s="1">
        <f t="shared" si="4"/>
        <v>72</v>
      </c>
      <c r="Q59" s="55">
        <v>2</v>
      </c>
      <c r="R59" s="54">
        <f t="shared" si="5"/>
        <v>2.7777777777777776E-2</v>
      </c>
      <c r="S59" s="1">
        <v>5</v>
      </c>
      <c r="T59" s="1">
        <v>4</v>
      </c>
      <c r="U59" s="1">
        <v>5</v>
      </c>
      <c r="V59" s="1">
        <v>4</v>
      </c>
      <c r="W59" s="1">
        <v>7</v>
      </c>
      <c r="X59" s="1">
        <v>11</v>
      </c>
      <c r="AE59">
        <f t="shared" si="6"/>
        <v>36</v>
      </c>
      <c r="AF59" s="53">
        <v>6</v>
      </c>
      <c r="AG59" s="54">
        <f t="shared" si="7"/>
        <v>0.16666666666666666</v>
      </c>
    </row>
    <row r="60" spans="2:33">
      <c r="B60" t="s">
        <v>315</v>
      </c>
      <c r="C60" s="2" t="s">
        <v>175</v>
      </c>
      <c r="D60" s="1">
        <v>102</v>
      </c>
      <c r="E60" s="1">
        <v>119</v>
      </c>
      <c r="F60" s="1">
        <v>82</v>
      </c>
      <c r="G60" s="1">
        <v>102</v>
      </c>
      <c r="H60" s="1">
        <v>94</v>
      </c>
      <c r="I60" s="1">
        <v>93</v>
      </c>
      <c r="J60" s="1">
        <v>109</v>
      </c>
      <c r="K60" s="1">
        <v>108</v>
      </c>
      <c r="L60" s="1">
        <v>121</v>
      </c>
      <c r="M60" s="1">
        <v>118</v>
      </c>
      <c r="N60" s="1">
        <v>98</v>
      </c>
      <c r="O60" s="1">
        <v>117</v>
      </c>
      <c r="P60" s="1">
        <f t="shared" si="4"/>
        <v>1263</v>
      </c>
      <c r="Q60" s="55">
        <v>25</v>
      </c>
      <c r="R60" s="54">
        <f t="shared" si="5"/>
        <v>1.9794140934283451E-2</v>
      </c>
      <c r="S60" s="1">
        <v>110</v>
      </c>
      <c r="T60" s="1">
        <v>125</v>
      </c>
      <c r="U60" s="1">
        <v>98</v>
      </c>
      <c r="V60" s="1">
        <v>71</v>
      </c>
      <c r="W60" s="1">
        <v>77</v>
      </c>
      <c r="X60" s="1">
        <v>90</v>
      </c>
      <c r="AE60">
        <f t="shared" si="6"/>
        <v>571</v>
      </c>
      <c r="AF60" s="53">
        <v>14</v>
      </c>
      <c r="AG60" s="54">
        <f t="shared" si="7"/>
        <v>2.4518388791593695E-2</v>
      </c>
    </row>
    <row r="61" spans="2:33">
      <c r="B61" t="s">
        <v>325</v>
      </c>
      <c r="C61" s="2" t="s">
        <v>27</v>
      </c>
      <c r="D61" s="1">
        <v>7</v>
      </c>
      <c r="E61" s="1">
        <v>9</v>
      </c>
      <c r="F61" s="1">
        <v>0</v>
      </c>
      <c r="G61" s="1">
        <v>7</v>
      </c>
      <c r="H61" s="1">
        <v>11</v>
      </c>
      <c r="I61" s="1">
        <v>7</v>
      </c>
      <c r="J61" s="1">
        <v>1</v>
      </c>
      <c r="K61" s="1">
        <v>2</v>
      </c>
      <c r="L61" s="1">
        <v>8</v>
      </c>
      <c r="M61" s="1">
        <v>3</v>
      </c>
      <c r="N61" s="1">
        <v>2</v>
      </c>
      <c r="O61" s="1">
        <v>7</v>
      </c>
      <c r="P61" s="1">
        <f t="shared" si="4"/>
        <v>64</v>
      </c>
      <c r="Q61" s="55">
        <v>2</v>
      </c>
      <c r="R61" s="54">
        <f t="shared" si="5"/>
        <v>3.125E-2</v>
      </c>
      <c r="S61" s="1">
        <v>6</v>
      </c>
      <c r="T61" s="1">
        <v>1</v>
      </c>
      <c r="U61" s="1">
        <v>1</v>
      </c>
      <c r="V61" s="1">
        <v>1</v>
      </c>
      <c r="W61" s="1">
        <v>5</v>
      </c>
      <c r="X61" s="1">
        <v>6</v>
      </c>
      <c r="AE61">
        <f t="shared" si="6"/>
        <v>20</v>
      </c>
      <c r="AF61" s="53">
        <v>0</v>
      </c>
      <c r="AG61" s="54">
        <f t="shared" si="7"/>
        <v>0</v>
      </c>
    </row>
    <row r="62" spans="2:33">
      <c r="B62" t="s">
        <v>342</v>
      </c>
      <c r="C62" s="2" t="s">
        <v>140</v>
      </c>
      <c r="D62" s="1">
        <v>0</v>
      </c>
      <c r="E62" s="1">
        <v>0</v>
      </c>
      <c r="F62" s="1">
        <v>6</v>
      </c>
      <c r="G62" s="1">
        <v>7</v>
      </c>
      <c r="H62" s="1">
        <v>7</v>
      </c>
      <c r="I62" s="1">
        <v>18</v>
      </c>
      <c r="J62" s="1">
        <v>33</v>
      </c>
      <c r="K62" s="1">
        <v>17</v>
      </c>
      <c r="L62" s="1">
        <v>20</v>
      </c>
      <c r="M62" s="1">
        <v>23</v>
      </c>
      <c r="N62" s="1">
        <v>19</v>
      </c>
      <c r="O62" s="1">
        <v>20</v>
      </c>
      <c r="P62" s="1">
        <f t="shared" si="4"/>
        <v>170</v>
      </c>
      <c r="Q62" s="55">
        <v>2</v>
      </c>
      <c r="R62" s="54">
        <f t="shared" si="5"/>
        <v>1.1764705882352941E-2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/>
      <c r="Z62" s="1"/>
      <c r="AA62" s="1"/>
      <c r="AB62" s="1"/>
      <c r="AC62" s="1"/>
      <c r="AD62" s="1"/>
      <c r="AE62">
        <f t="shared" si="6"/>
        <v>0</v>
      </c>
      <c r="AF62" s="53">
        <v>0</v>
      </c>
      <c r="AG62" s="54">
        <f t="shared" si="7"/>
        <v>0</v>
      </c>
    </row>
    <row r="63" spans="2:33">
      <c r="B63" t="s">
        <v>334</v>
      </c>
      <c r="C63" s="2" t="s">
        <v>140</v>
      </c>
      <c r="D63" s="1">
        <v>0</v>
      </c>
      <c r="E63" s="1">
        <v>69</v>
      </c>
      <c r="F63" s="1">
        <v>129</v>
      </c>
      <c r="G63" s="1">
        <v>143</v>
      </c>
      <c r="H63" s="1">
        <v>127</v>
      </c>
      <c r="I63" s="1">
        <v>42</v>
      </c>
      <c r="J63" s="1">
        <v>86</v>
      </c>
      <c r="K63" s="1">
        <v>61</v>
      </c>
      <c r="L63" s="1">
        <v>66</v>
      </c>
      <c r="M63" s="1">
        <v>38</v>
      </c>
      <c r="N63" s="1">
        <v>0</v>
      </c>
      <c r="O63" s="1">
        <v>84</v>
      </c>
      <c r="P63" s="1">
        <f t="shared" si="4"/>
        <v>845</v>
      </c>
      <c r="Q63" s="55">
        <v>1</v>
      </c>
      <c r="R63" s="54">
        <f t="shared" si="5"/>
        <v>1.1834319526627219E-3</v>
      </c>
      <c r="S63" s="1">
        <v>0</v>
      </c>
      <c r="T63" s="1">
        <v>114</v>
      </c>
      <c r="U63" s="1">
        <v>25</v>
      </c>
      <c r="V63" s="1">
        <v>0</v>
      </c>
      <c r="W63" s="1">
        <v>0</v>
      </c>
      <c r="X63" s="1">
        <v>0</v>
      </c>
      <c r="Y63" s="1"/>
      <c r="Z63" s="1"/>
      <c r="AA63" s="1"/>
      <c r="AB63" s="1"/>
      <c r="AC63" s="1"/>
      <c r="AD63" s="1"/>
      <c r="AE63">
        <f t="shared" si="6"/>
        <v>139</v>
      </c>
      <c r="AF63" s="53">
        <v>0</v>
      </c>
      <c r="AG63" s="54">
        <f t="shared" si="7"/>
        <v>0</v>
      </c>
    </row>
    <row r="64" spans="2:33">
      <c r="B64" t="s">
        <v>316</v>
      </c>
      <c r="C64" s="2" t="s">
        <v>175</v>
      </c>
      <c r="D64" s="1">
        <v>54</v>
      </c>
      <c r="E64" s="1">
        <v>45</v>
      </c>
      <c r="F64" s="1">
        <v>-1</v>
      </c>
      <c r="G64" s="1">
        <v>19</v>
      </c>
      <c r="H64" s="1">
        <v>22</v>
      </c>
      <c r="I64" s="1">
        <v>0</v>
      </c>
      <c r="J64" s="1">
        <v>0</v>
      </c>
      <c r="K64" s="1">
        <v>19</v>
      </c>
      <c r="L64" s="1">
        <v>40</v>
      </c>
      <c r="M64" s="1">
        <v>25</v>
      </c>
      <c r="N64" s="1">
        <v>21</v>
      </c>
      <c r="O64" s="1">
        <v>26</v>
      </c>
      <c r="P64" s="1">
        <f t="shared" si="4"/>
        <v>270</v>
      </c>
      <c r="Q64" s="55">
        <v>16</v>
      </c>
      <c r="R64" s="54">
        <f t="shared" si="5"/>
        <v>5.9259259259259262E-2</v>
      </c>
      <c r="S64" s="1">
        <v>14</v>
      </c>
      <c r="T64" s="1">
        <v>69</v>
      </c>
      <c r="U64" s="1">
        <v>55</v>
      </c>
      <c r="V64" s="1">
        <v>20</v>
      </c>
      <c r="W64" s="1">
        <v>25</v>
      </c>
      <c r="X64" s="1">
        <v>22</v>
      </c>
      <c r="AE64">
        <f t="shared" si="6"/>
        <v>205</v>
      </c>
      <c r="AF64" s="53">
        <v>1</v>
      </c>
      <c r="AG64" s="54">
        <f t="shared" si="7"/>
        <v>4.8780487804878049E-3</v>
      </c>
    </row>
    <row r="65" spans="2:33">
      <c r="B65" t="s">
        <v>316</v>
      </c>
      <c r="C65" s="2" t="s">
        <v>96</v>
      </c>
      <c r="D65" s="1">
        <v>54</v>
      </c>
      <c r="E65" s="1">
        <v>45</v>
      </c>
      <c r="F65" s="1">
        <v>-1</v>
      </c>
      <c r="G65" s="1">
        <v>19</v>
      </c>
      <c r="H65" s="1">
        <v>22</v>
      </c>
      <c r="I65" s="1">
        <v>0</v>
      </c>
      <c r="J65" s="1">
        <v>0</v>
      </c>
      <c r="K65" s="1">
        <v>19</v>
      </c>
      <c r="L65" s="1">
        <v>40</v>
      </c>
      <c r="M65" s="1">
        <v>25</v>
      </c>
      <c r="N65" s="1">
        <v>21</v>
      </c>
      <c r="O65" s="1">
        <v>26</v>
      </c>
      <c r="P65" s="1">
        <f t="shared" si="4"/>
        <v>270</v>
      </c>
      <c r="Q65" s="55">
        <v>0</v>
      </c>
      <c r="R65" s="54">
        <f t="shared" si="5"/>
        <v>0</v>
      </c>
      <c r="S65" s="1">
        <v>14</v>
      </c>
      <c r="T65" s="1">
        <v>69</v>
      </c>
      <c r="U65" s="1">
        <v>55</v>
      </c>
      <c r="V65" s="1">
        <v>20</v>
      </c>
      <c r="W65" s="1">
        <v>25</v>
      </c>
      <c r="X65" s="1">
        <v>22</v>
      </c>
      <c r="Y65" s="1"/>
      <c r="Z65" s="1"/>
      <c r="AA65" s="1"/>
      <c r="AB65" s="1"/>
      <c r="AC65" s="1"/>
      <c r="AD65" s="1"/>
      <c r="AE65">
        <f t="shared" si="6"/>
        <v>205</v>
      </c>
      <c r="AF65" s="53">
        <v>1</v>
      </c>
      <c r="AG65" s="54">
        <f t="shared" si="7"/>
        <v>4.8780487804878049E-3</v>
      </c>
    </row>
    <row r="66" spans="2:33">
      <c r="B66" t="s">
        <v>321</v>
      </c>
      <c r="C66" s="2" t="s">
        <v>115</v>
      </c>
      <c r="D66" s="1">
        <v>0</v>
      </c>
      <c r="E66" s="1">
        <v>-1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f t="shared" si="4"/>
        <v>-1</v>
      </c>
      <c r="Q66" s="55">
        <v>1</v>
      </c>
      <c r="R66" s="54">
        <f t="shared" si="5"/>
        <v>-1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/>
      <c r="Z66" s="1"/>
      <c r="AA66" s="1"/>
      <c r="AB66" s="1"/>
      <c r="AC66" s="1"/>
      <c r="AD66" s="1"/>
      <c r="AE66">
        <f t="shared" si="6"/>
        <v>0</v>
      </c>
      <c r="AF66" s="53">
        <v>0</v>
      </c>
      <c r="AG66" s="54">
        <f t="shared" si="7"/>
        <v>0</v>
      </c>
    </row>
    <row r="67" spans="2:33" ht="15.75">
      <c r="B67" s="56" t="s">
        <v>242</v>
      </c>
      <c r="C67" s="57"/>
      <c r="D67" s="57">
        <f>SUM(D9:D66)</f>
        <v>1206</v>
      </c>
      <c r="E67" s="57">
        <f t="shared" ref="E67:O67" si="8">SUM(E9:E66)</f>
        <v>1221</v>
      </c>
      <c r="F67" s="57">
        <f t="shared" si="8"/>
        <v>1151</v>
      </c>
      <c r="G67" s="57">
        <f t="shared" si="8"/>
        <v>1068</v>
      </c>
      <c r="H67" s="57">
        <f t="shared" si="8"/>
        <v>1013</v>
      </c>
      <c r="I67" s="57">
        <f t="shared" si="8"/>
        <v>1212</v>
      </c>
      <c r="J67" s="57">
        <f t="shared" si="8"/>
        <v>1083</v>
      </c>
      <c r="K67" s="57">
        <f t="shared" si="8"/>
        <v>1111</v>
      </c>
      <c r="L67" s="57">
        <f t="shared" si="8"/>
        <v>1576</v>
      </c>
      <c r="M67" s="57">
        <f t="shared" si="8"/>
        <v>1226</v>
      </c>
      <c r="N67" s="57">
        <f t="shared" si="8"/>
        <v>1315</v>
      </c>
      <c r="O67" s="57">
        <f t="shared" si="8"/>
        <v>1359</v>
      </c>
      <c r="P67" s="57">
        <f>SUM(P9:P66)</f>
        <v>14541</v>
      </c>
      <c r="Q67" s="57">
        <f>SUM(Q9:Q66)</f>
        <v>590</v>
      </c>
      <c r="R67" s="58">
        <f t="shared" ref="R67" si="9">IFERROR((Q67/P67),0)</f>
        <v>4.0574926071109275E-2</v>
      </c>
      <c r="S67" s="57">
        <f>SUM(S9:S66)</f>
        <v>1227</v>
      </c>
      <c r="T67" s="57">
        <f>SUM(T9:T66)</f>
        <v>1339</v>
      </c>
      <c r="U67" s="57">
        <f>SUM(U9:U66)</f>
        <v>1471</v>
      </c>
      <c r="V67" s="57">
        <f t="shared" ref="V67:AD67" si="10">SUM(V9:V66)</f>
        <v>904</v>
      </c>
      <c r="W67" s="57">
        <f t="shared" si="10"/>
        <v>912</v>
      </c>
      <c r="X67" s="57">
        <f t="shared" si="10"/>
        <v>950</v>
      </c>
      <c r="Y67" s="57">
        <f t="shared" si="10"/>
        <v>0</v>
      </c>
      <c r="Z67" s="57">
        <f t="shared" si="10"/>
        <v>0</v>
      </c>
      <c r="AA67" s="57">
        <f t="shared" si="10"/>
        <v>0</v>
      </c>
      <c r="AB67" s="57">
        <f t="shared" si="10"/>
        <v>0</v>
      </c>
      <c r="AC67" s="57">
        <f t="shared" si="10"/>
        <v>0</v>
      </c>
      <c r="AD67" s="57">
        <f t="shared" si="10"/>
        <v>0</v>
      </c>
      <c r="AE67" s="57">
        <f>SUM(AE9:AE66)</f>
        <v>6803</v>
      </c>
      <c r="AF67" s="57">
        <f>SUM(AF9:AF66)</f>
        <v>345</v>
      </c>
      <c r="AG67" s="58">
        <f t="shared" ref="AG67" si="11">IFERROR((AF67/AE67),0)</f>
        <v>5.0712920770248422E-2</v>
      </c>
    </row>
    <row r="71" spans="2:33" ht="15.75" thickBot="1"/>
    <row r="72" spans="2:33" ht="18.75">
      <c r="B72" s="35"/>
      <c r="C72" s="20"/>
      <c r="D72" s="42" t="s">
        <v>352</v>
      </c>
      <c r="E72" s="42"/>
      <c r="F72" s="42"/>
      <c r="G72" s="42"/>
      <c r="H72" s="42"/>
      <c r="I72" s="42" t="s">
        <v>353</v>
      </c>
      <c r="J72" s="42"/>
      <c r="K72" s="42"/>
      <c r="L72" s="42"/>
      <c r="M72" s="42"/>
      <c r="N72" s="42"/>
      <c r="O72" s="42"/>
      <c r="P72" s="21" t="s">
        <v>243</v>
      </c>
    </row>
    <row r="73" spans="2:33" s="7" customFormat="1" ht="41.25" customHeight="1">
      <c r="B73" s="37" t="s">
        <v>354</v>
      </c>
      <c r="C73" s="23"/>
      <c r="D73" s="40">
        <f>P67</f>
        <v>14541</v>
      </c>
      <c r="E73" s="40"/>
      <c r="F73" s="40"/>
      <c r="G73" s="40"/>
      <c r="H73" s="40"/>
      <c r="I73" s="40">
        <f>AE67</f>
        <v>6803</v>
      </c>
      <c r="J73" s="40"/>
      <c r="K73" s="40"/>
      <c r="L73" s="40"/>
      <c r="M73" s="40"/>
      <c r="N73" s="40"/>
      <c r="O73" s="40"/>
      <c r="P73" s="24">
        <f>I73/D73-1</f>
        <v>-0.53215047108176883</v>
      </c>
    </row>
    <row r="74" spans="2:33" s="7" customFormat="1" ht="41.25" customHeight="1">
      <c r="B74" s="38" t="s">
        <v>355</v>
      </c>
      <c r="C74" s="23"/>
      <c r="D74" s="41">
        <f>Q67</f>
        <v>590</v>
      </c>
      <c r="E74" s="41"/>
      <c r="F74" s="41"/>
      <c r="G74" s="41"/>
      <c r="H74" s="41"/>
      <c r="I74" s="41">
        <f>AF67</f>
        <v>345</v>
      </c>
      <c r="J74" s="41"/>
      <c r="K74" s="41"/>
      <c r="L74" s="41"/>
      <c r="M74" s="41"/>
      <c r="N74" s="41"/>
      <c r="O74" s="41"/>
      <c r="P74" s="26">
        <f>I74/D74-1</f>
        <v>-0.4152542372881356</v>
      </c>
    </row>
    <row r="75" spans="2:33" ht="31.5">
      <c r="B75" s="34" t="s">
        <v>241</v>
      </c>
      <c r="C75" s="35"/>
      <c r="D75" s="45">
        <f>D74/D73</f>
        <v>4.0574926071109275E-2</v>
      </c>
      <c r="E75" s="45"/>
      <c r="F75" s="45"/>
      <c r="G75" s="45"/>
      <c r="H75" s="45"/>
      <c r="I75" s="45">
        <f>I74/I73</f>
        <v>5.0712920770248422E-2</v>
      </c>
      <c r="J75" s="45"/>
      <c r="K75" s="45"/>
      <c r="L75" s="45"/>
      <c r="M75" s="45"/>
      <c r="N75" s="45"/>
      <c r="O75" s="45"/>
      <c r="P75" s="36"/>
    </row>
  </sheetData>
  <autoFilter ref="B8:AG8">
    <sortState ref="B9:AG66">
      <sortCondition ref="B8"/>
    </sortState>
  </autoFilter>
  <mergeCells count="13">
    <mergeCell ref="B1:AI1"/>
    <mergeCell ref="B3:AI3"/>
    <mergeCell ref="D7:P7"/>
    <mergeCell ref="S7:AE7"/>
    <mergeCell ref="D75:H75"/>
    <mergeCell ref="I75:O75"/>
    <mergeCell ref="D72:H72"/>
    <mergeCell ref="I72:O72"/>
    <mergeCell ref="D73:H73"/>
    <mergeCell ref="I73:O73"/>
    <mergeCell ref="D74:H74"/>
    <mergeCell ref="I74:O74"/>
    <mergeCell ref="D4:AD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 CTES  CON RECURRENCIA</vt:lpstr>
      <vt:lpstr>ANALISIS CLIENTES FLOTILLAS</vt:lpstr>
      <vt:lpstr>% GENERAL DE RECLAMACIONES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auditoriaem@outlook.com</dc:creator>
  <cp:lastModifiedBy>Yussiff Ginez Amat Wejebe</cp:lastModifiedBy>
  <dcterms:created xsi:type="dcterms:W3CDTF">2016-04-30T16:51:01Z</dcterms:created>
  <dcterms:modified xsi:type="dcterms:W3CDTF">2017-04-18T18:46:02Z</dcterms:modified>
</cp:coreProperties>
</file>